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4.xml" ContentType="application/vnd.openxmlformats-officedocument.drawing+xml"/>
  <Override PartName="/xl/charts/chart3.xml" ContentType="application/vnd.openxmlformats-officedocument.drawingml.chart+xml"/>
  <Override PartName="/xl/drawings/drawing25.xml" ContentType="application/vnd.openxmlformats-officedocument.drawing+xml"/>
  <Override PartName="/xl/charts/chart4.xml" ContentType="application/vnd.openxmlformats-officedocument.drawingml.chart+xml"/>
  <Override PartName="/xl/drawings/drawing26.xml" ContentType="application/vnd.openxmlformats-officedocument.drawing+xml"/>
  <Override PartName="/xl/charts/chart5.xml" ContentType="application/vnd.openxmlformats-officedocument.drawingml.chart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9.xml" ContentType="application/vnd.openxmlformats-officedocument.drawing+xml"/>
  <Override PartName="/xl/charts/chart7.xml" ContentType="application/vnd.openxmlformats-officedocument.drawingml.chart+xml"/>
  <Override PartName="/xl/drawings/drawing30.xml" ContentType="application/vnd.openxmlformats-officedocument.drawing+xml"/>
  <Override PartName="/xl/charts/chart8.xml" ContentType="application/vnd.openxmlformats-officedocument.drawingml.chart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9.xml" ContentType="application/vnd.openxmlformats-officedocument.drawingml.chart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tables/table1.xml" ContentType="application/vnd.openxmlformats-officedocument.spreadsheetml.table+xml"/>
  <Override PartName="/xl/drawings/drawing45.xml" ContentType="application/vnd.openxmlformats-officedocument.drawing+xml"/>
  <Override PartName="/xl/ctrlProps/ctrlProp2.xml" ContentType="application/vnd.ms-excel.controlproperties+xml"/>
  <Override PartName="/xl/drawings/drawing46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filterPrivacy="1" updateLinks="never" codeName="ЭтаКнига" defaultThemeVersion="124226"/>
  <xr:revisionPtr revIDLastSave="0" documentId="8_{8290590C-34B5-48C3-B697-04407FB7BA73}" xr6:coauthVersionLast="45" xr6:coauthVersionMax="45" xr10:uidLastSave="{00000000-0000-0000-0000-000000000000}"/>
  <bookViews>
    <workbookView xWindow="-120" yWindow="-120" windowWidth="20730" windowHeight="11160" tabRatio="748" firstSheet="40" activeTab="55" xr2:uid="{00000000-000D-0000-FFFF-FFFF00000000}"/>
  </bookViews>
  <sheets>
    <sheet name="Содержание" sheetId="102" r:id="rId1"/>
    <sheet name="1.1" sheetId="1" r:id="rId2"/>
    <sheet name="1.2" sheetId="4" r:id="rId3"/>
    <sheet name="1.3" sheetId="10" r:id="rId4"/>
    <sheet name="1.4" sheetId="18" r:id="rId5"/>
    <sheet name="1.5" sheetId="19" r:id="rId6"/>
    <sheet name="1.6" sheetId="20" r:id="rId7"/>
    <sheet name="2.1" sheetId="41" r:id="rId8"/>
    <sheet name="2.2" sheetId="42" r:id="rId9"/>
    <sheet name="2.3" sheetId="43" r:id="rId10"/>
    <sheet name="2.4" sheetId="44" r:id="rId11"/>
    <sheet name="2.5" sheetId="45" r:id="rId12"/>
    <sheet name="2.6" sheetId="96" r:id="rId13"/>
    <sheet name="2.7" sheetId="97" r:id="rId14"/>
    <sheet name="2.8" sheetId="98" r:id="rId15"/>
    <sheet name="3.1" sheetId="51" r:id="rId16"/>
    <sheet name="3.2" sheetId="52" r:id="rId17"/>
    <sheet name="3.3" sheetId="99" r:id="rId18"/>
    <sheet name="3.4" sheetId="100" r:id="rId19"/>
    <sheet name="3.5" sheetId="55" r:id="rId20"/>
    <sheet name="4.1" sheetId="57" r:id="rId21"/>
    <sheet name="4.2" sheetId="58" r:id="rId22"/>
    <sheet name="4.3" sheetId="59" r:id="rId23"/>
    <sheet name="4.4" sheetId="60" r:id="rId24"/>
    <sheet name="5.1" sheetId="62" r:id="rId25"/>
    <sheet name="5.2" sheetId="63" r:id="rId26"/>
    <sheet name="5.3" sheetId="64" r:id="rId27"/>
    <sheet name="Диаграмма1" sheetId="103" r:id="rId28"/>
    <sheet name="5.4" sheetId="65" r:id="rId29"/>
    <sheet name="5.5" sheetId="66" r:id="rId30"/>
    <sheet name="5.6" sheetId="67" r:id="rId31"/>
    <sheet name="5.7" sheetId="68" r:id="rId32"/>
    <sheet name="6.1" sheetId="69" r:id="rId33"/>
    <sheet name="6.2" sheetId="70" r:id="rId34"/>
    <sheet name="6.3" sheetId="71" r:id="rId35"/>
    <sheet name="6.4" sheetId="72" r:id="rId36"/>
    <sheet name="6.5" sheetId="73" r:id="rId37"/>
    <sheet name="6.6" sheetId="74" r:id="rId38"/>
    <sheet name="6.7" sheetId="75" r:id="rId39"/>
    <sheet name="6.8" sheetId="76" r:id="rId40"/>
    <sheet name="6.9" sheetId="77" r:id="rId41"/>
    <sheet name="6.10" sheetId="78" r:id="rId42"/>
    <sheet name="6.11" sheetId="79" r:id="rId43"/>
    <sheet name="7.1" sheetId="101" r:id="rId44"/>
    <sheet name="7.2" sheetId="88" r:id="rId45"/>
    <sheet name="7.3" sheetId="89" r:id="rId46"/>
    <sheet name="7.4" sheetId="90" r:id="rId47"/>
    <sheet name="7.5" sheetId="91" r:id="rId48"/>
    <sheet name="СР 1.1" sheetId="40" r:id="rId49"/>
    <sheet name="СР 2.1" sheetId="49" r:id="rId50"/>
    <sheet name="СР 3.1" sheetId="56" r:id="rId51"/>
    <sheet name="СР 4.1" sheetId="61" r:id="rId52"/>
    <sheet name="СР 5.1" sheetId="94" r:id="rId53"/>
    <sheet name="СР 6.1" sheetId="80" r:id="rId54"/>
    <sheet name="СР 7.1" sheetId="92" r:id="rId55"/>
    <sheet name="СР 7.2" sheetId="93" r:id="rId56"/>
  </sheets>
  <externalReferences>
    <externalReference r:id="rId57"/>
    <externalReference r:id="rId58"/>
    <externalReference r:id="rId59"/>
  </externalReferences>
  <definedNames>
    <definedName name="__IntlFixup" hidden="1">TRUE</definedName>
    <definedName name="_xlnm._FilterDatabase" localSheetId="2" hidden="1">'1.2'!$A$4:$F$1576</definedName>
    <definedName name="_xlnm._FilterDatabase" localSheetId="4" hidden="1">'1.4'!$A$4:$O$31</definedName>
    <definedName name="_xlnm._FilterDatabase" localSheetId="21" hidden="1">'4.2'!#REF!</definedName>
    <definedName name="_xlnm._FilterDatabase" localSheetId="22" hidden="1">'4.3'!#REF!</definedName>
    <definedName name="_xlnm._FilterDatabase" localSheetId="23" hidden="1">'4.4'!#REF!</definedName>
    <definedName name="_xlnm._FilterDatabase" localSheetId="30" hidden="1">'5.6'!$B$5:$E$9</definedName>
    <definedName name="_xlnm._FilterDatabase" localSheetId="41" hidden="1">'6.10'!$A$1:$J$28</definedName>
    <definedName name="_xlnm._FilterDatabase" localSheetId="42" hidden="1">'6.11'!$A$1:$J$28</definedName>
    <definedName name="_xlnm._FilterDatabase" localSheetId="35" hidden="1">'6.4'!$A$4:$F$1576</definedName>
    <definedName name="_xlnm._FilterDatabase" localSheetId="36" hidden="1">'6.5'!$A$4:$E$1576</definedName>
    <definedName name="AccessDatabase" hidden="1">"C:\My Documents\MAUI MALL1.mdb"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hidden="1">[1]MASTER!#REF!</definedName>
    <definedName name="Cwvu.Japan_Capers_Ed_Pub." hidden="1">[1]MASTER!#REF!</definedName>
    <definedName name="Cwvu.KJP_CC." localSheetId="43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43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" hidden="1">[1]MASTER!#REF!</definedName>
    <definedName name="gh" hidden="1">[1]MASTER!#REF!</definedName>
    <definedName name="HTML_CodePage" hidden="1">1252</definedName>
    <definedName name="HTML_Control" localSheetId="43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43" hidden="1">{#N/A,#N/A,FALSE,"DI 2 YEAR MASTER SCHEDULE"}</definedName>
    <definedName name="wrn.CapersPlotter." hidden="1">{#N/A,#N/A,FALSE,"DI 2 YEAR MASTER SCHEDULE"}</definedName>
    <definedName name="wrn.Edutainment._.Priority._.List." localSheetId="43" hidden="1">{#N/A,#N/A,FALSE,"DI 2 YEAR MASTER SCHEDULE"}</definedName>
    <definedName name="wrn.Edutainment._.Priority._.List." hidden="1">{#N/A,#N/A,FALSE,"DI 2 YEAR MASTER SCHEDULE"}</definedName>
    <definedName name="wrn.Japan_Capers_Ed._.Pub." localSheetId="43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43" hidden="1">{#N/A,#N/A,FALSE,"DI 2 YEAR MASTER SCHEDULE"}</definedName>
    <definedName name="wrn.Priority._.list." hidden="1">{#N/A,#N/A,FALSE,"DI 2 YEAR MASTER SCHEDULE"}</definedName>
    <definedName name="wrn.Prjcted._.Mnthly._.Qtys." localSheetId="43" hidden="1">{#N/A,#N/A,FALSE,"PRJCTED MNTHLY QTY's"}</definedName>
    <definedName name="wrn.Prjcted._.Mnthly._.Qtys." hidden="1">{#N/A,#N/A,FALSE,"PRJCTED MNTHLY QTY's"}</definedName>
    <definedName name="wrn.Prjcted._.Qtrly._.Dollars." localSheetId="43" hidden="1">{#N/A,#N/A,FALSE,"PRJCTED QTRLY $'s"}</definedName>
    <definedName name="wrn.Prjcted._.Qtrly._.Dollars." hidden="1">{#N/A,#N/A,FALSE,"PRJCTED QTRLY $'s"}</definedName>
    <definedName name="wrn.Prjcted._.Qtrly._.Qtys." localSheetId="43" hidden="1">{#N/A,#N/A,FALSE,"PRJCTED QTRLY QTY's"}</definedName>
    <definedName name="wrn.Prjcted._.Qtrly._.Qtys." hidden="1">{#N/A,#N/A,FALSE,"PRJCTED QTRLY QTY's"}</definedName>
    <definedName name="wrn.QUARTERLY._.VIEW." localSheetId="43" hidden="1">{"QUARTERLY VIEW",#N/A,FALSE,"YEAR TOTAL"}</definedName>
    <definedName name="wrn.QUARTERLY._.VIEW." hidden="1">{"QUARTERLY VIEW",#N/A,FALSE,"YEAR TOTAL"}</definedName>
    <definedName name="wrn.YEAR._.VIEW." localSheetId="43" hidden="1">{#N/A,#N/A,FALSE,"YEAR TOTAL"}</definedName>
    <definedName name="wrn.YEAR._.VIEW." hidden="1">{#N/A,#N/A,FALSE,"YEAR TOTAL"}</definedName>
    <definedName name="wrn.отчет._.по._.курсу." localSheetId="43" hidden="1">{"программа",#N/A,TRUE,"lessons";"продажа оргтехники",#N/A,TRUE,"образец"}</definedName>
    <definedName name="wrn.отчет._.по._.курсу." localSheetId="46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43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43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43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hidden="1">[1]MASTER!#REF!,[1]MASTER!#REF!,[1]MASTER!#REF!,[1]MASTER!#REF!,[1]MASTER!#REF!,[1]MASTER!#REF!,[1]MASTER!#REF!,[1]MASTER!$A$98:$IV$272</definedName>
    <definedName name="а" hidden="1">'[3]THREE VARIABLES'!$N$1:$V$165</definedName>
    <definedName name="аа" localSheetId="43" hidden="1">{"'PRODUCTIONCOST SHEET'!$B$3:$G$48"}</definedName>
    <definedName name="аа" hidden="1">{"'PRODUCTIONCOST SHEET'!$B$3:$G$48"}</definedName>
    <definedName name="вв" localSheetId="43" hidden="1">{"программа",#N/A,TRUE,"lessons";"продажа оргтехники",#N/A,TRUE,"образец"}</definedName>
    <definedName name="вв" hidden="1">{"программа",#N/A,TRUE,"lessons";"продажа оргтехники",#N/A,TRUE,"образец"}</definedName>
    <definedName name="ввввввввв" localSheetId="43" hidden="1">{"'PRODUCTIONCOST SHEET'!$B$3:$G$48"}</definedName>
    <definedName name="ввввввввв" hidden="1">{"'PRODUCTIONCOST SHEET'!$B$3:$G$48"}</definedName>
    <definedName name="дд" hidden="1">[1]MASTER!#REF!</definedName>
    <definedName name="жж" hidden="1">[1]MASTER!#REF!</definedName>
    <definedName name="з" localSheetId="43" hidden="1">{"программа",#N/A,TRUE,"lessons";"продажа оргтехники",#N/A,TRUE,"образец"}</definedName>
    <definedName name="з" hidden="1">{"программа",#N/A,TRUE,"lessons";"продажа оргтехники",#N/A,TRUE,"образец"}</definedName>
    <definedName name="_xlnm.Print_Titles" localSheetId="41">'6.10'!$1:$1</definedName>
    <definedName name="_xlnm.Print_Titles" localSheetId="42">'6.11'!$1:$1</definedName>
    <definedName name="_xlnm.Print_Titles" localSheetId="35">'6.4'!$4:$4</definedName>
    <definedName name="_xlnm.Print_Titles" localSheetId="36">'6.5'!$4:$4</definedName>
    <definedName name="зз" hidden="1">[1]MASTER!#REF!</definedName>
    <definedName name="ке" localSheetId="43" hidden="1">{"программа",#N/A,TRUE,"lessons";"продажа оргтехники",#N/A,TRUE,"образец"}</definedName>
    <definedName name="ке" hidden="1">{"программа",#N/A,TRUE,"lessons";"продажа оргтехники",#N/A,TRUE,"образец"}</definedName>
    <definedName name="лл" hidden="1">[1]MASTER!#REF!</definedName>
    <definedName name="_xlnm.Print_Area" localSheetId="33">'6.2'!$A$4:$E$37</definedName>
    <definedName name="_xlnm.Print_Area" localSheetId="34">'6.3'!$B$4:$E$9</definedName>
    <definedName name="пп" localSheetId="43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пп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ува" localSheetId="43" hidden="1">[1]MASTER!#REF!,[1]MASTER!#REF!,[1]MASTER!#REF!,[1]MASTER!#REF!,[1]MASTER!#REF!,[1]MASTER!#REF!,[1]MASTER!#REF!,[1]MASTER!$A$98:$IV$272</definedName>
    <definedName name="ува" hidden="1">[1]MASTER!#REF!,[1]MASTER!#REF!,[1]MASTER!#REF!,[1]MASTER!#REF!,[1]MASTER!#REF!,[1]MASTER!#REF!,[1]MASTER!#REF!,[1]MASTER!$A$98:$IV$272</definedName>
    <definedName name="х" localSheetId="43" hidden="1">{"программа",#N/A,TRUE,"lessons";"продажа оргтехники",#N/A,TRUE,"образец"}</definedName>
    <definedName name="х" hidden="1">{"программа",#N/A,TRUE,"lessons";"продажа оргтехники",#N/A,TRUE,"образец"}</definedName>
    <definedName name="щщ" hidden="1">[1]MASTER!#REF!</definedName>
    <definedName name="ы" hidden="1">[1]MASTER!#REF!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93" l="1"/>
  <c r="E4" i="93"/>
  <c r="E5" i="93"/>
  <c r="E6" i="93"/>
  <c r="E7" i="93"/>
  <c r="E8" i="93"/>
  <c r="E9" i="93"/>
  <c r="E10" i="93"/>
  <c r="E11" i="93"/>
  <c r="E12" i="93"/>
  <c r="E13" i="93"/>
  <c r="E14" i="93"/>
  <c r="E15" i="93"/>
  <c r="E16" i="93"/>
  <c r="E17" i="93"/>
  <c r="E18" i="93"/>
  <c r="E19" i="93"/>
  <c r="E20" i="93"/>
  <c r="E21" i="93"/>
  <c r="E22" i="93"/>
  <c r="E23" i="93"/>
  <c r="E24" i="93"/>
  <c r="E25" i="93"/>
  <c r="E26" i="93"/>
  <c r="E27" i="93"/>
  <c r="E28" i="93"/>
  <c r="E29" i="93"/>
  <c r="E30" i="93"/>
  <c r="E31" i="93"/>
  <c r="E32" i="93"/>
  <c r="E33" i="93"/>
  <c r="E34" i="93"/>
  <c r="E35" i="93"/>
  <c r="E36" i="93"/>
  <c r="E37" i="93"/>
  <c r="E38" i="93"/>
  <c r="E39" i="93"/>
  <c r="E40" i="93"/>
  <c r="E41" i="93"/>
  <c r="E42" i="93"/>
  <c r="E43" i="93"/>
  <c r="E44" i="93"/>
  <c r="E45" i="93"/>
  <c r="E46" i="93"/>
  <c r="E47" i="93"/>
  <c r="E48" i="93"/>
  <c r="E49" i="93"/>
  <c r="E50" i="93"/>
  <c r="E51" i="93"/>
  <c r="E52" i="93"/>
  <c r="E53" i="93"/>
  <c r="E54" i="93"/>
  <c r="E55" i="93"/>
  <c r="E56" i="93"/>
  <c r="E57" i="93"/>
  <c r="E58" i="93"/>
  <c r="E59" i="93"/>
  <c r="E60" i="93"/>
  <c r="E61" i="93"/>
  <c r="E62" i="93"/>
  <c r="E63" i="93"/>
  <c r="E64" i="93"/>
  <c r="E65" i="93"/>
  <c r="E66" i="93"/>
  <c r="E67" i="93"/>
  <c r="E68" i="93"/>
  <c r="E69" i="93"/>
  <c r="E70" i="93"/>
  <c r="E71" i="93"/>
  <c r="E2" i="93"/>
  <c r="Q3" i="56" l="1"/>
  <c r="Q51" i="56"/>
  <c r="Q50" i="56"/>
  <c r="Q49" i="56"/>
  <c r="Q48" i="56"/>
  <c r="Q47" i="56"/>
  <c r="Q46" i="56"/>
  <c r="Q45" i="56"/>
  <c r="Q44" i="56"/>
  <c r="Q43" i="56"/>
  <c r="Q42" i="56"/>
  <c r="Q41" i="56"/>
  <c r="Q40" i="56"/>
  <c r="Q39" i="56"/>
  <c r="Q38" i="56"/>
  <c r="Q37" i="56"/>
  <c r="Q36" i="56"/>
  <c r="Q35" i="56"/>
  <c r="Q34" i="56"/>
  <c r="Q33" i="56"/>
  <c r="Q32" i="56"/>
  <c r="Q31" i="56"/>
  <c r="Q30" i="56"/>
  <c r="Q29" i="56"/>
  <c r="Q28" i="56"/>
  <c r="Q27" i="56"/>
  <c r="Q26" i="56"/>
  <c r="Q25" i="56"/>
  <c r="Q24" i="56"/>
  <c r="Q23" i="56"/>
  <c r="Q22" i="56"/>
  <c r="Q21" i="56"/>
  <c r="Q20" i="56"/>
  <c r="Q19" i="56"/>
  <c r="Q18" i="56"/>
  <c r="Q17" i="56"/>
  <c r="Q16" i="56"/>
  <c r="Q15" i="56"/>
  <c r="Q14" i="56"/>
  <c r="Q13" i="56"/>
  <c r="Q12" i="56"/>
  <c r="Q11" i="56"/>
  <c r="Q10" i="56"/>
  <c r="Q9" i="56"/>
  <c r="Q8" i="56"/>
  <c r="Q7" i="56"/>
  <c r="Q6" i="56"/>
  <c r="Q5" i="56"/>
  <c r="Q4" i="56"/>
  <c r="R2" i="56"/>
  <c r="G6" i="90" l="1"/>
  <c r="G7" i="90"/>
  <c r="G8" i="90"/>
  <c r="G9" i="90"/>
  <c r="G10" i="90"/>
  <c r="G11" i="90"/>
  <c r="G12" i="90"/>
  <c r="G13" i="90"/>
  <c r="G14" i="90"/>
  <c r="G15" i="90"/>
  <c r="G16" i="90"/>
  <c r="G17" i="90"/>
  <c r="G18" i="90"/>
  <c r="G19" i="90"/>
  <c r="G20" i="90"/>
  <c r="G21" i="90"/>
  <c r="G22" i="90"/>
  <c r="G23" i="90"/>
  <c r="G24" i="90"/>
  <c r="G25" i="90"/>
  <c r="G26" i="90"/>
  <c r="G27" i="90"/>
  <c r="G28" i="90"/>
  <c r="G29" i="90"/>
  <c r="G30" i="90"/>
  <c r="G31" i="90"/>
  <c r="G32" i="90"/>
  <c r="G33" i="90"/>
  <c r="G34" i="90"/>
  <c r="G35" i="90"/>
  <c r="G36" i="90"/>
  <c r="G37" i="90"/>
  <c r="G38" i="90"/>
  <c r="G39" i="90"/>
  <c r="G40" i="90"/>
  <c r="G41" i="90"/>
  <c r="G42" i="90"/>
  <c r="G43" i="90"/>
  <c r="G44" i="90"/>
  <c r="G5" i="90"/>
  <c r="G8" i="89"/>
  <c r="G6" i="89"/>
  <c r="G13" i="89"/>
  <c r="F13" i="89"/>
  <c r="F7" i="89"/>
  <c r="G7" i="89"/>
  <c r="F8" i="89"/>
  <c r="F9" i="89"/>
  <c r="G9" i="89"/>
  <c r="F10" i="89"/>
  <c r="G10" i="89"/>
  <c r="F11" i="89"/>
  <c r="G11" i="89"/>
  <c r="F12" i="89"/>
  <c r="G12" i="89"/>
  <c r="F6" i="89"/>
  <c r="A48" i="102" l="1"/>
  <c r="A47" i="102"/>
  <c r="A46" i="102"/>
  <c r="A45" i="102"/>
  <c r="A44" i="102"/>
  <c r="A37" i="102"/>
  <c r="A42" i="102"/>
  <c r="A41" i="102"/>
  <c r="A40" i="102"/>
  <c r="A39" i="102"/>
  <c r="A38" i="102"/>
  <c r="A43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7" i="102"/>
  <c r="A6" i="102"/>
  <c r="A5" i="102"/>
  <c r="A4" i="102"/>
  <c r="A3" i="102"/>
  <c r="A1" i="102"/>
  <c r="A2" i="102"/>
  <c r="E959" i="97"/>
  <c r="E949" i="97"/>
  <c r="E883" i="97"/>
  <c r="E945" i="96"/>
  <c r="E935" i="96"/>
  <c r="E869" i="96"/>
  <c r="A1576" i="73" l="1"/>
  <c r="A1575" i="73"/>
  <c r="A1574" i="73"/>
  <c r="A1573" i="73"/>
  <c r="A1572" i="73"/>
  <c r="A1571" i="73"/>
  <c r="A1570" i="73"/>
  <c r="A1569" i="73"/>
  <c r="A1568" i="73"/>
  <c r="A1567" i="73"/>
  <c r="A1566" i="73"/>
  <c r="A1565" i="73"/>
  <c r="A1564" i="73"/>
  <c r="A1563" i="73"/>
  <c r="A1562" i="73"/>
  <c r="A1561" i="73"/>
  <c r="A1560" i="73"/>
  <c r="A1559" i="73"/>
  <c r="A1558" i="73"/>
  <c r="A1557" i="73"/>
  <c r="A1556" i="73"/>
  <c r="A1555" i="73"/>
  <c r="A1554" i="73"/>
  <c r="A1553" i="73"/>
  <c r="A1552" i="73"/>
  <c r="A1551" i="73"/>
  <c r="A1550" i="73"/>
  <c r="A1549" i="73"/>
  <c r="A1548" i="73"/>
  <c r="A1547" i="73"/>
  <c r="A1546" i="73"/>
  <c r="A1545" i="73"/>
  <c r="A1544" i="73"/>
  <c r="A1543" i="73"/>
  <c r="A1542" i="73"/>
  <c r="A1541" i="73"/>
  <c r="A1540" i="73"/>
  <c r="A1539" i="73"/>
  <c r="A1538" i="73"/>
  <c r="A1537" i="73"/>
  <c r="A1536" i="73"/>
  <c r="A1535" i="73"/>
  <c r="A1534" i="73"/>
  <c r="A1533" i="73"/>
  <c r="A1532" i="73"/>
  <c r="A1531" i="73"/>
  <c r="A1530" i="73"/>
  <c r="A1529" i="73"/>
  <c r="A1528" i="73"/>
  <c r="A1527" i="73"/>
  <c r="A1526" i="73"/>
  <c r="A1525" i="73"/>
  <c r="A1524" i="73"/>
  <c r="A1523" i="73"/>
  <c r="A1522" i="73"/>
  <c r="A1521" i="73"/>
  <c r="A1520" i="73"/>
  <c r="A1519" i="73"/>
  <c r="A1518" i="73"/>
  <c r="A1517" i="73"/>
  <c r="A1516" i="73"/>
  <c r="A1515" i="73"/>
  <c r="A1514" i="73"/>
  <c r="A1513" i="73"/>
  <c r="A1512" i="73"/>
  <c r="A1511" i="73"/>
  <c r="A1510" i="73"/>
  <c r="A1509" i="73"/>
  <c r="A1508" i="73"/>
  <c r="A1507" i="73"/>
  <c r="A1506" i="73"/>
  <c r="A1505" i="73"/>
  <c r="A1504" i="73"/>
  <c r="A1503" i="73"/>
  <c r="A1502" i="73"/>
  <c r="A1501" i="73"/>
  <c r="A1500" i="73"/>
  <c r="A1499" i="73"/>
  <c r="A1498" i="73"/>
  <c r="A1497" i="73"/>
  <c r="A1496" i="73"/>
  <c r="A1495" i="73"/>
  <c r="A1494" i="73"/>
  <c r="A1493" i="73"/>
  <c r="A1492" i="73"/>
  <c r="A1491" i="73"/>
  <c r="A1490" i="73"/>
  <c r="A1489" i="73"/>
  <c r="A1488" i="73"/>
  <c r="A1487" i="73"/>
  <c r="A1486" i="73"/>
  <c r="A1485" i="73"/>
  <c r="A1484" i="73"/>
  <c r="A1483" i="73"/>
  <c r="A1482" i="73"/>
  <c r="A1481" i="73"/>
  <c r="A1480" i="73"/>
  <c r="A1479" i="73"/>
  <c r="A1478" i="73"/>
  <c r="A1477" i="73"/>
  <c r="A1476" i="73"/>
  <c r="A1475" i="73"/>
  <c r="A1474" i="73"/>
  <c r="A1473" i="73"/>
  <c r="A1472" i="73"/>
  <c r="A1471" i="73"/>
  <c r="A1470" i="73"/>
  <c r="A1469" i="73"/>
  <c r="A1468" i="73"/>
  <c r="A1467" i="73"/>
  <c r="A1466" i="73"/>
  <c r="A1465" i="73"/>
  <c r="A1464" i="73"/>
  <c r="A1463" i="73"/>
  <c r="A1462" i="73"/>
  <c r="A1461" i="73"/>
  <c r="A1460" i="73"/>
  <c r="A1459" i="73"/>
  <c r="A1458" i="73"/>
  <c r="A1457" i="73"/>
  <c r="A1456" i="73"/>
  <c r="A1455" i="73"/>
  <c r="A1454" i="73"/>
  <c r="A1453" i="73"/>
  <c r="A1452" i="73"/>
  <c r="A1451" i="73"/>
  <c r="A1450" i="73"/>
  <c r="A1449" i="73"/>
  <c r="A1448" i="73"/>
  <c r="A1447" i="73"/>
  <c r="A1446" i="73"/>
  <c r="A1445" i="73"/>
  <c r="A1444" i="73"/>
  <c r="A1443" i="73"/>
  <c r="A1442" i="73"/>
  <c r="A1441" i="73"/>
  <c r="A1440" i="73"/>
  <c r="A1439" i="73"/>
  <c r="A1438" i="73"/>
  <c r="A1437" i="73"/>
  <c r="A1436" i="73"/>
  <c r="A1435" i="73"/>
  <c r="A1434" i="73"/>
  <c r="A1433" i="73"/>
  <c r="A1432" i="73"/>
  <c r="A1431" i="73"/>
  <c r="A1430" i="73"/>
  <c r="A1429" i="73"/>
  <c r="A1428" i="73"/>
  <c r="A1427" i="73"/>
  <c r="A1426" i="73"/>
  <c r="A1425" i="73"/>
  <c r="A1424" i="73"/>
  <c r="A1423" i="73"/>
  <c r="A1422" i="73"/>
  <c r="A1421" i="73"/>
  <c r="A1420" i="73"/>
  <c r="A1419" i="73"/>
  <c r="A1418" i="73"/>
  <c r="A1417" i="73"/>
  <c r="A1416" i="73"/>
  <c r="A1415" i="73"/>
  <c r="A1414" i="73"/>
  <c r="A1413" i="73"/>
  <c r="A1412" i="73"/>
  <c r="A1411" i="73"/>
  <c r="A1410" i="73"/>
  <c r="A1409" i="73"/>
  <c r="A1408" i="73"/>
  <c r="A1407" i="73"/>
  <c r="A1406" i="73"/>
  <c r="A1405" i="73"/>
  <c r="A1404" i="73"/>
  <c r="A1403" i="73"/>
  <c r="A1402" i="73"/>
  <c r="A1401" i="73"/>
  <c r="A1400" i="73"/>
  <c r="A1399" i="73"/>
  <c r="A1398" i="73"/>
  <c r="A1397" i="73"/>
  <c r="A1396" i="73"/>
  <c r="A1395" i="73"/>
  <c r="A1394" i="73"/>
  <c r="A1393" i="73"/>
  <c r="A1392" i="73"/>
  <c r="A1391" i="73"/>
  <c r="A1390" i="73"/>
  <c r="A1389" i="73"/>
  <c r="A1388" i="73"/>
  <c r="A1387" i="73"/>
  <c r="A1386" i="73"/>
  <c r="A1385" i="73"/>
  <c r="A1384" i="73"/>
  <c r="A1383" i="73"/>
  <c r="A1382" i="73"/>
  <c r="A1381" i="73"/>
  <c r="A1380" i="73"/>
  <c r="A1379" i="73"/>
  <c r="A1378" i="73"/>
  <c r="A1377" i="73"/>
  <c r="A1376" i="73"/>
  <c r="A1375" i="73"/>
  <c r="A1374" i="73"/>
  <c r="A1373" i="73"/>
  <c r="A1372" i="73"/>
  <c r="A1371" i="73"/>
  <c r="A1370" i="73"/>
  <c r="A1369" i="73"/>
  <c r="A1368" i="73"/>
  <c r="A1367" i="73"/>
  <c r="A1366" i="73"/>
  <c r="A1365" i="73"/>
  <c r="A1364" i="73"/>
  <c r="A1363" i="73"/>
  <c r="A1362" i="73"/>
  <c r="A1361" i="73"/>
  <c r="A1360" i="73"/>
  <c r="A1359" i="73"/>
  <c r="A1358" i="73"/>
  <c r="A1357" i="73"/>
  <c r="A1356" i="73"/>
  <c r="A1355" i="73"/>
  <c r="A1354" i="73"/>
  <c r="A1353" i="73"/>
  <c r="A1352" i="73"/>
  <c r="A1351" i="73"/>
  <c r="A1350" i="73"/>
  <c r="A1349" i="73"/>
  <c r="A1348" i="73"/>
  <c r="A1347" i="73"/>
  <c r="A1346" i="73"/>
  <c r="A1345" i="73"/>
  <c r="A1344" i="73"/>
  <c r="A1343" i="73"/>
  <c r="A1342" i="73"/>
  <c r="A1341" i="73"/>
  <c r="A1340" i="73"/>
  <c r="A1339" i="73"/>
  <c r="A1338" i="73"/>
  <c r="A1337" i="73"/>
  <c r="A1336" i="73"/>
  <c r="A1335" i="73"/>
  <c r="A1334" i="73"/>
  <c r="A1333" i="73"/>
  <c r="A1332" i="73"/>
  <c r="A1331" i="73"/>
  <c r="A1330" i="73"/>
  <c r="A1329" i="73"/>
  <c r="A1328" i="73"/>
  <c r="A1327" i="73"/>
  <c r="A1326" i="73"/>
  <c r="A1325" i="73"/>
  <c r="A1324" i="73"/>
  <c r="A1323" i="73"/>
  <c r="A1322" i="73"/>
  <c r="A1321" i="73"/>
  <c r="A1320" i="73"/>
  <c r="A1319" i="73"/>
  <c r="A1318" i="73"/>
  <c r="A1317" i="73"/>
  <c r="A1316" i="73"/>
  <c r="A1315" i="73"/>
  <c r="A1314" i="73"/>
  <c r="A1313" i="73"/>
  <c r="A1312" i="73"/>
  <c r="A1311" i="73"/>
  <c r="A1310" i="73"/>
  <c r="A1309" i="73"/>
  <c r="A1308" i="73"/>
  <c r="A1307" i="73"/>
  <c r="A1306" i="73"/>
  <c r="A1305" i="73"/>
  <c r="A1304" i="73"/>
  <c r="A1303" i="73"/>
  <c r="A1302" i="73"/>
  <c r="A1301" i="73"/>
  <c r="A1300" i="73"/>
  <c r="A1299" i="73"/>
  <c r="A1298" i="73"/>
  <c r="A1297" i="73"/>
  <c r="A1296" i="73"/>
  <c r="A1295" i="73"/>
  <c r="A1294" i="73"/>
  <c r="A1293" i="73"/>
  <c r="A1292" i="73"/>
  <c r="A1291" i="73"/>
  <c r="A1290" i="73"/>
  <c r="A1289" i="73"/>
  <c r="A1288" i="73"/>
  <c r="A1287" i="73"/>
  <c r="A1286" i="73"/>
  <c r="A1285" i="73"/>
  <c r="A1284" i="73"/>
  <c r="A1283" i="73"/>
  <c r="A1282" i="73"/>
  <c r="A1281" i="73"/>
  <c r="A1280" i="73"/>
  <c r="A1279" i="73"/>
  <c r="A1278" i="73"/>
  <c r="A1277" i="73"/>
  <c r="A1276" i="73"/>
  <c r="A1275" i="73"/>
  <c r="A1274" i="73"/>
  <c r="A1273" i="73"/>
  <c r="A1272" i="73"/>
  <c r="A1271" i="73"/>
  <c r="A1270" i="73"/>
  <c r="A1269" i="73"/>
  <c r="A1268" i="73"/>
  <c r="A1267" i="73"/>
  <c r="A1266" i="73"/>
  <c r="A1265" i="73"/>
  <c r="A1264" i="73"/>
  <c r="A1263" i="73"/>
  <c r="A1262" i="73"/>
  <c r="A1261" i="73"/>
  <c r="A1260" i="73"/>
  <c r="A1259" i="73"/>
  <c r="A1258" i="73"/>
  <c r="A1257" i="73"/>
  <c r="A1256" i="73"/>
  <c r="A1255" i="73"/>
  <c r="A1254" i="73"/>
  <c r="A1253" i="73"/>
  <c r="A1252" i="73"/>
  <c r="A1251" i="73"/>
  <c r="A1250" i="73"/>
  <c r="A1249" i="73"/>
  <c r="A1248" i="73"/>
  <c r="A1247" i="73"/>
  <c r="A1246" i="73"/>
  <c r="A1245" i="73"/>
  <c r="A1244" i="73"/>
  <c r="A1243" i="73"/>
  <c r="A1242" i="73"/>
  <c r="A1241" i="73"/>
  <c r="A1240" i="73"/>
  <c r="A1239" i="73"/>
  <c r="A1238" i="73"/>
  <c r="A1237" i="73"/>
  <c r="A1236" i="73"/>
  <c r="A1235" i="73"/>
  <c r="A1234" i="73"/>
  <c r="A1233" i="73"/>
  <c r="A1232" i="73"/>
  <c r="A1231" i="73"/>
  <c r="A1230" i="73"/>
  <c r="A1229" i="73"/>
  <c r="A1228" i="73"/>
  <c r="A1227" i="73"/>
  <c r="A1226" i="73"/>
  <c r="A1225" i="73"/>
  <c r="A1224" i="73"/>
  <c r="A1223" i="73"/>
  <c r="A1222" i="73"/>
  <c r="A1221" i="73"/>
  <c r="A1220" i="73"/>
  <c r="A1219" i="73"/>
  <c r="A1218" i="73"/>
  <c r="A1217" i="73"/>
  <c r="A1216" i="73"/>
  <c r="A1215" i="73"/>
  <c r="A1214" i="73"/>
  <c r="A1213" i="73"/>
  <c r="A1212" i="73"/>
  <c r="A1211" i="73"/>
  <c r="A1210" i="73"/>
  <c r="A1209" i="73"/>
  <c r="A1208" i="73"/>
  <c r="A1207" i="73"/>
  <c r="A1206" i="73"/>
  <c r="A1205" i="73"/>
  <c r="A1204" i="73"/>
  <c r="A1203" i="73"/>
  <c r="A1202" i="73"/>
  <c r="A1201" i="73"/>
  <c r="A1200" i="73"/>
  <c r="A1199" i="73"/>
  <c r="A1198" i="73"/>
  <c r="A1197" i="73"/>
  <c r="A1196" i="73"/>
  <c r="A1195" i="73"/>
  <c r="A1194" i="73"/>
  <c r="A1193" i="73"/>
  <c r="A1192" i="73"/>
  <c r="A1191" i="73"/>
  <c r="A1190" i="73"/>
  <c r="A1189" i="73"/>
  <c r="A1188" i="73"/>
  <c r="A1187" i="73"/>
  <c r="A1186" i="73"/>
  <c r="A1185" i="73"/>
  <c r="A1184" i="73"/>
  <c r="A1183" i="73"/>
  <c r="A1182" i="73"/>
  <c r="A1181" i="73"/>
  <c r="A1180" i="73"/>
  <c r="A1179" i="73"/>
  <c r="A1178" i="73"/>
  <c r="A1177" i="73"/>
  <c r="A1176" i="73"/>
  <c r="A1175" i="73"/>
  <c r="A1174" i="73"/>
  <c r="A1173" i="73"/>
  <c r="A1172" i="73"/>
  <c r="A1171" i="73"/>
  <c r="A1170" i="73"/>
  <c r="A1169" i="73"/>
  <c r="A1168" i="73"/>
  <c r="A1167" i="73"/>
  <c r="A1166" i="73"/>
  <c r="A1165" i="73"/>
  <c r="A1164" i="73"/>
  <c r="A1163" i="73"/>
  <c r="A1162" i="73"/>
  <c r="A1161" i="73"/>
  <c r="A1160" i="73"/>
  <c r="A1159" i="73"/>
  <c r="A1158" i="73"/>
  <c r="A1157" i="73"/>
  <c r="A1156" i="73"/>
  <c r="A1155" i="73"/>
  <c r="A1154" i="73"/>
  <c r="A1153" i="73"/>
  <c r="A1152" i="73"/>
  <c r="A1151" i="73"/>
  <c r="A1150" i="73"/>
  <c r="A1149" i="73"/>
  <c r="A1148" i="73"/>
  <c r="A1147" i="73"/>
  <c r="A1146" i="73"/>
  <c r="A1145" i="73"/>
  <c r="A1144" i="73"/>
  <c r="A1143" i="73"/>
  <c r="A1142" i="73"/>
  <c r="A1141" i="73"/>
  <c r="A1140" i="73"/>
  <c r="A1139" i="73"/>
  <c r="A1138" i="73"/>
  <c r="A1137" i="73"/>
  <c r="A1136" i="73"/>
  <c r="A1135" i="73"/>
  <c r="A1134" i="73"/>
  <c r="A1133" i="73"/>
  <c r="A1132" i="73"/>
  <c r="A1131" i="73"/>
  <c r="A1130" i="73"/>
  <c r="A1129" i="73"/>
  <c r="A1128" i="73"/>
  <c r="A1127" i="73"/>
  <c r="A1126" i="73"/>
  <c r="A1125" i="73"/>
  <c r="A1124" i="73"/>
  <c r="A1123" i="73"/>
  <c r="A1122" i="73"/>
  <c r="A1121" i="73"/>
  <c r="A1120" i="73"/>
  <c r="A1119" i="73"/>
  <c r="A1118" i="73"/>
  <c r="A1117" i="73"/>
  <c r="A1116" i="73"/>
  <c r="A1115" i="73"/>
  <c r="A1114" i="73"/>
  <c r="A1113" i="73"/>
  <c r="A1112" i="73"/>
  <c r="A1111" i="73"/>
  <c r="A1110" i="73"/>
  <c r="A1109" i="73"/>
  <c r="A1108" i="73"/>
  <c r="A1107" i="73"/>
  <c r="A1106" i="73"/>
  <c r="A1105" i="73"/>
  <c r="A1104" i="73"/>
  <c r="A1103" i="73"/>
  <c r="A1102" i="73"/>
  <c r="A1101" i="73"/>
  <c r="A1100" i="73"/>
  <c r="A1099" i="73"/>
  <c r="A1098" i="73"/>
  <c r="A1097" i="73"/>
  <c r="A1096" i="73"/>
  <c r="A1095" i="73"/>
  <c r="A1094" i="73"/>
  <c r="A1093" i="73"/>
  <c r="A1092" i="73"/>
  <c r="A1091" i="73"/>
  <c r="A1090" i="73"/>
  <c r="A1089" i="73"/>
  <c r="A1088" i="73"/>
  <c r="A1087" i="73"/>
  <c r="A1086" i="73"/>
  <c r="A1085" i="73"/>
  <c r="A1084" i="73"/>
  <c r="A1083" i="73"/>
  <c r="A1082" i="73"/>
  <c r="A1081" i="73"/>
  <c r="A1080" i="73"/>
  <c r="A1079" i="73"/>
  <c r="A1078" i="73"/>
  <c r="A1077" i="73"/>
  <c r="A1076" i="73"/>
  <c r="A1075" i="73"/>
  <c r="A1074" i="73"/>
  <c r="A1073" i="73"/>
  <c r="A1072" i="73"/>
  <c r="A1071" i="73"/>
  <c r="A1070" i="73"/>
  <c r="A1069" i="73"/>
  <c r="A1068" i="73"/>
  <c r="A1067" i="73"/>
  <c r="A1066" i="73"/>
  <c r="A1065" i="73"/>
  <c r="A1064" i="73"/>
  <c r="A1063" i="73"/>
  <c r="A1062" i="73"/>
  <c r="A1061" i="73"/>
  <c r="A1060" i="73"/>
  <c r="A1059" i="73"/>
  <c r="A1058" i="73"/>
  <c r="A1057" i="73"/>
  <c r="A1056" i="73"/>
  <c r="A1055" i="73"/>
  <c r="A1054" i="73"/>
  <c r="A1053" i="73"/>
  <c r="A1052" i="73"/>
  <c r="A1051" i="73"/>
  <c r="A1050" i="73"/>
  <c r="A1049" i="73"/>
  <c r="A1048" i="73"/>
  <c r="A1047" i="73"/>
  <c r="A1046" i="73"/>
  <c r="A1045" i="73"/>
  <c r="A1044" i="73"/>
  <c r="A1043" i="73"/>
  <c r="A1042" i="73"/>
  <c r="A1041" i="73"/>
  <c r="A1040" i="73"/>
  <c r="A1039" i="73"/>
  <c r="A1038" i="73"/>
  <c r="A1037" i="73"/>
  <c r="A1036" i="73"/>
  <c r="A1035" i="73"/>
  <c r="A1034" i="73"/>
  <c r="A1033" i="73"/>
  <c r="A1032" i="73"/>
  <c r="A1031" i="73"/>
  <c r="A1030" i="73"/>
  <c r="A1029" i="73"/>
  <c r="A1028" i="73"/>
  <c r="A1027" i="73"/>
  <c r="A1026" i="73"/>
  <c r="A1025" i="73"/>
  <c r="A1024" i="73"/>
  <c r="A1023" i="73"/>
  <c r="A1022" i="73"/>
  <c r="A1021" i="73"/>
  <c r="A1020" i="73"/>
  <c r="A1019" i="73"/>
  <c r="A1018" i="73"/>
  <c r="A1017" i="73"/>
  <c r="A1016" i="73"/>
  <c r="A1015" i="73"/>
  <c r="A1014" i="73"/>
  <c r="A1013" i="73"/>
  <c r="A1012" i="73"/>
  <c r="A1011" i="73"/>
  <c r="A1010" i="73"/>
  <c r="A1009" i="73"/>
  <c r="A1008" i="73"/>
  <c r="A1007" i="73"/>
  <c r="A1006" i="73"/>
  <c r="A1005" i="73"/>
  <c r="A1004" i="73"/>
  <c r="A1003" i="73"/>
  <c r="A1002" i="73"/>
  <c r="A1001" i="73"/>
  <c r="A1000" i="73"/>
  <c r="A999" i="73"/>
  <c r="A998" i="73"/>
  <c r="A997" i="73"/>
  <c r="A996" i="73"/>
  <c r="A995" i="73"/>
  <c r="A994" i="73"/>
  <c r="A993" i="73"/>
  <c r="A992" i="73"/>
  <c r="A991" i="73"/>
  <c r="A990" i="73"/>
  <c r="A989" i="73"/>
  <c r="A988" i="73"/>
  <c r="A987" i="73"/>
  <c r="A986" i="73"/>
  <c r="A985" i="73"/>
  <c r="A984" i="73"/>
  <c r="A983" i="73"/>
  <c r="A982" i="73"/>
  <c r="A981" i="73"/>
  <c r="A980" i="73"/>
  <c r="A979" i="73"/>
  <c r="A978" i="73"/>
  <c r="A977" i="73"/>
  <c r="A976" i="73"/>
  <c r="A975" i="73"/>
  <c r="A974" i="73"/>
  <c r="A973" i="73"/>
  <c r="A972" i="73"/>
  <c r="A971" i="73"/>
  <c r="A970" i="73"/>
  <c r="A969" i="73"/>
  <c r="A968" i="73"/>
  <c r="A967" i="73"/>
  <c r="A966" i="73"/>
  <c r="A965" i="73"/>
  <c r="A964" i="73"/>
  <c r="A963" i="73"/>
  <c r="A962" i="73"/>
  <c r="A961" i="73"/>
  <c r="E960" i="73"/>
  <c r="A960" i="73"/>
  <c r="A959" i="73"/>
  <c r="A958" i="73"/>
  <c r="A957" i="73"/>
  <c r="A956" i="73"/>
  <c r="A955" i="73"/>
  <c r="A954" i="73"/>
  <c r="A953" i="73"/>
  <c r="A952" i="73"/>
  <c r="A951" i="73"/>
  <c r="E950" i="73"/>
  <c r="A950" i="73"/>
  <c r="A949" i="73"/>
  <c r="A948" i="73"/>
  <c r="A947" i="73"/>
  <c r="A946" i="73"/>
  <c r="A945" i="73"/>
  <c r="A944" i="73"/>
  <c r="A943" i="73"/>
  <c r="A942" i="73"/>
  <c r="A941" i="73"/>
  <c r="A940" i="73"/>
  <c r="A939" i="73"/>
  <c r="A938" i="73"/>
  <c r="A937" i="73"/>
  <c r="A936" i="73"/>
  <c r="A935" i="73"/>
  <c r="A934" i="73"/>
  <c r="A933" i="73"/>
  <c r="A932" i="73"/>
  <c r="A931" i="73"/>
  <c r="A930" i="73"/>
  <c r="A929" i="73"/>
  <c r="A928" i="73"/>
  <c r="A927" i="73"/>
  <c r="A926" i="73"/>
  <c r="A925" i="73"/>
  <c r="A924" i="73"/>
  <c r="A923" i="73"/>
  <c r="A922" i="73"/>
  <c r="A921" i="73"/>
  <c r="A920" i="73"/>
  <c r="A919" i="73"/>
  <c r="A918" i="73"/>
  <c r="A917" i="73"/>
  <c r="A916" i="73"/>
  <c r="A915" i="73"/>
  <c r="A914" i="73"/>
  <c r="A913" i="73"/>
  <c r="A912" i="73"/>
  <c r="A911" i="73"/>
  <c r="A910" i="73"/>
  <c r="A909" i="73"/>
  <c r="A908" i="73"/>
  <c r="A907" i="73"/>
  <c r="A906" i="73"/>
  <c r="A905" i="73"/>
  <c r="A904" i="73"/>
  <c r="A903" i="73"/>
  <c r="A902" i="73"/>
  <c r="A901" i="73"/>
  <c r="A900" i="73"/>
  <c r="A899" i="73"/>
  <c r="A898" i="73"/>
  <c r="A897" i="73"/>
  <c r="A896" i="73"/>
  <c r="A895" i="73"/>
  <c r="A894" i="73"/>
  <c r="A893" i="73"/>
  <c r="A892" i="73"/>
  <c r="A891" i="73"/>
  <c r="A890" i="73"/>
  <c r="A889" i="73"/>
  <c r="A888" i="73"/>
  <c r="A887" i="73"/>
  <c r="A886" i="73"/>
  <c r="A885" i="73"/>
  <c r="E884" i="73"/>
  <c r="A884" i="73"/>
  <c r="A883" i="73"/>
  <c r="A882" i="73"/>
  <c r="A881" i="73"/>
  <c r="A880" i="73"/>
  <c r="A879" i="73"/>
  <c r="A878" i="73"/>
  <c r="A877" i="73"/>
  <c r="A876" i="73"/>
  <c r="A875" i="73"/>
  <c r="A874" i="73"/>
  <c r="A873" i="73"/>
  <c r="A872" i="73"/>
  <c r="A871" i="73"/>
  <c r="A870" i="73"/>
  <c r="A869" i="73"/>
  <c r="A868" i="73"/>
  <c r="A867" i="73"/>
  <c r="A866" i="73"/>
  <c r="A865" i="73"/>
  <c r="A864" i="73"/>
  <c r="A863" i="73"/>
  <c r="A862" i="73"/>
  <c r="A861" i="73"/>
  <c r="A860" i="73"/>
  <c r="A859" i="73"/>
  <c r="A858" i="73"/>
  <c r="A857" i="73"/>
  <c r="A856" i="73"/>
  <c r="A855" i="73"/>
  <c r="A854" i="73"/>
  <c r="A853" i="73"/>
  <c r="A852" i="73"/>
  <c r="A851" i="73"/>
  <c r="A850" i="73"/>
  <c r="A849" i="73"/>
  <c r="A848" i="73"/>
  <c r="A847" i="73"/>
  <c r="A846" i="73"/>
  <c r="A845" i="73"/>
  <c r="A844" i="73"/>
  <c r="A843" i="73"/>
  <c r="A842" i="73"/>
  <c r="A841" i="73"/>
  <c r="A840" i="73"/>
  <c r="A839" i="73"/>
  <c r="A838" i="73"/>
  <c r="A837" i="73"/>
  <c r="A836" i="73"/>
  <c r="A835" i="73"/>
  <c r="A834" i="73"/>
  <c r="A833" i="73"/>
  <c r="A832" i="73"/>
  <c r="A831" i="73"/>
  <c r="A830" i="73"/>
  <c r="A829" i="73"/>
  <c r="A828" i="73"/>
  <c r="A827" i="73"/>
  <c r="A826" i="73"/>
  <c r="A825" i="73"/>
  <c r="A824" i="73"/>
  <c r="A823" i="73"/>
  <c r="A822" i="73"/>
  <c r="A821" i="73"/>
  <c r="A820" i="73"/>
  <c r="A819" i="73"/>
  <c r="A818" i="73"/>
  <c r="A817" i="73"/>
  <c r="A816" i="73"/>
  <c r="A815" i="73"/>
  <c r="A814" i="73"/>
  <c r="A813" i="73"/>
  <c r="A812" i="73"/>
  <c r="A811" i="73"/>
  <c r="A810" i="73"/>
  <c r="A809" i="73"/>
  <c r="A808" i="73"/>
  <c r="A807" i="73"/>
  <c r="A806" i="73"/>
  <c r="A805" i="73"/>
  <c r="A804" i="73"/>
  <c r="A803" i="73"/>
  <c r="A802" i="73"/>
  <c r="A801" i="73"/>
  <c r="A800" i="73"/>
  <c r="A799" i="73"/>
  <c r="A798" i="73"/>
  <c r="A797" i="73"/>
  <c r="A796" i="73"/>
  <c r="A795" i="73"/>
  <c r="A794" i="73"/>
  <c r="A793" i="73"/>
  <c r="A792" i="73"/>
  <c r="A791" i="73"/>
  <c r="A790" i="73"/>
  <c r="A789" i="73"/>
  <c r="A788" i="73"/>
  <c r="A787" i="73"/>
  <c r="A786" i="73"/>
  <c r="A785" i="73"/>
  <c r="A784" i="73"/>
  <c r="A783" i="73"/>
  <c r="A782" i="73"/>
  <c r="A781" i="73"/>
  <c r="A780" i="73"/>
  <c r="A779" i="73"/>
  <c r="A778" i="73"/>
  <c r="A777" i="73"/>
  <c r="A776" i="73"/>
  <c r="A775" i="73"/>
  <c r="A774" i="73"/>
  <c r="A773" i="73"/>
  <c r="A772" i="73"/>
  <c r="A771" i="73"/>
  <c r="A770" i="73"/>
  <c r="A769" i="73"/>
  <c r="A768" i="73"/>
  <c r="A767" i="73"/>
  <c r="A766" i="73"/>
  <c r="A765" i="73"/>
  <c r="A764" i="73"/>
  <c r="A763" i="73"/>
  <c r="A762" i="73"/>
  <c r="A761" i="73"/>
  <c r="A760" i="73"/>
  <c r="A759" i="73"/>
  <c r="A758" i="73"/>
  <c r="A757" i="73"/>
  <c r="A756" i="73"/>
  <c r="A755" i="73"/>
  <c r="A754" i="73"/>
  <c r="A753" i="73"/>
  <c r="A752" i="73"/>
  <c r="A751" i="73"/>
  <c r="A750" i="73"/>
  <c r="A749" i="73"/>
  <c r="A748" i="73"/>
  <c r="A747" i="73"/>
  <c r="A746" i="73"/>
  <c r="A745" i="73"/>
  <c r="A744" i="73"/>
  <c r="A743" i="73"/>
  <c r="A742" i="73"/>
  <c r="A741" i="73"/>
  <c r="A740" i="73"/>
  <c r="A739" i="73"/>
  <c r="A738" i="73"/>
  <c r="A737" i="73"/>
  <c r="A736" i="73"/>
  <c r="A735" i="73"/>
  <c r="A734" i="73"/>
  <c r="A733" i="73"/>
  <c r="A732" i="73"/>
  <c r="A731" i="73"/>
  <c r="A730" i="73"/>
  <c r="A729" i="73"/>
  <c r="A728" i="73"/>
  <c r="A727" i="73"/>
  <c r="A726" i="73"/>
  <c r="A725" i="73"/>
  <c r="A724" i="73"/>
  <c r="A723" i="73"/>
  <c r="A722" i="73"/>
  <c r="A721" i="73"/>
  <c r="A720" i="73"/>
  <c r="A719" i="73"/>
  <c r="A718" i="73"/>
  <c r="A717" i="73"/>
  <c r="A716" i="73"/>
  <c r="A715" i="73"/>
  <c r="A714" i="73"/>
  <c r="A713" i="73"/>
  <c r="A712" i="73"/>
  <c r="A711" i="73"/>
  <c r="A710" i="73"/>
  <c r="A709" i="73"/>
  <c r="A708" i="73"/>
  <c r="A707" i="73"/>
  <c r="A706" i="73"/>
  <c r="A705" i="73"/>
  <c r="A704" i="73"/>
  <c r="A703" i="73"/>
  <c r="A702" i="73"/>
  <c r="A701" i="73"/>
  <c r="A700" i="73"/>
  <c r="A699" i="73"/>
  <c r="A698" i="73"/>
  <c r="A697" i="73"/>
  <c r="A696" i="73"/>
  <c r="A695" i="73"/>
  <c r="A694" i="73"/>
  <c r="A693" i="73"/>
  <c r="A692" i="73"/>
  <c r="A691" i="73"/>
  <c r="A690" i="73"/>
  <c r="A689" i="73"/>
  <c r="A688" i="73"/>
  <c r="A687" i="73"/>
  <c r="A686" i="73"/>
  <c r="A685" i="73"/>
  <c r="A684" i="73"/>
  <c r="A683" i="73"/>
  <c r="A682" i="73"/>
  <c r="A681" i="73"/>
  <c r="A680" i="73"/>
  <c r="A679" i="73"/>
  <c r="A678" i="73"/>
  <c r="A677" i="73"/>
  <c r="A676" i="73"/>
  <c r="A675" i="73"/>
  <c r="A674" i="73"/>
  <c r="A673" i="73"/>
  <c r="A672" i="73"/>
  <c r="A671" i="73"/>
  <c r="A670" i="73"/>
  <c r="A669" i="73"/>
  <c r="A668" i="73"/>
  <c r="A667" i="73"/>
  <c r="A666" i="73"/>
  <c r="A665" i="73"/>
  <c r="A664" i="73"/>
  <c r="A663" i="73"/>
  <c r="A662" i="73"/>
  <c r="A661" i="73"/>
  <c r="A660" i="73"/>
  <c r="A659" i="73"/>
  <c r="A658" i="73"/>
  <c r="A657" i="73"/>
  <c r="A656" i="73"/>
  <c r="A655" i="73"/>
  <c r="A654" i="73"/>
  <c r="A653" i="73"/>
  <c r="A652" i="73"/>
  <c r="A651" i="73"/>
  <c r="A650" i="73"/>
  <c r="A649" i="73"/>
  <c r="A648" i="73"/>
  <c r="A647" i="73"/>
  <c r="A646" i="73"/>
  <c r="A645" i="73"/>
  <c r="A644" i="73"/>
  <c r="A643" i="73"/>
  <c r="A642" i="73"/>
  <c r="A641" i="73"/>
  <c r="A640" i="73"/>
  <c r="A639" i="73"/>
  <c r="A638" i="73"/>
  <c r="A637" i="73"/>
  <c r="A636" i="73"/>
  <c r="A635" i="73"/>
  <c r="A634" i="73"/>
  <c r="A633" i="73"/>
  <c r="A632" i="73"/>
  <c r="A631" i="73"/>
  <c r="A630" i="73"/>
  <c r="A629" i="73"/>
  <c r="A628" i="73"/>
  <c r="A627" i="73"/>
  <c r="A626" i="73"/>
  <c r="A625" i="73"/>
  <c r="A624" i="73"/>
  <c r="A623" i="73"/>
  <c r="A622" i="73"/>
  <c r="A621" i="73"/>
  <c r="A620" i="73"/>
  <c r="A619" i="73"/>
  <c r="A618" i="73"/>
  <c r="A617" i="73"/>
  <c r="A616" i="73"/>
  <c r="A615" i="73"/>
  <c r="A614" i="73"/>
  <c r="A613" i="73"/>
  <c r="A612" i="73"/>
  <c r="A611" i="73"/>
  <c r="A610" i="73"/>
  <c r="A609" i="73"/>
  <c r="A608" i="73"/>
  <c r="A607" i="73"/>
  <c r="A606" i="73"/>
  <c r="A605" i="73"/>
  <c r="A604" i="73"/>
  <c r="A603" i="73"/>
  <c r="A602" i="73"/>
  <c r="A601" i="73"/>
  <c r="A600" i="73"/>
  <c r="A599" i="73"/>
  <c r="A598" i="73"/>
  <c r="A597" i="73"/>
  <c r="A596" i="73"/>
  <c r="A595" i="73"/>
  <c r="A594" i="73"/>
  <c r="A593" i="73"/>
  <c r="A592" i="73"/>
  <c r="A591" i="73"/>
  <c r="A590" i="73"/>
  <c r="A589" i="73"/>
  <c r="A588" i="73"/>
  <c r="A587" i="73"/>
  <c r="A586" i="73"/>
  <c r="A585" i="73"/>
  <c r="A584" i="73"/>
  <c r="A583" i="73"/>
  <c r="A582" i="73"/>
  <c r="A581" i="73"/>
  <c r="A580" i="73"/>
  <c r="A579" i="73"/>
  <c r="A578" i="73"/>
  <c r="A577" i="73"/>
  <c r="A576" i="73"/>
  <c r="A575" i="73"/>
  <c r="A574" i="73"/>
  <c r="A573" i="73"/>
  <c r="A572" i="73"/>
  <c r="A571" i="73"/>
  <c r="A570" i="73"/>
  <c r="A569" i="73"/>
  <c r="A568" i="73"/>
  <c r="A567" i="73"/>
  <c r="A566" i="73"/>
  <c r="A565" i="73"/>
  <c r="A564" i="73"/>
  <c r="A563" i="73"/>
  <c r="A562" i="73"/>
  <c r="A561" i="73"/>
  <c r="A560" i="73"/>
  <c r="A559" i="73"/>
  <c r="A558" i="73"/>
  <c r="A557" i="73"/>
  <c r="A556" i="73"/>
  <c r="A555" i="73"/>
  <c r="A554" i="73"/>
  <c r="A553" i="73"/>
  <c r="A552" i="73"/>
  <c r="A551" i="73"/>
  <c r="A550" i="73"/>
  <c r="A549" i="73"/>
  <c r="A548" i="73"/>
  <c r="A547" i="73"/>
  <c r="A546" i="73"/>
  <c r="A545" i="73"/>
  <c r="A544" i="73"/>
  <c r="A543" i="73"/>
  <c r="A542" i="73"/>
  <c r="A541" i="73"/>
  <c r="A540" i="73"/>
  <c r="A539" i="73"/>
  <c r="A538" i="73"/>
  <c r="A537" i="73"/>
  <c r="A536" i="73"/>
  <c r="A535" i="73"/>
  <c r="A534" i="73"/>
  <c r="A533" i="73"/>
  <c r="A532" i="73"/>
  <c r="A531" i="73"/>
  <c r="A530" i="73"/>
  <c r="A529" i="73"/>
  <c r="A528" i="73"/>
  <c r="A527" i="73"/>
  <c r="A526" i="73"/>
  <c r="A525" i="73"/>
  <c r="A524" i="73"/>
  <c r="A523" i="73"/>
  <c r="A522" i="73"/>
  <c r="A521" i="73"/>
  <c r="A520" i="73"/>
  <c r="A519" i="73"/>
  <c r="A518" i="73"/>
  <c r="A517" i="73"/>
  <c r="A516" i="73"/>
  <c r="A515" i="73"/>
  <c r="A514" i="73"/>
  <c r="A513" i="73"/>
  <c r="A512" i="73"/>
  <c r="A511" i="73"/>
  <c r="A510" i="73"/>
  <c r="A509" i="73"/>
  <c r="A508" i="73"/>
  <c r="A507" i="73"/>
  <c r="A506" i="73"/>
  <c r="A505" i="73"/>
  <c r="A504" i="73"/>
  <c r="A503" i="73"/>
  <c r="A502" i="73"/>
  <c r="A501" i="73"/>
  <c r="A500" i="73"/>
  <c r="A499" i="73"/>
  <c r="A498" i="73"/>
  <c r="A497" i="73"/>
  <c r="A496" i="73"/>
  <c r="A495" i="73"/>
  <c r="A494" i="73"/>
  <c r="A493" i="73"/>
  <c r="A492" i="73"/>
  <c r="A491" i="73"/>
  <c r="A490" i="73"/>
  <c r="A489" i="73"/>
  <c r="A488" i="73"/>
  <c r="A487" i="73"/>
  <c r="A486" i="73"/>
  <c r="A485" i="73"/>
  <c r="A484" i="73"/>
  <c r="A483" i="73"/>
  <c r="A482" i="73"/>
  <c r="A481" i="73"/>
  <c r="A480" i="73"/>
  <c r="A479" i="73"/>
  <c r="A478" i="73"/>
  <c r="A477" i="73"/>
  <c r="A476" i="73"/>
  <c r="A475" i="73"/>
  <c r="A474" i="73"/>
  <c r="A473" i="73"/>
  <c r="A472" i="73"/>
  <c r="A471" i="73"/>
  <c r="A470" i="73"/>
  <c r="A469" i="73"/>
  <c r="A468" i="73"/>
  <c r="A467" i="73"/>
  <c r="A466" i="73"/>
  <c r="A465" i="73"/>
  <c r="A464" i="73"/>
  <c r="A463" i="73"/>
  <c r="A462" i="73"/>
  <c r="A461" i="73"/>
  <c r="A460" i="73"/>
  <c r="A459" i="73"/>
  <c r="A458" i="73"/>
  <c r="A457" i="73"/>
  <c r="A456" i="73"/>
  <c r="A455" i="73"/>
  <c r="A454" i="73"/>
  <c r="A453" i="73"/>
  <c r="A452" i="73"/>
  <c r="A451" i="73"/>
  <c r="A450" i="73"/>
  <c r="A449" i="73"/>
  <c r="A448" i="73"/>
  <c r="A447" i="73"/>
  <c r="A446" i="73"/>
  <c r="A445" i="73"/>
  <c r="A444" i="73"/>
  <c r="A443" i="73"/>
  <c r="A442" i="73"/>
  <c r="A441" i="73"/>
  <c r="A440" i="73"/>
  <c r="A439" i="73"/>
  <c r="A438" i="73"/>
  <c r="A437" i="73"/>
  <c r="A436" i="73"/>
  <c r="A435" i="73"/>
  <c r="A434" i="73"/>
  <c r="A433" i="73"/>
  <c r="A432" i="73"/>
  <c r="A431" i="73"/>
  <c r="A430" i="73"/>
  <c r="A429" i="73"/>
  <c r="A428" i="73"/>
  <c r="A427" i="73"/>
  <c r="A426" i="73"/>
  <c r="A425" i="73"/>
  <c r="A424" i="73"/>
  <c r="A423" i="73"/>
  <c r="A422" i="73"/>
  <c r="A421" i="73"/>
  <c r="A420" i="73"/>
  <c r="A419" i="73"/>
  <c r="A418" i="73"/>
  <c r="A417" i="73"/>
  <c r="A416" i="73"/>
  <c r="A415" i="73"/>
  <c r="A414" i="73"/>
  <c r="A413" i="73"/>
  <c r="A412" i="73"/>
  <c r="A411" i="73"/>
  <c r="A410" i="73"/>
  <c r="A409" i="73"/>
  <c r="A408" i="73"/>
  <c r="A407" i="73"/>
  <c r="A406" i="73"/>
  <c r="A405" i="73"/>
  <c r="A404" i="73"/>
  <c r="A403" i="73"/>
  <c r="A402" i="73"/>
  <c r="A401" i="73"/>
  <c r="A400" i="73"/>
  <c r="A399" i="73"/>
  <c r="A398" i="73"/>
  <c r="A397" i="73"/>
  <c r="A396" i="73"/>
  <c r="A395" i="73"/>
  <c r="A394" i="73"/>
  <c r="A393" i="73"/>
  <c r="A392" i="73"/>
  <c r="A391" i="73"/>
  <c r="A390" i="73"/>
  <c r="A389" i="73"/>
  <c r="A388" i="73"/>
  <c r="A387" i="73"/>
  <c r="A386" i="73"/>
  <c r="A385" i="73"/>
  <c r="A384" i="73"/>
  <c r="A383" i="73"/>
  <c r="A382" i="73"/>
  <c r="A381" i="73"/>
  <c r="A380" i="73"/>
  <c r="A379" i="73"/>
  <c r="A378" i="73"/>
  <c r="A377" i="73"/>
  <c r="A376" i="73"/>
  <c r="A375" i="73"/>
  <c r="A374" i="73"/>
  <c r="A373" i="73"/>
  <c r="A372" i="73"/>
  <c r="A371" i="73"/>
  <c r="A370" i="73"/>
  <c r="A369" i="73"/>
  <c r="A368" i="73"/>
  <c r="A367" i="73"/>
  <c r="A366" i="73"/>
  <c r="A365" i="73"/>
  <c r="A364" i="73"/>
  <c r="A363" i="73"/>
  <c r="A362" i="73"/>
  <c r="A361" i="73"/>
  <c r="A360" i="73"/>
  <c r="A359" i="73"/>
  <c r="A358" i="73"/>
  <c r="A357" i="73"/>
  <c r="A356" i="73"/>
  <c r="A355" i="73"/>
  <c r="A354" i="73"/>
  <c r="A353" i="73"/>
  <c r="A352" i="73"/>
  <c r="A351" i="73"/>
  <c r="A350" i="73"/>
  <c r="A349" i="73"/>
  <c r="A348" i="73"/>
  <c r="A347" i="73"/>
  <c r="A346" i="73"/>
  <c r="A345" i="73"/>
  <c r="A344" i="73"/>
  <c r="A343" i="73"/>
  <c r="A342" i="73"/>
  <c r="A341" i="73"/>
  <c r="A340" i="73"/>
  <c r="A339" i="73"/>
  <c r="A338" i="73"/>
  <c r="A337" i="73"/>
  <c r="A336" i="73"/>
  <c r="A335" i="73"/>
  <c r="A334" i="73"/>
  <c r="A333" i="73"/>
  <c r="A332" i="73"/>
  <c r="A331" i="73"/>
  <c r="A330" i="73"/>
  <c r="A329" i="73"/>
  <c r="A328" i="73"/>
  <c r="A327" i="73"/>
  <c r="A326" i="73"/>
  <c r="A325" i="73"/>
  <c r="A324" i="73"/>
  <c r="A323" i="73"/>
  <c r="A322" i="73"/>
  <c r="A321" i="73"/>
  <c r="A320" i="73"/>
  <c r="A319" i="73"/>
  <c r="A318" i="73"/>
  <c r="A317" i="73"/>
  <c r="A316" i="73"/>
  <c r="A315" i="73"/>
  <c r="A314" i="73"/>
  <c r="A313" i="73"/>
  <c r="A312" i="73"/>
  <c r="A311" i="73"/>
  <c r="A310" i="73"/>
  <c r="A309" i="73"/>
  <c r="A308" i="73"/>
  <c r="A307" i="73"/>
  <c r="A306" i="73"/>
  <c r="A305" i="73"/>
  <c r="A304" i="73"/>
  <c r="A303" i="73"/>
  <c r="A302" i="73"/>
  <c r="A301" i="73"/>
  <c r="A300" i="73"/>
  <c r="A299" i="73"/>
  <c r="A298" i="73"/>
  <c r="A297" i="73"/>
  <c r="A296" i="73"/>
  <c r="A295" i="73"/>
  <c r="A294" i="73"/>
  <c r="A293" i="73"/>
  <c r="A292" i="73"/>
  <c r="A291" i="73"/>
  <c r="A290" i="73"/>
  <c r="A289" i="73"/>
  <c r="A288" i="73"/>
  <c r="A287" i="73"/>
  <c r="A286" i="73"/>
  <c r="A285" i="73"/>
  <c r="A284" i="73"/>
  <c r="A283" i="73"/>
  <c r="A282" i="73"/>
  <c r="A281" i="73"/>
  <c r="A280" i="73"/>
  <c r="A279" i="73"/>
  <c r="A278" i="73"/>
  <c r="A277" i="73"/>
  <c r="A276" i="73"/>
  <c r="A275" i="73"/>
  <c r="A274" i="73"/>
  <c r="A273" i="73"/>
  <c r="A272" i="73"/>
  <c r="A271" i="73"/>
  <c r="A270" i="73"/>
  <c r="A269" i="73"/>
  <c r="A268" i="73"/>
  <c r="A267" i="73"/>
  <c r="A266" i="73"/>
  <c r="A265" i="73"/>
  <c r="A264" i="73"/>
  <c r="A263" i="73"/>
  <c r="A262" i="73"/>
  <c r="A261" i="73"/>
  <c r="A260" i="73"/>
  <c r="A259" i="73"/>
  <c r="A258" i="73"/>
  <c r="A257" i="73"/>
  <c r="A256" i="73"/>
  <c r="A255" i="73"/>
  <c r="A254" i="73"/>
  <c r="A253" i="73"/>
  <c r="A252" i="73"/>
  <c r="A251" i="73"/>
  <c r="A250" i="73"/>
  <c r="A249" i="73"/>
  <c r="A248" i="73"/>
  <c r="A247" i="73"/>
  <c r="A246" i="73"/>
  <c r="A245" i="73"/>
  <c r="A244" i="73"/>
  <c r="A243" i="73"/>
  <c r="A242" i="73"/>
  <c r="A241" i="73"/>
  <c r="A240" i="73"/>
  <c r="A239" i="73"/>
  <c r="A238" i="73"/>
  <c r="A237" i="73"/>
  <c r="A236" i="73"/>
  <c r="A235" i="73"/>
  <c r="A234" i="73"/>
  <c r="A233" i="73"/>
  <c r="A232" i="73"/>
  <c r="A231" i="73"/>
  <c r="A230" i="73"/>
  <c r="A229" i="73"/>
  <c r="A228" i="73"/>
  <c r="A227" i="73"/>
  <c r="A226" i="73"/>
  <c r="A225" i="73"/>
  <c r="A224" i="73"/>
  <c r="A223" i="73"/>
  <c r="A222" i="73"/>
  <c r="A221" i="73"/>
  <c r="A220" i="73"/>
  <c r="A219" i="73"/>
  <c r="A218" i="73"/>
  <c r="A217" i="73"/>
  <c r="A216" i="73"/>
  <c r="A215" i="73"/>
  <c r="A214" i="73"/>
  <c r="A213" i="73"/>
  <c r="A212" i="73"/>
  <c r="A211" i="73"/>
  <c r="A210" i="73"/>
  <c r="A209" i="73"/>
  <c r="A208" i="73"/>
  <c r="A207" i="73"/>
  <c r="A206" i="73"/>
  <c r="A205" i="73"/>
  <c r="A204" i="73"/>
  <c r="A203" i="73"/>
  <c r="A202" i="73"/>
  <c r="A201" i="73"/>
  <c r="A200" i="73"/>
  <c r="A199" i="73"/>
  <c r="A198" i="73"/>
  <c r="A197" i="73"/>
  <c r="A196" i="73"/>
  <c r="A195" i="73"/>
  <c r="A194" i="73"/>
  <c r="A193" i="73"/>
  <c r="A192" i="73"/>
  <c r="A191" i="73"/>
  <c r="A190" i="73"/>
  <c r="A189" i="73"/>
  <c r="A188" i="73"/>
  <c r="A187" i="73"/>
  <c r="A186" i="73"/>
  <c r="A185" i="73"/>
  <c r="A184" i="73"/>
  <c r="A183" i="73"/>
  <c r="A182" i="73"/>
  <c r="A181" i="73"/>
  <c r="A180" i="73"/>
  <c r="A179" i="73"/>
  <c r="A178" i="73"/>
  <c r="A177" i="73"/>
  <c r="A176" i="73"/>
  <c r="A175" i="73"/>
  <c r="A174" i="73"/>
  <c r="A173" i="73"/>
  <c r="A172" i="73"/>
  <c r="A171" i="73"/>
  <c r="A170" i="73"/>
  <c r="A169" i="73"/>
  <c r="A168" i="73"/>
  <c r="A167" i="73"/>
  <c r="A166" i="73"/>
  <c r="A165" i="73"/>
  <c r="A164" i="73"/>
  <c r="A163" i="73"/>
  <c r="A162" i="73"/>
  <c r="A161" i="73"/>
  <c r="A160" i="73"/>
  <c r="A159" i="73"/>
  <c r="A158" i="73"/>
  <c r="A157" i="73"/>
  <c r="A156" i="73"/>
  <c r="A155" i="73"/>
  <c r="A154" i="73"/>
  <c r="A153" i="73"/>
  <c r="A152" i="73"/>
  <c r="A151" i="73"/>
  <c r="A150" i="73"/>
  <c r="A149" i="73"/>
  <c r="A148" i="73"/>
  <c r="A147" i="73"/>
  <c r="A146" i="73"/>
  <c r="A145" i="73"/>
  <c r="A144" i="73"/>
  <c r="A143" i="73"/>
  <c r="A142" i="73"/>
  <c r="A141" i="73"/>
  <c r="A140" i="73"/>
  <c r="A139" i="73"/>
  <c r="A138" i="73"/>
  <c r="A137" i="73"/>
  <c r="A136" i="73"/>
  <c r="A135" i="73"/>
  <c r="A134" i="73"/>
  <c r="A133" i="73"/>
  <c r="A132" i="73"/>
  <c r="A131" i="73"/>
  <c r="A130" i="73"/>
  <c r="A129" i="73"/>
  <c r="A128" i="73"/>
  <c r="A127" i="73"/>
  <c r="A126" i="73"/>
  <c r="A125" i="73"/>
  <c r="A124" i="73"/>
  <c r="A123" i="73"/>
  <c r="A122" i="73"/>
  <c r="A121" i="73"/>
  <c r="A120" i="73"/>
  <c r="A119" i="73"/>
  <c r="A118" i="73"/>
  <c r="A117" i="73"/>
  <c r="A116" i="73"/>
  <c r="A115" i="73"/>
  <c r="A114" i="73"/>
  <c r="A113" i="73"/>
  <c r="A112" i="73"/>
  <c r="A111" i="73"/>
  <c r="A110" i="73"/>
  <c r="A109" i="73"/>
  <c r="A108" i="73"/>
  <c r="A107" i="73"/>
  <c r="A106" i="73"/>
  <c r="A105" i="73"/>
  <c r="A104" i="73"/>
  <c r="A103" i="73"/>
  <c r="A102" i="73"/>
  <c r="A101" i="73"/>
  <c r="A100" i="73"/>
  <c r="A99" i="73"/>
  <c r="A98" i="73"/>
  <c r="A97" i="73"/>
  <c r="A96" i="73"/>
  <c r="A95" i="73"/>
  <c r="A94" i="73"/>
  <c r="A93" i="73"/>
  <c r="A92" i="73"/>
  <c r="A91" i="73"/>
  <c r="A90" i="73"/>
  <c r="A89" i="73"/>
  <c r="A88" i="73"/>
  <c r="A87" i="73"/>
  <c r="A86" i="73"/>
  <c r="A85" i="73"/>
  <c r="A84" i="73"/>
  <c r="A83" i="73"/>
  <c r="A82" i="73"/>
  <c r="A81" i="73"/>
  <c r="A80" i="73"/>
  <c r="A79" i="73"/>
  <c r="A78" i="73"/>
  <c r="A77" i="73"/>
  <c r="A76" i="73"/>
  <c r="A75" i="73"/>
  <c r="A74" i="73"/>
  <c r="A73" i="73"/>
  <c r="A72" i="73"/>
  <c r="A71" i="73"/>
  <c r="A70" i="73"/>
  <c r="A69" i="73"/>
  <c r="A68" i="73"/>
  <c r="A67" i="73"/>
  <c r="A66" i="73"/>
  <c r="A65" i="73"/>
  <c r="A64" i="73"/>
  <c r="A63" i="73"/>
  <c r="A62" i="73"/>
  <c r="A61" i="73"/>
  <c r="A60" i="73"/>
  <c r="A59" i="73"/>
  <c r="A58" i="73"/>
  <c r="A57" i="73"/>
  <c r="A56" i="73"/>
  <c r="A55" i="73"/>
  <c r="A54" i="73"/>
  <c r="A53" i="73"/>
  <c r="A52" i="73"/>
  <c r="A51" i="73"/>
  <c r="A50" i="73"/>
  <c r="A49" i="73"/>
  <c r="A48" i="73"/>
  <c r="A47" i="73"/>
  <c r="A46" i="73"/>
  <c r="A45" i="73"/>
  <c r="A44" i="73"/>
  <c r="A43" i="73"/>
  <c r="A42" i="73"/>
  <c r="A41" i="73"/>
  <c r="A40" i="73"/>
  <c r="A39" i="73"/>
  <c r="A38" i="73"/>
  <c r="A37" i="73"/>
  <c r="A36" i="73"/>
  <c r="A35" i="73"/>
  <c r="A34" i="73"/>
  <c r="A33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7" i="73"/>
  <c r="A6" i="73"/>
  <c r="A5" i="73"/>
  <c r="A1576" i="72"/>
  <c r="A1575" i="72"/>
  <c r="A1574" i="72"/>
  <c r="A1573" i="72"/>
  <c r="A1572" i="72"/>
  <c r="A1571" i="72"/>
  <c r="A1570" i="72"/>
  <c r="A1569" i="72"/>
  <c r="A1568" i="72"/>
  <c r="A1567" i="72"/>
  <c r="A1566" i="72"/>
  <c r="A1565" i="72"/>
  <c r="A1564" i="72"/>
  <c r="A1563" i="72"/>
  <c r="A1562" i="72"/>
  <c r="A1561" i="72"/>
  <c r="A1560" i="72"/>
  <c r="A1559" i="72"/>
  <c r="A1558" i="72"/>
  <c r="A1557" i="72"/>
  <c r="A1556" i="72"/>
  <c r="A1555" i="72"/>
  <c r="A1554" i="72"/>
  <c r="A1553" i="72"/>
  <c r="A1552" i="72"/>
  <c r="A1551" i="72"/>
  <c r="A1550" i="72"/>
  <c r="A1549" i="72"/>
  <c r="A1548" i="72"/>
  <c r="A1547" i="72"/>
  <c r="A1546" i="72"/>
  <c r="A1545" i="72"/>
  <c r="A1544" i="72"/>
  <c r="A1543" i="72"/>
  <c r="A1542" i="72"/>
  <c r="A1541" i="72"/>
  <c r="A1540" i="72"/>
  <c r="A1539" i="72"/>
  <c r="A1538" i="72"/>
  <c r="A1537" i="72"/>
  <c r="A1536" i="72"/>
  <c r="A1535" i="72"/>
  <c r="A1534" i="72"/>
  <c r="A1533" i="72"/>
  <c r="A1532" i="72"/>
  <c r="A1531" i="72"/>
  <c r="A1530" i="72"/>
  <c r="A1529" i="72"/>
  <c r="A1528" i="72"/>
  <c r="A1527" i="72"/>
  <c r="A1526" i="72"/>
  <c r="A1525" i="72"/>
  <c r="A1524" i="72"/>
  <c r="A1523" i="72"/>
  <c r="A1522" i="72"/>
  <c r="A1521" i="72"/>
  <c r="A1520" i="72"/>
  <c r="A1519" i="72"/>
  <c r="A1518" i="72"/>
  <c r="A1517" i="72"/>
  <c r="A1516" i="72"/>
  <c r="A1515" i="72"/>
  <c r="A1514" i="72"/>
  <c r="A1513" i="72"/>
  <c r="A1512" i="72"/>
  <c r="A1511" i="72"/>
  <c r="A1510" i="72"/>
  <c r="A1509" i="72"/>
  <c r="A1508" i="72"/>
  <c r="A1507" i="72"/>
  <c r="A1506" i="72"/>
  <c r="A1505" i="72"/>
  <c r="A1504" i="72"/>
  <c r="A1503" i="72"/>
  <c r="A1502" i="72"/>
  <c r="A1501" i="72"/>
  <c r="A1500" i="72"/>
  <c r="A1499" i="72"/>
  <c r="A1498" i="72"/>
  <c r="A1497" i="72"/>
  <c r="A1496" i="72"/>
  <c r="A1495" i="72"/>
  <c r="A1494" i="72"/>
  <c r="A1493" i="72"/>
  <c r="A1492" i="72"/>
  <c r="A1491" i="72"/>
  <c r="A1490" i="72"/>
  <c r="A1489" i="72"/>
  <c r="A1488" i="72"/>
  <c r="A1487" i="72"/>
  <c r="A1486" i="72"/>
  <c r="A1485" i="72"/>
  <c r="A1484" i="72"/>
  <c r="A1483" i="72"/>
  <c r="A1482" i="72"/>
  <c r="A1481" i="72"/>
  <c r="A1480" i="72"/>
  <c r="A1479" i="72"/>
  <c r="A1478" i="72"/>
  <c r="A1477" i="72"/>
  <c r="A1476" i="72"/>
  <c r="A1475" i="72"/>
  <c r="A1474" i="72"/>
  <c r="A1473" i="72"/>
  <c r="A1472" i="72"/>
  <c r="A1471" i="72"/>
  <c r="A1470" i="72"/>
  <c r="A1469" i="72"/>
  <c r="A1468" i="72"/>
  <c r="A1467" i="72"/>
  <c r="A1466" i="72"/>
  <c r="A1465" i="72"/>
  <c r="A1464" i="72"/>
  <c r="A1463" i="72"/>
  <c r="A1462" i="72"/>
  <c r="A1461" i="72"/>
  <c r="A1460" i="72"/>
  <c r="A1459" i="72"/>
  <c r="A1458" i="72"/>
  <c r="A1457" i="72"/>
  <c r="A1456" i="72"/>
  <c r="A1455" i="72"/>
  <c r="A1454" i="72"/>
  <c r="A1453" i="72"/>
  <c r="A1452" i="72"/>
  <c r="A1451" i="72"/>
  <c r="A1450" i="72"/>
  <c r="A1449" i="72"/>
  <c r="A1448" i="72"/>
  <c r="A1447" i="72"/>
  <c r="A1446" i="72"/>
  <c r="A1445" i="72"/>
  <c r="A1444" i="72"/>
  <c r="A1443" i="72"/>
  <c r="A1442" i="72"/>
  <c r="A1441" i="72"/>
  <c r="A1440" i="72"/>
  <c r="A1439" i="72"/>
  <c r="A1438" i="72"/>
  <c r="A1437" i="72"/>
  <c r="A1436" i="72"/>
  <c r="A1435" i="72"/>
  <c r="A1434" i="72"/>
  <c r="A1433" i="72"/>
  <c r="A1432" i="72"/>
  <c r="A1431" i="72"/>
  <c r="A1430" i="72"/>
  <c r="A1429" i="72"/>
  <c r="A1428" i="72"/>
  <c r="A1427" i="72"/>
  <c r="A1426" i="72"/>
  <c r="A1425" i="72"/>
  <c r="A1424" i="72"/>
  <c r="A1423" i="72"/>
  <c r="A1422" i="72"/>
  <c r="A1421" i="72"/>
  <c r="A1420" i="72"/>
  <c r="A1419" i="72"/>
  <c r="A1418" i="72"/>
  <c r="A1417" i="72"/>
  <c r="A1416" i="72"/>
  <c r="A1415" i="72"/>
  <c r="A1414" i="72"/>
  <c r="A1413" i="72"/>
  <c r="A1412" i="72"/>
  <c r="A1411" i="72"/>
  <c r="A1410" i="72"/>
  <c r="A1409" i="72"/>
  <c r="A1408" i="72"/>
  <c r="A1407" i="72"/>
  <c r="A1406" i="72"/>
  <c r="A1405" i="72"/>
  <c r="A1404" i="72"/>
  <c r="A1403" i="72"/>
  <c r="A1402" i="72"/>
  <c r="A1401" i="72"/>
  <c r="A1400" i="72"/>
  <c r="A1399" i="72"/>
  <c r="A1398" i="72"/>
  <c r="A1397" i="72"/>
  <c r="A1396" i="72"/>
  <c r="A1395" i="72"/>
  <c r="A1394" i="72"/>
  <c r="A1393" i="72"/>
  <c r="A1392" i="72"/>
  <c r="A1391" i="72"/>
  <c r="A1390" i="72"/>
  <c r="A1389" i="72"/>
  <c r="A1388" i="72"/>
  <c r="A1387" i="72"/>
  <c r="A1386" i="72"/>
  <c r="A1385" i="72"/>
  <c r="A1384" i="72"/>
  <c r="A1383" i="72"/>
  <c r="A1382" i="72"/>
  <c r="A1381" i="72"/>
  <c r="A1380" i="72"/>
  <c r="A1379" i="72"/>
  <c r="A1378" i="72"/>
  <c r="A1377" i="72"/>
  <c r="A1376" i="72"/>
  <c r="A1375" i="72"/>
  <c r="A1374" i="72"/>
  <c r="A1373" i="72"/>
  <c r="A1372" i="72"/>
  <c r="A1371" i="72"/>
  <c r="A1370" i="72"/>
  <c r="A1369" i="72"/>
  <c r="A1368" i="72"/>
  <c r="A1367" i="72"/>
  <c r="A1366" i="72"/>
  <c r="A1365" i="72"/>
  <c r="A1364" i="72"/>
  <c r="A1363" i="72"/>
  <c r="A1362" i="72"/>
  <c r="A1361" i="72"/>
  <c r="A1360" i="72"/>
  <c r="A1359" i="72"/>
  <c r="A1358" i="72"/>
  <c r="A1357" i="72"/>
  <c r="A1356" i="72"/>
  <c r="A1355" i="72"/>
  <c r="A1354" i="72"/>
  <c r="A1353" i="72"/>
  <c r="A1352" i="72"/>
  <c r="A1351" i="72"/>
  <c r="A1350" i="72"/>
  <c r="A1349" i="72"/>
  <c r="A1348" i="72"/>
  <c r="A1347" i="72"/>
  <c r="A1346" i="72"/>
  <c r="A1345" i="72"/>
  <c r="A1344" i="72"/>
  <c r="A1343" i="72"/>
  <c r="A1342" i="72"/>
  <c r="A1341" i="72"/>
  <c r="A1340" i="72"/>
  <c r="A1339" i="72"/>
  <c r="A1338" i="72"/>
  <c r="A1337" i="72"/>
  <c r="A1336" i="72"/>
  <c r="A1335" i="72"/>
  <c r="A1334" i="72"/>
  <c r="A1333" i="72"/>
  <c r="A1332" i="72"/>
  <c r="A1331" i="72"/>
  <c r="A1330" i="72"/>
  <c r="A1329" i="72"/>
  <c r="A1328" i="72"/>
  <c r="A1327" i="72"/>
  <c r="A1326" i="72"/>
  <c r="A1325" i="72"/>
  <c r="A1324" i="72"/>
  <c r="A1323" i="72"/>
  <c r="A1322" i="72"/>
  <c r="A1321" i="72"/>
  <c r="A1320" i="72"/>
  <c r="A1319" i="72"/>
  <c r="A1318" i="72"/>
  <c r="A1317" i="72"/>
  <c r="A1316" i="72"/>
  <c r="A1315" i="72"/>
  <c r="A1314" i="72"/>
  <c r="A1313" i="72"/>
  <c r="A1312" i="72"/>
  <c r="A1311" i="72"/>
  <c r="A1310" i="72"/>
  <c r="A1309" i="72"/>
  <c r="A1308" i="72"/>
  <c r="A1307" i="72"/>
  <c r="A1306" i="72"/>
  <c r="A1305" i="72"/>
  <c r="A1304" i="72"/>
  <c r="A1303" i="72"/>
  <c r="A1302" i="72"/>
  <c r="A1301" i="72"/>
  <c r="A1300" i="72"/>
  <c r="A1299" i="72"/>
  <c r="A1298" i="72"/>
  <c r="A1297" i="72"/>
  <c r="A1296" i="72"/>
  <c r="A1295" i="72"/>
  <c r="A1294" i="72"/>
  <c r="A1293" i="72"/>
  <c r="A1292" i="72"/>
  <c r="A1291" i="72"/>
  <c r="A1290" i="72"/>
  <c r="A1289" i="72"/>
  <c r="A1288" i="72"/>
  <c r="A1287" i="72"/>
  <c r="A1286" i="72"/>
  <c r="A1285" i="72"/>
  <c r="A1284" i="72"/>
  <c r="A1283" i="72"/>
  <c r="A1282" i="72"/>
  <c r="A1281" i="72"/>
  <c r="A1280" i="72"/>
  <c r="A1279" i="72"/>
  <c r="A1278" i="72"/>
  <c r="A1277" i="72"/>
  <c r="A1276" i="72"/>
  <c r="A1275" i="72"/>
  <c r="A1274" i="72"/>
  <c r="A1273" i="72"/>
  <c r="A1272" i="72"/>
  <c r="A1271" i="72"/>
  <c r="A1270" i="72"/>
  <c r="A1269" i="72"/>
  <c r="A1268" i="72"/>
  <c r="A1267" i="72"/>
  <c r="A1266" i="72"/>
  <c r="A1265" i="72"/>
  <c r="A1264" i="72"/>
  <c r="A1263" i="72"/>
  <c r="A1262" i="72"/>
  <c r="A1261" i="72"/>
  <c r="A1260" i="72"/>
  <c r="A1259" i="72"/>
  <c r="A1258" i="72"/>
  <c r="A1257" i="72"/>
  <c r="A1256" i="72"/>
  <c r="A1255" i="72"/>
  <c r="A1254" i="72"/>
  <c r="A1253" i="72"/>
  <c r="A1252" i="72"/>
  <c r="A1251" i="72"/>
  <c r="A1250" i="72"/>
  <c r="A1249" i="72"/>
  <c r="A1248" i="72"/>
  <c r="A1247" i="72"/>
  <c r="A1246" i="72"/>
  <c r="A1245" i="72"/>
  <c r="A1244" i="72"/>
  <c r="A1243" i="72"/>
  <c r="A1242" i="72"/>
  <c r="A1241" i="72"/>
  <c r="A1240" i="72"/>
  <c r="A1239" i="72"/>
  <c r="A1238" i="72"/>
  <c r="A1237" i="72"/>
  <c r="A1236" i="72"/>
  <c r="A1235" i="72"/>
  <c r="A1234" i="72"/>
  <c r="A1233" i="72"/>
  <c r="A1232" i="72"/>
  <c r="A1231" i="72"/>
  <c r="A1230" i="72"/>
  <c r="A1229" i="72"/>
  <c r="A1228" i="72"/>
  <c r="A1227" i="72"/>
  <c r="A1226" i="72"/>
  <c r="A1225" i="72"/>
  <c r="A1224" i="72"/>
  <c r="A1223" i="72"/>
  <c r="A1222" i="72"/>
  <c r="A1221" i="72"/>
  <c r="A1220" i="72"/>
  <c r="A1219" i="72"/>
  <c r="A1218" i="72"/>
  <c r="A1217" i="72"/>
  <c r="A1216" i="72"/>
  <c r="A1215" i="72"/>
  <c r="A1214" i="72"/>
  <c r="A1213" i="72"/>
  <c r="A1212" i="72"/>
  <c r="A1211" i="72"/>
  <c r="A1210" i="72"/>
  <c r="A1209" i="72"/>
  <c r="A1208" i="72"/>
  <c r="A1207" i="72"/>
  <c r="A1206" i="72"/>
  <c r="A1205" i="72"/>
  <c r="A1204" i="72"/>
  <c r="A1203" i="72"/>
  <c r="A1202" i="72"/>
  <c r="A1201" i="72"/>
  <c r="A1200" i="72"/>
  <c r="A1199" i="72"/>
  <c r="A1198" i="72"/>
  <c r="A1197" i="72"/>
  <c r="A1196" i="72"/>
  <c r="A1195" i="72"/>
  <c r="A1194" i="72"/>
  <c r="A1193" i="72"/>
  <c r="A1192" i="72"/>
  <c r="A1191" i="72"/>
  <c r="A1190" i="72"/>
  <c r="A1189" i="72"/>
  <c r="A1188" i="72"/>
  <c r="A1187" i="72"/>
  <c r="A1186" i="72"/>
  <c r="A1185" i="72"/>
  <c r="A1184" i="72"/>
  <c r="A1183" i="72"/>
  <c r="A1182" i="72"/>
  <c r="A1181" i="72"/>
  <c r="A1180" i="72"/>
  <c r="A1179" i="72"/>
  <c r="A1178" i="72"/>
  <c r="A1177" i="72"/>
  <c r="A1176" i="72"/>
  <c r="A1175" i="72"/>
  <c r="A1174" i="72"/>
  <c r="A1173" i="72"/>
  <c r="A1172" i="72"/>
  <c r="A1171" i="72"/>
  <c r="A1170" i="72"/>
  <c r="A1169" i="72"/>
  <c r="A1168" i="72"/>
  <c r="A1167" i="72"/>
  <c r="A1166" i="72"/>
  <c r="A1165" i="72"/>
  <c r="A1164" i="72"/>
  <c r="A1163" i="72"/>
  <c r="A1162" i="72"/>
  <c r="A1161" i="72"/>
  <c r="A1160" i="72"/>
  <c r="A1159" i="72"/>
  <c r="A1158" i="72"/>
  <c r="A1157" i="72"/>
  <c r="A1156" i="72"/>
  <c r="A1155" i="72"/>
  <c r="A1154" i="72"/>
  <c r="A1153" i="72"/>
  <c r="A1152" i="72"/>
  <c r="A1151" i="72"/>
  <c r="A1150" i="72"/>
  <c r="A1149" i="72"/>
  <c r="A1148" i="72"/>
  <c r="A1147" i="72"/>
  <c r="A1146" i="72"/>
  <c r="A1145" i="72"/>
  <c r="A1144" i="72"/>
  <c r="A1143" i="72"/>
  <c r="A1142" i="72"/>
  <c r="A1141" i="72"/>
  <c r="A1140" i="72"/>
  <c r="A1139" i="72"/>
  <c r="A1138" i="72"/>
  <c r="A1137" i="72"/>
  <c r="A1136" i="72"/>
  <c r="A1135" i="72"/>
  <c r="A1134" i="72"/>
  <c r="A1133" i="72"/>
  <c r="A1132" i="72"/>
  <c r="A1131" i="72"/>
  <c r="A1130" i="72"/>
  <c r="A1129" i="72"/>
  <c r="A1128" i="72"/>
  <c r="A1127" i="72"/>
  <c r="A1126" i="72"/>
  <c r="A1125" i="72"/>
  <c r="A1124" i="72"/>
  <c r="A1123" i="72"/>
  <c r="A1122" i="72"/>
  <c r="A1121" i="72"/>
  <c r="A1120" i="72"/>
  <c r="A1119" i="72"/>
  <c r="A1118" i="72"/>
  <c r="A1117" i="72"/>
  <c r="A1116" i="72"/>
  <c r="A1115" i="72"/>
  <c r="A1114" i="72"/>
  <c r="A1113" i="72"/>
  <c r="A1112" i="72"/>
  <c r="A1111" i="72"/>
  <c r="A1110" i="72"/>
  <c r="A1109" i="72"/>
  <c r="A1108" i="72"/>
  <c r="A1107" i="72"/>
  <c r="A1106" i="72"/>
  <c r="A1105" i="72"/>
  <c r="A1104" i="72"/>
  <c r="A1103" i="72"/>
  <c r="A1102" i="72"/>
  <c r="A1101" i="72"/>
  <c r="A1100" i="72"/>
  <c r="A1099" i="72"/>
  <c r="A1098" i="72"/>
  <c r="A1097" i="72"/>
  <c r="A1096" i="72"/>
  <c r="A1095" i="72"/>
  <c r="A1094" i="72"/>
  <c r="A1093" i="72"/>
  <c r="A1092" i="72"/>
  <c r="A1091" i="72"/>
  <c r="A1090" i="72"/>
  <c r="A1089" i="72"/>
  <c r="A1088" i="72"/>
  <c r="A1087" i="72"/>
  <c r="A1086" i="72"/>
  <c r="A1085" i="72"/>
  <c r="A1084" i="72"/>
  <c r="A1083" i="72"/>
  <c r="A1082" i="72"/>
  <c r="A1081" i="72"/>
  <c r="A1080" i="72"/>
  <c r="A1079" i="72"/>
  <c r="A1078" i="72"/>
  <c r="A1077" i="72"/>
  <c r="A1076" i="72"/>
  <c r="A1075" i="72"/>
  <c r="A1074" i="72"/>
  <c r="A1073" i="72"/>
  <c r="A1072" i="72"/>
  <c r="A1071" i="72"/>
  <c r="A1070" i="72"/>
  <c r="A1069" i="72"/>
  <c r="A1068" i="72"/>
  <c r="A1067" i="72"/>
  <c r="A1066" i="72"/>
  <c r="A1065" i="72"/>
  <c r="A1064" i="72"/>
  <c r="A1063" i="72"/>
  <c r="A1062" i="72"/>
  <c r="A1061" i="72"/>
  <c r="A1060" i="72"/>
  <c r="A1059" i="72"/>
  <c r="A1058" i="72"/>
  <c r="A1057" i="72"/>
  <c r="A1056" i="72"/>
  <c r="A1055" i="72"/>
  <c r="A1054" i="72"/>
  <c r="A1053" i="72"/>
  <c r="A1052" i="72"/>
  <c r="A1051" i="72"/>
  <c r="A1050" i="72"/>
  <c r="A1049" i="72"/>
  <c r="A1048" i="72"/>
  <c r="A1047" i="72"/>
  <c r="A1046" i="72"/>
  <c r="A1045" i="72"/>
  <c r="A1044" i="72"/>
  <c r="A1043" i="72"/>
  <c r="A1042" i="72"/>
  <c r="A1041" i="72"/>
  <c r="A1040" i="72"/>
  <c r="A1039" i="72"/>
  <c r="A1038" i="72"/>
  <c r="A1037" i="72"/>
  <c r="A1036" i="72"/>
  <c r="A1035" i="72"/>
  <c r="A1034" i="72"/>
  <c r="A1033" i="72"/>
  <c r="A1032" i="72"/>
  <c r="A1031" i="72"/>
  <c r="A1030" i="72"/>
  <c r="A1029" i="72"/>
  <c r="A1028" i="72"/>
  <c r="A1027" i="72"/>
  <c r="A1026" i="72"/>
  <c r="A1025" i="72"/>
  <c r="A1024" i="72"/>
  <c r="A1023" i="72"/>
  <c r="A1022" i="72"/>
  <c r="A1021" i="72"/>
  <c r="A1020" i="72"/>
  <c r="A1019" i="72"/>
  <c r="A1018" i="72"/>
  <c r="A1017" i="72"/>
  <c r="A1016" i="72"/>
  <c r="A1015" i="72"/>
  <c r="A1014" i="72"/>
  <c r="A1013" i="72"/>
  <c r="A1012" i="72"/>
  <c r="A1011" i="72"/>
  <c r="A1010" i="72"/>
  <c r="A1009" i="72"/>
  <c r="A1008" i="72"/>
  <c r="A1007" i="72"/>
  <c r="A1006" i="72"/>
  <c r="A1005" i="72"/>
  <c r="A1004" i="72"/>
  <c r="A1003" i="72"/>
  <c r="A1002" i="72"/>
  <c r="A1001" i="72"/>
  <c r="A1000" i="72"/>
  <c r="A999" i="72"/>
  <c r="A998" i="72"/>
  <c r="A997" i="72"/>
  <c r="A996" i="72"/>
  <c r="A995" i="72"/>
  <c r="A994" i="72"/>
  <c r="A993" i="72"/>
  <c r="A992" i="72"/>
  <c r="A991" i="72"/>
  <c r="A990" i="72"/>
  <c r="A989" i="72"/>
  <c r="A988" i="72"/>
  <c r="A987" i="72"/>
  <c r="A986" i="72"/>
  <c r="A985" i="72"/>
  <c r="A984" i="72"/>
  <c r="A983" i="72"/>
  <c r="A982" i="72"/>
  <c r="A981" i="72"/>
  <c r="A980" i="72"/>
  <c r="A979" i="72"/>
  <c r="A978" i="72"/>
  <c r="A977" i="72"/>
  <c r="A976" i="72"/>
  <c r="A975" i="72"/>
  <c r="A974" i="72"/>
  <c r="A973" i="72"/>
  <c r="A972" i="72"/>
  <c r="A971" i="72"/>
  <c r="A970" i="72"/>
  <c r="A969" i="72"/>
  <c r="A968" i="72"/>
  <c r="A967" i="72"/>
  <c r="A966" i="72"/>
  <c r="A965" i="72"/>
  <c r="A964" i="72"/>
  <c r="A963" i="72"/>
  <c r="A962" i="72"/>
  <c r="A961" i="72"/>
  <c r="E960" i="72"/>
  <c r="A960" i="72"/>
  <c r="A959" i="72"/>
  <c r="A958" i="72"/>
  <c r="A957" i="72"/>
  <c r="A956" i="72"/>
  <c r="A955" i="72"/>
  <c r="A954" i="72"/>
  <c r="A953" i="72"/>
  <c r="A952" i="72"/>
  <c r="A951" i="72"/>
  <c r="E950" i="72"/>
  <c r="A950" i="72"/>
  <c r="A949" i="72"/>
  <c r="A948" i="72"/>
  <c r="A947" i="72"/>
  <c r="A946" i="72"/>
  <c r="A945" i="72"/>
  <c r="A944" i="72"/>
  <c r="A943" i="72"/>
  <c r="A942" i="72"/>
  <c r="A941" i="72"/>
  <c r="A940" i="72"/>
  <c r="A939" i="72"/>
  <c r="A938" i="72"/>
  <c r="A937" i="72"/>
  <c r="A936" i="72"/>
  <c r="A935" i="72"/>
  <c r="A934" i="72"/>
  <c r="A933" i="72"/>
  <c r="A932" i="72"/>
  <c r="A931" i="72"/>
  <c r="A930" i="72"/>
  <c r="A929" i="72"/>
  <c r="A928" i="72"/>
  <c r="A927" i="72"/>
  <c r="A926" i="72"/>
  <c r="A925" i="72"/>
  <c r="A924" i="72"/>
  <c r="A923" i="72"/>
  <c r="A922" i="72"/>
  <c r="A921" i="72"/>
  <c r="A920" i="72"/>
  <c r="A919" i="72"/>
  <c r="A918" i="72"/>
  <c r="A917" i="72"/>
  <c r="A916" i="72"/>
  <c r="A915" i="72"/>
  <c r="A914" i="72"/>
  <c r="A913" i="72"/>
  <c r="A912" i="72"/>
  <c r="A911" i="72"/>
  <c r="A910" i="72"/>
  <c r="A909" i="72"/>
  <c r="A908" i="72"/>
  <c r="A907" i="72"/>
  <c r="A906" i="72"/>
  <c r="A905" i="72"/>
  <c r="A904" i="72"/>
  <c r="A903" i="72"/>
  <c r="A902" i="72"/>
  <c r="A901" i="72"/>
  <c r="A900" i="72"/>
  <c r="A899" i="72"/>
  <c r="A898" i="72"/>
  <c r="A897" i="72"/>
  <c r="A896" i="72"/>
  <c r="A895" i="72"/>
  <c r="A894" i="72"/>
  <c r="A893" i="72"/>
  <c r="A892" i="72"/>
  <c r="A891" i="72"/>
  <c r="A890" i="72"/>
  <c r="A889" i="72"/>
  <c r="A888" i="72"/>
  <c r="A887" i="72"/>
  <c r="A886" i="72"/>
  <c r="A885" i="72"/>
  <c r="E884" i="72"/>
  <c r="A884" i="72"/>
  <c r="A883" i="72"/>
  <c r="A882" i="72"/>
  <c r="A881" i="72"/>
  <c r="A880" i="72"/>
  <c r="A879" i="72"/>
  <c r="A878" i="72"/>
  <c r="A877" i="72"/>
  <c r="A876" i="72"/>
  <c r="A875" i="72"/>
  <c r="A874" i="72"/>
  <c r="A873" i="72"/>
  <c r="A872" i="72"/>
  <c r="A871" i="72"/>
  <c r="A870" i="72"/>
  <c r="A869" i="72"/>
  <c r="A868" i="72"/>
  <c r="A867" i="72"/>
  <c r="A866" i="72"/>
  <c r="A865" i="72"/>
  <c r="A864" i="72"/>
  <c r="A863" i="72"/>
  <c r="A862" i="72"/>
  <c r="A861" i="72"/>
  <c r="A860" i="72"/>
  <c r="A859" i="72"/>
  <c r="A858" i="72"/>
  <c r="A857" i="72"/>
  <c r="A856" i="72"/>
  <c r="A855" i="72"/>
  <c r="A854" i="72"/>
  <c r="A853" i="72"/>
  <c r="A852" i="72"/>
  <c r="A851" i="72"/>
  <c r="A850" i="72"/>
  <c r="A849" i="72"/>
  <c r="A848" i="72"/>
  <c r="A847" i="72"/>
  <c r="A846" i="72"/>
  <c r="A845" i="72"/>
  <c r="A844" i="72"/>
  <c r="A843" i="72"/>
  <c r="A842" i="72"/>
  <c r="A841" i="72"/>
  <c r="A840" i="72"/>
  <c r="A839" i="72"/>
  <c r="A838" i="72"/>
  <c r="A837" i="72"/>
  <c r="A836" i="72"/>
  <c r="A835" i="72"/>
  <c r="A834" i="72"/>
  <c r="A833" i="72"/>
  <c r="A832" i="72"/>
  <c r="A831" i="72"/>
  <c r="A830" i="72"/>
  <c r="A829" i="72"/>
  <c r="A828" i="72"/>
  <c r="A827" i="72"/>
  <c r="A826" i="72"/>
  <c r="A825" i="72"/>
  <c r="A824" i="72"/>
  <c r="A823" i="72"/>
  <c r="A822" i="72"/>
  <c r="A821" i="72"/>
  <c r="A820" i="72"/>
  <c r="A819" i="72"/>
  <c r="A818" i="72"/>
  <c r="A817" i="72"/>
  <c r="A816" i="72"/>
  <c r="A815" i="72"/>
  <c r="A814" i="72"/>
  <c r="A813" i="72"/>
  <c r="A812" i="72"/>
  <c r="A811" i="72"/>
  <c r="A810" i="72"/>
  <c r="A809" i="72"/>
  <c r="A808" i="72"/>
  <c r="A807" i="72"/>
  <c r="A806" i="72"/>
  <c r="A805" i="72"/>
  <c r="A804" i="72"/>
  <c r="A803" i="72"/>
  <c r="A802" i="72"/>
  <c r="A801" i="72"/>
  <c r="A800" i="72"/>
  <c r="A799" i="72"/>
  <c r="A798" i="72"/>
  <c r="A797" i="72"/>
  <c r="A796" i="72"/>
  <c r="A795" i="72"/>
  <c r="A794" i="72"/>
  <c r="A793" i="72"/>
  <c r="A792" i="72"/>
  <c r="A791" i="72"/>
  <c r="A790" i="72"/>
  <c r="A789" i="72"/>
  <c r="A788" i="72"/>
  <c r="A787" i="72"/>
  <c r="A786" i="72"/>
  <c r="A785" i="72"/>
  <c r="A784" i="72"/>
  <c r="A783" i="72"/>
  <c r="A782" i="72"/>
  <c r="A781" i="72"/>
  <c r="A780" i="72"/>
  <c r="A779" i="72"/>
  <c r="A778" i="72"/>
  <c r="A777" i="72"/>
  <c r="A776" i="72"/>
  <c r="A775" i="72"/>
  <c r="A774" i="72"/>
  <c r="A773" i="72"/>
  <c r="A772" i="72"/>
  <c r="A771" i="72"/>
  <c r="A770" i="72"/>
  <c r="A769" i="72"/>
  <c r="A768" i="72"/>
  <c r="A767" i="72"/>
  <c r="A766" i="72"/>
  <c r="A765" i="72"/>
  <c r="A764" i="72"/>
  <c r="A763" i="72"/>
  <c r="A762" i="72"/>
  <c r="A761" i="72"/>
  <c r="A760" i="72"/>
  <c r="A759" i="72"/>
  <c r="A758" i="72"/>
  <c r="A757" i="72"/>
  <c r="A756" i="72"/>
  <c r="A755" i="72"/>
  <c r="A754" i="72"/>
  <c r="A753" i="72"/>
  <c r="A752" i="72"/>
  <c r="A751" i="72"/>
  <c r="A750" i="72"/>
  <c r="A749" i="72"/>
  <c r="A748" i="72"/>
  <c r="A747" i="72"/>
  <c r="A746" i="72"/>
  <c r="A745" i="72"/>
  <c r="A744" i="72"/>
  <c r="A743" i="72"/>
  <c r="A742" i="72"/>
  <c r="A741" i="72"/>
  <c r="A740" i="72"/>
  <c r="A739" i="72"/>
  <c r="A738" i="72"/>
  <c r="A737" i="72"/>
  <c r="A736" i="72"/>
  <c r="A735" i="72"/>
  <c r="A734" i="72"/>
  <c r="A733" i="72"/>
  <c r="A732" i="72"/>
  <c r="A731" i="72"/>
  <c r="A730" i="72"/>
  <c r="A729" i="72"/>
  <c r="A728" i="72"/>
  <c r="A727" i="72"/>
  <c r="A726" i="72"/>
  <c r="A725" i="72"/>
  <c r="A724" i="72"/>
  <c r="A723" i="72"/>
  <c r="A722" i="72"/>
  <c r="A721" i="72"/>
  <c r="A720" i="72"/>
  <c r="A719" i="72"/>
  <c r="A718" i="72"/>
  <c r="A717" i="72"/>
  <c r="A716" i="72"/>
  <c r="A715" i="72"/>
  <c r="A714" i="72"/>
  <c r="A713" i="72"/>
  <c r="A712" i="72"/>
  <c r="A711" i="72"/>
  <c r="A710" i="72"/>
  <c r="A709" i="72"/>
  <c r="A708" i="72"/>
  <c r="A707" i="72"/>
  <c r="A706" i="72"/>
  <c r="A705" i="72"/>
  <c r="A704" i="72"/>
  <c r="A703" i="72"/>
  <c r="A702" i="72"/>
  <c r="A701" i="72"/>
  <c r="A700" i="72"/>
  <c r="A699" i="72"/>
  <c r="A698" i="72"/>
  <c r="A697" i="72"/>
  <c r="A696" i="72"/>
  <c r="A695" i="72"/>
  <c r="A694" i="72"/>
  <c r="A693" i="72"/>
  <c r="A692" i="72"/>
  <c r="A691" i="72"/>
  <c r="A690" i="72"/>
  <c r="A689" i="72"/>
  <c r="A688" i="72"/>
  <c r="A687" i="72"/>
  <c r="A686" i="72"/>
  <c r="A685" i="72"/>
  <c r="A684" i="72"/>
  <c r="A683" i="72"/>
  <c r="A682" i="72"/>
  <c r="A681" i="72"/>
  <c r="A680" i="72"/>
  <c r="A679" i="72"/>
  <c r="A678" i="72"/>
  <c r="A677" i="72"/>
  <c r="A676" i="72"/>
  <c r="A675" i="72"/>
  <c r="A674" i="72"/>
  <c r="A673" i="72"/>
  <c r="A672" i="72"/>
  <c r="A671" i="72"/>
  <c r="A670" i="72"/>
  <c r="A669" i="72"/>
  <c r="A668" i="72"/>
  <c r="A667" i="72"/>
  <c r="A666" i="72"/>
  <c r="A665" i="72"/>
  <c r="A664" i="72"/>
  <c r="A663" i="72"/>
  <c r="A662" i="72"/>
  <c r="A661" i="72"/>
  <c r="A660" i="72"/>
  <c r="A659" i="72"/>
  <c r="A658" i="72"/>
  <c r="A657" i="72"/>
  <c r="A656" i="72"/>
  <c r="A655" i="72"/>
  <c r="A654" i="72"/>
  <c r="A653" i="72"/>
  <c r="A652" i="72"/>
  <c r="A651" i="72"/>
  <c r="A650" i="72"/>
  <c r="A649" i="72"/>
  <c r="A648" i="72"/>
  <c r="A647" i="72"/>
  <c r="A646" i="72"/>
  <c r="A645" i="72"/>
  <c r="A644" i="72"/>
  <c r="A643" i="72"/>
  <c r="A642" i="72"/>
  <c r="A641" i="72"/>
  <c r="A640" i="72"/>
  <c r="A639" i="72"/>
  <c r="A638" i="72"/>
  <c r="A637" i="72"/>
  <c r="A636" i="72"/>
  <c r="A635" i="72"/>
  <c r="A634" i="72"/>
  <c r="A633" i="72"/>
  <c r="A632" i="72"/>
  <c r="A631" i="72"/>
  <c r="A630" i="72"/>
  <c r="A629" i="72"/>
  <c r="A628" i="72"/>
  <c r="A627" i="72"/>
  <c r="A626" i="72"/>
  <c r="A625" i="72"/>
  <c r="A624" i="72"/>
  <c r="A623" i="72"/>
  <c r="A622" i="72"/>
  <c r="A621" i="72"/>
  <c r="A620" i="72"/>
  <c r="A619" i="72"/>
  <c r="A618" i="72"/>
  <c r="A617" i="72"/>
  <c r="A616" i="72"/>
  <c r="A615" i="72"/>
  <c r="A614" i="72"/>
  <c r="A613" i="72"/>
  <c r="A612" i="72"/>
  <c r="A611" i="72"/>
  <c r="A610" i="72"/>
  <c r="A609" i="72"/>
  <c r="A608" i="72"/>
  <c r="A607" i="72"/>
  <c r="A606" i="72"/>
  <c r="A605" i="72"/>
  <c r="A604" i="72"/>
  <c r="A603" i="72"/>
  <c r="A602" i="72"/>
  <c r="A601" i="72"/>
  <c r="A600" i="72"/>
  <c r="A599" i="72"/>
  <c r="A598" i="72"/>
  <c r="A597" i="72"/>
  <c r="A596" i="72"/>
  <c r="A595" i="72"/>
  <c r="A594" i="72"/>
  <c r="A593" i="72"/>
  <c r="A592" i="72"/>
  <c r="A591" i="72"/>
  <c r="A590" i="72"/>
  <c r="A589" i="72"/>
  <c r="A588" i="72"/>
  <c r="A587" i="72"/>
  <c r="A586" i="72"/>
  <c r="A585" i="72"/>
  <c r="A584" i="72"/>
  <c r="A583" i="72"/>
  <c r="A582" i="72"/>
  <c r="A581" i="72"/>
  <c r="A580" i="72"/>
  <c r="A579" i="72"/>
  <c r="A578" i="72"/>
  <c r="A577" i="72"/>
  <c r="A576" i="72"/>
  <c r="A575" i="72"/>
  <c r="A574" i="72"/>
  <c r="A573" i="72"/>
  <c r="A572" i="72"/>
  <c r="A571" i="72"/>
  <c r="A570" i="72"/>
  <c r="A569" i="72"/>
  <c r="A568" i="72"/>
  <c r="A567" i="72"/>
  <c r="A566" i="72"/>
  <c r="A565" i="72"/>
  <c r="A564" i="72"/>
  <c r="A563" i="72"/>
  <c r="A562" i="72"/>
  <c r="A561" i="72"/>
  <c r="A560" i="72"/>
  <c r="A559" i="72"/>
  <c r="A558" i="72"/>
  <c r="A557" i="72"/>
  <c r="A556" i="72"/>
  <c r="A555" i="72"/>
  <c r="A554" i="72"/>
  <c r="A553" i="72"/>
  <c r="A552" i="72"/>
  <c r="A551" i="72"/>
  <c r="A550" i="72"/>
  <c r="A549" i="72"/>
  <c r="A548" i="72"/>
  <c r="A547" i="72"/>
  <c r="A546" i="72"/>
  <c r="A545" i="72"/>
  <c r="A544" i="72"/>
  <c r="A543" i="72"/>
  <c r="A542" i="72"/>
  <c r="A541" i="72"/>
  <c r="A540" i="72"/>
  <c r="A539" i="72"/>
  <c r="A538" i="72"/>
  <c r="A537" i="72"/>
  <c r="A536" i="72"/>
  <c r="A535" i="72"/>
  <c r="A534" i="72"/>
  <c r="A533" i="72"/>
  <c r="A532" i="72"/>
  <c r="A531" i="72"/>
  <c r="A530" i="72"/>
  <c r="A529" i="72"/>
  <c r="A528" i="72"/>
  <c r="A527" i="72"/>
  <c r="A526" i="72"/>
  <c r="A525" i="72"/>
  <c r="A524" i="72"/>
  <c r="A523" i="72"/>
  <c r="A522" i="72"/>
  <c r="A521" i="72"/>
  <c r="A520" i="72"/>
  <c r="A519" i="72"/>
  <c r="A518" i="72"/>
  <c r="A517" i="72"/>
  <c r="A516" i="72"/>
  <c r="A515" i="72"/>
  <c r="A514" i="72"/>
  <c r="A513" i="72"/>
  <c r="A512" i="72"/>
  <c r="A511" i="72"/>
  <c r="A510" i="72"/>
  <c r="A509" i="72"/>
  <c r="A508" i="72"/>
  <c r="A507" i="72"/>
  <c r="A506" i="72"/>
  <c r="A505" i="72"/>
  <c r="A504" i="72"/>
  <c r="A503" i="72"/>
  <c r="A502" i="72"/>
  <c r="A501" i="72"/>
  <c r="A500" i="72"/>
  <c r="A499" i="72"/>
  <c r="A498" i="72"/>
  <c r="A497" i="72"/>
  <c r="A496" i="72"/>
  <c r="A495" i="72"/>
  <c r="A494" i="72"/>
  <c r="A493" i="72"/>
  <c r="A492" i="72"/>
  <c r="A491" i="72"/>
  <c r="A490" i="72"/>
  <c r="A489" i="72"/>
  <c r="A488" i="72"/>
  <c r="A487" i="72"/>
  <c r="A486" i="72"/>
  <c r="A485" i="72"/>
  <c r="A484" i="72"/>
  <c r="A483" i="72"/>
  <c r="A482" i="72"/>
  <c r="A481" i="72"/>
  <c r="A480" i="72"/>
  <c r="A479" i="72"/>
  <c r="A478" i="72"/>
  <c r="A477" i="72"/>
  <c r="A476" i="72"/>
  <c r="A475" i="72"/>
  <c r="A474" i="72"/>
  <c r="A473" i="72"/>
  <c r="A472" i="72"/>
  <c r="A471" i="72"/>
  <c r="A470" i="72"/>
  <c r="A469" i="72"/>
  <c r="A468" i="72"/>
  <c r="A467" i="72"/>
  <c r="A466" i="72"/>
  <c r="A465" i="72"/>
  <c r="A464" i="72"/>
  <c r="A463" i="72"/>
  <c r="A462" i="72"/>
  <c r="A461" i="72"/>
  <c r="A460" i="72"/>
  <c r="A459" i="72"/>
  <c r="A458" i="72"/>
  <c r="A457" i="72"/>
  <c r="A456" i="72"/>
  <c r="A455" i="72"/>
  <c r="A454" i="72"/>
  <c r="A453" i="72"/>
  <c r="A452" i="72"/>
  <c r="A451" i="72"/>
  <c r="A450" i="72"/>
  <c r="A449" i="72"/>
  <c r="A448" i="72"/>
  <c r="A447" i="72"/>
  <c r="A446" i="72"/>
  <c r="A445" i="72"/>
  <c r="A444" i="72"/>
  <c r="A443" i="72"/>
  <c r="A442" i="72"/>
  <c r="A441" i="72"/>
  <c r="A440" i="72"/>
  <c r="A439" i="72"/>
  <c r="A438" i="72"/>
  <c r="A437" i="72"/>
  <c r="A436" i="72"/>
  <c r="A435" i="72"/>
  <c r="A434" i="72"/>
  <c r="A433" i="72"/>
  <c r="A432" i="72"/>
  <c r="A431" i="72"/>
  <c r="A430" i="72"/>
  <c r="A429" i="72"/>
  <c r="A428" i="72"/>
  <c r="A427" i="72"/>
  <c r="A426" i="72"/>
  <c r="A425" i="72"/>
  <c r="A424" i="72"/>
  <c r="A423" i="72"/>
  <c r="A422" i="72"/>
  <c r="A421" i="72"/>
  <c r="A420" i="72"/>
  <c r="A419" i="72"/>
  <c r="A418" i="72"/>
  <c r="A417" i="72"/>
  <c r="A416" i="72"/>
  <c r="A415" i="72"/>
  <c r="A414" i="72"/>
  <c r="A413" i="72"/>
  <c r="A412" i="72"/>
  <c r="A411" i="72"/>
  <c r="A410" i="72"/>
  <c r="A409" i="72"/>
  <c r="A408" i="72"/>
  <c r="A407" i="72"/>
  <c r="A406" i="72"/>
  <c r="A405" i="72"/>
  <c r="A404" i="72"/>
  <c r="A403" i="72"/>
  <c r="A402" i="72"/>
  <c r="A401" i="72"/>
  <c r="A400" i="72"/>
  <c r="A399" i="72"/>
  <c r="A398" i="72"/>
  <c r="A397" i="72"/>
  <c r="A396" i="72"/>
  <c r="A395" i="72"/>
  <c r="A394" i="72"/>
  <c r="A393" i="72"/>
  <c r="A392" i="72"/>
  <c r="A391" i="72"/>
  <c r="A390" i="72"/>
  <c r="A389" i="72"/>
  <c r="A388" i="72"/>
  <c r="A387" i="72"/>
  <c r="A386" i="72"/>
  <c r="A385" i="72"/>
  <c r="A384" i="72"/>
  <c r="A383" i="72"/>
  <c r="A382" i="72"/>
  <c r="A381" i="72"/>
  <c r="A380" i="72"/>
  <c r="A379" i="72"/>
  <c r="A378" i="72"/>
  <c r="A377" i="72"/>
  <c r="A376" i="72"/>
  <c r="A375" i="72"/>
  <c r="A374" i="72"/>
  <c r="A373" i="72"/>
  <c r="A372" i="72"/>
  <c r="A371" i="72"/>
  <c r="A370" i="72"/>
  <c r="A369" i="72"/>
  <c r="A368" i="72"/>
  <c r="A367" i="72"/>
  <c r="A366" i="72"/>
  <c r="A365" i="72"/>
  <c r="A364" i="72"/>
  <c r="A363" i="72"/>
  <c r="A362" i="72"/>
  <c r="A361" i="72"/>
  <c r="A360" i="72"/>
  <c r="A359" i="72"/>
  <c r="A358" i="72"/>
  <c r="A357" i="72"/>
  <c r="A356" i="72"/>
  <c r="A355" i="72"/>
  <c r="A354" i="72"/>
  <c r="A353" i="72"/>
  <c r="A352" i="72"/>
  <c r="A351" i="72"/>
  <c r="A350" i="72"/>
  <c r="A349" i="72"/>
  <c r="A348" i="72"/>
  <c r="A347" i="72"/>
  <c r="A346" i="72"/>
  <c r="A345" i="72"/>
  <c r="A344" i="72"/>
  <c r="A343" i="72"/>
  <c r="A342" i="72"/>
  <c r="A341" i="72"/>
  <c r="A340" i="72"/>
  <c r="A339" i="72"/>
  <c r="A338" i="72"/>
  <c r="A337" i="72"/>
  <c r="A336" i="72"/>
  <c r="A335" i="72"/>
  <c r="A334" i="72"/>
  <c r="A333" i="72"/>
  <c r="A332" i="72"/>
  <c r="A331" i="72"/>
  <c r="A330" i="72"/>
  <c r="A329" i="72"/>
  <c r="A328" i="72"/>
  <c r="A327" i="72"/>
  <c r="A326" i="72"/>
  <c r="A325" i="72"/>
  <c r="A324" i="72"/>
  <c r="A323" i="72"/>
  <c r="A322" i="72"/>
  <c r="A321" i="72"/>
  <c r="A320" i="72"/>
  <c r="A319" i="72"/>
  <c r="A318" i="72"/>
  <c r="A317" i="72"/>
  <c r="A316" i="72"/>
  <c r="A315" i="72"/>
  <c r="A314" i="72"/>
  <c r="A313" i="72"/>
  <c r="A312" i="72"/>
  <c r="A311" i="72"/>
  <c r="A310" i="72"/>
  <c r="A309" i="72"/>
  <c r="A308" i="72"/>
  <c r="A307" i="72"/>
  <c r="A306" i="72"/>
  <c r="A305" i="72"/>
  <c r="A304" i="72"/>
  <c r="A303" i="72"/>
  <c r="A302" i="72"/>
  <c r="A301" i="72"/>
  <c r="A300" i="72"/>
  <c r="A299" i="72"/>
  <c r="A298" i="72"/>
  <c r="A297" i="72"/>
  <c r="A296" i="72"/>
  <c r="A295" i="72"/>
  <c r="A294" i="72"/>
  <c r="A293" i="72"/>
  <c r="A292" i="72"/>
  <c r="A291" i="72"/>
  <c r="A290" i="72"/>
  <c r="A289" i="72"/>
  <c r="A288" i="72"/>
  <c r="A287" i="72"/>
  <c r="A286" i="72"/>
  <c r="A285" i="72"/>
  <c r="A284" i="72"/>
  <c r="A283" i="72"/>
  <c r="A282" i="72"/>
  <c r="A281" i="72"/>
  <c r="A280" i="72"/>
  <c r="A279" i="72"/>
  <c r="A278" i="72"/>
  <c r="A277" i="72"/>
  <c r="A276" i="72"/>
  <c r="A275" i="72"/>
  <c r="A274" i="72"/>
  <c r="A273" i="72"/>
  <c r="A272" i="72"/>
  <c r="A271" i="72"/>
  <c r="A270" i="72"/>
  <c r="A269" i="72"/>
  <c r="A268" i="72"/>
  <c r="A267" i="72"/>
  <c r="A266" i="72"/>
  <c r="A265" i="72"/>
  <c r="A264" i="72"/>
  <c r="A263" i="72"/>
  <c r="A262" i="72"/>
  <c r="A261" i="72"/>
  <c r="A260" i="72"/>
  <c r="A259" i="72"/>
  <c r="A258" i="72"/>
  <c r="A257" i="72"/>
  <c r="A256" i="72"/>
  <c r="A255" i="72"/>
  <c r="A254" i="72"/>
  <c r="A253" i="72"/>
  <c r="A252" i="72"/>
  <c r="A251" i="72"/>
  <c r="A250" i="72"/>
  <c r="A249" i="72"/>
  <c r="A248" i="72"/>
  <c r="A247" i="72"/>
  <c r="A246" i="72"/>
  <c r="A245" i="72"/>
  <c r="A244" i="72"/>
  <c r="A243" i="72"/>
  <c r="A242" i="72"/>
  <c r="A241" i="72"/>
  <c r="A240" i="72"/>
  <c r="A239" i="72"/>
  <c r="A238" i="72"/>
  <c r="A237" i="72"/>
  <c r="A236" i="72"/>
  <c r="A235" i="72"/>
  <c r="A234" i="72"/>
  <c r="A233" i="72"/>
  <c r="A232" i="72"/>
  <c r="A231" i="72"/>
  <c r="A230" i="72"/>
  <c r="A229" i="72"/>
  <c r="A228" i="72"/>
  <c r="A227" i="72"/>
  <c r="A226" i="72"/>
  <c r="A225" i="72"/>
  <c r="A224" i="72"/>
  <c r="A223" i="72"/>
  <c r="A222" i="72"/>
  <c r="A221" i="72"/>
  <c r="A220" i="72"/>
  <c r="A219" i="72"/>
  <c r="A218" i="72"/>
  <c r="A217" i="72"/>
  <c r="A216" i="72"/>
  <c r="A215" i="72"/>
  <c r="A214" i="72"/>
  <c r="A213" i="72"/>
  <c r="A212" i="72"/>
  <c r="A211" i="72"/>
  <c r="A210" i="72"/>
  <c r="A209" i="72"/>
  <c r="A208" i="72"/>
  <c r="A207" i="72"/>
  <c r="A206" i="72"/>
  <c r="A205" i="72"/>
  <c r="A204" i="72"/>
  <c r="A203" i="72"/>
  <c r="A202" i="72"/>
  <c r="A201" i="72"/>
  <c r="A200" i="72"/>
  <c r="A199" i="72"/>
  <c r="A198" i="72"/>
  <c r="A197" i="72"/>
  <c r="A196" i="72"/>
  <c r="A195" i="72"/>
  <c r="A194" i="72"/>
  <c r="A193" i="72"/>
  <c r="A192" i="72"/>
  <c r="A191" i="72"/>
  <c r="A190" i="72"/>
  <c r="A189" i="72"/>
  <c r="A188" i="72"/>
  <c r="A187" i="72"/>
  <c r="A186" i="72"/>
  <c r="A185" i="72"/>
  <c r="A184" i="72"/>
  <c r="A183" i="72"/>
  <c r="A182" i="72"/>
  <c r="A181" i="72"/>
  <c r="A180" i="72"/>
  <c r="A179" i="72"/>
  <c r="A178" i="72"/>
  <c r="A177" i="72"/>
  <c r="A176" i="72"/>
  <c r="A175" i="72"/>
  <c r="A174" i="72"/>
  <c r="A173" i="72"/>
  <c r="A172" i="72"/>
  <c r="A171" i="72"/>
  <c r="A170" i="72"/>
  <c r="A169" i="72"/>
  <c r="A168" i="72"/>
  <c r="A167" i="72"/>
  <c r="A166" i="72"/>
  <c r="A165" i="72"/>
  <c r="A164" i="72"/>
  <c r="A163" i="72"/>
  <c r="A162" i="72"/>
  <c r="A161" i="72"/>
  <c r="A160" i="72"/>
  <c r="A159" i="72"/>
  <c r="A158" i="72"/>
  <c r="A157" i="72"/>
  <c r="A156" i="72"/>
  <c r="A155" i="72"/>
  <c r="A154" i="72"/>
  <c r="A153" i="72"/>
  <c r="A152" i="72"/>
  <c r="A151" i="72"/>
  <c r="A150" i="72"/>
  <c r="A149" i="72"/>
  <c r="A148" i="72"/>
  <c r="A147" i="72"/>
  <c r="A146" i="72"/>
  <c r="A145" i="72"/>
  <c r="A144" i="72"/>
  <c r="A143" i="72"/>
  <c r="A142" i="72"/>
  <c r="A141" i="72"/>
  <c r="A140" i="72"/>
  <c r="A139" i="72"/>
  <c r="A138" i="72"/>
  <c r="A137" i="72"/>
  <c r="A136" i="72"/>
  <c r="A135" i="72"/>
  <c r="A134" i="72"/>
  <c r="A133" i="72"/>
  <c r="A132" i="72"/>
  <c r="A131" i="72"/>
  <c r="A130" i="72"/>
  <c r="A129" i="72"/>
  <c r="A128" i="72"/>
  <c r="A127" i="72"/>
  <c r="A126" i="72"/>
  <c r="A125" i="72"/>
  <c r="A124" i="72"/>
  <c r="A123" i="72"/>
  <c r="A122" i="72"/>
  <c r="A121" i="72"/>
  <c r="A120" i="72"/>
  <c r="A119" i="72"/>
  <c r="A118" i="72"/>
  <c r="A117" i="72"/>
  <c r="A116" i="72"/>
  <c r="A115" i="72"/>
  <c r="A114" i="72"/>
  <c r="A113" i="72"/>
  <c r="A112" i="72"/>
  <c r="A111" i="72"/>
  <c r="A110" i="72"/>
  <c r="A109" i="72"/>
  <c r="A108" i="72"/>
  <c r="A107" i="72"/>
  <c r="A106" i="72"/>
  <c r="A105" i="72"/>
  <c r="A104" i="72"/>
  <c r="A103" i="72"/>
  <c r="A102" i="72"/>
  <c r="A101" i="72"/>
  <c r="A100" i="72"/>
  <c r="A99" i="72"/>
  <c r="A98" i="72"/>
  <c r="A97" i="72"/>
  <c r="A96" i="72"/>
  <c r="A95" i="72"/>
  <c r="A94" i="72"/>
  <c r="A93" i="72"/>
  <c r="A92" i="72"/>
  <c r="A91" i="72"/>
  <c r="A90" i="72"/>
  <c r="A89" i="72"/>
  <c r="A88" i="72"/>
  <c r="A87" i="72"/>
  <c r="A86" i="72"/>
  <c r="A85" i="72"/>
  <c r="A84" i="72"/>
  <c r="A83" i="72"/>
  <c r="A82" i="72"/>
  <c r="A81" i="72"/>
  <c r="A80" i="72"/>
  <c r="A79" i="72"/>
  <c r="A78" i="72"/>
  <c r="A77" i="72"/>
  <c r="A76" i="72"/>
  <c r="A75" i="72"/>
  <c r="A74" i="72"/>
  <c r="A73" i="72"/>
  <c r="A72" i="72"/>
  <c r="A71" i="72"/>
  <c r="A70" i="72"/>
  <c r="A69" i="72"/>
  <c r="A68" i="72"/>
  <c r="A67" i="72"/>
  <c r="A66" i="72"/>
  <c r="A65" i="72"/>
  <c r="A64" i="72"/>
  <c r="A63" i="72"/>
  <c r="A62" i="72"/>
  <c r="A61" i="72"/>
  <c r="A60" i="72"/>
  <c r="A59" i="72"/>
  <c r="A58" i="72"/>
  <c r="A57" i="72"/>
  <c r="A56" i="72"/>
  <c r="A55" i="72"/>
  <c r="A54" i="72"/>
  <c r="A53" i="72"/>
  <c r="A52" i="72"/>
  <c r="A51" i="72"/>
  <c r="A50" i="72"/>
  <c r="A49" i="72"/>
  <c r="A48" i="72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G8" i="68" l="1"/>
  <c r="G7" i="68"/>
  <c r="G6" i="68"/>
  <c r="G8" i="66"/>
  <c r="G7" i="66"/>
  <c r="G6" i="66"/>
  <c r="E13" i="63"/>
  <c r="E12" i="63"/>
  <c r="E11" i="63"/>
  <c r="E10" i="63"/>
  <c r="E9" i="63"/>
  <c r="E8" i="63"/>
  <c r="E7" i="63"/>
  <c r="E6" i="63"/>
  <c r="E5" i="63"/>
  <c r="E13" i="62"/>
  <c r="E12" i="62"/>
  <c r="E11" i="62"/>
  <c r="E10" i="62"/>
  <c r="E9" i="62"/>
  <c r="E8" i="62"/>
  <c r="E7" i="62"/>
  <c r="E6" i="62"/>
  <c r="E5" i="62"/>
  <c r="G12" i="51" l="1"/>
  <c r="G11" i="51"/>
  <c r="G10" i="51"/>
  <c r="G9" i="51"/>
  <c r="G8" i="51"/>
  <c r="G7" i="51"/>
  <c r="G6" i="51"/>
  <c r="G5" i="51"/>
  <c r="D960" i="42" l="1"/>
  <c r="D950" i="42"/>
  <c r="D884" i="42"/>
  <c r="M31" i="18" l="1"/>
  <c r="N31" i="18" s="1"/>
  <c r="M30" i="18"/>
  <c r="N30" i="18" s="1"/>
  <c r="M29" i="18"/>
  <c r="N29" i="18" s="1"/>
  <c r="M28" i="18"/>
  <c r="N28" i="18" s="1"/>
  <c r="M27" i="18"/>
  <c r="N27" i="18" s="1"/>
  <c r="M26" i="18"/>
  <c r="N26" i="18" s="1"/>
  <c r="M25" i="18"/>
  <c r="N25" i="18" s="1"/>
  <c r="M24" i="18"/>
  <c r="N24" i="18" s="1"/>
  <c r="M23" i="18"/>
  <c r="N23" i="18" s="1"/>
  <c r="M22" i="18"/>
  <c r="N22" i="18" s="1"/>
  <c r="M21" i="18"/>
  <c r="N21" i="18" s="1"/>
  <c r="M20" i="18"/>
  <c r="N20" i="18" s="1"/>
  <c r="M19" i="18"/>
  <c r="N19" i="18" s="1"/>
  <c r="M18" i="18"/>
  <c r="N18" i="18" s="1"/>
  <c r="M17" i="18"/>
  <c r="N17" i="18" s="1"/>
  <c r="M16" i="18"/>
  <c r="N16" i="18" s="1"/>
  <c r="M15" i="18"/>
  <c r="N15" i="18" s="1"/>
  <c r="M14" i="18"/>
  <c r="N14" i="18" s="1"/>
  <c r="M13" i="18"/>
  <c r="N13" i="18" s="1"/>
  <c r="M12" i="18"/>
  <c r="N12" i="18" s="1"/>
  <c r="M11" i="18"/>
  <c r="N11" i="18" s="1"/>
  <c r="M10" i="18"/>
  <c r="N10" i="18" s="1"/>
  <c r="M9" i="18"/>
  <c r="N9" i="18" s="1"/>
  <c r="M8" i="18"/>
  <c r="N8" i="18" s="1"/>
  <c r="M7" i="18"/>
  <c r="N7" i="18" s="1"/>
  <c r="M6" i="18"/>
  <c r="N6" i="18" s="1"/>
  <c r="M5" i="18"/>
  <c r="N5" i="18" s="1"/>
  <c r="O5" i="18" s="1"/>
  <c r="O19" i="18" l="1"/>
  <c r="O7" i="18"/>
  <c r="O15" i="18"/>
  <c r="O9" i="18"/>
  <c r="O13" i="18"/>
  <c r="O17" i="18"/>
  <c r="O21" i="18"/>
  <c r="O25" i="18"/>
  <c r="O29" i="18"/>
  <c r="O11" i="18"/>
  <c r="O23" i="18"/>
  <c r="O27" i="18"/>
  <c r="O31" i="18"/>
  <c r="O8" i="18"/>
  <c r="O6" i="18"/>
  <c r="O10" i="18"/>
  <c r="O14" i="18"/>
  <c r="O18" i="18"/>
  <c r="O22" i="18"/>
  <c r="O26" i="18"/>
  <c r="O30" i="18"/>
  <c r="O12" i="18"/>
  <c r="O16" i="18"/>
  <c r="O20" i="18"/>
  <c r="O24" i="18"/>
  <c r="O2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14" authorId="0" shapeId="0" xr:uid="{BC42DF89-2F18-4D31-942F-A718FC7EB132}">
      <text>
        <r>
          <rPr>
            <b/>
            <sz val="9"/>
            <color indexed="81"/>
            <rFont val="Tahoma"/>
            <family val="2"/>
            <charset val="204"/>
          </rPr>
          <t>Фиксированные данные</t>
        </r>
      </text>
    </comment>
    <comment ref="B19" authorId="0" shapeId="0" xr:uid="{261ABBA5-02DB-43BD-A170-3200265DD4AF}">
      <text>
        <r>
          <rPr>
            <b/>
            <sz val="9"/>
            <color indexed="81"/>
            <rFont val="Tahoma"/>
            <family val="2"/>
            <charset val="204"/>
          </rPr>
          <t>Расчетные данные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tc={FF72459B-71DC-4A16-BD8D-43CAF73359A2}</author>
  </authors>
  <commentList>
    <comment ref="A4" authorId="0" shapeId="0" xr:uid="{97EE1EC7-C92B-4188-92AE-74D6B015A641}">
      <text>
        <r>
          <rPr>
            <b/>
            <sz val="9"/>
            <color indexed="81"/>
            <rFont val="Tahoma"/>
            <family val="2"/>
            <charset val="204"/>
          </rPr>
          <t>Примечание:</t>
        </r>
        <r>
          <rPr>
            <sz val="9"/>
            <color indexed="81"/>
            <rFont val="Tahoma"/>
            <family val="2"/>
            <charset val="204"/>
          </rPr>
          <t xml:space="preserve">
Текст примечания.
</t>
        </r>
        <r>
          <rPr>
            <b/>
            <sz val="12"/>
            <color indexed="10"/>
            <rFont val="Tahoma"/>
            <family val="2"/>
            <charset val="204"/>
          </rPr>
          <t>Фиксированные данные</t>
        </r>
      </text>
    </comment>
    <comment ref="A6" authorId="1" shapeId="0" xr:uid="{FF72459B-71DC-4A16-BD8D-43CAF73359A2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А это точно примечание
Ответить:
    Фиксированные данные</t>
      </text>
    </comment>
  </commentList>
</comments>
</file>

<file path=xl/sharedStrings.xml><?xml version="1.0" encoding="utf-8"?>
<sst xmlns="http://schemas.openxmlformats.org/spreadsheetml/2006/main" count="24310" uniqueCount="1021">
  <si>
    <t>Дата</t>
  </si>
  <si>
    <t>№</t>
  </si>
  <si>
    <t xml:space="preserve"> Заказчик</t>
  </si>
  <si>
    <t xml:space="preserve"> Руководитель проекта</t>
  </si>
  <si>
    <t xml:space="preserve"> Курс доллара</t>
  </si>
  <si>
    <t xml:space="preserve"> Базовая наценка</t>
  </si>
  <si>
    <t xml:space="preserve"> Кол-во рабочих мест</t>
  </si>
  <si>
    <t xml:space="preserve"> Заказывают оборудование (1)/ нет (0)</t>
  </si>
  <si>
    <t xml:space="preserve"> Типовые (0)/ проектные (1) работы</t>
  </si>
  <si>
    <t xml:space="preserve"> Дата начала</t>
  </si>
  <si>
    <t xml:space="preserve"> Длительность (в раб.дн.)</t>
  </si>
  <si>
    <t xml:space="preserve"> Себестоимость</t>
  </si>
  <si>
    <t xml:space="preserve"> Прибыль</t>
  </si>
  <si>
    <t>Доход</t>
  </si>
  <si>
    <t>Процент прибыли</t>
  </si>
  <si>
    <t>Прирост прибыли</t>
  </si>
  <si>
    <t>РМ-12</t>
  </si>
  <si>
    <t>Иванов Иван Иванович</t>
  </si>
  <si>
    <t>РМ-13</t>
  </si>
  <si>
    <t>Петров Петр Петрович</t>
  </si>
  <si>
    <t>РМ-14</t>
  </si>
  <si>
    <t>Сидоров Сидор Сидорович</t>
  </si>
  <si>
    <t>РМ-15</t>
  </si>
  <si>
    <t>РМ-16</t>
  </si>
  <si>
    <t>РМ-17</t>
  </si>
  <si>
    <t>РМ-18</t>
  </si>
  <si>
    <t>РМ-19</t>
  </si>
  <si>
    <t>РМ-20</t>
  </si>
  <si>
    <t>РМ-21</t>
  </si>
  <si>
    <t>РМ-22</t>
  </si>
  <si>
    <t>РМ-23</t>
  </si>
  <si>
    <t>РМ-24</t>
  </si>
  <si>
    <t>РМ-25</t>
  </si>
  <si>
    <t>РМ-26</t>
  </si>
  <si>
    <t>РМ-27</t>
  </si>
  <si>
    <t>РМ-28</t>
  </si>
  <si>
    <t>Цифр. код</t>
  </si>
  <si>
    <t>Букв. код</t>
  </si>
  <si>
    <t>Единиц</t>
  </si>
  <si>
    <t>Валюта</t>
  </si>
  <si>
    <t>Курс</t>
  </si>
  <si>
    <t>USD</t>
  </si>
  <si>
    <t>Доллар США</t>
  </si>
  <si>
    <t>EUR</t>
  </si>
  <si>
    <t>Евро</t>
  </si>
  <si>
    <t>AUD</t>
  </si>
  <si>
    <t>Австралийский доллар</t>
  </si>
  <si>
    <t>AZN</t>
  </si>
  <si>
    <t>Азербайджанский манат</t>
  </si>
  <si>
    <t>AMD</t>
  </si>
  <si>
    <t>Армянских драмов</t>
  </si>
  <si>
    <t>BYR</t>
  </si>
  <si>
    <t>Белорусских рублей</t>
  </si>
  <si>
    <t>BGN</t>
  </si>
  <si>
    <t>Болгарский лев</t>
  </si>
  <si>
    <t>BRL</t>
  </si>
  <si>
    <t>Бразильский реал</t>
  </si>
  <si>
    <t>HUF</t>
  </si>
  <si>
    <t>Венгерских форинтов</t>
  </si>
  <si>
    <t>KRW</t>
  </si>
  <si>
    <t>Вон Республики Корея</t>
  </si>
  <si>
    <t>DKK</t>
  </si>
  <si>
    <t>Датская крона</t>
  </si>
  <si>
    <t>INR</t>
  </si>
  <si>
    <t>Индийских рупий</t>
  </si>
  <si>
    <t>KZT</t>
  </si>
  <si>
    <t>Казахстанских тенге</t>
  </si>
  <si>
    <t>CAD</t>
  </si>
  <si>
    <t>Канадский доллар</t>
  </si>
  <si>
    <t>KGS</t>
  </si>
  <si>
    <t>Киргизских сомов</t>
  </si>
  <si>
    <t>CNY</t>
  </si>
  <si>
    <t>Китайский юань</t>
  </si>
  <si>
    <t>MDL</t>
  </si>
  <si>
    <t>Молдавских леев</t>
  </si>
  <si>
    <t>TMT</t>
  </si>
  <si>
    <t>Новый туркменский манат</t>
  </si>
  <si>
    <t>NOK</t>
  </si>
  <si>
    <t>Норвежских крон</t>
  </si>
  <si>
    <t>PLN</t>
  </si>
  <si>
    <t>Польский злотый</t>
  </si>
  <si>
    <t>RON</t>
  </si>
  <si>
    <t>Румынский лей</t>
  </si>
  <si>
    <t>XDR</t>
  </si>
  <si>
    <t>СДР (специальные права заимствования)</t>
  </si>
  <si>
    <t>SGD</t>
  </si>
  <si>
    <t>Сингапурский доллар</t>
  </si>
  <si>
    <t>TJS</t>
  </si>
  <si>
    <t>Таджикский сомони</t>
  </si>
  <si>
    <t>TRY</t>
  </si>
  <si>
    <t>Турецкая лира</t>
  </si>
  <si>
    <t>UZS</t>
  </si>
  <si>
    <t>Узбекских сумов</t>
  </si>
  <si>
    <t>UAH</t>
  </si>
  <si>
    <t>Украинских гривен</t>
  </si>
  <si>
    <t>GBP</t>
  </si>
  <si>
    <t>Фунт стерлингов Соединенного королевства</t>
  </si>
  <si>
    <t>CZK</t>
  </si>
  <si>
    <t>Чешских крон</t>
  </si>
  <si>
    <t>SEK</t>
  </si>
  <si>
    <t>Шведских крон</t>
  </si>
  <si>
    <t>CHF</t>
  </si>
  <si>
    <t>Швейцарский франк</t>
  </si>
  <si>
    <t>ZAR</t>
  </si>
  <si>
    <t>Южноафриканских рэндов</t>
  </si>
  <si>
    <t>JPY</t>
  </si>
  <si>
    <t>Японских иен</t>
  </si>
  <si>
    <t>Внутренняя спецификация ST01182</t>
  </si>
  <si>
    <t>Характеристика</t>
  </si>
  <si>
    <t>Значение</t>
  </si>
  <si>
    <t>Юридическое лицо:</t>
  </si>
  <si>
    <t>ООО "ИБС"</t>
  </si>
  <si>
    <t>Заказчик:</t>
  </si>
  <si>
    <t>Ремонтная мастерская №12</t>
  </si>
  <si>
    <t>Руководитель проекта:</t>
  </si>
  <si>
    <t>Иванов Иван Петрович</t>
  </si>
  <si>
    <t>Подразделения:</t>
  </si>
  <si>
    <t>ДКСУ, ДУК</t>
  </si>
  <si>
    <t>Название договора/проекта:</t>
  </si>
  <si>
    <t>1С: Ремонтная мастерская</t>
  </si>
  <si>
    <t>Вид проекта:</t>
  </si>
  <si>
    <t>коммерческий</t>
  </si>
  <si>
    <t>Вид договора:</t>
  </si>
  <si>
    <t>Поставка товаров и оказание услуг</t>
  </si>
  <si>
    <t>Номер договора/проекта:</t>
  </si>
  <si>
    <t>1584/347</t>
  </si>
  <si>
    <t>Валюта договора:</t>
  </si>
  <si>
    <t>RUB</t>
  </si>
  <si>
    <t>Курс по отношению к доллару:</t>
  </si>
  <si>
    <t>Ставка НДС:</t>
  </si>
  <si>
    <t>Базовая наценка</t>
  </si>
  <si>
    <t>Себестоимость</t>
  </si>
  <si>
    <t>Прибыль</t>
  </si>
  <si>
    <t>SRESULT_ID</t>
  </si>
  <si>
    <t>RESULTID</t>
  </si>
  <si>
    <t>Фамилия</t>
  </si>
  <si>
    <t>Тест</t>
  </si>
  <si>
    <t>SNUMBER</t>
  </si>
  <si>
    <t>SNAME</t>
  </si>
  <si>
    <t>SMAXRATING</t>
  </si>
  <si>
    <t>SRATING</t>
  </si>
  <si>
    <t>SRPERCENT</t>
  </si>
  <si>
    <t>SMARK</t>
  </si>
  <si>
    <t>Работа с формулами и функциями</t>
  </si>
  <si>
    <t>Тест не сдан</t>
  </si>
  <si>
    <t>Работа с большими таблицами</t>
  </si>
  <si>
    <t>Опытный пользователь</t>
  </si>
  <si>
    <t>Анализ данных с помощью Сводных таблиц</t>
  </si>
  <si>
    <t>Особенности совместной работы</t>
  </si>
  <si>
    <t>Макросы</t>
  </si>
  <si>
    <t>Эксперт</t>
  </si>
  <si>
    <t>Пользователь</t>
  </si>
  <si>
    <t>Специалист</t>
  </si>
  <si>
    <t>1. Интерфейс</t>
  </si>
  <si>
    <t>2. Работа с файлами</t>
  </si>
  <si>
    <t>3. Работа с документами</t>
  </si>
  <si>
    <t>4. Ввод и редактирование данных</t>
  </si>
  <si>
    <t>5. Создание таблиц</t>
  </si>
  <si>
    <t>6. Основы вычислений</t>
  </si>
  <si>
    <t>7. Использование функций</t>
  </si>
  <si>
    <t>8. Форматирование данных</t>
  </si>
  <si>
    <t>9. Форматирование ячеек</t>
  </si>
  <si>
    <t>10. Форматирование таблиц</t>
  </si>
  <si>
    <t>11. Работа с данными</t>
  </si>
  <si>
    <t>12. Рецензирование и защита документов</t>
  </si>
  <si>
    <t>13. Работа с диаграммами</t>
  </si>
  <si>
    <t>14. Печать документов</t>
  </si>
  <si>
    <t>Абилов</t>
  </si>
  <si>
    <t>Специалист MS Excel 2010</t>
  </si>
  <si>
    <t>Опарин</t>
  </si>
  <si>
    <t>Свиноренко</t>
  </si>
  <si>
    <t>Апросимова</t>
  </si>
  <si>
    <t>Лешуков</t>
  </si>
  <si>
    <t>Бондаренко</t>
  </si>
  <si>
    <t>Рожкова</t>
  </si>
  <si>
    <t>Зыкин</t>
  </si>
  <si>
    <t>Хаматьяров</t>
  </si>
  <si>
    <t>Кокорев</t>
  </si>
  <si>
    <t>Ларионов</t>
  </si>
  <si>
    <t>Корнюхин</t>
  </si>
  <si>
    <t>Григорьева</t>
  </si>
  <si>
    <t>Татушин</t>
  </si>
  <si>
    <t>Юбин</t>
  </si>
  <si>
    <t>Клименко</t>
  </si>
  <si>
    <t>Мажара</t>
  </si>
  <si>
    <t>Мирошников</t>
  </si>
  <si>
    <t>Зайцев</t>
  </si>
  <si>
    <t>Агаев</t>
  </si>
  <si>
    <t>Бабчик</t>
  </si>
  <si>
    <t>Павлов</t>
  </si>
  <si>
    <t>Васильев</t>
  </si>
  <si>
    <t>Булгакова</t>
  </si>
  <si>
    <t>Буянова</t>
  </si>
  <si>
    <t>Анохин</t>
  </si>
  <si>
    <t>Ермолаев</t>
  </si>
  <si>
    <t>Марин</t>
  </si>
  <si>
    <t>Мирзаев</t>
  </si>
  <si>
    <t>Дубкова</t>
  </si>
  <si>
    <t>Уздяева</t>
  </si>
  <si>
    <t>Кузенбаев</t>
  </si>
  <si>
    <t>Асанова</t>
  </si>
  <si>
    <t>Гукаленко</t>
  </si>
  <si>
    <t>Мазеина</t>
  </si>
  <si>
    <t>Лютова</t>
  </si>
  <si>
    <t>Бойко</t>
  </si>
  <si>
    <t>Куимова</t>
  </si>
  <si>
    <t>Резов</t>
  </si>
  <si>
    <t>Бохан</t>
  </si>
  <si>
    <t>Лебедев</t>
  </si>
  <si>
    <t>Бочарова</t>
  </si>
  <si>
    <t>Кожухарь</t>
  </si>
  <si>
    <t>Кулабухов</t>
  </si>
  <si>
    <t>Шашин</t>
  </si>
  <si>
    <t>Николаева</t>
  </si>
  <si>
    <t>Бессонов</t>
  </si>
  <si>
    <t>Куприянова</t>
  </si>
  <si>
    <t>Трофимов</t>
  </si>
  <si>
    <t>Заморщиков</t>
  </si>
  <si>
    <t>Тыхеев</t>
  </si>
  <si>
    <t>Чигжит</t>
  </si>
  <si>
    <t>Никитин</t>
  </si>
  <si>
    <t>Недикова</t>
  </si>
  <si>
    <t>Ковалева</t>
  </si>
  <si>
    <t>Тарасова</t>
  </si>
  <si>
    <t>Мокрополов</t>
  </si>
  <si>
    <t>Веденина</t>
  </si>
  <si>
    <t>Петров</t>
  </si>
  <si>
    <t>Константинов</t>
  </si>
  <si>
    <t>Расулов</t>
  </si>
  <si>
    <t>Пользователь MS Excel 2010</t>
  </si>
  <si>
    <t>Афанасьева</t>
  </si>
  <si>
    <t>Шлюндин</t>
  </si>
  <si>
    <t>Гудков</t>
  </si>
  <si>
    <t>Шестова</t>
  </si>
  <si>
    <t>Статья расхода</t>
  </si>
  <si>
    <t>Категория</t>
  </si>
  <si>
    <t>Сумма</t>
  </si>
  <si>
    <t>Обеспечение</t>
  </si>
  <si>
    <t>Для дома</t>
  </si>
  <si>
    <t>Еда</t>
  </si>
  <si>
    <t>Еда из магазина</t>
  </si>
  <si>
    <t>Здоровье</t>
  </si>
  <si>
    <t>Для ванны</t>
  </si>
  <si>
    <t>Развлечения</t>
  </si>
  <si>
    <t>Праздники</t>
  </si>
  <si>
    <t>Постоянные платежи</t>
  </si>
  <si>
    <t>Проезд</t>
  </si>
  <si>
    <t>Аптека</t>
  </si>
  <si>
    <t>Одежда</t>
  </si>
  <si>
    <t>Машина</t>
  </si>
  <si>
    <t>Квартира</t>
  </si>
  <si>
    <t>Досуг</t>
  </si>
  <si>
    <t>Учеба</t>
  </si>
  <si>
    <t>Телефон</t>
  </si>
  <si>
    <t>Обед в кафе/столовой</t>
  </si>
  <si>
    <t>Бижутерия</t>
  </si>
  <si>
    <t>Компьютер</t>
  </si>
  <si>
    <t>Косметика</t>
  </si>
  <si>
    <t>Интернет</t>
  </si>
  <si>
    <t>Больничка</t>
  </si>
  <si>
    <t>Обувь</t>
  </si>
  <si>
    <t>Спорт</t>
  </si>
  <si>
    <t>Мат.помощь</t>
  </si>
  <si>
    <t>С шагом в 1 день</t>
  </si>
  <si>
    <t>Одинаковая дата</t>
  </si>
  <si>
    <t>По рабочим дням</t>
  </si>
  <si>
    <t>С шагом в 1 месяц</t>
  </si>
  <si>
    <t>С шагом в 1 год</t>
  </si>
  <si>
    <t>С шагом в 30 минут</t>
  </si>
  <si>
    <t>Днями недели, начиная с понедельника</t>
  </si>
  <si>
    <t>Названиями месяцев, начиная с Января</t>
  </si>
  <si>
    <t>Руководитель проекта</t>
  </si>
  <si>
    <t>Аналитик</t>
  </si>
  <si>
    <t>Сейл</t>
  </si>
  <si>
    <t>Консультант</t>
  </si>
  <si>
    <t>Проектировщик</t>
  </si>
  <si>
    <t>Технический писатель</t>
  </si>
  <si>
    <t>Технический специалист</t>
  </si>
  <si>
    <t>Тестировщик</t>
  </si>
  <si>
    <t>Имя</t>
  </si>
  <si>
    <t>Отчество</t>
  </si>
  <si>
    <t>м</t>
  </si>
  <si>
    <t>Наименование</t>
  </si>
  <si>
    <t>Количество</t>
  </si>
  <si>
    <t>Фамилия Имя Отчество</t>
  </si>
  <si>
    <t>Общий итог (максимум 42)</t>
  </si>
  <si>
    <t>Код заказа</t>
  </si>
  <si>
    <t>Факс-модем</t>
  </si>
  <si>
    <t>Товары</t>
  </si>
  <si>
    <t>Количество на один АРМ</t>
  </si>
  <si>
    <t>Единица измерения</t>
  </si>
  <si>
    <t>Системный блок</t>
  </si>
  <si>
    <t>шт.</t>
  </si>
  <si>
    <t>Мониторы</t>
  </si>
  <si>
    <t>Сетевая карта</t>
  </si>
  <si>
    <t>Кабель</t>
  </si>
  <si>
    <t>Источник бесперебойного питания</t>
  </si>
  <si>
    <t>Средства резервного копирования</t>
  </si>
  <si>
    <t>Лицензия 1С</t>
  </si>
  <si>
    <t>Структура бюджета проекта</t>
  </si>
  <si>
    <t>Статья расходов</t>
  </si>
  <si>
    <t>Данные ДУК об основных расходах, входящих в стоимость проекта</t>
  </si>
  <si>
    <t>Услуги</t>
  </si>
  <si>
    <t>ИТОГО ПО ДУК</t>
  </si>
  <si>
    <t>Данные ДКСУ об основных расходах, входящих в стоимость проекта</t>
  </si>
  <si>
    <t>ИТОГО ПО ДКСУ</t>
  </si>
  <si>
    <t>Общепроектные расходы, входящие в стоимость проекта</t>
  </si>
  <si>
    <t>Транспортировка к Заказчику</t>
  </si>
  <si>
    <t>Командировочные расходы</t>
  </si>
  <si>
    <t>Представительские расходы</t>
  </si>
  <si>
    <t>Прочие</t>
  </si>
  <si>
    <t>ИТОГО</t>
  </si>
  <si>
    <t>ИТОГО ПО ПРОЕКТУ</t>
  </si>
  <si>
    <t>*</t>
  </si>
  <si>
    <t>Результаты теста Пользователь MS Excel 2010</t>
  </si>
  <si>
    <t>Цена, р</t>
  </si>
  <si>
    <t>Цена со скидкой, р</t>
  </si>
  <si>
    <t>Исполнитель</t>
  </si>
  <si>
    <t>Длительность, ч.</t>
  </si>
  <si>
    <t>Стоимость 1 ч., $</t>
  </si>
  <si>
    <t>Стоимость,  $</t>
  </si>
  <si>
    <t>Накладные расходы на услугу, $</t>
  </si>
  <si>
    <t>Предварительный анализ</t>
  </si>
  <si>
    <t>Подготовка технического задания</t>
  </si>
  <si>
    <t>Постановка задачи</t>
  </si>
  <si>
    <t>Разработка отчетов</t>
  </si>
  <si>
    <t>Программист</t>
  </si>
  <si>
    <t>Разработка справочников</t>
  </si>
  <si>
    <t>Документирование настройки отчетов</t>
  </si>
  <si>
    <t>Документирование настройки справочников</t>
  </si>
  <si>
    <t>Тестирование</t>
  </si>
  <si>
    <t>Подготовка руководства пользователя, программиста</t>
  </si>
  <si>
    <t>Объемы продаж</t>
  </si>
  <si>
    <t>Квартал</t>
  </si>
  <si>
    <t>ДУК</t>
  </si>
  <si>
    <t>ДКСУ</t>
  </si>
  <si>
    <t>ДСР</t>
  </si>
  <si>
    <t>I кв</t>
  </si>
  <si>
    <t>II кв</t>
  </si>
  <si>
    <t>III кв</t>
  </si>
  <si>
    <t>IV кв</t>
  </si>
  <si>
    <t>Подразделение</t>
  </si>
  <si>
    <t>Итого</t>
  </si>
  <si>
    <t>План</t>
  </si>
  <si>
    <t>Код проекта</t>
  </si>
  <si>
    <t xml:space="preserve"> Количество рабочих мест</t>
  </si>
  <si>
    <t>Ремонтная матерская № 12</t>
  </si>
  <si>
    <t>Иванов И.И.</t>
  </si>
  <si>
    <t>Ремонтная матерская № 13</t>
  </si>
  <si>
    <t>Петров П.П.</t>
  </si>
  <si>
    <t>Ремонтная матерская № 14</t>
  </si>
  <si>
    <t>Сидоров С.С.</t>
  </si>
  <si>
    <t>Ремонтная матерская № 15</t>
  </si>
  <si>
    <t>Ремонтная матерская № 16</t>
  </si>
  <si>
    <t>Мес</t>
  </si>
  <si>
    <t>Кто</t>
  </si>
  <si>
    <t>Муж</t>
  </si>
  <si>
    <t>Жена</t>
  </si>
  <si>
    <t>Закупочная цена</t>
  </si>
  <si>
    <t>Накладные расходы на ед.</t>
  </si>
  <si>
    <t>Процент логистических расходов</t>
  </si>
  <si>
    <t>Коэффициент наценки</t>
  </si>
  <si>
    <t>Стоимость</t>
  </si>
  <si>
    <t>Сервер ARByte President</t>
  </si>
  <si>
    <t>Маршрутизатор</t>
  </si>
  <si>
    <t>Wi-Fi роутер</t>
  </si>
  <si>
    <t>м.</t>
  </si>
  <si>
    <t>Серверное ПО</t>
  </si>
  <si>
    <t>Итог</t>
  </si>
  <si>
    <t>Длительность</t>
  </si>
  <si>
    <t>Стоимость 1 часа</t>
  </si>
  <si>
    <t>Накладные расходы</t>
  </si>
  <si>
    <t>Наценка</t>
  </si>
  <si>
    <t>Итоговая стоимость</t>
  </si>
  <si>
    <t>Начало работ</t>
  </si>
  <si>
    <t>День недели начала</t>
  </si>
  <si>
    <t>Конец работ</t>
  </si>
  <si>
    <t>День недели конца</t>
  </si>
  <si>
    <t>Определение целей создания ЛВС и ее размеров</t>
  </si>
  <si>
    <t>понедельник</t>
  </si>
  <si>
    <t>Анализ проекта</t>
  </si>
  <si>
    <t>Формирование технического задания</t>
  </si>
  <si>
    <t>вторник</t>
  </si>
  <si>
    <t>Доставка оборудования</t>
  </si>
  <si>
    <t>среда</t>
  </si>
  <si>
    <t>Прокладка и обжим кабеля</t>
  </si>
  <si>
    <t>четверг</t>
  </si>
  <si>
    <t>Оборудование серверного помещения</t>
  </si>
  <si>
    <t>пятница</t>
  </si>
  <si>
    <t>Установка маршрутизаторов</t>
  </si>
  <si>
    <t>Установка Wi-Fi роутеров</t>
  </si>
  <si>
    <t>Соединение всех узлов сети</t>
  </si>
  <si>
    <t>Настройка сетевого оборудования</t>
  </si>
  <si>
    <t>Установка серверного ПО</t>
  </si>
  <si>
    <t>Специалист по серверному ПО</t>
  </si>
  <si>
    <t>Тестирование сети</t>
  </si>
  <si>
    <t>Документирование структуры сети</t>
  </si>
  <si>
    <t>Разработка отчетов по внедрению ЛВС</t>
  </si>
  <si>
    <t>Обучение персонала заказчика</t>
  </si>
  <si>
    <t>Данные  ОУ об основных расходах, входящих в стоимость проекта</t>
  </si>
  <si>
    <t>ИТОГО ПО ОУ</t>
  </si>
  <si>
    <t>Данные ОИТ об основных расходах, входящих в стоимость проекта</t>
  </si>
  <si>
    <t>ИТОГО ПО ОИТ</t>
  </si>
  <si>
    <t>Внутренняя спецификация проекта</t>
  </si>
  <si>
    <t>ООО "Проводоклад"</t>
  </si>
  <si>
    <t>G-Media</t>
  </si>
  <si>
    <t>Иванов А. Ю.</t>
  </si>
  <si>
    <t>ОУ, ОИТ</t>
  </si>
  <si>
    <t>Прокладка ЛВС для G-Media</t>
  </si>
  <si>
    <t>Закупка оборудования в "Проводоклад"?</t>
  </si>
  <si>
    <t>да</t>
  </si>
  <si>
    <t xml:space="preserve">Cost, $   </t>
  </si>
  <si>
    <t xml:space="preserve">Price, $  </t>
  </si>
  <si>
    <t>Контрактная цена, $</t>
  </si>
  <si>
    <t>НДС, $</t>
  </si>
  <si>
    <t xml:space="preserve">Total Cost, в валюте договора  </t>
  </si>
  <si>
    <t>Total Price, в валюте договора</t>
  </si>
  <si>
    <t>Общая контрактная цена, в валюте договора</t>
  </si>
  <si>
    <t>Общая сумма НДС, в валюте договора</t>
  </si>
  <si>
    <t>ИТОГО по товарам</t>
  </si>
  <si>
    <t>Доставка и монтаж оборудования, инсталяция ОС</t>
  </si>
  <si>
    <t>Инсталяция 1С</t>
  </si>
  <si>
    <t>Подключение к интернету</t>
  </si>
  <si>
    <t>Настройка</t>
  </si>
  <si>
    <t>Обучение</t>
  </si>
  <si>
    <t>ИТОГО по услугам</t>
  </si>
  <si>
    <t>Лист</t>
  </si>
  <si>
    <t>количество</t>
  </si>
  <si>
    <t>стоимость ремонта</t>
  </si>
  <si>
    <t>Инвентарный номер</t>
  </si>
  <si>
    <t>Код мероприятия</t>
  </si>
  <si>
    <t>Дата ввода</t>
  </si>
  <si>
    <t>Дата начала</t>
  </si>
  <si>
    <t>Дата окончания</t>
  </si>
  <si>
    <t>Длительность, час и мин</t>
  </si>
  <si>
    <t>Длительность, мин</t>
  </si>
  <si>
    <t>Код товара</t>
  </si>
  <si>
    <t>Количество в позиции</t>
  </si>
  <si>
    <t>Склад</t>
  </si>
  <si>
    <t>На складе</t>
  </si>
  <si>
    <t>Минимальный запас</t>
  </si>
  <si>
    <t>Ситуация</t>
  </si>
  <si>
    <t>NWTB-1</t>
  </si>
  <si>
    <t>Цейлонский чай</t>
  </si>
  <si>
    <t>10 коробок по 20 пакетиков</t>
  </si>
  <si>
    <t>NWTB-34</t>
  </si>
  <si>
    <t>Пиво</t>
  </si>
  <si>
    <t>24 бутылки по 12 унций</t>
  </si>
  <si>
    <t>NWTB-43</t>
  </si>
  <si>
    <t>Кофе</t>
  </si>
  <si>
    <t>16 банок по 500 г</t>
  </si>
  <si>
    <t>NWTB-81</t>
  </si>
  <si>
    <t>Зеленый чай</t>
  </si>
  <si>
    <t>20 пакетиков в коробке</t>
  </si>
  <si>
    <t>NWTB-87</t>
  </si>
  <si>
    <t>Индийский чай</t>
  </si>
  <si>
    <t>100 штук в коробке</t>
  </si>
  <si>
    <t>NWTBGM-19</t>
  </si>
  <si>
    <t>Шоколадные бисквиты</t>
  </si>
  <si>
    <t>10 коробок по 12 штук</t>
  </si>
  <si>
    <t>NWTBGM-21</t>
  </si>
  <si>
    <t>Лаваш</t>
  </si>
  <si>
    <t>24 пакета по 4 штуки</t>
  </si>
  <si>
    <t>NWTBGM-85</t>
  </si>
  <si>
    <t>Пирожное с орехами</t>
  </si>
  <si>
    <t>3 коробки</t>
  </si>
  <si>
    <t>NWTBGM-86</t>
  </si>
  <si>
    <t>Торт</t>
  </si>
  <si>
    <t>4 коробки</t>
  </si>
  <si>
    <t>NWTCA-48</t>
  </si>
  <si>
    <t>Шоколад</t>
  </si>
  <si>
    <t>10 пакетов</t>
  </si>
  <si>
    <t>NWTCFV-17</t>
  </si>
  <si>
    <t>Фруктовый салат</t>
  </si>
  <si>
    <t>15,25 унций</t>
  </si>
  <si>
    <t>NWTCFV-88</t>
  </si>
  <si>
    <t>Груши</t>
  </si>
  <si>
    <t>NWTCFV-89</t>
  </si>
  <si>
    <t>Персики</t>
  </si>
  <si>
    <t>NWTCFV-90</t>
  </si>
  <si>
    <t>Ананас</t>
  </si>
  <si>
    <t>NWTCFV-91</t>
  </si>
  <si>
    <t>Вишневый пирог</t>
  </si>
  <si>
    <t>NWTCFV-92</t>
  </si>
  <si>
    <t>Фасоль</t>
  </si>
  <si>
    <t>14,5 унций</t>
  </si>
  <si>
    <t>NWTCFV-93</t>
  </si>
  <si>
    <t>Кукуруза</t>
  </si>
  <si>
    <t>NWTCFV-94</t>
  </si>
  <si>
    <t>Зеленый горошек</t>
  </si>
  <si>
    <t>NWTCM-40</t>
  </si>
  <si>
    <t>Тихоокеанские крабы</t>
  </si>
  <si>
    <t>24 банки по 100 г</t>
  </si>
  <si>
    <t>NWTCM-95</t>
  </si>
  <si>
    <t>Тунец</t>
  </si>
  <si>
    <t>5 унций</t>
  </si>
  <si>
    <t>NWTCM-96</t>
  </si>
  <si>
    <t>Копченый лосось</t>
  </si>
  <si>
    <t>NWTCO-3</t>
  </si>
  <si>
    <t>Сироп</t>
  </si>
  <si>
    <t>12 бутылок по 550 мл</t>
  </si>
  <si>
    <t>NWTCO-4</t>
  </si>
  <si>
    <t>Французская приправа</t>
  </si>
  <si>
    <t>48 банок по 6 унций</t>
  </si>
  <si>
    <t>NWTCO-77</t>
  </si>
  <si>
    <t>Горчица</t>
  </si>
  <si>
    <t>12 коробок</t>
  </si>
  <si>
    <t>NWTD-72</t>
  </si>
  <si>
    <t>Моцарелла</t>
  </si>
  <si>
    <t>24 пакета по 200 г</t>
  </si>
  <si>
    <t>NWTDFN-14</t>
  </si>
  <si>
    <t>Грецкие орехи</t>
  </si>
  <si>
    <t>40 пакетов по 100 г</t>
  </si>
  <si>
    <t>NWTDFN-51</t>
  </si>
  <si>
    <t>Сушеные яблоки</t>
  </si>
  <si>
    <t>50 пакетов по 300 г</t>
  </si>
  <si>
    <t>NWTDFN-7</t>
  </si>
  <si>
    <t>Сушеные груши</t>
  </si>
  <si>
    <t>12 пакетов по 500 г</t>
  </si>
  <si>
    <t>NWTDFN-74</t>
  </si>
  <si>
    <t>Миндаль</t>
  </si>
  <si>
    <t>пакет 5 кг</t>
  </si>
  <si>
    <t>NWTDFN-80</t>
  </si>
  <si>
    <t>Сушеные сливы</t>
  </si>
  <si>
    <t>пакет 500 г</t>
  </si>
  <si>
    <t>NWTG-52</t>
  </si>
  <si>
    <t>Длиннозерный рис</t>
  </si>
  <si>
    <t>16 коробок по 2 кг</t>
  </si>
  <si>
    <t>NWTJP-6</t>
  </si>
  <si>
    <t>Ежевичный джем</t>
  </si>
  <si>
    <t>12 банок по 250 г</t>
  </si>
  <si>
    <t>Мармелад</t>
  </si>
  <si>
    <t>30 коробок</t>
  </si>
  <si>
    <t>NWTO-5</t>
  </si>
  <si>
    <t>Оливковое масло</t>
  </si>
  <si>
    <t>36 коробок</t>
  </si>
  <si>
    <t>NWTP-56</t>
  </si>
  <si>
    <t>Пельмени</t>
  </si>
  <si>
    <t>24 пакета по 250 г</t>
  </si>
  <si>
    <t>NWTP-57</t>
  </si>
  <si>
    <t>Равиоли</t>
  </si>
  <si>
    <t>NWTS-65</t>
  </si>
  <si>
    <t>Луизианский соус</t>
  </si>
  <si>
    <t>32 бутылки по 8 унций</t>
  </si>
  <si>
    <t>NWTS-66</t>
  </si>
  <si>
    <t>Томатный соус</t>
  </si>
  <si>
    <t>24 банок по 400 г</t>
  </si>
  <si>
    <t>NWTS-8</t>
  </si>
  <si>
    <t>Карри</t>
  </si>
  <si>
    <t>12 банок по 400 г</t>
  </si>
  <si>
    <t>NWTSO-41</t>
  </si>
  <si>
    <t>Атлантические мидии</t>
  </si>
  <si>
    <t>Ситуация 1</t>
  </si>
  <si>
    <t>Ситуация 2</t>
  </si>
  <si>
    <t>Ситуация 3</t>
  </si>
  <si>
    <t>Ситуация 4</t>
  </si>
  <si>
    <t>завтра</t>
  </si>
  <si>
    <t>сегодня</t>
  </si>
  <si>
    <t>вчера</t>
  </si>
  <si>
    <t>Дата заказа</t>
  </si>
  <si>
    <t>Диаметр</t>
  </si>
  <si>
    <t>Получатель</t>
  </si>
  <si>
    <t>Москва, 2-я Крайняя д.4</t>
  </si>
  <si>
    <t>Звенигород, Ясная, д.20</t>
  </si>
  <si>
    <t>Красногорск, Зоркий, д.8</t>
  </si>
  <si>
    <t>Щелково, Лесная, д.3</t>
  </si>
  <si>
    <t>Видное, 5-я Туманная, д.13</t>
  </si>
  <si>
    <t>Красноармейск, Звездная, д.1</t>
  </si>
  <si>
    <t>Истра, Водная, д.7</t>
  </si>
  <si>
    <t>Мытищи, Тихая, д.4</t>
  </si>
  <si>
    <t>Ногинск, Дальняя дорога, д.8</t>
  </si>
  <si>
    <t>Егорьевск, Горная, д.10</t>
  </si>
  <si>
    <t>Владимир, 7-я Парковая, д.11</t>
  </si>
  <si>
    <t>Загорск, Декабристов, д.13</t>
  </si>
  <si>
    <t>Дмитров, Лучевая, д.7</t>
  </si>
  <si>
    <t>Можайск, Центральная, д.9</t>
  </si>
  <si>
    <t>Подольск, Покатная, д.12</t>
  </si>
  <si>
    <t>Люберцы, Линейная, д.1</t>
  </si>
  <si>
    <t>Балашиха, Жилищная, д.5</t>
  </si>
  <si>
    <t>Нахабино, Перевальная, д.8</t>
  </si>
  <si>
    <t>Дедовск, Бабушкинская, д.20</t>
  </si>
  <si>
    <t>Одинцово, Лыжная, д. 11</t>
  </si>
  <si>
    <t>Наименование товара</t>
  </si>
  <si>
    <t>Масса 2012, г</t>
  </si>
  <si>
    <t>Масса 2011, г</t>
  </si>
  <si>
    <t>Изменение, г</t>
  </si>
  <si>
    <t>свеча Апельсин</t>
  </si>
  <si>
    <t>свеча Бабочка</t>
  </si>
  <si>
    <t>свеча Бегемотик</t>
  </si>
  <si>
    <t>свеча Вертолет</t>
  </si>
  <si>
    <t>свеча Винни-Пух</t>
  </si>
  <si>
    <t>свеча Вишенка</t>
  </si>
  <si>
    <t>свеча Волк</t>
  </si>
  <si>
    <t>свеча Волшебник</t>
  </si>
  <si>
    <t>свеча Горнолыжник</t>
  </si>
  <si>
    <t>свеча Гранат</t>
  </si>
  <si>
    <t>свеча Груша</t>
  </si>
  <si>
    <t>свеча Девочка</t>
  </si>
  <si>
    <t>свеча Дед мороз</t>
  </si>
  <si>
    <t>свеча Дельфин</t>
  </si>
  <si>
    <t>свеча Дюймовочка</t>
  </si>
  <si>
    <t>свеча Елочка</t>
  </si>
  <si>
    <t>свеча Жираф</t>
  </si>
  <si>
    <t>свеча Звездочет</t>
  </si>
  <si>
    <t>свеча Кабриолет</t>
  </si>
  <si>
    <t>свеча Карапуз</t>
  </si>
  <si>
    <t>свеча Кленовый лист</t>
  </si>
  <si>
    <t>свеча Клубничка</t>
  </si>
  <si>
    <t>свеча Конус</t>
  </si>
  <si>
    <t>свеча Космический воин</t>
  </si>
  <si>
    <t>свеча Кот в сапогах</t>
  </si>
  <si>
    <t>свеча Красная шапочка</t>
  </si>
  <si>
    <t>свеча Легенда</t>
  </si>
  <si>
    <t>свеча Лимончики</t>
  </si>
  <si>
    <t>свеча Лисенок</t>
  </si>
  <si>
    <t>свеча Лисичка</t>
  </si>
  <si>
    <t>свеча Лыжник</t>
  </si>
  <si>
    <t>свеча Лягушонок</t>
  </si>
  <si>
    <t>свеча Маг</t>
  </si>
  <si>
    <t>свеча Малинка</t>
  </si>
  <si>
    <t>свеча Мальчик</t>
  </si>
  <si>
    <t>свеча Матрешка</t>
  </si>
  <si>
    <t>свеча Маугли</t>
  </si>
  <si>
    <t>свеча Медвежонок</t>
  </si>
  <si>
    <t>свеча Микки Маус</t>
  </si>
  <si>
    <t>свеча Молодожены</t>
  </si>
  <si>
    <t>свеча Муравей</t>
  </si>
  <si>
    <t>свеча Мышонок</t>
  </si>
  <si>
    <t>свеча Обезьянка</t>
  </si>
  <si>
    <t>свеча Овечка</t>
  </si>
  <si>
    <t>свеча Пальма</t>
  </si>
  <si>
    <t>свеча Паровозик</t>
  </si>
  <si>
    <t>свеча Парусник</t>
  </si>
  <si>
    <t>свеча Персик</t>
  </si>
  <si>
    <t>свеча Пирамидка</t>
  </si>
  <si>
    <t>свеча Пчелка</t>
  </si>
  <si>
    <t>свеча Ракушки</t>
  </si>
  <si>
    <t>свеча Розочка</t>
  </si>
  <si>
    <t>свеча Ромашки</t>
  </si>
  <si>
    <t>свеча Самовар</t>
  </si>
  <si>
    <t>свеча Самолет</t>
  </si>
  <si>
    <t>свеча Сердце</t>
  </si>
  <si>
    <t>свеча Слива</t>
  </si>
  <si>
    <t>свеча Слоненок</t>
  </si>
  <si>
    <t>свеча Смородинка</t>
  </si>
  <si>
    <t>свеча Снеговик</t>
  </si>
  <si>
    <t>свеча Снегурочка</t>
  </si>
  <si>
    <t>свеча Совенок</t>
  </si>
  <si>
    <t>свеча Солдатик</t>
  </si>
  <si>
    <t>свеча Солнышко</t>
  </si>
  <si>
    <t>свеча Утенок</t>
  </si>
  <si>
    <t>свеча Фея</t>
  </si>
  <si>
    <t>свеча Чебурашка</t>
  </si>
  <si>
    <t>свеча Черепашка</t>
  </si>
  <si>
    <t>свеча Шапокляк</t>
  </si>
  <si>
    <t>свеча Яблочко</t>
  </si>
  <si>
    <t>Вкладка Главная группа Ячейки</t>
  </si>
  <si>
    <t>Вкладка Главная группа Буфер обмена, Контекстное меню Специальная вставка</t>
  </si>
  <si>
    <t>Ctrl+Shift+End, Вкладка Вид группа Масштаб</t>
  </si>
  <si>
    <t>Контекстное меню Выбрать из раскрывающегося списка</t>
  </si>
  <si>
    <t>Вкладка Главная группа Редактирование (Прогрессии)</t>
  </si>
  <si>
    <t>Файл/ Параметры/ Дополнительно/ Общие/ Создавать списки для сортировки и заполнения/ Изменить списки…</t>
  </si>
  <si>
    <t>Данные/ Работа с данными/ Удалить дубликаты…</t>
  </si>
  <si>
    <t>Данные/ Работа с данными/ Текст по столбцам…</t>
  </si>
  <si>
    <t>Сочетание клавиш Alt+Enter</t>
  </si>
  <si>
    <t>Подсказки</t>
  </si>
  <si>
    <t>Специальная вставка (скопировать цифру 100, а потом с помощю СВ разделить на нее)</t>
  </si>
  <si>
    <t>Выделить название диаграммы, установить курсор в строку формул, ввести = и адрес ячейки</t>
  </si>
  <si>
    <t>Предварительно выделить несколько листов с Shift, потом указать параметры печати.</t>
  </si>
  <si>
    <t>Вкладка Главная / группа Буфер обмена (Формат по образцу)</t>
  </si>
  <si>
    <t>Вкладка Рецензирование / группа Примечания</t>
  </si>
  <si>
    <t>Формат ячеек / Выравнивание</t>
  </si>
  <si>
    <t>Файл/ Параметры/ Центр управления безопасностью/ Центр управления безопасностью Microsoft Excel/ Параметры центра управления безопасностью…/ Параметры макросов/ Отключить все макросы с уведомлением</t>
  </si>
  <si>
    <t>Вкладка Разработчик / группа Код</t>
  </si>
  <si>
    <t>Вкладка Разработчик / группа Элементы управления</t>
  </si>
  <si>
    <t>Вкладка Вставка / группа Диаграммы</t>
  </si>
  <si>
    <t>Сочетание клавиш Ctrl+C и Ctrl+V</t>
  </si>
  <si>
    <t>Контекстное меню области Диаграммы, Области построения, осей, рядов данных, линий сетки и пр</t>
  </si>
  <si>
    <t>Вкладка Работа с диаграммами / вкладки Конструктор, Макет и Формат</t>
  </si>
  <si>
    <t>Вкладка Разметка страницы группа Параметры листа</t>
  </si>
  <si>
    <t>Вкладка Разметка страницы группа Параметры страницы</t>
  </si>
  <si>
    <t>Окно Параметры страницы / Вкладка Лист</t>
  </si>
  <si>
    <t>Вкладка Вставка группа Текст значок Колонтитулы, Вкладка Работа с колонтитулами вкладка Конструктор</t>
  </si>
  <si>
    <t>Тема: Ввод данных и оформление таблиц</t>
  </si>
  <si>
    <t>1. Основы работы с таблицами</t>
  </si>
  <si>
    <t>1.2. Структура книги. Операции с листами: переименование, вставка, удаление, перемещение, копирование, поиск</t>
  </si>
  <si>
    <t>2. Ввод данных</t>
  </si>
  <si>
    <t>2.1. Особенности ввода данных</t>
  </si>
  <si>
    <t>1.4. Выделение таблицы. Масштаб по выделенному</t>
  </si>
  <si>
    <t>1.3. Основные действия с элементами листа: ячейками, строками, столбцами. Автоподбор ширины</t>
  </si>
  <si>
    <t>1.1. Настройка интерфейса Microsoft Office Excel 2010: лента, вкладки, группы, значки, вкладка Файл, панель Быстрого доступа, строка состояния, строка формул</t>
  </si>
  <si>
    <t>2.2. Использование автоматического раскрывающегося списка</t>
  </si>
  <si>
    <t>2.3. Автоматическое заполнение ячеек листа данными: прогрессии (автозаполнение, даты, арифметическая и геометрическая)</t>
  </si>
  <si>
    <t>2.4. Встроенные списки</t>
  </si>
  <si>
    <t>2.5. Пользовательские списки</t>
  </si>
  <si>
    <t>2.6. Удаление дубликатов</t>
  </si>
  <si>
    <t>2.8. Разноска текста по столбцам</t>
  </si>
  <si>
    <t>3. Оформление таблиц</t>
  </si>
  <si>
    <t>3.1. Оформление ячеек: формат числа, границы, заливка, выравнивание данных, формат по образцу</t>
  </si>
  <si>
    <t>3.3. Добавление примечаний к ячейкам. Изменение, копирование, просмотр и отображение примечаний</t>
  </si>
  <si>
    <t>3.4. Удаление примечаний. Очистка форматов. Выравнивание по центру выделения</t>
  </si>
  <si>
    <t>3.5. Выравнивание с заполнением</t>
  </si>
  <si>
    <t>4. Знакомство с макросами</t>
  </si>
  <si>
    <t>4.1. Знакомство с макросами: параметры безопасности для работы с макросами</t>
  </si>
  <si>
    <t>4.2. Запись макросов с помощью макрорекордера</t>
  </si>
  <si>
    <t>4.3. Возможные способы выполнения макроса: сочетанием клавиш, из списка макросов, с панели быстрого доступа, создание кнопки для запуска макроса</t>
  </si>
  <si>
    <t>4.4. Редактирование макросов в редакторе Visual Basic Editor</t>
  </si>
  <si>
    <t>5. Основы работы с диаграммами</t>
  </si>
  <si>
    <t>5.1. Работа с диаграммами: построение</t>
  </si>
  <si>
    <t>5.2. Быстрое исправление диаграммы</t>
  </si>
  <si>
    <t>5.3. Настройка диаграммы и ее элементов: изменение исходных данных и типа диаграммы, указание параметров осей</t>
  </si>
  <si>
    <t>5.4. Взаимная замена данных на осях. Перемещение и удаление диаграммы. Заполнение наименования диаграммы значением ячейки</t>
  </si>
  <si>
    <t>5.5. Создание круговой диаграммы</t>
  </si>
  <si>
    <t>5.6. Стили диаграмм. Фильтрация рядов и категорий</t>
  </si>
  <si>
    <t>5.7. Комбинированные диаграммы</t>
  </si>
  <si>
    <t>6. Подготовка к печати</t>
  </si>
  <si>
    <t>6.1. Настройка параметров страницы для печати: поля, размер, ориентация, вписать таблицу по ширине</t>
  </si>
  <si>
    <t>6.2. Печать сетки и заголовков, печать примечаний. Режимы отображения: обычный, разметка страницы, страничный</t>
  </si>
  <si>
    <t>6.3. Настройка области печати</t>
  </si>
  <si>
    <t>6.4. Печать Сквозных строк/столбцов</t>
  </si>
  <si>
    <t>6.5. Колонтитулы: создание, редактирование и форматирование</t>
  </si>
  <si>
    <t>6.6. Параметры печати для нескольких листов</t>
  </si>
  <si>
    <t>7.1. Создание пользовательских форматов: числовые форматы</t>
  </si>
  <si>
    <t>7. Пользовательские форматы</t>
  </si>
  <si>
    <t>7.2. Создание пользовательских форматов: текстовые форматы</t>
  </si>
  <si>
    <t>7.3. Создание пользовательских форматов: форматы даты и времени</t>
  </si>
  <si>
    <t>7.4. Создание пользовательских форматов: допустимые цвета</t>
  </si>
  <si>
    <t>7.5. Группы пользовательских форматов. Редактирование, применение и удаление форматов</t>
  </si>
  <si>
    <t>Ахметов Булат Эдгарович</t>
  </si>
  <si>
    <t>Бакланов Лев Вадимович</t>
  </si>
  <si>
    <t>Вебер Виктория Александровна</t>
  </si>
  <si>
    <t>Войкин Александр Сергеевич</t>
  </si>
  <si>
    <t>Головлев Алексей Витальевич</t>
  </si>
  <si>
    <t>Ермаков Виталий Александрович</t>
  </si>
  <si>
    <t>Журкин Павел Алексеевич</t>
  </si>
  <si>
    <t>Крашенинникова Юлия Сергеевна</t>
  </si>
  <si>
    <t>Курбанов Руслан Романович</t>
  </si>
  <si>
    <t>Левашко Дмитрий Сергеевич</t>
  </si>
  <si>
    <t>Леонтьев Тимофей Дмитриевич</t>
  </si>
  <si>
    <t>Лищенко Дмитрий Алексеевич</t>
  </si>
  <si>
    <t>Майоров Алексей Константинович</t>
  </si>
  <si>
    <t>Марусев Кирилл Александрович</t>
  </si>
  <si>
    <t>Мгебришвили Елизавета Давидовна</t>
  </si>
  <si>
    <t>Назарова Анна Сергеевна</t>
  </si>
  <si>
    <t>Николайчук Арсений Вячеславович</t>
  </si>
  <si>
    <t>Субцельная Ольга Дмитриевна</t>
  </si>
  <si>
    <t>Тетерева Юлия Сергеевна</t>
  </si>
  <si>
    <t>Хабаров Ричард Алексеевич</t>
  </si>
  <si>
    <t>Цеджинов Тимур Чингизович</t>
  </si>
  <si>
    <t>Дата/Время</t>
  </si>
  <si>
    <t>ФИО</t>
  </si>
  <si>
    <t>Пройдено вопросов</t>
  </si>
  <si>
    <t>Набрано баллов</t>
  </si>
  <si>
    <t>Оценка</t>
  </si>
  <si>
    <t>01.09.2021 11:03:33</t>
  </si>
  <si>
    <t>Алексеева Мария Сергеевна</t>
  </si>
  <si>
    <t xml:space="preserve">Пользователь MS Excel 2010                                                                          </t>
  </si>
  <si>
    <t>42 из 42</t>
  </si>
  <si>
    <t>38 из 42</t>
  </si>
  <si>
    <t>01.09.2021 11:19:00</t>
  </si>
  <si>
    <t>39 из 42</t>
  </si>
  <si>
    <t>01.09.2021 11:03:23</t>
  </si>
  <si>
    <t>01.09.2021 11:05:02</t>
  </si>
  <si>
    <t>Балакина Мария Николаевна</t>
  </si>
  <si>
    <t>36 из 42</t>
  </si>
  <si>
    <t>01.09.2021 11:11:35</t>
  </si>
  <si>
    <t>41 из 42</t>
  </si>
  <si>
    <t>01.09.2021 11:10:35</t>
  </si>
  <si>
    <t>37 из 42</t>
  </si>
  <si>
    <t>01.09.2021 11:02:40</t>
  </si>
  <si>
    <t>Воробьева Елизавета Дмитриевна</t>
  </si>
  <si>
    <t>01.09.2021 11:03:03</t>
  </si>
  <si>
    <t>Воробьева Татьяна Игоревна</t>
  </si>
  <si>
    <t>01.09.2021 11:02:53</t>
  </si>
  <si>
    <t>Гершман Кристина Олеговна</t>
  </si>
  <si>
    <t>01.09.2021 13:06:56</t>
  </si>
  <si>
    <t>Гоголев Дмитрий Юрьевич</t>
  </si>
  <si>
    <t>40 из 42</t>
  </si>
  <si>
    <t>01.09.2021 11:09:45</t>
  </si>
  <si>
    <t>32 из 42</t>
  </si>
  <si>
    <t>01.09.2021 12:18:25</t>
  </si>
  <si>
    <t>0 из 42</t>
  </si>
  <si>
    <t>01.09.2021 11:02:55</t>
  </si>
  <si>
    <t>01.09.2021 11:35:31</t>
  </si>
  <si>
    <t>Еремеева Полина Владимировна</t>
  </si>
  <si>
    <t>01.09.2021 11:03:16</t>
  </si>
  <si>
    <t>31 из 42</t>
  </si>
  <si>
    <t>01.09.2021 11:03:29</t>
  </si>
  <si>
    <t>01.09.2021 11:06:29</t>
  </si>
  <si>
    <t>01.09.2021 15:34:47</t>
  </si>
  <si>
    <t>Замшина Виктория Николаевна</t>
  </si>
  <si>
    <t>26 из 42</t>
  </si>
  <si>
    <t>01.09.2021 11:02:59</t>
  </si>
  <si>
    <t>Иванов Иван Артёмович</t>
  </si>
  <si>
    <t>01.09.2021 11:04:16</t>
  </si>
  <si>
    <t>Камбаров Сарвар Уткиржон Угли</t>
  </si>
  <si>
    <t>01.09.2021 11:03:18</t>
  </si>
  <si>
    <t>Каюмова Дарина Фанилевна</t>
  </si>
  <si>
    <t>35 из 42</t>
  </si>
  <si>
    <t>01.09.2021 11:40:17</t>
  </si>
  <si>
    <t>01.09.2021 11:06:48</t>
  </si>
  <si>
    <t>Кисельман Мария Сергеевна</t>
  </si>
  <si>
    <t>01.09.2021 13:12:18</t>
  </si>
  <si>
    <t>Клименов Дмитрий Русланович</t>
  </si>
  <si>
    <t>1 из 42</t>
  </si>
  <si>
    <t>01.09.2021 11:09:55</t>
  </si>
  <si>
    <t>30 из 42</t>
  </si>
  <si>
    <t>01.09.2021 11:05:35</t>
  </si>
  <si>
    <t>Колодезников Иван Александрович</t>
  </si>
  <si>
    <t>01.09.2021 11:03:11</t>
  </si>
  <si>
    <t>01.09.2021 11:22:34</t>
  </si>
  <si>
    <t>01.09.2021 11:43:34</t>
  </si>
  <si>
    <t>01.09.2021 11:02:50</t>
  </si>
  <si>
    <t>01.09.2021 11:42:08</t>
  </si>
  <si>
    <t>34 из 42</t>
  </si>
  <si>
    <t>01.09.2021 11:19:07</t>
  </si>
  <si>
    <t>07.09.2021 12:08:56</t>
  </si>
  <si>
    <t>01.09.2021 11:30:56</t>
  </si>
  <si>
    <t>Лозовицкий Владислав Игоревич</t>
  </si>
  <si>
    <t>01.09.2021 11:02:43</t>
  </si>
  <si>
    <t>01.09.2021 12:30:36</t>
  </si>
  <si>
    <t>01.09.2021 12:15:24</t>
  </si>
  <si>
    <t>01.09.2021 11:02:47</t>
  </si>
  <si>
    <t>Мамаев Денис Евгеньевич</t>
  </si>
  <si>
    <t>23 из 42</t>
  </si>
  <si>
    <t>01.09.2021 11:14:44</t>
  </si>
  <si>
    <t>01.09.2021 11:04:46</t>
  </si>
  <si>
    <t>01.09.2021 11:09:24</t>
  </si>
  <si>
    <t>01.09.2021 11:06:28</t>
  </si>
  <si>
    <t>Моргунова Оксана Михайловна</t>
  </si>
  <si>
    <t>01.09.2021 11:02:48</t>
  </si>
  <si>
    <t>29 из 42</t>
  </si>
  <si>
    <t>07.09.2021 13:00:31</t>
  </si>
  <si>
    <t>01.09.2021 11:03:28</t>
  </si>
  <si>
    <t>Паламарчук Полина Андреевна</t>
  </si>
  <si>
    <t>01.09.2021 11:03:55</t>
  </si>
  <si>
    <t>Репкина Елизавета Александровна</t>
  </si>
  <si>
    <t>01.09.2021 11:29:00</t>
  </si>
  <si>
    <t>Сандалов Илья Алексеевич</t>
  </si>
  <si>
    <t>24 из 42</t>
  </si>
  <si>
    <t>01.09.2021 11:04:55</t>
  </si>
  <si>
    <t>01.09.2021 11:02:56</t>
  </si>
  <si>
    <t>Сулейманова Айгуль Наилевна</t>
  </si>
  <si>
    <t>28 из 42</t>
  </si>
  <si>
    <t>01.09.2021 11:30:12</t>
  </si>
  <si>
    <t>01.09.2021 11:02:54</t>
  </si>
  <si>
    <t>01.09.2021 11:03:20</t>
  </si>
  <si>
    <t>07.09.2021 13:39:41</t>
  </si>
  <si>
    <t>Цыденов Майдари Баторович</t>
  </si>
  <si>
    <t>01.09.2021 11:03:13</t>
  </si>
  <si>
    <t>Чегодаев Юрий Александрович</t>
  </si>
  <si>
    <t>01.09.2021 11:06:06</t>
  </si>
  <si>
    <t>Шевченко Адам Сергеевич</t>
  </si>
  <si>
    <t>27 из 42</t>
  </si>
  <si>
    <t>01.09.2021 11:09:28</t>
  </si>
  <si>
    <t>Широков Николай Сергеевич</t>
  </si>
  <si>
    <t>01.09.2021 11:03:21</t>
  </si>
  <si>
    <t>Эрендженов Арслан Евгеньевич</t>
  </si>
  <si>
    <t>01.09.2021 11:42:04</t>
  </si>
  <si>
    <t>Яблонский Иван Дмитриевич</t>
  </si>
  <si>
    <t>01.09.2021 11:02:41</t>
  </si>
  <si>
    <t>01.09.2021 11:09:29</t>
  </si>
  <si>
    <t>Яруллов Тимур Ирикович</t>
  </si>
  <si>
    <t>Сулейманова</t>
  </si>
  <si>
    <t>Контекстное меню в списке листов. Контекстное меню в области переходов между листами</t>
  </si>
  <si>
    <t>Алексеенко</t>
  </si>
  <si>
    <t>Степанов</t>
  </si>
  <si>
    <t>Шульц</t>
  </si>
  <si>
    <t>Воропаев</t>
  </si>
  <si>
    <t>Макарычева</t>
  </si>
  <si>
    <t>Руденский</t>
  </si>
  <si>
    <t>Федоренков</t>
  </si>
  <si>
    <t>Сурдейкина</t>
  </si>
  <si>
    <t>Хохлова</t>
  </si>
  <si>
    <t>Сторожев</t>
  </si>
  <si>
    <t>Стуруа</t>
  </si>
  <si>
    <t>Иваненко</t>
  </si>
  <si>
    <t>Хромова</t>
  </si>
  <si>
    <t>Терехов</t>
  </si>
  <si>
    <t>Богодухова</t>
  </si>
  <si>
    <t>Мальсагов</t>
  </si>
  <si>
    <t>Байдуков</t>
  </si>
  <si>
    <t>Гафуров</t>
  </si>
  <si>
    <t>Маркарян</t>
  </si>
  <si>
    <t>Мышелова</t>
  </si>
  <si>
    <t>Сотникова</t>
  </si>
  <si>
    <t>Ковалев</t>
  </si>
  <si>
    <t>Балаханов</t>
  </si>
  <si>
    <t>Сизов</t>
  </si>
  <si>
    <t>Пономарев</t>
  </si>
  <si>
    <t>Лутовинов</t>
  </si>
  <si>
    <t>Савельев</t>
  </si>
  <si>
    <t>Чешов</t>
  </si>
  <si>
    <t>Лисицын</t>
  </si>
  <si>
    <t>Боргун</t>
  </si>
  <si>
    <t>Глобин</t>
  </si>
  <si>
    <t>Ушакова</t>
  </si>
  <si>
    <t>Акбатыров</t>
  </si>
  <si>
    <t>Исрапилов</t>
  </si>
  <si>
    <t>Лапикова</t>
  </si>
  <si>
    <t>Щепалов</t>
  </si>
  <si>
    <t>Филатова</t>
  </si>
  <si>
    <t>Денисов</t>
  </si>
  <si>
    <t>Великанов</t>
  </si>
  <si>
    <t>НИКОЛАЕВ</t>
  </si>
  <si>
    <t>Фунтов</t>
  </si>
  <si>
    <t>Баранова</t>
  </si>
  <si>
    <t>Аюшеев</t>
  </si>
  <si>
    <t>Воскресенская</t>
  </si>
  <si>
    <t>Шевелев</t>
  </si>
  <si>
    <t>Пахтусов</t>
  </si>
  <si>
    <t>Кириллов</t>
  </si>
  <si>
    <t xml:space="preserve">Формат ячеек / Числовые форматы / (все форматы): # ##0,0 </t>
  </si>
  <si>
    <t>Количество - 0" шт."      Стоимость ремонта - [Красный]0,00" у.е."        Инвентарный номер - [Синий]"№ "###-####</t>
  </si>
  <si>
    <t>Код - "КМ-"00   Дата ввода - ДДД ДД.ММ.ГГГГ   Длительность - ч" час "мм" мин"   Длительность, мин - [м]" мин"</t>
  </si>
  <si>
    <t>[Зеленый]+0" Избыток";[Красный]-0" Дефицит";[Синий]"норма"</t>
  </si>
  <si>
    <t>Ситуация 1 - 0;;           Ситуация 2 - ;-0;       Ситуация 3 - ;;0     Ситуация 4 - ;;</t>
  </si>
  <si>
    <t>Коэффициент наценки
за ед.</t>
  </si>
  <si>
    <t>ПН</t>
  </si>
  <si>
    <t>ВТ</t>
  </si>
  <si>
    <t>СР</t>
  </si>
  <si>
    <t>ЧТ</t>
  </si>
  <si>
    <t>ПТ</t>
  </si>
  <si>
    <t>СБ</t>
  </si>
  <si>
    <t>ВС</t>
  </si>
  <si>
    <t>суббота</t>
  </si>
  <si>
    <t>воскресенье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</si>
  <si>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</si>
  <si>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</si>
  <si>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</si>
  <si>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</si>
  <si>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</si>
  <si>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</si>
  <si>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</si>
  <si>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</si>
  <si>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</si>
  <si>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</si>
  <si>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</si>
  <si>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</si>
  <si>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январь</t>
  </si>
  <si>
    <t>февраль</t>
  </si>
  <si>
    <t>март</t>
  </si>
  <si>
    <t>апрель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</si>
  <si>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</si>
  <si>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</si>
  <si>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</si>
  <si>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</si>
  <si>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</si>
  <si>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</si>
  <si>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</si>
  <si>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Ахметов</t>
  </si>
  <si>
    <t>Булат</t>
  </si>
  <si>
    <t>Эдгарович</t>
  </si>
  <si>
    <t>Бакланов</t>
  </si>
  <si>
    <t>Лев</t>
  </si>
  <si>
    <t>Вадимович</t>
  </si>
  <si>
    <t>Вебер</t>
  </si>
  <si>
    <t>Виктория</t>
  </si>
  <si>
    <t>Александровна</t>
  </si>
  <si>
    <t>Войкин</t>
  </si>
  <si>
    <t>Александр</t>
  </si>
  <si>
    <t>Сергеевич</t>
  </si>
  <si>
    <t>Головлев</t>
  </si>
  <si>
    <t>Алексей</t>
  </si>
  <si>
    <t>Витальевич</t>
  </si>
  <si>
    <t>Ермаков</t>
  </si>
  <si>
    <t>Виталий</t>
  </si>
  <si>
    <t>Александрович</t>
  </si>
  <si>
    <t>Журкин</t>
  </si>
  <si>
    <t>Павел</t>
  </si>
  <si>
    <t>Алексеевич</t>
  </si>
  <si>
    <t>Крашенинникова</t>
  </si>
  <si>
    <t>Юлия</t>
  </si>
  <si>
    <t>Сергеевна</t>
  </si>
  <si>
    <t>Курбанов</t>
  </si>
  <si>
    <t>Руслан</t>
  </si>
  <si>
    <t>Романович</t>
  </si>
  <si>
    <t>Левашко</t>
  </si>
  <si>
    <t>Дмитрий</t>
  </si>
  <si>
    <t>Леонтьев</t>
  </si>
  <si>
    <t>Тимофей</t>
  </si>
  <si>
    <t>Дмитриевич</t>
  </si>
  <si>
    <t>Лищенко</t>
  </si>
  <si>
    <t>Майоров</t>
  </si>
  <si>
    <t>Константинович</t>
  </si>
  <si>
    <t>Марусев</t>
  </si>
  <si>
    <t>Кирилл</t>
  </si>
  <si>
    <t>Мгебришвили</t>
  </si>
  <si>
    <t>Елизавета</t>
  </si>
  <si>
    <t>Давидовна</t>
  </si>
  <si>
    <t>Назарова</t>
  </si>
  <si>
    <t>Анна</t>
  </si>
  <si>
    <t>Николайчук</t>
  </si>
  <si>
    <t>Арсений</t>
  </si>
  <si>
    <t>Вячеславович</t>
  </si>
  <si>
    <t>Субцельная</t>
  </si>
  <si>
    <t>Ольга</t>
  </si>
  <si>
    <t>Дмитриевна</t>
  </si>
  <si>
    <t>Тетерева</t>
  </si>
  <si>
    <t>Хабаров</t>
  </si>
  <si>
    <t>Ричард</t>
  </si>
  <si>
    <t>Цеджинов</t>
  </si>
  <si>
    <t>Тимур</t>
  </si>
  <si>
    <t>Чингизович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</si>
  <si>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</si>
  <si>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</si>
  <si>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</si>
  <si>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</si>
  <si>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</si>
  <si>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</si>
  <si>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</si>
  <si>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</si>
  <si>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</si>
  <si>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</si>
  <si>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</si>
  <si>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</si>
  <si>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</si>
  <si>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</si>
  <si>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</si>
  <si>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</si>
  <si>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% Выполнения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</si>
</sst>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4" formatCode="_-* #,##0.00\ &quot;₽&quot;_-;\-* #,##0.00\ &quot;₽&quot;_-;_-* &quot;-&quot;??\ &quot;₽&quot;_-;_-@_-"/>
    <numFmt numFmtId="164" formatCode="_-* #,##0.00&quot;р.&quot;_-;\-* #,##0.00&quot;р.&quot;_-;_-* &quot;-&quot;??&quot;р.&quot;_-;_-@_-"/>
    <numFmt numFmtId="165" formatCode="[$$-409]#,##0.00"/>
    <numFmt numFmtId="166" formatCode="_([$€]* #,##0.00_);_([$€]* \(#,##0.00\);_([$€]* &quot;-&quot;??_);_(@_)"/>
    <numFmt numFmtId="167" formatCode="#,##0.00&quot;р.&quot;"/>
    <numFmt numFmtId="168" formatCode="dd/mm/yy;@"/>
    <numFmt numFmtId="169" formatCode="h:mm;@"/>
    <numFmt numFmtId="170" formatCode="0.0%"/>
    <numFmt numFmtId="171" formatCode="#,##0.00[$$-475]_-"/>
    <numFmt numFmtId="172" formatCode="0\ &quot;ч.&quot;"/>
    <numFmt numFmtId="173" formatCode="#,##0.00\ &quot;руб.&quot;"/>
    <numFmt numFmtId="174" formatCode="[$$-1009]#,##0.00"/>
    <numFmt numFmtId="175" formatCode="_-* #,##0.00\ _₽_-;\-* #,##0.00\ _₽_-;_-* &quot;-&quot;??\ _₽_-;_-@_-"/>
    <numFmt numFmtId="176" formatCode="dd/mm/yy\ h:mm;@"/>
    <numFmt numFmtId="177" formatCode="#,##0\ &quot;₽&quot;"/>
    <numFmt numFmtId="178" formatCode="0,"/>
    <numFmt numFmtId="179" formatCode="General\ \ш\т"/>
    <numFmt numFmtId="180" formatCode="[Blue]\№\ ###\-####"/>
    <numFmt numFmtId="181" formatCode="&quot;КМ-0&quot;General"/>
    <numFmt numFmtId="182" formatCode="ddd\ dd/mm/yyyy"/>
    <numFmt numFmtId="183" formatCode="h\ &quot;часов&quot;\ mm\ &quot;минут&quot;"/>
    <numFmt numFmtId="184" formatCode="[m]"/>
    <numFmt numFmtId="185" formatCode="[Green]General;[Red]\-General;[Blue]General"/>
    <numFmt numFmtId="186" formatCode="General;;"/>
    <numFmt numFmtId="187" formatCode=";\-General;"/>
    <numFmt numFmtId="188" formatCode=";;General;"/>
    <numFmt numFmtId="189" formatCode=";;"/>
    <numFmt numFmtId="190" formatCode="0&quot;%&quot;"/>
    <numFmt numFmtId="192" formatCode="0000"/>
    <numFmt numFmtId="193" formatCode="ddd\ mmm\ d"/>
    <numFmt numFmtId="194" formatCode="[Red]&quot;R&quot;General"/>
    <numFmt numFmtId="195" formatCode="General\ &quot;шт&quot;"/>
    <numFmt numFmtId="197" formatCode="&quot;г.&quot;\ @"/>
    <numFmt numFmtId="200" formatCode="[Blue]\Б\о\л\ь\ш\е\ \н\а\ General\ &quot;г&quot;;[Red]&quot;Меньше на &quot;General\ &quot;г&quot;;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Шрифт текста"/>
      <family val="2"/>
      <charset val="204"/>
    </font>
    <font>
      <b/>
      <sz val="10"/>
      <name val="Arial Cyr"/>
      <charset val="204"/>
    </font>
    <font>
      <sz val="10"/>
      <color theme="1"/>
      <name val="Arial"/>
      <family val="2"/>
      <charset val="204"/>
    </font>
    <font>
      <sz val="11"/>
      <name val="Arial Cyr"/>
      <charset val="204"/>
    </font>
    <font>
      <sz val="10"/>
      <name val="Arial"/>
      <family val="2"/>
      <charset val="204"/>
    </font>
    <font>
      <b/>
      <sz val="18"/>
      <color theme="0"/>
      <name val="Arial"/>
      <family val="2"/>
      <charset val="204"/>
    </font>
    <font>
      <sz val="18"/>
      <color theme="1"/>
      <name val="Arial"/>
      <family val="2"/>
      <charset val="204"/>
    </font>
    <font>
      <sz val="18"/>
      <name val="Arial"/>
      <family val="2"/>
      <charset val="204"/>
    </font>
    <font>
      <b/>
      <sz val="12"/>
      <name val="Arial Cyr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MS Sans Serif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name val="Arial"/>
      <family val="2"/>
      <charset val="204"/>
    </font>
    <font>
      <b/>
      <sz val="12"/>
      <color theme="1"/>
      <name val="Шрифт текста"/>
      <charset val="204"/>
    </font>
    <font>
      <b/>
      <sz val="11"/>
      <color theme="0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8"/>
      <color rgb="FF800000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10"/>
      <name val="Tahoma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8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/>
      </patternFill>
    </fill>
    <fill>
      <patternFill patternType="solid">
        <fgColor rgb="FFF0F0F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 tint="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</borders>
  <cellStyleXfs count="40">
    <xf numFmtId="0" fontId="0" fillId="0" borderId="0"/>
    <xf numFmtId="0" fontId="14" fillId="0" borderId="0"/>
    <xf numFmtId="0" fontId="15" fillId="0" borderId="0"/>
    <xf numFmtId="0" fontId="14" fillId="4" borderId="5"/>
    <xf numFmtId="0" fontId="13" fillId="2" borderId="2" applyNumberFormat="0" applyAlignment="0" applyProtection="0"/>
    <xf numFmtId="0" fontId="12" fillId="0" borderId="1" applyNumberFormat="0" applyFill="0" applyAlignment="0" applyProtection="0"/>
    <xf numFmtId="0" fontId="11" fillId="3" borderId="3" applyNumberFormat="0" applyFont="0" applyAlignment="0" applyProtection="0"/>
    <xf numFmtId="165" fontId="14" fillId="5" borderId="6"/>
    <xf numFmtId="0" fontId="16" fillId="6" borderId="4">
      <alignment horizontal="center" vertical="center" wrapText="1"/>
    </xf>
    <xf numFmtId="0" fontId="10" fillId="0" borderId="0"/>
    <xf numFmtId="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9" fillId="0" borderId="0"/>
    <xf numFmtId="0" fontId="26" fillId="0" borderId="0"/>
    <xf numFmtId="0" fontId="29" fillId="0" borderId="0"/>
    <xf numFmtId="0" fontId="8" fillId="0" borderId="0"/>
    <xf numFmtId="0" fontId="14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5" fillId="0" borderId="0"/>
    <xf numFmtId="0" fontId="15" fillId="0" borderId="0"/>
    <xf numFmtId="0" fontId="8" fillId="0" borderId="0"/>
    <xf numFmtId="44" fontId="29" fillId="0" borderId="0" applyFont="0" applyFill="0" applyBorder="0" applyAlignment="0" applyProtection="0"/>
    <xf numFmtId="0" fontId="29" fillId="0" borderId="0"/>
    <xf numFmtId="175" fontId="29" fillId="0" borderId="0" applyFont="0" applyFill="0" applyBorder="0" applyAlignment="0" applyProtection="0"/>
    <xf numFmtId="0" fontId="14" fillId="0" borderId="0"/>
    <xf numFmtId="0" fontId="19" fillId="0" borderId="0"/>
    <xf numFmtId="0" fontId="42" fillId="0" borderId="0"/>
    <xf numFmtId="0" fontId="7" fillId="0" borderId="0"/>
    <xf numFmtId="0" fontId="4" fillId="0" borderId="0"/>
    <xf numFmtId="0" fontId="47" fillId="0" borderId="46" applyNumberFormat="0" applyFill="0" applyAlignment="0" applyProtection="0"/>
    <xf numFmtId="0" fontId="48" fillId="0" borderId="47" applyNumberFormat="0" applyFill="0" applyAlignment="0" applyProtection="0"/>
    <xf numFmtId="0" fontId="49" fillId="31" borderId="0" applyNumberFormat="0" applyBorder="0" applyAlignment="0" applyProtection="0"/>
    <xf numFmtId="0" fontId="51" fillId="0" borderId="0">
      <alignment horizontal="left" vertical="top"/>
    </xf>
    <xf numFmtId="0" fontId="52" fillId="32" borderId="0">
      <alignment horizontal="left" vertical="top"/>
    </xf>
    <xf numFmtId="0" fontId="52" fillId="0" borderId="0">
      <alignment horizontal="left" vertical="top"/>
    </xf>
    <xf numFmtId="0" fontId="3" fillId="0" borderId="0"/>
    <xf numFmtId="9" fontId="53" fillId="0" borderId="0" applyFont="0" applyFill="0" applyBorder="0" applyAlignment="0" applyProtection="0"/>
  </cellStyleXfs>
  <cellXfs count="278">
    <xf numFmtId="0" fontId="0" fillId="0" borderId="0" xfId="0"/>
    <xf numFmtId="0" fontId="17" fillId="0" borderId="4" xfId="9" applyFont="1" applyBorder="1"/>
    <xf numFmtId="164" fontId="17" fillId="0" borderId="4" xfId="9" applyNumberFormat="1" applyFont="1" applyBorder="1"/>
    <xf numFmtId="9" fontId="17" fillId="0" borderId="4" xfId="10" applyFont="1" applyBorder="1"/>
    <xf numFmtId="14" fontId="17" fillId="0" borderId="4" xfId="9" applyNumberFormat="1" applyFont="1" applyBorder="1"/>
    <xf numFmtId="164" fontId="17" fillId="0" borderId="4" xfId="11" applyFont="1" applyBorder="1"/>
    <xf numFmtId="9" fontId="17" fillId="0" borderId="4" xfId="9" applyNumberFormat="1" applyFont="1" applyBorder="1"/>
    <xf numFmtId="0" fontId="10" fillId="0" borderId="0" xfId="9"/>
    <xf numFmtId="0" fontId="17" fillId="0" borderId="4" xfId="9" applyFont="1" applyBorder="1" applyAlignment="1">
      <alignment horizontal="center" vertical="center" wrapText="1"/>
    </xf>
    <xf numFmtId="0" fontId="10" fillId="0" borderId="0" xfId="9" applyAlignment="1">
      <alignment horizontal="center" vertical="center" wrapText="1"/>
    </xf>
    <xf numFmtId="0" fontId="18" fillId="0" borderId="0" xfId="1" applyFont="1"/>
    <xf numFmtId="0" fontId="20" fillId="7" borderId="0" xfId="1" applyFont="1" applyFill="1" applyBorder="1"/>
    <xf numFmtId="0" fontId="21" fillId="8" borderId="7" xfId="1" applyFont="1" applyFill="1" applyBorder="1"/>
    <xf numFmtId="0" fontId="21" fillId="9" borderId="8" xfId="1" applyFont="1" applyFill="1" applyBorder="1"/>
    <xf numFmtId="0" fontId="22" fillId="0" borderId="0" xfId="1" applyFont="1"/>
    <xf numFmtId="0" fontId="23" fillId="6" borderId="9" xfId="1" applyFont="1" applyFill="1" applyBorder="1" applyAlignment="1">
      <alignment horizontal="right" vertical="center" wrapText="1"/>
    </xf>
    <xf numFmtId="0" fontId="23" fillId="6" borderId="4" xfId="1" applyFont="1" applyFill="1" applyBorder="1" applyAlignment="1">
      <alignment horizontal="right" vertical="center" wrapText="1"/>
    </xf>
    <xf numFmtId="0" fontId="16" fillId="6" borderId="4" xfId="1" applyFont="1" applyFill="1" applyBorder="1" applyAlignment="1">
      <alignment horizontal="right" vertical="center" wrapText="1"/>
    </xf>
    <xf numFmtId="0" fontId="14" fillId="4" borderId="11" xfId="1" applyFill="1" applyBorder="1" applyAlignment="1">
      <alignment horizontal="right"/>
    </xf>
    <xf numFmtId="0" fontId="14" fillId="4" borderId="12" xfId="1" applyFill="1" applyBorder="1" applyAlignment="1">
      <alignment horizontal="right"/>
    </xf>
    <xf numFmtId="14" fontId="14" fillId="4" borderId="13" xfId="1" applyNumberFormat="1" applyFill="1" applyBorder="1" applyAlignment="1">
      <alignment horizontal="right"/>
    </xf>
    <xf numFmtId="0" fontId="16" fillId="0" borderId="0" xfId="1" applyFont="1" applyFill="1" applyBorder="1" applyAlignment="1">
      <alignment horizontal="right" vertical="center" wrapText="1"/>
    </xf>
    <xf numFmtId="2" fontId="14" fillId="10" borderId="11" xfId="1" applyNumberFormat="1" applyFill="1" applyBorder="1" applyAlignment="1">
      <alignment horizontal="right"/>
    </xf>
    <xf numFmtId="10" fontId="14" fillId="10" borderId="12" xfId="1" applyNumberFormat="1" applyFill="1" applyBorder="1" applyAlignment="1">
      <alignment horizontal="right"/>
    </xf>
    <xf numFmtId="10" fontId="14" fillId="10" borderId="13" xfId="1" applyNumberFormat="1" applyFill="1" applyBorder="1" applyAlignment="1">
      <alignment horizontal="right"/>
    </xf>
    <xf numFmtId="10" fontId="14" fillId="0" borderId="0" xfId="1" applyNumberFormat="1" applyFill="1" applyBorder="1" applyAlignment="1">
      <alignment horizontal="right"/>
    </xf>
    <xf numFmtId="1" fontId="14" fillId="0" borderId="0" xfId="1" applyNumberFormat="1" applyFill="1" applyBorder="1" applyAlignment="1">
      <alignment horizontal="right"/>
    </xf>
    <xf numFmtId="167" fontId="14" fillId="5" borderId="11" xfId="1" applyNumberFormat="1" applyFill="1" applyBorder="1"/>
    <xf numFmtId="167" fontId="14" fillId="5" borderId="12" xfId="1" applyNumberFormat="1" applyFill="1" applyBorder="1"/>
    <xf numFmtId="167" fontId="14" fillId="5" borderId="13" xfId="1" applyNumberFormat="1" applyFill="1" applyBorder="1"/>
    <xf numFmtId="0" fontId="0" fillId="12" borderId="14" xfId="0" applyFont="1" applyFill="1" applyBorder="1"/>
    <xf numFmtId="0" fontId="0" fillId="12" borderId="15" xfId="0" applyFont="1" applyFill="1" applyBorder="1"/>
    <xf numFmtId="168" fontId="0" fillId="12" borderId="15" xfId="0" applyNumberFormat="1" applyFont="1" applyFill="1" applyBorder="1"/>
    <xf numFmtId="0" fontId="0" fillId="12" borderId="16" xfId="0" applyFont="1" applyFill="1" applyBorder="1"/>
    <xf numFmtId="0" fontId="24" fillId="11" borderId="17" xfId="0" applyFont="1" applyFill="1" applyBorder="1"/>
    <xf numFmtId="0" fontId="24" fillId="11" borderId="18" xfId="0" applyFont="1" applyFill="1" applyBorder="1"/>
    <xf numFmtId="0" fontId="24" fillId="11" borderId="19" xfId="0" applyFont="1" applyFill="1" applyBorder="1"/>
    <xf numFmtId="0" fontId="0" fillId="12" borderId="17" xfId="0" applyFont="1" applyFill="1" applyBorder="1"/>
    <xf numFmtId="0" fontId="0" fillId="12" borderId="18" xfId="0" applyFont="1" applyFill="1" applyBorder="1"/>
    <xf numFmtId="168" fontId="0" fillId="12" borderId="18" xfId="0" applyNumberFormat="1" applyFont="1" applyFill="1" applyBorder="1"/>
    <xf numFmtId="0" fontId="0" fillId="12" borderId="19" xfId="0" applyFont="1" applyFill="1" applyBorder="1"/>
    <xf numFmtId="0" fontId="0" fillId="0" borderId="17" xfId="0" applyFont="1" applyBorder="1"/>
    <xf numFmtId="0" fontId="0" fillId="0" borderId="18" xfId="0" applyFont="1" applyBorder="1"/>
    <xf numFmtId="168" fontId="0" fillId="0" borderId="18" xfId="0" applyNumberFormat="1" applyFont="1" applyBorder="1"/>
    <xf numFmtId="0" fontId="0" fillId="0" borderId="19" xfId="0" applyFont="1" applyBorder="1"/>
    <xf numFmtId="0" fontId="0" fillId="0" borderId="18" xfId="0" applyNumberFormat="1" applyFont="1" applyBorder="1"/>
    <xf numFmtId="0" fontId="0" fillId="12" borderId="18" xfId="0" applyNumberFormat="1" applyFont="1" applyFill="1" applyBorder="1"/>
    <xf numFmtId="0" fontId="0" fillId="12" borderId="15" xfId="0" applyNumberFormat="1" applyFont="1" applyFill="1" applyBorder="1"/>
    <xf numFmtId="0" fontId="9" fillId="0" borderId="0" xfId="13"/>
    <xf numFmtId="16" fontId="0" fillId="12" borderId="18" xfId="0" applyNumberFormat="1" applyFont="1" applyFill="1" applyBorder="1"/>
    <xf numFmtId="169" fontId="27" fillId="0" borderId="20" xfId="14" applyNumberFormat="1" applyFont="1" applyBorder="1"/>
    <xf numFmtId="0" fontId="0" fillId="0" borderId="0" xfId="0" applyAlignment="1"/>
    <xf numFmtId="0" fontId="28" fillId="13" borderId="20" xfId="14" applyNumberFormat="1" applyFont="1" applyFill="1" applyBorder="1" applyAlignment="1">
      <alignment horizontal="center" vertical="center" wrapText="1"/>
    </xf>
    <xf numFmtId="14" fontId="27" fillId="0" borderId="20" xfId="14" applyNumberFormat="1" applyFont="1" applyBorder="1"/>
    <xf numFmtId="0" fontId="27" fillId="0" borderId="20" xfId="14" applyNumberFormat="1" applyFont="1" applyBorder="1"/>
    <xf numFmtId="0" fontId="14" fillId="0" borderId="0" xfId="1"/>
    <xf numFmtId="4" fontId="14" fillId="0" borderId="0" xfId="1" applyNumberFormat="1"/>
    <xf numFmtId="14" fontId="14" fillId="0" borderId="0" xfId="1" applyNumberFormat="1"/>
    <xf numFmtId="0" fontId="27" fillId="13" borderId="20" xfId="14" applyNumberFormat="1" applyFont="1" applyFill="1" applyBorder="1" applyAlignment="1">
      <alignment horizontal="left" vertical="center" wrapText="1" indent="1"/>
    </xf>
    <xf numFmtId="14" fontId="0" fillId="0" borderId="0" xfId="0" applyNumberFormat="1"/>
    <xf numFmtId="20" fontId="0" fillId="0" borderId="0" xfId="0" applyNumberFormat="1" applyBorder="1"/>
    <xf numFmtId="2" fontId="0" fillId="0" borderId="0" xfId="0" applyNumberFormat="1"/>
    <xf numFmtId="0" fontId="29" fillId="0" borderId="0" xfId="15"/>
    <xf numFmtId="0" fontId="8" fillId="0" borderId="0" xfId="16"/>
    <xf numFmtId="0" fontId="14" fillId="0" borderId="0" xfId="17"/>
    <xf numFmtId="10" fontId="14" fillId="0" borderId="0" xfId="17" applyNumberFormat="1"/>
    <xf numFmtId="0" fontId="14" fillId="0" borderId="0" xfId="17" applyFill="1" applyBorder="1"/>
    <xf numFmtId="0" fontId="8" fillId="0" borderId="0" xfId="18"/>
    <xf numFmtId="16" fontId="0" fillId="0" borderId="0" xfId="0" applyNumberFormat="1"/>
    <xf numFmtId="0" fontId="8" fillId="0" borderId="0" xfId="19"/>
    <xf numFmtId="9" fontId="27" fillId="13" borderId="20" xfId="20" applyFont="1" applyFill="1" applyBorder="1" applyAlignment="1">
      <alignment horizontal="center" vertical="center" wrapText="1"/>
    </xf>
    <xf numFmtId="0" fontId="28" fillId="0" borderId="20" xfId="14" applyNumberFormat="1" applyFont="1" applyBorder="1"/>
    <xf numFmtId="0" fontId="8" fillId="0" borderId="0" xfId="19" applyAlignment="1">
      <alignment horizontal="center" vertical="center"/>
    </xf>
    <xf numFmtId="0" fontId="15" fillId="0" borderId="0" xfId="21"/>
    <xf numFmtId="3" fontId="27" fillId="0" borderId="20" xfId="14" applyNumberFormat="1" applyFont="1" applyBorder="1"/>
    <xf numFmtId="0" fontId="34" fillId="11" borderId="18" xfId="0" applyFont="1" applyFill="1" applyBorder="1" applyAlignment="1">
      <alignment horizontal="center" vertical="center" wrapText="1"/>
    </xf>
    <xf numFmtId="0" fontId="27" fillId="0" borderId="4" xfId="18" applyFont="1" applyBorder="1"/>
    <xf numFmtId="9" fontId="27" fillId="0" borderId="4" xfId="18" applyNumberFormat="1" applyFont="1" applyBorder="1"/>
    <xf numFmtId="14" fontId="27" fillId="0" borderId="4" xfId="18" applyNumberFormat="1" applyFont="1" applyBorder="1"/>
    <xf numFmtId="0" fontId="15" fillId="0" borderId="0" xfId="22"/>
    <xf numFmtId="0" fontId="14" fillId="0" borderId="0" xfId="1" applyFill="1"/>
    <xf numFmtId="0" fontId="14" fillId="4" borderId="0" xfId="1" applyFill="1"/>
    <xf numFmtId="0" fontId="36" fillId="15" borderId="31" xfId="0" applyFont="1" applyFill="1" applyBorder="1" applyAlignment="1">
      <alignment horizontal="center" vertical="center" wrapText="1"/>
    </xf>
    <xf numFmtId="0" fontId="36" fillId="15" borderId="32" xfId="0" applyFont="1" applyFill="1" applyBorder="1" applyAlignment="1">
      <alignment horizontal="center" vertical="center" wrapText="1"/>
    </xf>
    <xf numFmtId="0" fontId="0" fillId="16" borderId="31" xfId="0" applyFont="1" applyFill="1" applyBorder="1"/>
    <xf numFmtId="165" fontId="0" fillId="16" borderId="31" xfId="0" applyNumberFormat="1" applyFont="1" applyFill="1" applyBorder="1"/>
    <xf numFmtId="170" fontId="0" fillId="16" borderId="31" xfId="0" applyNumberFormat="1" applyFont="1" applyFill="1" applyBorder="1"/>
    <xf numFmtId="171" fontId="0" fillId="16" borderId="32" xfId="0" applyNumberFormat="1" applyFont="1" applyFill="1" applyBorder="1"/>
    <xf numFmtId="0" fontId="0" fillId="0" borderId="31" xfId="0" applyFont="1" applyBorder="1"/>
    <xf numFmtId="165" fontId="0" fillId="0" borderId="31" xfId="0" applyNumberFormat="1" applyFont="1" applyBorder="1"/>
    <xf numFmtId="170" fontId="0" fillId="0" borderId="31" xfId="0" applyNumberFormat="1" applyFont="1" applyBorder="1"/>
    <xf numFmtId="171" fontId="0" fillId="0" borderId="32" xfId="0" applyNumberFormat="1" applyFont="1" applyBorder="1"/>
    <xf numFmtId="0" fontId="37" fillId="0" borderId="9" xfId="0" applyFont="1" applyBorder="1"/>
    <xf numFmtId="165" fontId="37" fillId="0" borderId="9" xfId="0" applyNumberFormat="1" applyFont="1" applyBorder="1"/>
    <xf numFmtId="171" fontId="37" fillId="0" borderId="4" xfId="0" applyNumberFormat="1" applyFont="1" applyBorder="1"/>
    <xf numFmtId="0" fontId="36" fillId="17" borderId="31" xfId="0" applyFont="1" applyFill="1" applyBorder="1" applyAlignment="1">
      <alignment horizontal="center" vertical="center" wrapText="1"/>
    </xf>
    <xf numFmtId="0" fontId="36" fillId="17" borderId="32" xfId="0" applyFont="1" applyFill="1" applyBorder="1" applyAlignment="1">
      <alignment horizontal="center" vertical="center" wrapText="1"/>
    </xf>
    <xf numFmtId="0" fontId="0" fillId="18" borderId="31" xfId="0" applyFont="1" applyFill="1" applyBorder="1"/>
    <xf numFmtId="172" fontId="0" fillId="18" borderId="31" xfId="0" applyNumberFormat="1" applyFont="1" applyFill="1" applyBorder="1"/>
    <xf numFmtId="165" fontId="0" fillId="18" borderId="31" xfId="0" applyNumberFormat="1" applyFont="1" applyFill="1" applyBorder="1"/>
    <xf numFmtId="10" fontId="0" fillId="18" borderId="31" xfId="0" applyNumberFormat="1" applyFont="1" applyFill="1" applyBorder="1"/>
    <xf numFmtId="14" fontId="0" fillId="18" borderId="31" xfId="0" applyNumberFormat="1" applyFont="1" applyFill="1" applyBorder="1"/>
    <xf numFmtId="0" fontId="0" fillId="18" borderId="31" xfId="0" applyNumberFormat="1" applyFont="1" applyFill="1" applyBorder="1"/>
    <xf numFmtId="165" fontId="0" fillId="18" borderId="32" xfId="0" applyNumberFormat="1" applyFont="1" applyFill="1" applyBorder="1"/>
    <xf numFmtId="172" fontId="0" fillId="0" borderId="31" xfId="0" applyNumberFormat="1" applyFont="1" applyBorder="1"/>
    <xf numFmtId="10" fontId="0" fillId="0" borderId="31" xfId="0" applyNumberFormat="1" applyFont="1" applyBorder="1"/>
    <xf numFmtId="14" fontId="0" fillId="0" borderId="31" xfId="0" applyNumberFormat="1" applyFont="1" applyBorder="1"/>
    <xf numFmtId="0" fontId="0" fillId="0" borderId="31" xfId="0" applyNumberFormat="1" applyFont="1" applyBorder="1"/>
    <xf numFmtId="165" fontId="0" fillId="0" borderId="32" xfId="0" applyNumberFormat="1" applyFont="1" applyBorder="1"/>
    <xf numFmtId="14" fontId="37" fillId="0" borderId="9" xfId="0" applyNumberFormat="1" applyFont="1" applyBorder="1"/>
    <xf numFmtId="0" fontId="37" fillId="0" borderId="9" xfId="0" applyNumberFormat="1" applyFont="1" applyBorder="1"/>
    <xf numFmtId="0" fontId="37" fillId="0" borderId="4" xfId="0" applyFont="1" applyBorder="1"/>
    <xf numFmtId="0" fontId="39" fillId="20" borderId="33" xfId="1" applyFont="1" applyFill="1" applyBorder="1" applyAlignment="1">
      <alignment horizontal="center" vertical="center"/>
    </xf>
    <xf numFmtId="0" fontId="39" fillId="21" borderId="34" xfId="1" applyFont="1" applyFill="1" applyBorder="1" applyAlignment="1">
      <alignment horizontal="center" vertical="center"/>
    </xf>
    <xf numFmtId="0" fontId="39" fillId="22" borderId="34" xfId="1" applyFont="1" applyFill="1" applyBorder="1" applyAlignment="1">
      <alignment horizontal="center" vertical="center"/>
    </xf>
    <xf numFmtId="0" fontId="39" fillId="23" borderId="35" xfId="1" applyFont="1" applyFill="1" applyBorder="1" applyAlignment="1">
      <alignment horizontal="center" vertical="center"/>
    </xf>
    <xf numFmtId="0" fontId="14" fillId="20" borderId="36" xfId="1" applyFill="1" applyBorder="1"/>
    <xf numFmtId="173" fontId="14" fillId="21" borderId="37" xfId="1" applyNumberFormat="1" applyFill="1" applyBorder="1"/>
    <xf numFmtId="173" fontId="14" fillId="22" borderId="37" xfId="1" applyNumberFormat="1" applyFill="1" applyBorder="1"/>
    <xf numFmtId="173" fontId="14" fillId="23" borderId="38" xfId="1" applyNumberFormat="1" applyFill="1" applyBorder="1"/>
    <xf numFmtId="0" fontId="14" fillId="20" borderId="39" xfId="1" applyFill="1" applyBorder="1"/>
    <xf numFmtId="173" fontId="14" fillId="21" borderId="40" xfId="1" applyNumberFormat="1" applyFill="1" applyBorder="1"/>
    <xf numFmtId="173" fontId="14" fillId="22" borderId="40" xfId="1" applyNumberFormat="1" applyFill="1" applyBorder="1"/>
    <xf numFmtId="173" fontId="14" fillId="23" borderId="41" xfId="1" applyNumberFormat="1" applyFill="1" applyBorder="1"/>
    <xf numFmtId="0" fontId="16" fillId="20" borderId="42" xfId="1" applyFont="1" applyFill="1" applyBorder="1" applyAlignment="1">
      <alignment horizontal="right"/>
    </xf>
    <xf numFmtId="173" fontId="14" fillId="21" borderId="43" xfId="1" applyNumberFormat="1" applyFill="1" applyBorder="1"/>
    <xf numFmtId="173" fontId="14" fillId="22" borderId="43" xfId="1" applyNumberFormat="1" applyFill="1" applyBorder="1"/>
    <xf numFmtId="173" fontId="14" fillId="23" borderId="44" xfId="1" applyNumberFormat="1" applyFill="1" applyBorder="1"/>
    <xf numFmtId="173" fontId="14" fillId="21" borderId="37" xfId="1" applyNumberFormat="1" applyFont="1" applyFill="1" applyBorder="1"/>
    <xf numFmtId="173" fontId="14" fillId="22" borderId="37" xfId="1" applyNumberFormat="1" applyFont="1" applyFill="1" applyBorder="1"/>
    <xf numFmtId="173" fontId="14" fillId="23" borderId="38" xfId="1" applyNumberFormat="1" applyFont="1" applyFill="1" applyBorder="1"/>
    <xf numFmtId="173" fontId="14" fillId="21" borderId="40" xfId="1" applyNumberFormat="1" applyFont="1" applyFill="1" applyBorder="1"/>
    <xf numFmtId="173" fontId="14" fillId="22" borderId="40" xfId="1" applyNumberFormat="1" applyFont="1" applyFill="1" applyBorder="1"/>
    <xf numFmtId="173" fontId="14" fillId="23" borderId="41" xfId="1" applyNumberFormat="1" applyFont="1" applyFill="1" applyBorder="1"/>
    <xf numFmtId="173" fontId="14" fillId="21" borderId="43" xfId="1" applyNumberFormat="1" applyFont="1" applyFill="1" applyBorder="1"/>
    <xf numFmtId="173" fontId="14" fillId="22" borderId="43" xfId="1" applyNumberFormat="1" applyFont="1" applyFill="1" applyBorder="1"/>
    <xf numFmtId="173" fontId="14" fillId="23" borderId="44" xfId="1" applyNumberFormat="1" applyFont="1" applyFill="1" applyBorder="1"/>
    <xf numFmtId="0" fontId="16" fillId="19" borderId="33" xfId="1" applyFont="1" applyFill="1" applyBorder="1" applyAlignment="1">
      <alignment horizontal="right"/>
    </xf>
    <xf numFmtId="173" fontId="14" fillId="24" borderId="34" xfId="1" applyNumberFormat="1" applyFont="1" applyFill="1" applyBorder="1"/>
    <xf numFmtId="0" fontId="16" fillId="14" borderId="4" xfId="1" applyFont="1" applyFill="1" applyBorder="1" applyAlignment="1">
      <alignment horizontal="center" vertical="center"/>
    </xf>
    <xf numFmtId="0" fontId="14" fillId="26" borderId="36" xfId="1" applyFill="1" applyBorder="1" applyAlignment="1">
      <alignment horizontal="left"/>
    </xf>
    <xf numFmtId="0" fontId="14" fillId="26" borderId="38" xfId="1" applyFill="1" applyBorder="1"/>
    <xf numFmtId="0" fontId="14" fillId="27" borderId="39" xfId="1" applyFill="1" applyBorder="1" applyAlignment="1">
      <alignment horizontal="left"/>
    </xf>
    <xf numFmtId="0" fontId="14" fillId="27" borderId="41" xfId="1" applyFill="1" applyBorder="1"/>
    <xf numFmtId="0" fontId="14" fillId="26" borderId="39" xfId="1" applyFill="1" applyBorder="1" applyAlignment="1">
      <alignment horizontal="left"/>
    </xf>
    <xf numFmtId="0" fontId="14" fillId="26" borderId="41" xfId="1" applyFill="1" applyBorder="1"/>
    <xf numFmtId="0" fontId="14" fillId="27" borderId="41" xfId="1" applyFill="1" applyBorder="1" applyAlignment="1">
      <alignment horizontal="left"/>
    </xf>
    <xf numFmtId="0" fontId="14" fillId="26" borderId="42" xfId="1" applyFill="1" applyBorder="1" applyAlignment="1">
      <alignment horizontal="left"/>
    </xf>
    <xf numFmtId="0" fontId="14" fillId="26" borderId="44" xfId="1" applyFill="1" applyBorder="1"/>
    <xf numFmtId="0" fontId="14" fillId="28" borderId="36" xfId="1" applyFill="1" applyBorder="1" applyAlignment="1">
      <alignment horizontal="left"/>
    </xf>
    <xf numFmtId="0" fontId="14" fillId="28" borderId="38" xfId="1" applyFill="1" applyBorder="1"/>
    <xf numFmtId="0" fontId="14" fillId="28" borderId="42" xfId="1" applyFill="1" applyBorder="1" applyAlignment="1">
      <alignment horizontal="left"/>
    </xf>
    <xf numFmtId="10" fontId="14" fillId="28" borderId="44" xfId="1" applyNumberFormat="1" applyFill="1" applyBorder="1"/>
    <xf numFmtId="0" fontId="14" fillId="29" borderId="9" xfId="1" applyFill="1" applyBorder="1"/>
    <xf numFmtId="0" fontId="14" fillId="29" borderId="10" xfId="1" applyFill="1" applyBorder="1" applyAlignment="1">
      <alignment horizontal="right"/>
    </xf>
    <xf numFmtId="0" fontId="14" fillId="28" borderId="36" xfId="1" applyFill="1" applyBorder="1"/>
    <xf numFmtId="173" fontId="14" fillId="28" borderId="38" xfId="1" applyNumberFormat="1" applyFill="1" applyBorder="1"/>
    <xf numFmtId="0" fontId="14" fillId="28" borderId="39" xfId="1" applyFill="1" applyBorder="1"/>
    <xf numFmtId="173" fontId="14" fillId="28" borderId="41" xfId="1" applyNumberFormat="1" applyFill="1" applyBorder="1"/>
    <xf numFmtId="0" fontId="14" fillId="28" borderId="42" xfId="1" applyFill="1" applyBorder="1"/>
    <xf numFmtId="173" fontId="14" fillId="28" borderId="44" xfId="1" applyNumberFormat="1" applyFill="1" applyBorder="1"/>
    <xf numFmtId="0" fontId="16" fillId="6" borderId="4" xfId="1" applyFont="1" applyFill="1" applyBorder="1" applyAlignment="1">
      <alignment horizontal="center" vertical="center" wrapText="1"/>
    </xf>
    <xf numFmtId="0" fontId="16" fillId="30" borderId="4" xfId="1" applyFont="1" applyFill="1" applyBorder="1"/>
    <xf numFmtId="165" fontId="14" fillId="0" borderId="22" xfId="1" applyNumberFormat="1" applyBorder="1"/>
    <xf numFmtId="167" fontId="14" fillId="0" borderId="22" xfId="1" applyNumberFormat="1" applyBorder="1"/>
    <xf numFmtId="167" fontId="14" fillId="0" borderId="23" xfId="1" applyNumberFormat="1" applyBorder="1"/>
    <xf numFmtId="0" fontId="14" fillId="4" borderId="4" xfId="1" applyFill="1" applyBorder="1" applyAlignment="1">
      <alignment horizontal="left" indent="1"/>
    </xf>
    <xf numFmtId="1" fontId="14" fillId="13" borderId="4" xfId="1" applyNumberFormat="1" applyFill="1" applyBorder="1"/>
    <xf numFmtId="165" fontId="14" fillId="5" borderId="6" xfId="1" applyNumberFormat="1" applyFill="1" applyBorder="1"/>
    <xf numFmtId="167" fontId="14" fillId="5" borderId="6" xfId="1" applyNumberFormat="1" applyFill="1" applyBorder="1"/>
    <xf numFmtId="0" fontId="16" fillId="30" borderId="4" xfId="1" applyFont="1" applyFill="1" applyBorder="1" applyAlignment="1">
      <alignment horizontal="right"/>
    </xf>
    <xf numFmtId="0" fontId="16" fillId="13" borderId="4" xfId="1" applyFont="1" applyFill="1" applyBorder="1"/>
    <xf numFmtId="165" fontId="16" fillId="5" borderId="24" xfId="1" applyNumberFormat="1" applyFont="1" applyFill="1" applyBorder="1"/>
    <xf numFmtId="167" fontId="16" fillId="5" borderId="24" xfId="1" applyNumberFormat="1" applyFont="1" applyFill="1" applyBorder="1"/>
    <xf numFmtId="165" fontId="16" fillId="6" borderId="4" xfId="1" applyNumberFormat="1" applyFont="1" applyFill="1" applyBorder="1" applyAlignment="1">
      <alignment horizontal="right" vertical="center" wrapText="1"/>
    </xf>
    <xf numFmtId="167" fontId="16" fillId="6" borderId="4" xfId="1" applyNumberFormat="1" applyFont="1" applyFill="1" applyBorder="1" applyAlignment="1">
      <alignment horizontal="right" vertical="center" wrapText="1"/>
    </xf>
    <xf numFmtId="174" fontId="16" fillId="5" borderId="24" xfId="1" applyNumberFormat="1" applyFont="1" applyFill="1" applyBorder="1"/>
    <xf numFmtId="174" fontId="16" fillId="6" borderId="4" xfId="1" applyNumberFormat="1" applyFont="1" applyFill="1" applyBorder="1" applyAlignment="1">
      <alignment horizontal="right" vertical="center" wrapText="1"/>
    </xf>
    <xf numFmtId="0" fontId="41" fillId="0" borderId="0" xfId="23" applyFont="1" applyAlignment="1">
      <alignment horizontal="left" vertical="center" indent="5" readingOrder="1"/>
    </xf>
    <xf numFmtId="0" fontId="8" fillId="0" borderId="0" xfId="23"/>
    <xf numFmtId="0" fontId="8" fillId="0" borderId="0" xfId="23" applyFill="1"/>
    <xf numFmtId="0" fontId="27" fillId="0" borderId="0" xfId="27" applyFont="1"/>
    <xf numFmtId="0" fontId="27" fillId="0" borderId="0" xfId="27" applyNumberFormat="1" applyFont="1"/>
    <xf numFmtId="176" fontId="27" fillId="0" borderId="20" xfId="14" applyNumberFormat="1" applyFont="1" applyBorder="1"/>
    <xf numFmtId="176" fontId="27" fillId="0" borderId="0" xfId="27" applyNumberFormat="1" applyFont="1"/>
    <xf numFmtId="0" fontId="27" fillId="0" borderId="0" xfId="28" applyFont="1"/>
    <xf numFmtId="0" fontId="43" fillId="0" borderId="0" xfId="29" applyFont="1"/>
    <xf numFmtId="0" fontId="28" fillId="13" borderId="20" xfId="16" applyNumberFormat="1" applyFont="1" applyFill="1" applyBorder="1" applyAlignment="1">
      <alignment horizontal="center" vertical="center" wrapText="1"/>
    </xf>
    <xf numFmtId="0" fontId="35" fillId="0" borderId="0" xfId="16" applyFont="1"/>
    <xf numFmtId="0" fontId="27" fillId="0" borderId="20" xfId="16" applyNumberFormat="1" applyFont="1" applyBorder="1" applyAlignment="1">
      <alignment horizontal="right"/>
    </xf>
    <xf numFmtId="0" fontId="27" fillId="0" borderId="20" xfId="16" applyNumberFormat="1" applyFont="1" applyBorder="1"/>
    <xf numFmtId="0" fontId="27" fillId="0" borderId="0" xfId="16" applyNumberFormat="1" applyFont="1"/>
    <xf numFmtId="0" fontId="41" fillId="0" borderId="0" xfId="19" applyFont="1" applyAlignment="1">
      <alignment horizontal="left" vertical="center" indent="5" readingOrder="1"/>
    </xf>
    <xf numFmtId="0" fontId="8" fillId="0" borderId="0" xfId="19" applyFill="1"/>
    <xf numFmtId="0" fontId="41" fillId="0" borderId="0" xfId="0" applyFont="1" applyAlignment="1">
      <alignment horizontal="left" vertical="center" readingOrder="1"/>
    </xf>
    <xf numFmtId="0" fontId="6" fillId="0" borderId="0" xfId="0" applyFont="1"/>
    <xf numFmtId="0" fontId="6" fillId="0" borderId="0" xfId="0" applyFont="1" applyAlignment="1">
      <alignment horizontal="left" vertical="center" indent="5" readingOrder="1"/>
    </xf>
    <xf numFmtId="0" fontId="28" fillId="13" borderId="20" xfId="14" applyFont="1" applyFill="1" applyBorder="1" applyAlignment="1">
      <alignment horizontal="center" vertical="center" wrapText="1"/>
    </xf>
    <xf numFmtId="1" fontId="27" fillId="0" borderId="20" xfId="14" applyNumberFormat="1" applyFont="1" applyBorder="1"/>
    <xf numFmtId="0" fontId="27" fillId="0" borderId="20" xfId="14" applyFont="1" applyBorder="1"/>
    <xf numFmtId="0" fontId="45" fillId="12" borderId="45" xfId="0" applyFont="1" applyFill="1" applyBorder="1" applyAlignment="1">
      <alignment horizontal="left" vertical="center" wrapText="1"/>
    </xf>
    <xf numFmtId="0" fontId="45" fillId="0" borderId="45" xfId="0" applyFont="1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46" fillId="0" borderId="0" xfId="0" applyFont="1"/>
    <xf numFmtId="0" fontId="4" fillId="0" borderId="0" xfId="16" applyFont="1"/>
    <xf numFmtId="0" fontId="0" fillId="0" borderId="0" xfId="0" applyAlignment="1">
      <alignment wrapText="1"/>
    </xf>
    <xf numFmtId="0" fontId="52" fillId="32" borderId="0" xfId="36" quotePrefix="1" applyAlignment="1">
      <alignment horizontal="left" vertical="top" wrapText="1"/>
    </xf>
    <xf numFmtId="0" fontId="52" fillId="0" borderId="0" xfId="37" quotePrefix="1" applyAlignment="1">
      <alignment horizontal="left" vertical="top" wrapText="1"/>
    </xf>
    <xf numFmtId="0" fontId="51" fillId="0" borderId="49" xfId="35" quotePrefix="1" applyBorder="1" applyAlignment="1">
      <alignment horizontal="center" vertical="center" wrapText="1"/>
    </xf>
    <xf numFmtId="0" fontId="44" fillId="0" borderId="4" xfId="0" applyFont="1" applyBorder="1" applyAlignment="1">
      <alignment horizontal="left" vertical="center"/>
    </xf>
    <xf numFmtId="0" fontId="6" fillId="0" borderId="4" xfId="0" applyFont="1" applyBorder="1"/>
    <xf numFmtId="0" fontId="5" fillId="0" borderId="4" xfId="0" applyFont="1" applyBorder="1"/>
    <xf numFmtId="0" fontId="5" fillId="0" borderId="4" xfId="0" applyFont="1" applyBorder="1" applyAlignment="1">
      <alignment wrapText="1"/>
    </xf>
    <xf numFmtId="0" fontId="3" fillId="0" borderId="0" xfId="38" applyAlignment="1">
      <alignment horizontal="left"/>
    </xf>
    <xf numFmtId="0" fontId="3" fillId="0" borderId="0" xfId="38" applyNumberFormat="1"/>
    <xf numFmtId="0" fontId="2" fillId="0" borderId="4" xfId="0" applyFont="1" applyBorder="1"/>
    <xf numFmtId="169" fontId="27" fillId="0" borderId="20" xfId="14" applyNumberFormat="1" applyFont="1" applyBorder="1" applyAlignment="1">
      <alignment wrapText="1"/>
    </xf>
    <xf numFmtId="0" fontId="14" fillId="0" borderId="20" xfId="1" applyBorder="1"/>
    <xf numFmtId="0" fontId="36" fillId="11" borderId="0" xfId="0" applyFont="1" applyFill="1" applyBorder="1" applyAlignment="1">
      <alignment horizontal="center" vertical="center"/>
    </xf>
    <xf numFmtId="0" fontId="36" fillId="11" borderId="0" xfId="0" applyFont="1" applyFill="1" applyBorder="1" applyAlignment="1">
      <alignment horizontal="center" vertical="center" wrapText="1"/>
    </xf>
    <xf numFmtId="0" fontId="0" fillId="0" borderId="49" xfId="0" applyFont="1" applyBorder="1"/>
    <xf numFmtId="165" fontId="0" fillId="0" borderId="49" xfId="0" applyNumberFormat="1" applyFont="1" applyBorder="1"/>
    <xf numFmtId="10" fontId="0" fillId="0" borderId="49" xfId="39" applyNumberFormat="1" applyFont="1" applyBorder="1"/>
    <xf numFmtId="0" fontId="0" fillId="0" borderId="0" xfId="0" applyAlignment="1">
      <alignment horizontal="centerContinuous"/>
    </xf>
    <xf numFmtId="0" fontId="0" fillId="0" borderId="0" xfId="0" applyAlignment="1">
      <alignment horizontal="fill" vertical="top"/>
    </xf>
    <xf numFmtId="177" fontId="28" fillId="0" borderId="20" xfId="14" applyNumberFormat="1" applyFont="1" applyBorder="1"/>
    <xf numFmtId="177" fontId="56" fillId="0" borderId="20" xfId="14" applyNumberFormat="1" applyFont="1" applyBorder="1"/>
    <xf numFmtId="0" fontId="35" fillId="0" borderId="0" xfId="0" applyFont="1"/>
    <xf numFmtId="177" fontId="32" fillId="0" borderId="20" xfId="14" applyNumberFormat="1" applyFont="1" applyBorder="1"/>
    <xf numFmtId="178" fontId="27" fillId="0" borderId="20" xfId="14" applyNumberFormat="1" applyFont="1" applyBorder="1"/>
    <xf numFmtId="179" fontId="27" fillId="0" borderId="20" xfId="14" applyNumberFormat="1" applyFont="1" applyBorder="1"/>
    <xf numFmtId="0" fontId="27" fillId="0" borderId="20" xfId="14" applyNumberFormat="1" applyFont="1" applyBorder="1"/>
    <xf numFmtId="180" fontId="27" fillId="0" borderId="20" xfId="14" applyNumberFormat="1" applyFont="1" applyBorder="1"/>
    <xf numFmtId="181" fontId="27" fillId="0" borderId="20" xfId="14" applyNumberFormat="1" applyFont="1" applyBorder="1"/>
    <xf numFmtId="182" fontId="27" fillId="0" borderId="20" xfId="14" applyNumberFormat="1" applyFont="1" applyBorder="1"/>
    <xf numFmtId="183" fontId="27" fillId="0" borderId="20" xfId="14" applyNumberFormat="1" applyFont="1" applyBorder="1"/>
    <xf numFmtId="184" fontId="27" fillId="0" borderId="20" xfId="14" applyNumberFormat="1" applyFont="1" applyBorder="1"/>
    <xf numFmtId="185" fontId="27" fillId="0" borderId="20" xfId="14" applyNumberFormat="1" applyFont="1" applyBorder="1"/>
    <xf numFmtId="186" fontId="27" fillId="0" borderId="20" xfId="14" applyNumberFormat="1" applyFont="1" applyBorder="1"/>
    <xf numFmtId="187" fontId="27" fillId="0" borderId="20" xfId="14" applyNumberFormat="1" applyFont="1" applyBorder="1"/>
    <xf numFmtId="188" fontId="27" fillId="0" borderId="20" xfId="14" applyNumberFormat="1" applyFont="1" applyBorder="1"/>
    <xf numFmtId="189" fontId="27" fillId="0" borderId="20" xfId="14" applyNumberFormat="1" applyFont="1" applyBorder="1"/>
    <xf numFmtId="0" fontId="4" fillId="0" borderId="0" xfId="16" applyFont="1" applyAlignment="1">
      <alignment textRotation="45"/>
    </xf>
    <xf numFmtId="0" fontId="8" fillId="0" borderId="0" xfId="16" applyAlignment="1">
      <alignment textRotation="45"/>
    </xf>
    <xf numFmtId="0" fontId="0" fillId="0" borderId="0" xfId="0" applyAlignment="1">
      <alignment textRotation="45"/>
    </xf>
    <xf numFmtId="0" fontId="8" fillId="0" borderId="0" xfId="16" applyAlignment="1">
      <alignment textRotation="45" wrapText="1"/>
    </xf>
    <xf numFmtId="0" fontId="1" fillId="0" borderId="0" xfId="18" applyFont="1"/>
    <xf numFmtId="190" fontId="1" fillId="0" borderId="0" xfId="18" applyNumberFormat="1" applyFont="1"/>
    <xf numFmtId="0" fontId="58" fillId="0" borderId="0" xfId="18" applyFont="1" applyAlignment="1"/>
    <xf numFmtId="0" fontId="58" fillId="0" borderId="0" xfId="18" applyFont="1" applyAlignment="1">
      <alignment wrapText="1"/>
    </xf>
    <xf numFmtId="0" fontId="1" fillId="0" borderId="0" xfId="38" applyFont="1" applyAlignment="1">
      <alignment horizontal="left"/>
    </xf>
    <xf numFmtId="0" fontId="50" fillId="31" borderId="48" xfId="34" applyFont="1" applyBorder="1" applyAlignment="1">
      <alignment horizontal="left" vertical="center" wrapText="1" indent="5"/>
    </xf>
    <xf numFmtId="0" fontId="48" fillId="0" borderId="47" xfId="33" applyAlignment="1">
      <alignment horizontal="left" vertical="center" indent="3" readingOrder="1"/>
    </xf>
    <xf numFmtId="0" fontId="47" fillId="0" borderId="46" xfId="32" applyAlignment="1">
      <alignment horizontal="left" vertical="center" readingOrder="1"/>
    </xf>
    <xf numFmtId="0" fontId="23" fillId="6" borderId="9" xfId="1" applyFont="1" applyFill="1" applyBorder="1" applyAlignment="1">
      <alignment horizontal="center" vertical="center" wrapText="1"/>
    </xf>
    <xf numFmtId="0" fontId="23" fillId="6" borderId="10" xfId="1" applyFont="1" applyFill="1" applyBorder="1" applyAlignment="1">
      <alignment horizontal="center" vertical="center" wrapText="1"/>
    </xf>
    <xf numFmtId="0" fontId="48" fillId="0" borderId="50" xfId="33" applyBorder="1" applyAlignment="1">
      <alignment horizontal="left" vertical="center" indent="3" readingOrder="1"/>
    </xf>
    <xf numFmtId="0" fontId="28" fillId="13" borderId="25" xfId="14" applyNumberFormat="1" applyFont="1" applyFill="1" applyBorder="1" applyAlignment="1">
      <alignment horizontal="center" vertical="center" wrapText="1"/>
    </xf>
    <xf numFmtId="0" fontId="28" fillId="13" borderId="29" xfId="14" applyNumberFormat="1" applyFont="1" applyFill="1" applyBorder="1" applyAlignment="1">
      <alignment horizontal="center" vertical="center" wrapText="1"/>
    </xf>
    <xf numFmtId="0" fontId="28" fillId="13" borderId="26" xfId="14" applyNumberFormat="1" applyFont="1" applyFill="1" applyBorder="1" applyAlignment="1">
      <alignment horizontal="center" vertical="center" wrapText="1"/>
    </xf>
    <xf numFmtId="0" fontId="28" fillId="13" borderId="27" xfId="14" applyNumberFormat="1" applyFont="1" applyFill="1" applyBorder="1" applyAlignment="1">
      <alignment horizontal="center" vertical="center" wrapText="1"/>
    </xf>
    <xf numFmtId="0" fontId="28" fillId="13" borderId="28" xfId="14" applyNumberFormat="1" applyFont="1" applyFill="1" applyBorder="1" applyAlignment="1">
      <alignment horizontal="center" vertical="center" wrapText="1"/>
    </xf>
    <xf numFmtId="0" fontId="33" fillId="0" borderId="30" xfId="21" applyFont="1" applyBorder="1" applyAlignment="1">
      <alignment horizontal="center"/>
    </xf>
    <xf numFmtId="0" fontId="33" fillId="0" borderId="30" xfId="22" applyFont="1" applyBorder="1" applyAlignment="1">
      <alignment horizontal="center"/>
    </xf>
    <xf numFmtId="0" fontId="38" fillId="19" borderId="9" xfId="1" applyFont="1" applyFill="1" applyBorder="1" applyAlignment="1">
      <alignment horizontal="center" vertical="center"/>
    </xf>
    <xf numFmtId="0" fontId="38" fillId="19" borderId="21" xfId="18" applyFont="1" applyFill="1" applyBorder="1" applyAlignment="1">
      <alignment horizontal="center" vertical="center"/>
    </xf>
    <xf numFmtId="0" fontId="38" fillId="19" borderId="10" xfId="18" applyFont="1" applyFill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25" fillId="0" borderId="21" xfId="18" applyFont="1" applyBorder="1" applyAlignment="1">
      <alignment horizontal="center" vertical="center"/>
    </xf>
    <xf numFmtId="0" fontId="25" fillId="0" borderId="10" xfId="18" applyFont="1" applyBorder="1" applyAlignment="1">
      <alignment horizontal="center" vertical="center"/>
    </xf>
    <xf numFmtId="0" fontId="23" fillId="25" borderId="4" xfId="1" applyFont="1" applyFill="1" applyBorder="1" applyAlignment="1">
      <alignment horizontal="center"/>
    </xf>
    <xf numFmtId="0" fontId="40" fillId="25" borderId="4" xfId="18" applyFont="1" applyFill="1" applyBorder="1" applyAlignment="1">
      <alignment horizontal="center"/>
    </xf>
    <xf numFmtId="192" fontId="27" fillId="0" borderId="20" xfId="16" applyNumberFormat="1" applyFont="1" applyBorder="1" applyAlignment="1">
      <alignment horizontal="right"/>
    </xf>
    <xf numFmtId="193" fontId="27" fillId="0" borderId="20" xfId="16" applyNumberFormat="1" applyFont="1" applyBorder="1" applyAlignment="1">
      <alignment horizontal="right"/>
    </xf>
    <xf numFmtId="194" fontId="27" fillId="0" borderId="20" xfId="16" applyNumberFormat="1" applyFont="1" applyBorder="1"/>
    <xf numFmtId="195" fontId="27" fillId="0" borderId="20" xfId="16" applyNumberFormat="1" applyFont="1" applyBorder="1"/>
    <xf numFmtId="197" fontId="27" fillId="0" borderId="20" xfId="16" applyNumberFormat="1" applyFont="1" applyBorder="1"/>
    <xf numFmtId="200" fontId="27" fillId="0" borderId="20" xfId="16" applyNumberFormat="1" applyFont="1" applyBorder="1"/>
  </cellXfs>
  <cellStyles count="40">
    <cellStyle name="Euro" xfId="12" xr:uid="{00000000-0005-0000-0000-000000000000}"/>
    <cellStyle name="S1" xfId="35" xr:uid="{07700F38-BED4-4518-8D0A-F3C8647FAB8F}"/>
    <cellStyle name="S3" xfId="37" xr:uid="{91EB98F9-6F67-45FE-9F2B-DD3D19F6540E}"/>
    <cellStyle name="S6" xfId="36" xr:uid="{2E7BE3B4-87F5-48B1-A2E7-AB20B295BF7B}"/>
    <cellStyle name="Акцент1" xfId="34" builtinId="29"/>
    <cellStyle name="Вводимые данные" xfId="3" xr:uid="{00000000-0005-0000-0000-000001000000}"/>
    <cellStyle name="Вывод 2" xfId="4" xr:uid="{00000000-0005-0000-0000-000002000000}"/>
    <cellStyle name="Денежный 2" xfId="11" xr:uid="{00000000-0005-0000-0000-000003000000}"/>
    <cellStyle name="Денежный 2 2" xfId="24" xr:uid="{9225EF4C-26D9-4AA3-A2EB-1E493A89B02B}"/>
    <cellStyle name="Заголовок 1" xfId="32" builtinId="16"/>
    <cellStyle name="Заголовок 2" xfId="33" builtinId="17"/>
    <cellStyle name="Заголовок 3 2" xfId="5" xr:uid="{00000000-0005-0000-0000-000004000000}"/>
    <cellStyle name="Обычный" xfId="0" builtinId="0"/>
    <cellStyle name="Обычный 2" xfId="1" xr:uid="{00000000-0005-0000-0000-000006000000}"/>
    <cellStyle name="Обычный 2 2" xfId="9" xr:uid="{00000000-0005-0000-0000-000007000000}"/>
    <cellStyle name="Обычный 2 2 2" xfId="17" xr:uid="{B9402AFE-81F9-42DA-83CA-7803A0982AB0}"/>
    <cellStyle name="Обычный 2 2 3" xfId="19" xr:uid="{42AE61BE-48F0-4790-AD18-5D5FB037D369}"/>
    <cellStyle name="Обычный 2 2 4" xfId="22" xr:uid="{FBD0DA8A-6D96-4F4B-AEA9-729E090C92CE}"/>
    <cellStyle name="Обычный 2 3" xfId="21" xr:uid="{A3983B6B-9EF4-4924-AFFC-27F7ADE0C515}"/>
    <cellStyle name="Обычный 2 3 2" xfId="25" xr:uid="{0C04E9BF-B508-4C9B-B45F-7EBBE9740496}"/>
    <cellStyle name="Обычный 2 4" xfId="28" xr:uid="{74ED908B-3D9C-4571-8ACC-9E07E8FA27CD}"/>
    <cellStyle name="Обычный 3" xfId="2" xr:uid="{00000000-0005-0000-0000-000008000000}"/>
    <cellStyle name="Обычный 3 2" xfId="18" xr:uid="{84118B37-EC14-4CEE-8E6F-666F534EA5D3}"/>
    <cellStyle name="Обычный 3 3" xfId="27" xr:uid="{F997AC31-7682-4909-94AE-678F40CBC3FE}"/>
    <cellStyle name="Обычный 4" xfId="13" xr:uid="{00000000-0005-0000-0000-000009000000}"/>
    <cellStyle name="Обычный 4 2" xfId="16" xr:uid="{9F0C010D-6DB6-4932-BB57-B1177134C9EE}"/>
    <cellStyle name="Обычный 5" xfId="15" xr:uid="{A421F508-B15C-48CB-9E82-DA1A92A2BBED}"/>
    <cellStyle name="Обычный 5 2" xfId="23" xr:uid="{5A97C9B3-6D8B-42D2-BAAC-37932A805C8A}"/>
    <cellStyle name="Обычный 6" xfId="30" xr:uid="{9259D2FC-5940-46BE-AF9A-F8D4EDDA236C}"/>
    <cellStyle name="Обычный 7" xfId="31" xr:uid="{512C79D4-584B-4A35-9950-3F708152D7D7}"/>
    <cellStyle name="Обычный 8" xfId="38" xr:uid="{B6A81DD8-6D05-47DB-BF3A-38867222EDE7}"/>
    <cellStyle name="Обычный_DHL" xfId="14" xr:uid="{8C7EC2C0-AD4E-49D5-B9E0-9BDB2DF1135A}"/>
    <cellStyle name="Обычный_Пример07 (товары)" xfId="29" xr:uid="{0D9B1A15-93C6-4237-9E87-6A8C756B3ECE}"/>
    <cellStyle name="Примечание 2" xfId="6" xr:uid="{00000000-0005-0000-0000-00000A000000}"/>
    <cellStyle name="Процентный" xfId="39" builtinId="5"/>
    <cellStyle name="Процентный 2" xfId="10" xr:uid="{00000000-0005-0000-0000-00000B000000}"/>
    <cellStyle name="Процентный 3" xfId="20" xr:uid="{FD8353AD-AEA0-4F2E-A228-6A818AC30ADD}"/>
    <cellStyle name="Расчетные поля" xfId="7" xr:uid="{00000000-0005-0000-0000-00000C000000}"/>
    <cellStyle name="Финансовый 2" xfId="26" xr:uid="{954C6D92-D8B7-4CA1-B735-801F55E3D4A4}"/>
    <cellStyle name="Шапка" xfId="8" xr:uid="{00000000-0005-0000-0000-00000D000000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90" formatCode="0&quot;%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8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3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50" Type="http://schemas.openxmlformats.org/officeDocument/2006/relationships/worksheet" Target="worksheets/sheet49.xml"/><Relationship Id="rId55" Type="http://schemas.openxmlformats.org/officeDocument/2006/relationships/worksheet" Target="worksheets/sheet54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8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53" Type="http://schemas.openxmlformats.org/officeDocument/2006/relationships/worksheet" Target="worksheets/sheet52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worksheet" Target="worksheets/sheet47.xml"/><Relationship Id="rId56" Type="http://schemas.openxmlformats.org/officeDocument/2006/relationships/worksheet" Target="worksheets/sheet55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0.xml"/><Relationship Id="rId54" Type="http://schemas.openxmlformats.org/officeDocument/2006/relationships/worksheet" Target="worksheets/sheet53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worksheet" Target="worksheets/sheet35.xml"/><Relationship Id="rId49" Type="http://schemas.openxmlformats.org/officeDocument/2006/relationships/worksheet" Target="worksheets/sheet48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worksheet" Target="worksheets/sheet51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'5.1'!$E$4</c:f>
              <c:strCache>
                <c:ptCount val="1"/>
                <c:pt idx="0">
                  <c:v>Стоимость,  $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'5.1'!$A$5:$A$13</c:f>
              <c:strCache>
                <c:ptCount val="9"/>
                <c:pt idx="0">
                  <c:v>Предварительный анализ</c:v>
                </c:pt>
                <c:pt idx="1">
                  <c:v>Подготовка технического задания</c:v>
                </c:pt>
                <c:pt idx="2">
                  <c:v>Постановка задачи</c:v>
                </c:pt>
                <c:pt idx="3">
                  <c:v>Разработка отчетов</c:v>
                </c:pt>
                <c:pt idx="4">
                  <c:v>Разработка справочников</c:v>
                </c:pt>
                <c:pt idx="5">
                  <c:v>Документирование настройки отчетов</c:v>
                </c:pt>
                <c:pt idx="6">
                  <c:v>Документирование настройки справочников</c:v>
                </c:pt>
                <c:pt idx="7">
                  <c:v>Тестирование</c:v>
                </c:pt>
                <c:pt idx="8">
                  <c:v>Подготовка руководства пользователя, программиста</c:v>
                </c:pt>
              </c:strCache>
            </c:strRef>
          </c:cat>
          <c:val>
            <c:numRef>
              <c:f>'5.1'!$E$5:$E$13</c:f>
              <c:numCache>
                <c:formatCode>General</c:formatCode>
                <c:ptCount val="9"/>
                <c:pt idx="0">
                  <c:v>1200</c:v>
                </c:pt>
                <c:pt idx="1">
                  <c:v>800</c:v>
                </c:pt>
                <c:pt idx="2">
                  <c:v>1200</c:v>
                </c:pt>
                <c:pt idx="3">
                  <c:v>1200</c:v>
                </c:pt>
                <c:pt idx="4">
                  <c:v>960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6-4103-8071-877021898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-27"/>
        <c:axId val="130011327"/>
        <c:axId val="539788655"/>
      </c:barChart>
      <c:catAx>
        <c:axId val="13001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788655"/>
        <c:crosses val="autoZero"/>
        <c:auto val="1"/>
        <c:lblAlgn val="ctr"/>
        <c:lblOffset val="100"/>
        <c:noMultiLvlLbl val="0"/>
      </c:catAx>
      <c:valAx>
        <c:axId val="53978865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011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'5.1'!$D$4</c:f>
              <c:strCache>
                <c:ptCount val="1"/>
                <c:pt idx="0">
                  <c:v>Стоимость 1 ч., $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dkEdge"/>
          </c:spPr>
          <c:invertIfNegative val="0"/>
          <c:cat>
            <c:strRef>
              <c:f>'5.1'!$B$5:$B$13</c:f>
              <c:strCache>
                <c:ptCount val="9"/>
                <c:pt idx="0">
                  <c:v>Аналитик</c:v>
                </c:pt>
                <c:pt idx="1">
                  <c:v>Руководитель проекта</c:v>
                </c:pt>
                <c:pt idx="2">
                  <c:v>Аналитик</c:v>
                </c:pt>
                <c:pt idx="3">
                  <c:v>Программист</c:v>
                </c:pt>
                <c:pt idx="4">
                  <c:v>Программист</c:v>
                </c:pt>
                <c:pt idx="5">
                  <c:v>Технический писатель</c:v>
                </c:pt>
                <c:pt idx="6">
                  <c:v>Технический писатель</c:v>
                </c:pt>
                <c:pt idx="7">
                  <c:v>Тестировщик</c:v>
                </c:pt>
                <c:pt idx="8">
                  <c:v>Технический писатель</c:v>
                </c:pt>
              </c:strCache>
            </c:strRef>
          </c:cat>
          <c:val>
            <c:numRef>
              <c:f>'5.1'!$D$5:$D$13</c:f>
              <c:numCache>
                <c:formatCode>General</c:formatCode>
                <c:ptCount val="9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30</c:v>
                </c:pt>
                <c:pt idx="4">
                  <c:v>30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0-48C3-8E94-42B33CCCC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2436463"/>
        <c:axId val="539806543"/>
      </c:barChart>
      <c:catAx>
        <c:axId val="532436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806543"/>
        <c:crosses val="autoZero"/>
        <c:auto val="1"/>
        <c:lblAlgn val="ctr"/>
        <c:lblOffset val="100"/>
        <c:noMultiLvlLbl val="0"/>
      </c:catAx>
      <c:valAx>
        <c:axId val="539806543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0" cap="rnd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436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'5.2'!$A$5:$A$13</c:f>
              <c:strCache>
                <c:ptCount val="9"/>
                <c:pt idx="0">
                  <c:v>Предварительный анализ</c:v>
                </c:pt>
                <c:pt idx="1">
                  <c:v>Подготовка технического задания</c:v>
                </c:pt>
                <c:pt idx="2">
                  <c:v>Постановка задачи</c:v>
                </c:pt>
                <c:pt idx="3">
                  <c:v>Разработка отчетов</c:v>
                </c:pt>
                <c:pt idx="4">
                  <c:v>Разработка справочников</c:v>
                </c:pt>
                <c:pt idx="5">
                  <c:v>Документирование настройки отчетов</c:v>
                </c:pt>
                <c:pt idx="6">
                  <c:v>Документирование настройки справочников</c:v>
                </c:pt>
                <c:pt idx="7">
                  <c:v>Тестирование</c:v>
                </c:pt>
                <c:pt idx="8">
                  <c:v>Подготовка руководства пользователя, программиста</c:v>
                </c:pt>
              </c:strCache>
            </c:strRef>
          </c:cat>
          <c:val>
            <c:numRef>
              <c:f>'5.2'!$E$5:$E$13</c:f>
              <c:numCache>
                <c:formatCode>General</c:formatCode>
                <c:ptCount val="9"/>
                <c:pt idx="0">
                  <c:v>1200</c:v>
                </c:pt>
                <c:pt idx="1">
                  <c:v>800</c:v>
                </c:pt>
                <c:pt idx="2">
                  <c:v>1200</c:v>
                </c:pt>
                <c:pt idx="3">
                  <c:v>1200</c:v>
                </c:pt>
                <c:pt idx="4">
                  <c:v>960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2-4435-8E2A-E8DDB78EC692}"/>
            </c:ext>
          </c:extLst>
        </c:ser>
        <c:ser>
          <c:idx val="1"/>
          <c:order val="1"/>
          <c:invertIfNegative val="0"/>
          <c:cat>
            <c:strRef>
              <c:f>'5.2'!$A$5:$A$13</c:f>
              <c:strCache>
                <c:ptCount val="9"/>
                <c:pt idx="0">
                  <c:v>Предварительный анализ</c:v>
                </c:pt>
                <c:pt idx="1">
                  <c:v>Подготовка технического задания</c:v>
                </c:pt>
                <c:pt idx="2">
                  <c:v>Постановка задачи</c:v>
                </c:pt>
                <c:pt idx="3">
                  <c:v>Разработка отчетов</c:v>
                </c:pt>
                <c:pt idx="4">
                  <c:v>Разработка справочников</c:v>
                </c:pt>
                <c:pt idx="5">
                  <c:v>Документирование настройки отчетов</c:v>
                </c:pt>
                <c:pt idx="6">
                  <c:v>Документирование настройки справочников</c:v>
                </c:pt>
                <c:pt idx="7">
                  <c:v>Тестирование</c:v>
                </c:pt>
                <c:pt idx="8">
                  <c:v>Подготовка руководства пользователя, программиста</c:v>
                </c:pt>
              </c:strCache>
            </c:strRef>
          </c:cat>
          <c:val>
            <c:numRef>
              <c:f>'5.2'!$F$5:$F$13</c:f>
              <c:numCache>
                <c:formatCode>General</c:formatCode>
                <c:ptCount val="9"/>
                <c:pt idx="0">
                  <c:v>15</c:v>
                </c:pt>
                <c:pt idx="1">
                  <c:v>200</c:v>
                </c:pt>
                <c:pt idx="2">
                  <c:v>150</c:v>
                </c:pt>
                <c:pt idx="3">
                  <c:v>50</c:v>
                </c:pt>
                <c:pt idx="4">
                  <c:v>50</c:v>
                </c:pt>
                <c:pt idx="5">
                  <c:v>15</c:v>
                </c:pt>
                <c:pt idx="6">
                  <c:v>15</c:v>
                </c:pt>
                <c:pt idx="7">
                  <c:v>20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E-4E66-A12A-1110072AE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7446784"/>
        <c:axId val="227448320"/>
      </c:barChart>
      <c:catAx>
        <c:axId val="227446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7448320"/>
        <c:crosses val="autoZero"/>
        <c:auto val="1"/>
        <c:lblAlgn val="ctr"/>
        <c:lblOffset val="100"/>
        <c:noMultiLvlLbl val="0"/>
      </c:catAx>
      <c:valAx>
        <c:axId val="2274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46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'5.3'!$C$5</c:f>
              <c:strCache>
                <c:ptCount val="1"/>
                <c:pt idx="0">
                  <c:v>ДУК</c:v>
                </c:pt>
              </c:strCache>
            </c:strRef>
          </c:tx>
          <c:invertIfNegative val="0"/>
          <c:cat>
            <c:strRef>
              <c:f>'5.3'!$B$6:$B$9</c:f>
              <c:strCache>
                <c:ptCount val="4"/>
                <c:pt idx="0">
                  <c:v>I кв</c:v>
                </c:pt>
                <c:pt idx="1">
                  <c:v>II кв</c:v>
                </c:pt>
                <c:pt idx="2">
                  <c:v>III кв</c:v>
                </c:pt>
                <c:pt idx="3">
                  <c:v>IV кв</c:v>
                </c:pt>
              </c:strCache>
            </c:strRef>
          </c:cat>
          <c:val>
            <c:numRef>
              <c:f>'5.3'!$C$6:$C$9</c:f>
              <c:numCache>
                <c:formatCode>#,##0</c:formatCode>
                <c:ptCount val="4"/>
                <c:pt idx="0">
                  <c:v>15262</c:v>
                </c:pt>
                <c:pt idx="1">
                  <c:v>35984</c:v>
                </c:pt>
                <c:pt idx="2">
                  <c:v>35789</c:v>
                </c:pt>
                <c:pt idx="3">
                  <c:v>15682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4-49CF-A9D5-A45D5A0D843E}"/>
            </c:ext>
          </c:extLst>
        </c:ser>
        <c:ser>
          <c:idx val="1"/>
          <c:order val="1"/>
          <c:tx>
            <c:strRef>
              <c:f>'5.3'!$D$5</c:f>
              <c:strCache>
                <c:ptCount val="1"/>
                <c:pt idx="0">
                  <c:v>ДКСУ</c:v>
                </c:pt>
              </c:strCache>
            </c:strRef>
          </c:tx>
          <c:invertIfNegative val="0"/>
          <c:cat>
            <c:strRef>
              <c:f>'5.3'!$B$6:$B$9</c:f>
              <c:strCache>
                <c:ptCount val="4"/>
                <c:pt idx="0">
                  <c:v>I кв</c:v>
                </c:pt>
                <c:pt idx="1">
                  <c:v>II кв</c:v>
                </c:pt>
                <c:pt idx="2">
                  <c:v>III кв</c:v>
                </c:pt>
                <c:pt idx="3">
                  <c:v>IV кв</c:v>
                </c:pt>
              </c:strCache>
            </c:strRef>
          </c:cat>
          <c:val>
            <c:numRef>
              <c:f>'5.3'!$D$6:$D$9</c:f>
              <c:numCache>
                <c:formatCode>#,##0</c:formatCode>
                <c:ptCount val="4"/>
                <c:pt idx="0">
                  <c:v>65842</c:v>
                </c:pt>
                <c:pt idx="1">
                  <c:v>15983</c:v>
                </c:pt>
                <c:pt idx="2">
                  <c:v>35846</c:v>
                </c:pt>
                <c:pt idx="3">
                  <c:v>25641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4-49CF-A9D5-A45D5A0D843E}"/>
            </c:ext>
          </c:extLst>
        </c:ser>
        <c:ser>
          <c:idx val="2"/>
          <c:order val="2"/>
          <c:tx>
            <c:strRef>
              <c:f>'5.3'!$E$5</c:f>
              <c:strCache>
                <c:ptCount val="1"/>
                <c:pt idx="0">
                  <c:v>ДСР</c:v>
                </c:pt>
              </c:strCache>
            </c:strRef>
          </c:tx>
          <c:invertIfNegative val="0"/>
          <c:cat>
            <c:strRef>
              <c:f>'5.3'!$B$6:$B$9</c:f>
              <c:strCache>
                <c:ptCount val="4"/>
                <c:pt idx="0">
                  <c:v>I кв</c:v>
                </c:pt>
                <c:pt idx="1">
                  <c:v>II кв</c:v>
                </c:pt>
                <c:pt idx="2">
                  <c:v>III кв</c:v>
                </c:pt>
                <c:pt idx="3">
                  <c:v>IV кв</c:v>
                </c:pt>
              </c:strCache>
            </c:strRef>
          </c:cat>
          <c:val>
            <c:numRef>
              <c:f>'5.3'!$E$6:$E$9</c:f>
              <c:numCache>
                <c:formatCode>#,##0</c:formatCode>
                <c:ptCount val="4"/>
                <c:pt idx="0">
                  <c:v>35892</c:v>
                </c:pt>
                <c:pt idx="1">
                  <c:v>64871</c:v>
                </c:pt>
                <c:pt idx="2">
                  <c:v>15497</c:v>
                </c:pt>
                <c:pt idx="3">
                  <c:v>35846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14-49CF-A9D5-A45D5A0D8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024256"/>
        <c:axId val="227030144"/>
      </c:barChart>
      <c:catAx>
        <c:axId val="227024256"/>
        <c:scaling>
          <c:orientation val="minMax"/>
        </c:scaling>
        <c:delete val="0"/>
        <c:axPos val="b"/>
        <c:numFmt formatCode="#\ ##,00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ru-RU"/>
          </a:p>
        </c:txPr>
        <c:crossAx val="227030144"/>
        <c:crosses val="autoZero"/>
        <c:auto val="1"/>
        <c:lblAlgn val="ctr"/>
        <c:lblOffset val="100"/>
        <c:noMultiLvlLbl val="0"/>
      </c:catAx>
      <c:valAx>
        <c:axId val="227030144"/>
        <c:scaling>
          <c:orientation val="minMax"/>
          <c:max val="100000"/>
        </c:scaling>
        <c:delete val="0"/>
        <c:axPos val="l"/>
        <c:majorGridlines/>
        <c:minorGridlines/>
        <c:numFmt formatCode="#,##0" sourceLinked="1"/>
        <c:majorTickMark val="out"/>
        <c:minorTickMark val="none"/>
        <c:tickLblPos val="nextTo"/>
        <c:crossAx val="227024256"/>
        <c:crosses val="autoZero"/>
        <c:crossBetween val="between"/>
        <c:majorUnit val="50000"/>
        <c:minorUnit val="25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'5.4'!$B$4:$E$4</c:f>
          <c:strCache>
            <c:ptCount val="4"/>
            <c:pt idx="0">
              <c:v>Объемы продаж</c:v>
            </c:pt>
          </c:strCache>
        </c:strRef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'5.4'!$B$6</c:f>
              <c:strCache>
                <c:ptCount val="1"/>
                <c:pt idx="0">
                  <c:v>I кв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'5.4'!$C$5:$E$5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'5.4'!$C$6:$E$6</c:f>
              <c:numCache>
                <c:formatCode>#,##0</c:formatCode>
                <c:ptCount val="3"/>
                <c:pt idx="0">
                  <c:v>35000</c:v>
                </c:pt>
                <c:pt idx="1">
                  <c:v>65842</c:v>
                </c:pt>
                <c:pt idx="2">
                  <c:v>35892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C-480B-B335-DD2DEA1333D8}"/>
            </c:ext>
          </c:extLst>
        </c:ser>
        <c:ser>
          <c:idx val="1"/>
          <c:order val="1"/>
          <c:tx>
            <c:strRef>
              <c:f>'5.4'!$B$7</c:f>
              <c:strCache>
                <c:ptCount val="1"/>
                <c:pt idx="0">
                  <c:v>II кв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'5.4'!$C$5:$E$5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'5.4'!$C$7:$E$7</c:f>
              <c:numCache>
                <c:formatCode>#,##0</c:formatCode>
                <c:ptCount val="3"/>
                <c:pt idx="0">
                  <c:v>35984</c:v>
                </c:pt>
                <c:pt idx="1">
                  <c:v>15983</c:v>
                </c:pt>
                <c:pt idx="2">
                  <c:v>64871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DC-480B-B335-DD2DEA1333D8}"/>
            </c:ext>
          </c:extLst>
        </c:ser>
        <c:ser>
          <c:idx val="2"/>
          <c:order val="2"/>
          <c:tx>
            <c:strRef>
              <c:f>'5.4'!$B$8</c:f>
              <c:strCache>
                <c:ptCount val="1"/>
                <c:pt idx="0">
                  <c:v>III кв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'5.4'!$C$5:$E$5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'5.4'!$C$8:$E$8</c:f>
              <c:numCache>
                <c:formatCode>#,##0</c:formatCode>
                <c:ptCount val="3"/>
                <c:pt idx="0">
                  <c:v>35789</c:v>
                </c:pt>
                <c:pt idx="1">
                  <c:v>35846</c:v>
                </c:pt>
                <c:pt idx="2">
                  <c:v>15497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DC-480B-B335-DD2DEA1333D8}"/>
            </c:ext>
          </c:extLst>
        </c:ser>
        <c:ser>
          <c:idx val="3"/>
          <c:order val="3"/>
          <c:tx>
            <c:strRef>
              <c:f>'5.4'!$B$9</c:f>
              <c:strCache>
                <c:ptCount val="1"/>
                <c:pt idx="0">
                  <c:v>IV кв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'5.4'!$C$5:$E$5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'5.4'!$C$9:$E$9</c:f>
              <c:numCache>
                <c:formatCode>#,##0</c:formatCode>
                <c:ptCount val="3"/>
                <c:pt idx="0">
                  <c:v>15682</c:v>
                </c:pt>
                <c:pt idx="1">
                  <c:v>25641</c:v>
                </c:pt>
                <c:pt idx="2">
                  <c:v>35846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C-480B-B335-DD2DEA133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27061120"/>
        <c:axId val="227083392"/>
        <c:axId val="0"/>
      </c:bar3DChart>
      <c:catAx>
        <c:axId val="227061120"/>
        <c:scaling>
          <c:orientation val="minMax"/>
        </c:scaling>
        <c:delete val="0"/>
        <c:axPos val="b"/>
        <c:numFmt formatCode="#\ ##,000" sourceLinked="0"/>
        <c:majorTickMark val="out"/>
        <c:minorTickMark val="none"/>
        <c:tickLblPos val="nextTo"/>
        <c:crossAx val="227083392"/>
        <c:crosses val="autoZero"/>
        <c:auto val="1"/>
        <c:lblAlgn val="ctr"/>
        <c:lblOffset val="100"/>
        <c:noMultiLvlLbl val="0"/>
      </c:catAx>
      <c:valAx>
        <c:axId val="2270833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270611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'5.5'!$G$5</c:f>
          <c:strCache>
            <c:ptCount val="1"/>
            <c:pt idx="0">
              <c:v>Итого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ED-43F8-8E41-D10A76B834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ED-43F8-8E41-D10A76B834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ED-43F8-8E41-D10A76B834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'5.5'!$B$6:$B$8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'5.5'!$G$6:$G$8</c:f>
              <c:numCache>
                <c:formatCode>#,##0</c:formatCode>
                <c:ptCount val="3"/>
                <c:pt idx="0">
                  <c:v>102717</c:v>
                </c:pt>
                <c:pt idx="1">
                  <c:v>143312</c:v>
                </c:pt>
                <c:pt idx="2">
                  <c:v>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F-45E5-9F51-0CA44D28D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'5.6'!$C$5</c:f>
              <c:strCache>
                <c:ptCount val="1"/>
                <c:pt idx="0">
                  <c:v>ДУК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'5.6'!$B$6:$B$9</c15:sqref>
                  </c15:fullRef>
                </c:ext>
              </c:extLst>
              <c:f>('5.6'!$B$6,'5.6'!$B$9)</c:f>
              <c:strCache>
                <c:ptCount val="2"/>
                <c:pt idx="0">
                  <c:v>I кв</c:v>
                </c:pt>
                <c:pt idx="1">
                  <c:v>IV кв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'5.6'!$C$6:$C$9</c15:sqref>
                  </c15:fullRef>
                </c:ext>
              </c:extLst>
              <c:f>('5.6'!$C$6,'5.6'!$C$9)</c:f>
              <c:numCache>
                <c:formatCode>#,##0</c:formatCode>
                <c:ptCount val="2"/>
                <c:pt idx="0">
                  <c:v>15262</c:v>
                </c:pt>
                <c:pt idx="1">
                  <c:v>15682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6-4B35-B2FC-2661769208DB}"/>
            </c:ext>
          </c:extLst>
        </c:ser>
        <c:ser>
          <c:idx val="2"/>
          <c:order val="1"/>
          <c:tx>
            <c:strRef>
              <c:f>'5.6'!$E$5</c:f>
              <c:strCache>
                <c:ptCount val="1"/>
                <c:pt idx="0">
                  <c:v>ДСР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'5.6'!$B$6:$B$9</c15:sqref>
                  </c15:fullRef>
                </c:ext>
              </c:extLst>
              <c:f>('5.6'!$B$6,'5.6'!$B$9)</c:f>
              <c:strCache>
                <c:ptCount val="2"/>
                <c:pt idx="0">
                  <c:v>I кв</c:v>
                </c:pt>
                <c:pt idx="1">
                  <c:v>IV кв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'5.6'!$E$6:$E$9</c15:sqref>
                  </c15:fullRef>
                </c:ext>
              </c:extLst>
              <c:f>('5.6'!$E$6,'5.6'!$E$9)</c:f>
              <c:numCache>
                <c:formatCode>#,##0</c:formatCode>
                <c:ptCount val="2"/>
                <c:pt idx="0">
                  <c:v>35892</c:v>
                </c:pt>
                <c:pt idx="1">
                  <c:v>35846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86-4B35-B2FC-266176920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28868864"/>
        <c:axId val="228870400"/>
        <c:axId val="0"/>
      </c:bar3DChart>
      <c:catAx>
        <c:axId val="228868864"/>
        <c:scaling>
          <c:orientation val="minMax"/>
        </c:scaling>
        <c:delete val="0"/>
        <c:axPos val="b"/>
        <c:numFmt formatCode="#\ ##,000" sourceLinked="0"/>
        <c:majorTickMark val="out"/>
        <c:minorTickMark val="none"/>
        <c:tickLblPos val="nextTo"/>
        <c:crossAx val="228870400"/>
        <c:crosses val="autoZero"/>
        <c:auto val="1"/>
        <c:lblAlgn val="ctr"/>
        <c:lblOffset val="100"/>
        <c:noMultiLvlLbl val="0"/>
      </c:catAx>
      <c:valAx>
        <c:axId val="228870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28868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'5.7'!$G$5</c:f>
              <c:strCache>
                <c:ptCount val="1"/>
                <c:pt idx="0">
                  <c:v>Итого</c:v>
                </c:pt>
              </c:strCache>
            </c:strRef>
          </c:tx>
          <c:invertIfNegative val="0"/>
          <c:cat>
            <c:strRef>
              <c:f>'5.7'!$B$6:$B$8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'5.7'!$G$6:$G$8</c:f>
              <c:numCache>
                <c:formatCode>#,##0</c:formatCode>
                <c:ptCount val="3"/>
                <c:pt idx="0">
                  <c:v>102717</c:v>
                </c:pt>
                <c:pt idx="1">
                  <c:v>143312</c:v>
                </c:pt>
                <c:pt idx="2">
                  <c:v>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4-48F9-8BB3-2F889E0F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135040"/>
        <c:axId val="202136576"/>
      </c:barChart>
      <c:lineChart>
        <c:grouping val="standard"/>
        <c:varyColors val="0"/>
        <c:ser>
          <c:idx val="5"/>
          <c:order val="1"/>
          <c:tx>
            <c:strRef>
              <c:f>'5.7'!$H$5</c:f>
              <c:strCache>
                <c:ptCount val="1"/>
                <c:pt idx="0">
                  <c:v>План</c:v>
                </c:pt>
              </c:strCache>
            </c:strRef>
          </c:tx>
          <c:marker>
            <c:symbol val="none"/>
          </c:marker>
          <c:cat>
            <c:strRef>
              <c:f>'5.7'!$B$6:$B$8</c:f>
              <c:strCache>
                <c:ptCount val="3"/>
                <c:pt idx="0">
                  <c:v>ДУК</c:v>
                </c:pt>
                <c:pt idx="1">
                  <c:v>ДКСУ</c:v>
                </c:pt>
                <c:pt idx="2">
                  <c:v>ДСР</c:v>
                </c:pt>
              </c:strCache>
            </c:strRef>
          </c:cat>
          <c:val>
            <c:numRef>
              <c:f>'5.7'!$H$6:$H$8</c:f>
              <c:numCache>
                <c:formatCode>#,##0</c:formatCode>
                <c:ptCount val="3"/>
                <c:pt idx="0">
                  <c:v>120000</c:v>
                </c:pt>
                <c:pt idx="1">
                  <c:v>150000</c:v>
                </c:pt>
                <c:pt idx="2">
                  <c:v>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34-48F9-8BB3-2F889E0F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35040"/>
        <c:axId val="202136576"/>
      </c:lineChart>
      <c:catAx>
        <c:axId val="202135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2136576"/>
        <c:crosses val="autoZero"/>
        <c:auto val="1"/>
        <c:lblAlgn val="ctr"/>
        <c:lblOffset val="100"/>
        <c:noMultiLvlLbl val="0"/>
      </c:catAx>
      <c:valAx>
        <c:axId val="2021365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02135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'6.3'!$C$5</c:f>
              <c:strCache>
                <c:ptCount val="1"/>
                <c:pt idx="0">
                  <c:v>ДУК</c:v>
                </c:pt>
              </c:strCache>
            </c:strRef>
          </c:tx>
          <c:invertIfNegative val="0"/>
          <c:val>
            <c:numRef>
              <c:f>'6.3'!$C$6:$C$9</c:f>
              <c:numCache>
                <c:formatCode>#,##0</c:formatCode>
                <c:ptCount val="4"/>
                <c:pt idx="0">
                  <c:v>15262</c:v>
                </c:pt>
                <c:pt idx="1">
                  <c:v>35984</c:v>
                </c:pt>
                <c:pt idx="2">
                  <c:v>35789</c:v>
                </c:pt>
                <c:pt idx="3">
                  <c:v>15682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7-4965-A1E5-974677AEEF75}"/>
            </c:ext>
          </c:extLst>
        </c:ser>
        <c:ser>
          <c:idx val="1"/>
          <c:order val="1"/>
          <c:tx>
            <c:strRef>
              <c:f>'6.3'!$D$5</c:f>
              <c:strCache>
                <c:ptCount val="1"/>
                <c:pt idx="0">
                  <c:v>ДКСУ</c:v>
                </c:pt>
              </c:strCache>
            </c:strRef>
          </c:tx>
          <c:invertIfNegative val="0"/>
          <c:val>
            <c:numRef>
              <c:f>'6.3'!$D$6:$D$9</c:f>
              <c:numCache>
                <c:formatCode>#,##0</c:formatCode>
                <c:ptCount val="4"/>
                <c:pt idx="0">
                  <c:v>65842</c:v>
                </c:pt>
                <c:pt idx="1">
                  <c:v>15983</c:v>
                </c:pt>
                <c:pt idx="2">
                  <c:v>35846</c:v>
                </c:pt>
                <c:pt idx="3">
                  <c:v>25641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7-4965-A1E5-974677AEEF75}"/>
            </c:ext>
          </c:extLst>
        </c:ser>
        <c:ser>
          <c:idx val="2"/>
          <c:order val="2"/>
          <c:tx>
            <c:strRef>
              <c:f>'6.3'!$E$5</c:f>
              <c:strCache>
                <c:ptCount val="1"/>
                <c:pt idx="0">
                  <c:v>ДСР</c:v>
                </c:pt>
              </c:strCache>
            </c:strRef>
          </c:tx>
          <c:invertIfNegative val="0"/>
          <c:val>
            <c:numRef>
              <c:f>'6.3'!$E$6:$E$9</c:f>
              <c:numCache>
                <c:formatCode>#,##0</c:formatCode>
                <c:ptCount val="4"/>
                <c:pt idx="0">
                  <c:v>35892</c:v>
                </c:pt>
                <c:pt idx="1">
                  <c:v>64871</c:v>
                </c:pt>
                <c:pt idx="2">
                  <c:v>15497</c:v>
                </c:pt>
                <c:pt idx="3">
                  <c:v>35846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97-4965-A1E5-974677AEE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34329216"/>
        <c:axId val="234330752"/>
        <c:axId val="0"/>
      </c:bar3DChart>
      <c:catAx>
        <c:axId val="234329216"/>
        <c:scaling>
          <c:orientation val="minMax"/>
        </c:scaling>
        <c:delete val="0"/>
        <c:axPos val="b"/>
        <c:numFmt formatCode="#\ ##,000" sourceLinked="0"/>
        <c:majorTickMark val="out"/>
        <c:minorTickMark val="none"/>
        <c:tickLblPos val="nextTo"/>
        <c:crossAx val="234330752"/>
        <c:crosses val="autoZero"/>
        <c:auto val="1"/>
        <c:lblAlgn val="ctr"/>
        <c:lblOffset val="100"/>
        <c:noMultiLvlLbl val="0"/>
      </c:catAx>
      <c:valAx>
        <c:axId val="2343307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34329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'СР 2.1'!$A$48</c:f>
          <c:strCache>
            <c:ptCount val="1"/>
            <c:pt idx="0">
              <c:v>Шевелев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'СР 2.1'!$B$1:$P$1</c:f>
              <c:strCache>
                <c:ptCount val="15"/>
                <c:pt idx="0">
                  <c:v>1. Интерфейс</c:v>
                </c:pt>
                <c:pt idx="1">
                  <c:v>2. Работа с файлами</c:v>
                </c:pt>
                <c:pt idx="2">
                  <c:v>3. Работа с документами</c:v>
                </c:pt>
                <c:pt idx="3">
                  <c:v>4. Ввод и редактирование данных</c:v>
                </c:pt>
                <c:pt idx="4">
                  <c:v>5. Создание таблиц</c:v>
                </c:pt>
                <c:pt idx="5">
                  <c:v>6. Основы вычислений</c:v>
                </c:pt>
                <c:pt idx="6">
                  <c:v>7. Использование функций</c:v>
                </c:pt>
                <c:pt idx="7">
                  <c:v>8. Форматирование данных</c:v>
                </c:pt>
                <c:pt idx="8">
                  <c:v>9. Форматирование ячеек</c:v>
                </c:pt>
                <c:pt idx="9">
                  <c:v>10. Форматирование таблиц</c:v>
                </c:pt>
                <c:pt idx="10">
                  <c:v>11. Работа с данными</c:v>
                </c:pt>
                <c:pt idx="11">
                  <c:v>12. Рецензирование и защита документов</c:v>
                </c:pt>
                <c:pt idx="12">
                  <c:v>13. Работа с диаграммами</c:v>
                </c:pt>
                <c:pt idx="13">
                  <c:v>14. Печать документов</c:v>
                </c:pt>
                <c:pt idx="14">
                  <c:v>Общий итог (максимум 42)</c:v>
                </c:pt>
              </c:strCache>
            </c:strRef>
          </c:cat>
          <c:val>
            <c:numRef>
              <c:f>'СР 2.1'!$B$48:$O$48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0-4BE0-B8D2-448FF821C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9"/>
        <c:axId val="1870432784"/>
        <c:axId val="1979209488"/>
      </c:barChart>
      <c:catAx>
        <c:axId val="187043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9209488"/>
        <c:crosses val="autoZero"/>
        <c:auto val="1"/>
        <c:lblAlgn val="ctr"/>
        <c:lblOffset val="100"/>
        <c:noMultiLvlLbl val="0"/>
      </c:catAx>
      <c:valAx>
        <c:axId val="1979209488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70432784"/>
        <c:crosses val="autoZero"/>
        <c:crossBetween val="between"/>
        <c:majorUnit val="1"/>
        <c:minorUnit val="1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v>Шевелев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'СР 2.1'!$B$1:$P$1</c:f>
              <c:strCache>
                <c:ptCount val="15"/>
                <c:pt idx="0">
                  <c:v>1. Интерфейс</c:v>
                </c:pt>
                <c:pt idx="1">
                  <c:v>2. Работа с файлами</c:v>
                </c:pt>
                <c:pt idx="2">
                  <c:v>3. Работа с документами</c:v>
                </c:pt>
                <c:pt idx="3">
                  <c:v>4. Ввод и редактирование данных</c:v>
                </c:pt>
                <c:pt idx="4">
                  <c:v>5. Создание таблиц</c:v>
                </c:pt>
                <c:pt idx="5">
                  <c:v>6. Основы вычислений</c:v>
                </c:pt>
                <c:pt idx="6">
                  <c:v>7. Использование функций</c:v>
                </c:pt>
                <c:pt idx="7">
                  <c:v>8. Форматирование данных</c:v>
                </c:pt>
                <c:pt idx="8">
                  <c:v>9. Форматирование ячеек</c:v>
                </c:pt>
                <c:pt idx="9">
                  <c:v>10. Форматирование таблиц</c:v>
                </c:pt>
                <c:pt idx="10">
                  <c:v>11. Работа с данными</c:v>
                </c:pt>
                <c:pt idx="11">
                  <c:v>12. Рецензирование и защита документов</c:v>
                </c:pt>
                <c:pt idx="12">
                  <c:v>13. Работа с диаграммами</c:v>
                </c:pt>
                <c:pt idx="13">
                  <c:v>14. Печать документов</c:v>
                </c:pt>
                <c:pt idx="14">
                  <c:v>Общий итог (максимум 42)</c:v>
                </c:pt>
              </c:strCache>
            </c:strRef>
          </c:cat>
          <c:val>
            <c:numRef>
              <c:f>'СР 2.1'!$B$50:$O$50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73-4424-86FA-8B8ED17C60C9}"/>
            </c:ext>
          </c:extLst>
        </c:ser>
        <c:ser>
          <c:idx val="0"/>
          <c:order val="1"/>
          <c:tx>
            <c:v>Кириллов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'СР 2.1'!$B$1:$P$1</c:f>
              <c:strCache>
                <c:ptCount val="15"/>
                <c:pt idx="0">
                  <c:v>1. Интерфейс</c:v>
                </c:pt>
                <c:pt idx="1">
                  <c:v>2. Работа с файлами</c:v>
                </c:pt>
                <c:pt idx="2">
                  <c:v>3. Работа с документами</c:v>
                </c:pt>
                <c:pt idx="3">
                  <c:v>4. Ввод и редактирование данных</c:v>
                </c:pt>
                <c:pt idx="4">
                  <c:v>5. Создание таблиц</c:v>
                </c:pt>
                <c:pt idx="5">
                  <c:v>6. Основы вычислений</c:v>
                </c:pt>
                <c:pt idx="6">
                  <c:v>7. Использование функций</c:v>
                </c:pt>
                <c:pt idx="7">
                  <c:v>8. Форматирование данных</c:v>
                </c:pt>
                <c:pt idx="8">
                  <c:v>9. Форматирование ячеек</c:v>
                </c:pt>
                <c:pt idx="9">
                  <c:v>10. Форматирование таблиц</c:v>
                </c:pt>
                <c:pt idx="10">
                  <c:v>11. Работа с данными</c:v>
                </c:pt>
                <c:pt idx="11">
                  <c:v>12. Рецензирование и защита документов</c:v>
                </c:pt>
                <c:pt idx="12">
                  <c:v>13. Работа с диаграммами</c:v>
                </c:pt>
                <c:pt idx="13">
                  <c:v>14. Печать документов</c:v>
                </c:pt>
                <c:pt idx="14">
                  <c:v>Общий итог (максимум 42)</c:v>
                </c:pt>
              </c:strCache>
            </c:strRef>
          </c:cat>
          <c:val>
            <c:numRef>
              <c:f>'СР 2.1'!$B$48:$O$48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73-4424-86FA-8B8ED17C6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990383696"/>
        <c:axId val="1979221968"/>
      </c:barChart>
      <c:catAx>
        <c:axId val="199038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9221968"/>
        <c:crosses val="autoZero"/>
        <c:auto val="1"/>
        <c:lblAlgn val="ctr"/>
        <c:lblOffset val="100"/>
        <c:noMultiLvlLbl val="0"/>
      </c:catAx>
      <c:valAx>
        <c:axId val="1979221968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0383696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29483213043827"/>
          <c:y val="0.4156742907136608"/>
          <c:w val="0.17616646313573581"/>
          <c:h val="8.9286339207599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'СР 3.1'!$A$2</c:f>
          <c:strCache>
            <c:ptCount val="1"/>
            <c:pt idx="0">
              <c:v>Результаты теста Пользователь MS Excel 2010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6677948407808569E-2"/>
          <c:y val="0.12629770992366415"/>
          <c:w val="0.63420523527582506"/>
          <c:h val="0.641838672837651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'СР 2.1'!$B$1</c:f>
              <c:strCache>
                <c:ptCount val="1"/>
                <c:pt idx="0">
                  <c:v>1. Интерфейс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2.1'!$B$2:$B$50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0-4659-B7DD-06DF69253EE4}"/>
            </c:ext>
          </c:extLst>
        </c:ser>
        <c:ser>
          <c:idx val="1"/>
          <c:order val="1"/>
          <c:tx>
            <c:strRef>
              <c:f>'СР 2.1'!$C$1</c:f>
              <c:strCache>
                <c:ptCount val="1"/>
                <c:pt idx="0">
                  <c:v>2. Работа с файлами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2.1'!$C$2:$C$50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B0-4659-B7DD-06DF69253EE4}"/>
            </c:ext>
          </c:extLst>
        </c:ser>
        <c:ser>
          <c:idx val="2"/>
          <c:order val="2"/>
          <c:tx>
            <c:strRef>
              <c:f>'СР 2.1'!$D$1</c:f>
              <c:strCache>
                <c:ptCount val="1"/>
                <c:pt idx="0">
                  <c:v>3. Работа с документами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2.1'!$D$2:$D$50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B0-4659-B7DD-06DF69253EE4}"/>
            </c:ext>
          </c:extLst>
        </c:ser>
        <c:ser>
          <c:idx val="3"/>
          <c:order val="3"/>
          <c:tx>
            <c:strRef>
              <c:f>'СР 2.1'!$E$1</c:f>
              <c:strCache>
                <c:ptCount val="1"/>
                <c:pt idx="0">
                  <c:v>4. Ввод и редактирование данных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2.1'!$E$2:$E$50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B0-4659-B7DD-06DF69253EE4}"/>
            </c:ext>
          </c:extLst>
        </c:ser>
        <c:ser>
          <c:idx val="4"/>
          <c:order val="4"/>
          <c:tx>
            <c:strRef>
              <c:f>'СР 2.1'!$F$1</c:f>
              <c:strCache>
                <c:ptCount val="1"/>
                <c:pt idx="0">
                  <c:v>5. Создание таблиц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2.1'!$F$2:$F$50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B0-4659-B7DD-06DF69253EE4}"/>
            </c:ext>
          </c:extLst>
        </c:ser>
        <c:ser>
          <c:idx val="5"/>
          <c:order val="5"/>
          <c:tx>
            <c:strRef>
              <c:f>'СР 2.1'!$G$1</c:f>
              <c:strCache>
                <c:ptCount val="1"/>
                <c:pt idx="0">
                  <c:v>6. Основы вычислений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2.1'!$G$2:$G$50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B0-4659-B7DD-06DF69253EE4}"/>
            </c:ext>
          </c:extLst>
        </c:ser>
        <c:ser>
          <c:idx val="6"/>
          <c:order val="6"/>
          <c:tx>
            <c:strRef>
              <c:f>'СР 2.1'!$H$1</c:f>
              <c:strCache>
                <c:ptCount val="1"/>
                <c:pt idx="0">
                  <c:v>7. Использование функций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2.1'!$H$2:$H$50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B0-4659-B7DD-06DF69253EE4}"/>
            </c:ext>
          </c:extLst>
        </c:ser>
        <c:ser>
          <c:idx val="7"/>
          <c:order val="7"/>
          <c:tx>
            <c:strRef>
              <c:f>'СР 2.1'!$I$1</c:f>
              <c:strCache>
                <c:ptCount val="1"/>
                <c:pt idx="0">
                  <c:v>8. Форматирование данных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2.1'!$I$2:$I$50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1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B0-4659-B7DD-06DF69253EE4}"/>
            </c:ext>
          </c:extLst>
        </c:ser>
        <c:ser>
          <c:idx val="8"/>
          <c:order val="8"/>
          <c:tx>
            <c:strRef>
              <c:f>'СР 2.1'!$J$1</c:f>
              <c:strCache>
                <c:ptCount val="1"/>
                <c:pt idx="0">
                  <c:v>9. Форматирование ячеек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2.1'!$J$2:$J$50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B0-4659-B7DD-06DF69253EE4}"/>
            </c:ext>
          </c:extLst>
        </c:ser>
        <c:ser>
          <c:idx val="9"/>
          <c:order val="9"/>
          <c:tx>
            <c:strRef>
              <c:f>'СР 2.1'!$K$1</c:f>
              <c:strCache>
                <c:ptCount val="1"/>
                <c:pt idx="0">
                  <c:v>10. Форматирование таблиц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2.1'!$K$2:$K$50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B0-4659-B7DD-06DF69253EE4}"/>
            </c:ext>
          </c:extLst>
        </c:ser>
        <c:ser>
          <c:idx val="10"/>
          <c:order val="10"/>
          <c:tx>
            <c:strRef>
              <c:f>'СР 2.1'!$L$1</c:f>
              <c:strCache>
                <c:ptCount val="1"/>
                <c:pt idx="0">
                  <c:v>11. Работа с данными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2.1'!$L$2:$L$50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B0-4659-B7DD-06DF69253EE4}"/>
            </c:ext>
          </c:extLst>
        </c:ser>
        <c:ser>
          <c:idx val="11"/>
          <c:order val="11"/>
          <c:tx>
            <c:strRef>
              <c:f>'СР 2.1'!$M$1</c:f>
              <c:strCache>
                <c:ptCount val="1"/>
                <c:pt idx="0">
                  <c:v>12. Рецензирование и защита документов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2.1'!$M$2:$M$50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B0-4659-B7DD-06DF69253EE4}"/>
            </c:ext>
          </c:extLst>
        </c:ser>
        <c:ser>
          <c:idx val="12"/>
          <c:order val="12"/>
          <c:tx>
            <c:strRef>
              <c:f>'СР 2.1'!$N$1</c:f>
              <c:strCache>
                <c:ptCount val="1"/>
                <c:pt idx="0">
                  <c:v>13. Работа с диаграммами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2.1'!$N$2:$N$50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B0-4659-B7DD-06DF69253EE4}"/>
            </c:ext>
          </c:extLst>
        </c:ser>
        <c:ser>
          <c:idx val="13"/>
          <c:order val="13"/>
          <c:tx>
            <c:strRef>
              <c:f>'СР 2.1'!$O$1</c:f>
              <c:strCache>
                <c:ptCount val="1"/>
                <c:pt idx="0">
                  <c:v>14. Печать документов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'СР 2.1'!$A$2:$A$50</c:f>
              <c:strCache>
                <c:ptCount val="49"/>
                <c:pt idx="0">
                  <c:v>Алексеенко</c:v>
                </c:pt>
                <c:pt idx="1">
                  <c:v>Степанов</c:v>
                </c:pt>
                <c:pt idx="2">
                  <c:v>Шульц</c:v>
                </c:pt>
                <c:pt idx="3">
                  <c:v>Воропаев</c:v>
                </c:pt>
                <c:pt idx="4">
                  <c:v>Макарычева</c:v>
                </c:pt>
                <c:pt idx="5">
                  <c:v>Сулейманова</c:v>
                </c:pt>
                <c:pt idx="6">
                  <c:v>Руденский</c:v>
                </c:pt>
                <c:pt idx="7">
                  <c:v>Федоренков</c:v>
                </c:pt>
                <c:pt idx="8">
                  <c:v>Сурдейкина</c:v>
                </c:pt>
                <c:pt idx="9">
                  <c:v>Хохлова</c:v>
                </c:pt>
                <c:pt idx="10">
                  <c:v>Сторожев</c:v>
                </c:pt>
                <c:pt idx="11">
                  <c:v>Стуруа</c:v>
                </c:pt>
                <c:pt idx="12">
                  <c:v>Иваненко</c:v>
                </c:pt>
                <c:pt idx="13">
                  <c:v>Хромова</c:v>
                </c:pt>
                <c:pt idx="14">
                  <c:v>Терехов</c:v>
                </c:pt>
                <c:pt idx="15">
                  <c:v>Богодухова</c:v>
                </c:pt>
                <c:pt idx="16">
                  <c:v>Мальсагов</c:v>
                </c:pt>
                <c:pt idx="17">
                  <c:v>Байдуков</c:v>
                </c:pt>
                <c:pt idx="18">
                  <c:v>Гафуров</c:v>
                </c:pt>
                <c:pt idx="19">
                  <c:v>Маркарян</c:v>
                </c:pt>
                <c:pt idx="20">
                  <c:v>Мышелова</c:v>
                </c:pt>
                <c:pt idx="21">
                  <c:v>Сотникова</c:v>
                </c:pt>
                <c:pt idx="22">
                  <c:v>Ковалев</c:v>
                </c:pt>
                <c:pt idx="23">
                  <c:v>Балаханов</c:v>
                </c:pt>
                <c:pt idx="24">
                  <c:v>Сизов</c:v>
                </c:pt>
                <c:pt idx="25">
                  <c:v>Пономарев</c:v>
                </c:pt>
                <c:pt idx="26">
                  <c:v>Лутовинов</c:v>
                </c:pt>
                <c:pt idx="27">
                  <c:v>Савельев</c:v>
                </c:pt>
                <c:pt idx="28">
                  <c:v>Чешов</c:v>
                </c:pt>
                <c:pt idx="29">
                  <c:v>Лисицын</c:v>
                </c:pt>
                <c:pt idx="30">
                  <c:v>Боргун</c:v>
                </c:pt>
                <c:pt idx="31">
                  <c:v>Глобин</c:v>
                </c:pt>
                <c:pt idx="32">
                  <c:v>Ушакова</c:v>
                </c:pt>
                <c:pt idx="33">
                  <c:v>Акбатыров</c:v>
                </c:pt>
                <c:pt idx="34">
                  <c:v>Исрапилов</c:v>
                </c:pt>
                <c:pt idx="35">
                  <c:v>Лапикова</c:v>
                </c:pt>
                <c:pt idx="36">
                  <c:v>Щепалов</c:v>
                </c:pt>
                <c:pt idx="37">
                  <c:v>Филатова</c:v>
                </c:pt>
                <c:pt idx="38">
                  <c:v>Денисов</c:v>
                </c:pt>
                <c:pt idx="39">
                  <c:v>Великанов</c:v>
                </c:pt>
                <c:pt idx="40">
                  <c:v>НИКОЛАЕВ</c:v>
                </c:pt>
                <c:pt idx="41">
                  <c:v>Фунтов</c:v>
                </c:pt>
                <c:pt idx="42">
                  <c:v>Баранова</c:v>
                </c:pt>
                <c:pt idx="43">
                  <c:v>Аюшеев</c:v>
                </c:pt>
                <c:pt idx="44">
                  <c:v>Петров</c:v>
                </c:pt>
                <c:pt idx="45">
                  <c:v>Воскресенская</c:v>
                </c:pt>
                <c:pt idx="46">
                  <c:v>Шевелев</c:v>
                </c:pt>
                <c:pt idx="47">
                  <c:v>Пахтусов</c:v>
                </c:pt>
                <c:pt idx="48">
                  <c:v>Кириллов</c:v>
                </c:pt>
              </c:strCache>
            </c:strRef>
          </c:cat>
          <c:val>
            <c:numRef>
              <c:f>'СР 2.1'!$O$2:$O$50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1</c:v>
                </c:pt>
                <c:pt idx="44">
                  <c:v>3</c:v>
                </c:pt>
                <c:pt idx="45">
                  <c:v>2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B0-4659-B7DD-06DF69253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85494240"/>
        <c:axId val="1791589728"/>
      </c:barChart>
      <c:catAx>
        <c:axId val="854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1589728"/>
        <c:crosses val="autoZero"/>
        <c:auto val="1"/>
        <c:lblAlgn val="ctr"/>
        <c:lblOffset val="100"/>
        <c:noMultiLvlLbl val="0"/>
      </c:catAx>
      <c:valAx>
        <c:axId val="1791589728"/>
        <c:scaling>
          <c:orientation val="minMax"/>
          <c:max val="4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4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502607391560443"/>
          <c:y val="0.10107471298912066"/>
          <c:w val="0.30836657450115829"/>
          <c:h val="0.87834645669291334"/>
        </c:manualLayout>
      </c:layout>
      <c:overlay val="0"/>
      <c:spPr>
        <a:noFill/>
        <a:ln>
          <a:noFill/>
        </a:ln>
        <a:effectLst>
          <a:glow rad="88900">
            <a:schemeClr val="accent1"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E4DD58-F675-4EF3-91D7-E96344295B45}">
  <sheetPr codeName="Диаграмма1">
    <tabColor rgb="FFFFC000"/>
  </sheetPr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chart" Target="../charts/chart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eg"/><Relationship Id="rId1" Type="http://schemas.openxmlformats.org/officeDocument/2006/relationships/chart" Target="../charts/chart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8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chart" Target="../charts/chart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chart" Target="../charts/chart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tmp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5.png"/><Relationship Id="rId1" Type="http://schemas.openxmlformats.org/officeDocument/2006/relationships/image" Target="../media/image24.tm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7.tmp"/><Relationship Id="rId1" Type="http://schemas.openxmlformats.org/officeDocument/2006/relationships/image" Target="../media/image26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25.png"/><Relationship Id="rId1" Type="http://schemas.openxmlformats.org/officeDocument/2006/relationships/image" Target="../media/image31.tmp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image" Target="../media/image33.tmp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tmp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png"/><Relationship Id="rId1" Type="http://schemas.openxmlformats.org/officeDocument/2006/relationships/image" Target="../media/image36.jpe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4</xdr:row>
      <xdr:rowOff>114300</xdr:rowOff>
    </xdr:from>
    <xdr:to>
      <xdr:col>13</xdr:col>
      <xdr:colOff>333375</xdr:colOff>
      <xdr:row>36</xdr:row>
      <xdr:rowOff>66676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638174" y="1228725"/>
          <a:ext cx="7620001" cy="6048376"/>
          <a:chOff x="638174" y="981075"/>
          <a:chExt cx="7620001" cy="6048376"/>
        </a:xfrm>
      </xdr:grpSpPr>
      <xdr:sp macro="" textlink="">
        <xdr:nvSpPr>
          <xdr:cNvPr id="2" name="Загнутый угол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638174" y="981075"/>
            <a:ext cx="7620001" cy="6048376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 Ленте отобразить вкладку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Разработчик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 вкладке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Главная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добавить новую группу, отображаемое имя группы - ваша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Фамилия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созданную группу на вкладке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Главная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добавить команду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Мастер сводных таблиц и диаграмм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(см.рис.).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панель быстрого доступа добавить команды: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Просмотр и печать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Зависимые ячейки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Показать формулы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астроить строку состояния, отобразить команды: Запись макроса, Среднее, Количество, Минимум, Максимум, Сумма, Ярлыки режимов просмотра, Масштаб, Ползунок масштаба.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величить высоту строки формул для отображения 2-х строк.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 Ленте отобразить вкладку (см. рис.) с вашей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Фамилией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 состав вкладки: группа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Буфер обмена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(из вкладки Главная), группа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Масштаб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(из вкладки Вид), группа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Таблицы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(из вкладки Вставка).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866776" y="1894002"/>
            <a:ext cx="6858000" cy="1105225"/>
          </a:xfrm>
          <a:prstGeom prst="rect">
            <a:avLst/>
          </a:prstGeom>
        </xdr:spPr>
      </xdr:pic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866776" y="3381977"/>
            <a:ext cx="6858000" cy="240265"/>
          </a:xfrm>
          <a:prstGeom prst="rect">
            <a:avLst/>
          </a:prstGeom>
        </xdr:spPr>
      </xdr:pic>
      <xdr:pic>
        <xdr:nvPicPr>
          <xdr:cNvPr id="6" name="Рисунок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861061" y="4842880"/>
            <a:ext cx="6858000" cy="442090"/>
          </a:xfrm>
          <a:prstGeom prst="rect">
            <a:avLst/>
          </a:prstGeom>
        </xdr:spPr>
      </xdr:pic>
      <xdr:pic>
        <xdr:nvPicPr>
          <xdr:cNvPr id="7" name="Рисунок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8126" t="87345" r="46744" b="10099"/>
          <a:stretch/>
        </xdr:blipFill>
        <xdr:spPr>
          <a:xfrm>
            <a:off x="834391" y="4208490"/>
            <a:ext cx="6877050" cy="221045"/>
          </a:xfrm>
          <a:prstGeom prst="rect">
            <a:avLst/>
          </a:prstGeom>
        </xdr:spPr>
      </xdr:pic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821055" y="5769385"/>
            <a:ext cx="6867525" cy="112444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11</xdr:row>
      <xdr:rowOff>114299</xdr:rowOff>
    </xdr:from>
    <xdr:to>
      <xdr:col>9</xdr:col>
      <xdr:colOff>0</xdr:colOff>
      <xdr:row>27</xdr:row>
      <xdr:rowOff>180975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495550" y="2562224"/>
          <a:ext cx="7058025" cy="3114676"/>
          <a:chOff x="3124200" y="1054635"/>
          <a:chExt cx="7058025" cy="2830567"/>
        </a:xfrm>
      </xdr:grpSpPr>
      <xdr:sp macro="" textlink="">
        <xdr:nvSpPr>
          <xdr:cNvPr id="5" name="Загнутый угол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24200" y="1054635"/>
            <a:ext cx="7058025" cy="2830567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опировать лист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1.2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 расположив его копию самой первой (</a:t>
            </a:r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контекстное меню в списке листов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).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роверить, можно ли отменить данную операцию.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опию листа 1.2 переименовать в лист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Расходы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(см.рис.).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роверить, можно ли отменить данную операцию.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Л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ист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Расходы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переместить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в новую книгу. Книгу сохранить с названием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Расходы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роверить, можно ли отменить данную операцию.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айти лист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1.3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в списке листов данной книги (к</a:t>
            </a:r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онтекстное меню в области переходов между листами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).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оместить его после листа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1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2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и изменить цвет ярлыка на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зеленый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роверить, можно ли отменить данную операцию.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6" name="Рисунок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5981701" y="1857375"/>
            <a:ext cx="2809874" cy="14287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507338</xdr:colOff>
      <xdr:row>8</xdr:row>
      <xdr:rowOff>3664</xdr:rowOff>
    </xdr:from>
    <xdr:to>
      <xdr:col>14</xdr:col>
      <xdr:colOff>44697</xdr:colOff>
      <xdr:row>18</xdr:row>
      <xdr:rowOff>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32178" y="1741024"/>
          <a:ext cx="8285119" cy="1962296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ыстро настроить ширину столбцов для просмотра данных в таблице (выделить всю таблицу, двойной щелчок мыши между заголовками столбцов). Где находится аналогичная команда "Автоподбор ширины столбца"?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далить пустой столбец в таблице с помощью команды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Удалить столбцы с листа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на вкладке Главная.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далить пустую строку в таблице с помощью контекстного меню выделенной строки.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7</xdr:row>
      <xdr:rowOff>200025</xdr:rowOff>
    </xdr:from>
    <xdr:to>
      <xdr:col>3</xdr:col>
      <xdr:colOff>3448050</xdr:colOff>
      <xdr:row>13</xdr:row>
      <xdr:rowOff>54429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873704" y="1397454"/>
          <a:ext cx="5166632" cy="1650546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таблицу. Какое сочетание клавиш можно использовать?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Ctrl+Shift+↓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,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Ctrl+Shift+→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,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Ctrl+Shift+Home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,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Ctrl+Shift+End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,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</a:t>
          </a: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ыстро настроить масштаб отображения на листе так, чтобы была видна на экране вся выделенная таблица целиком. 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Где находится команда "Масштаб по выделенному"?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1257298</xdr:colOff>
      <xdr:row>15</xdr:row>
      <xdr:rowOff>9525</xdr:rowOff>
    </xdr:from>
    <xdr:to>
      <xdr:col>15</xdr:col>
      <xdr:colOff>114299</xdr:colOff>
      <xdr:row>39</xdr:row>
      <xdr:rowOff>38100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172198" y="2895600"/>
          <a:ext cx="9258301" cy="4600575"/>
          <a:chOff x="5473698" y="6732699"/>
          <a:chExt cx="6172201" cy="4597653"/>
        </a:xfrm>
      </xdr:grpSpPr>
      <xdr:sp macro="" textlink="">
        <xdr:nvSpPr>
          <xdr:cNvPr id="2" name="Загнутый угол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5473698" y="6732699"/>
            <a:ext cx="6172201" cy="4597653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опировать таблицу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из столбцов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A:B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используя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Специальную вставку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(см.рис.):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в столбцы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D:E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 оставив только форматирование, без значений ячеек </a:t>
            </a:r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(с сохранением ширины столбцов оригинала)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в столбцы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G:H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 оставив только значения, без форматирования.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ак еще можно скопировать формат ячеек?</a:t>
            </a:r>
          </a:p>
        </xdr:txBody>
      </xdr:sp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5772150" y="7475878"/>
            <a:ext cx="4638675" cy="2569999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66673</xdr:colOff>
      <xdr:row>7</xdr:row>
      <xdr:rowOff>66674</xdr:rowOff>
    </xdr:from>
    <xdr:to>
      <xdr:col>8</xdr:col>
      <xdr:colOff>438149</xdr:colOff>
      <xdr:row>19</xdr:row>
      <xdr:rowOff>22859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76273" y="1933574"/>
          <a:ext cx="5972176" cy="2242185"/>
          <a:chOff x="676273" y="828675"/>
          <a:chExt cx="6172201" cy="1853123"/>
        </a:xfrm>
      </xdr:grpSpPr>
      <xdr:sp macro="" textlink="">
        <xdr:nvSpPr>
          <xdr:cNvPr id="3" name="Загнутый угол 3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76273" y="828675"/>
            <a:ext cx="6172201" cy="1853123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содержимое ячейки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В2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таким образом, чтобы при любой ширине столбца текст "за ед." отображался отдельной строкой (см. рис.)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акое сочетание клавиш нужно использовать?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en-US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Enter, Alt+Enter, Ctrl+Enter</a:t>
            </a:r>
            <a:endPara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2000" y="1590675"/>
            <a:ext cx="2819400" cy="523875"/>
          </a:xfrm>
          <a:prstGeom prst="rect">
            <a:avLst/>
          </a:prstGeom>
          <a:solidFill>
            <a:schemeClr val="bg1"/>
          </a:solidFill>
        </xdr:spPr>
      </xdr:pic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933825" y="1533525"/>
            <a:ext cx="1352550" cy="609600"/>
          </a:xfrm>
          <a:prstGeom prst="rect">
            <a:avLst/>
          </a:prstGeom>
          <a:solidFill>
            <a:sysClr val="window" lastClr="FFFFFF"/>
          </a:solidFill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5</xdr:row>
      <xdr:rowOff>133351</xdr:rowOff>
    </xdr:from>
    <xdr:to>
      <xdr:col>10</xdr:col>
      <xdr:colOff>342900</xdr:colOff>
      <xdr:row>11</xdr:row>
      <xdr:rowOff>95251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114925" y="514351"/>
          <a:ext cx="3486150" cy="110490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строке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1575.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Быстрый переход к концу таблицы -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Ctrl+↓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581025</xdr:colOff>
      <xdr:row>1562</xdr:row>
      <xdr:rowOff>161925</xdr:rowOff>
    </xdr:from>
    <xdr:to>
      <xdr:col>12</xdr:col>
      <xdr:colOff>523875</xdr:colOff>
      <xdr:row>1575</xdr:row>
      <xdr:rowOff>19050</xdr:rowOff>
    </xdr:to>
    <xdr:sp macro="" textlink="">
      <xdr:nvSpPr>
        <xdr:cNvPr id="3" name="Загнутый угол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181600" y="297151425"/>
          <a:ext cx="4819650" cy="233362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строке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1575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 помощью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контекстного меню ячейки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Выбрать из раскрывающегося списка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31.12.2009 Развлечения Праздники 560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Быстрый переход к концу таблицы -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Ctrl+↓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очему не получается воспользоваться этим инструментом?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eaLnBrk="1" fontAlgn="auto" latinLnBrk="0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строке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1574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: </a:t>
          </a:r>
        </a:p>
        <a:p>
          <a:pPr eaLnBrk="1" fontAlgn="auto" latinLnBrk="0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31.12.2009 Развлечения Праздники 560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21</xdr:row>
      <xdr:rowOff>114300</xdr:rowOff>
    </xdr:from>
    <xdr:to>
      <xdr:col>6</xdr:col>
      <xdr:colOff>1152525</xdr:colOff>
      <xdr:row>31</xdr:row>
      <xdr:rowOff>12700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09675" y="3714750"/>
          <a:ext cx="5819775" cy="180340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ячейках строк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4:17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ответами на задачи, описанные в строке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2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- с помощью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маркера автозаполнения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 Ввод с клавиатуры не использовать.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анные в столбце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K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заполнить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используя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Прогрессию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(вкладка Главная группа Редактирование / Заполнить). Ввод с клавиатуры не использовать.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6</xdr:row>
      <xdr:rowOff>180975</xdr:rowOff>
    </xdr:from>
    <xdr:to>
      <xdr:col>13</xdr:col>
      <xdr:colOff>114300</xdr:colOff>
      <xdr:row>18</xdr:row>
      <xdr:rowOff>163830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676775" y="1676400"/>
          <a:ext cx="5638800" cy="226885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ячейках столбца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ответами на задачи, описанные в столбце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Вводом с клавиатуры заполняется только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первая пустая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ячейка, остальные - с помощью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маркера автозаполнения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акие возможны варианты заполнения в обоих случаях?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очему возможно использование маркера автозаполнения для текстового поля?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15</xdr:row>
      <xdr:rowOff>76200</xdr:rowOff>
    </xdr:from>
    <xdr:to>
      <xdr:col>7</xdr:col>
      <xdr:colOff>219074</xdr:colOff>
      <xdr:row>24</xdr:row>
      <xdr:rowOff>175260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23849" y="3286125"/>
          <a:ext cx="6429375" cy="181356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оздать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пользовательский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список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для автозаполения, использовать данные ячеек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В2:В9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аполнить данные в ячейках столбца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D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с помощью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маркера автозаполнения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Г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де еще может быть использован пользовательский список?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8</xdr:row>
      <xdr:rowOff>129540</xdr:rowOff>
    </xdr:from>
    <xdr:to>
      <xdr:col>8</xdr:col>
      <xdr:colOff>169545</xdr:colOff>
      <xdr:row>13</xdr:row>
      <xdr:rowOff>26670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931795" y="1377315"/>
          <a:ext cx="4524375" cy="89725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далить из таблицы повторяющиеся записи.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1143001</xdr:colOff>
      <xdr:row>9</xdr:row>
      <xdr:rowOff>47624</xdr:rowOff>
    </xdr:from>
    <xdr:to>
      <xdr:col>4</xdr:col>
      <xdr:colOff>828675</xdr:colOff>
      <xdr:row>15</xdr:row>
      <xdr:rowOff>66675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123951" y="1847849"/>
          <a:ext cx="3848099" cy="1219201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олучить в столбце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G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список Категорий без повторений,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сохранив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данные исходной таблицы.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6</xdr:col>
      <xdr:colOff>1</xdr:colOff>
      <xdr:row>9</xdr:row>
      <xdr:rowOff>47624</xdr:rowOff>
    </xdr:from>
    <xdr:to>
      <xdr:col>9</xdr:col>
      <xdr:colOff>0</xdr:colOff>
      <xdr:row>15</xdr:row>
      <xdr:rowOff>66675</xdr:rowOff>
    </xdr:to>
    <xdr:sp macro="" textlink="">
      <xdr:nvSpPr>
        <xdr:cNvPr id="3" name="Загнутый угол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81651" y="1847849"/>
          <a:ext cx="2781299" cy="1219201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олучить в столбце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G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список Категорий без повторений,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сохранив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данные исходной таблицы.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1400175</xdr:colOff>
      <xdr:row>13</xdr:row>
      <xdr:rowOff>142875</xdr:rowOff>
    </xdr:from>
    <xdr:to>
      <xdr:col>2</xdr:col>
      <xdr:colOff>942975</xdr:colOff>
      <xdr:row>20</xdr:row>
      <xdr:rowOff>88605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400175" y="2143125"/>
          <a:ext cx="3990975" cy="134590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азбить данные столбца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Фамилия Имя Отчество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на составляющие с помощью команды "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Даные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/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Работа с данными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/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Текст по столбцам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"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285751</xdr:colOff>
      <xdr:row>13</xdr:row>
      <xdr:rowOff>171451</xdr:rowOff>
    </xdr:from>
    <xdr:to>
      <xdr:col>28</xdr:col>
      <xdr:colOff>38100</xdr:colOff>
      <xdr:row>38</xdr:row>
      <xdr:rowOff>76202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1906251" y="3238501"/>
          <a:ext cx="11334749" cy="4667251"/>
          <a:chOff x="-1109832" y="2781028"/>
          <a:chExt cx="9801226" cy="3933825"/>
        </a:xfrm>
      </xdr:grpSpPr>
      <xdr:sp macro="" textlink="">
        <xdr:nvSpPr>
          <xdr:cNvPr id="3" name="Загнутый угол 3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-1109832" y="2781028"/>
            <a:ext cx="9801226" cy="3933825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формить таблицу, как на рис.                               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етку отключить.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форматы ячеек: денежный и процентный            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одобрать масштаб для отображения таблицы на весь экран.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границы и заливка ячеек                                        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опировать формат таблицы из столбцов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A: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 столбцы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J:Q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,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используя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Формат по образцу</a:t>
            </a: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выравнивание данных и ширина столбцов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перенос текста по строкам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Ч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то нужно сделать для корректного отображения процентов в столбцах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E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F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? Как это можно сделать?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1057553" y="4029467"/>
            <a:ext cx="9246929" cy="21050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95251</xdr:colOff>
      <xdr:row>0</xdr:row>
      <xdr:rowOff>95249</xdr:rowOff>
    </xdr:from>
    <xdr:to>
      <xdr:col>15</xdr:col>
      <xdr:colOff>342901</xdr:colOff>
      <xdr:row>29</xdr:row>
      <xdr:rowOff>152399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496051" y="95249"/>
          <a:ext cx="7321550" cy="5289550"/>
          <a:chOff x="3648076" y="95249"/>
          <a:chExt cx="7315200" cy="5562600"/>
        </a:xfrm>
      </xdr:grpSpPr>
      <xdr:sp macro="" textlink="">
        <xdr:nvSpPr>
          <xdr:cNvPr id="3" name="Загнутый угол 3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3648076" y="95249"/>
            <a:ext cx="7315200" cy="5562600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формить таблицу, как на рис.                                                     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обавить примечания как на рис.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форматы ячеек: денежный и процентный                                   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границы и заливка ячеек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выравнивание данных и ширина столбцов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объединение ячеек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829050" y="1476375"/>
            <a:ext cx="6753225" cy="41433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4</xdr:row>
      <xdr:rowOff>85724</xdr:rowOff>
    </xdr:from>
    <xdr:to>
      <xdr:col>14</xdr:col>
      <xdr:colOff>300990</xdr:colOff>
      <xdr:row>17</xdr:row>
      <xdr:rowOff>144779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3672840" y="1200149"/>
          <a:ext cx="5162550" cy="2535555"/>
          <a:chOff x="609600" y="2295524"/>
          <a:chExt cx="5162550" cy="2538016"/>
        </a:xfrm>
      </xdr:grpSpPr>
      <xdr:sp macro="" textlink="">
        <xdr:nvSpPr>
          <xdr:cNvPr id="3" name="Загнутый угол 3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609600" y="2295524"/>
            <a:ext cx="5162550" cy="2538016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росмотреть все примечания и заметки.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опировать текст заметки к ячейке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В14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на листе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2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и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добавить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его в примечание на данном листе.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форматирование заметки (см.рис.): 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начертание: полужирный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размер шрифта: 12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цвет шрифта: красный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029075" y="3333750"/>
            <a:ext cx="1428750" cy="108585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952499</xdr:colOff>
      <xdr:row>21</xdr:row>
      <xdr:rowOff>85725</xdr:rowOff>
    </xdr:from>
    <xdr:to>
      <xdr:col>6</xdr:col>
      <xdr:colOff>57150</xdr:colOff>
      <xdr:row>31</xdr:row>
      <xdr:rowOff>167640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52499" y="3514725"/>
          <a:ext cx="5810251" cy="198691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далить все примечания и заметки на этом листе.</a:t>
          </a: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чистить все форматирование таблицы, данные не удалять.</a:t>
          </a: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начение ячейки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А1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отобразить по центру над таблицей (объединение ячеек использовать нельзя).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6</xdr:row>
      <xdr:rowOff>38100</xdr:rowOff>
    </xdr:from>
    <xdr:to>
      <xdr:col>9</xdr:col>
      <xdr:colOff>466725</xdr:colOff>
      <xdr:row>16</xdr:row>
      <xdr:rowOff>137160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219075" y="1533525"/>
          <a:ext cx="7258050" cy="2004060"/>
          <a:chOff x="447675" y="1447800"/>
          <a:chExt cx="7258050" cy="2006649"/>
        </a:xfrm>
      </xdr:grpSpPr>
      <xdr:sp macro="" textlink="">
        <xdr:nvSpPr>
          <xdr:cNvPr id="3" name="Загнутый угол 3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447675" y="1447800"/>
            <a:ext cx="7258050" cy="2006649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становите параметры ячейки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А1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таким образом, чтобы при одном введеном знаке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*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отображалось как на рис.:</a:t>
            </a: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609601" y="2200275"/>
            <a:ext cx="6896100" cy="676275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</xdr:row>
      <xdr:rowOff>19050</xdr:rowOff>
    </xdr:from>
    <xdr:to>
      <xdr:col>12</xdr:col>
      <xdr:colOff>161925</xdr:colOff>
      <xdr:row>16</xdr:row>
      <xdr:rowOff>22860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95325" y="400050"/>
          <a:ext cx="6781800" cy="209931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центр управления безопасностью для возможности запуска макросов: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Файл/ Параметры/ Центр управления безопасностью/ Центр управления безопасностью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Microsoft Excel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/ Параметры центра управления безопасностью…/ Параметры макросов/ Отключить все макросы с уведомлением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охранить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файл в формате поддерживающем макросы -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Макросы.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xlsm</a:t>
          </a: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188406</xdr:colOff>
      <xdr:row>4</xdr:row>
      <xdr:rowOff>146538</xdr:rowOff>
    </xdr:from>
    <xdr:to>
      <xdr:col>11</xdr:col>
      <xdr:colOff>62801</xdr:colOff>
      <xdr:row>29</xdr:row>
      <xdr:rowOff>83820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331531" y="337038"/>
          <a:ext cx="5170295" cy="4699782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indent="0"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ячейку </a:t>
          </a:r>
          <a:r>
            <a:rPr kumimoji="0" lang="en-US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A3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rtl="0" eaLnBrk="1" fontAlgn="base" hangingPunct="1"/>
          <a:endParaRPr kumimoji="0" lang="ru-RU" sz="1100" b="1" i="0" u="none" strike="noStrike" kern="0" cap="none" spc="0" normalizeH="0" baseline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апустить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Запись макроса 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на вкладке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Разработчик.</a:t>
          </a:r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казать параметры макроса: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Имя макроса: Рубли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Сочетание клавиш: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+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R</a:t>
          </a:r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Сохранить в: Эта книга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Описание: Форматирует ячейку</a:t>
          </a: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ажать ОК.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 необходимые действия по форматированию ячейки: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Чиловой формат: денежный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Обозначение: р.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Число десятичных знаков: 0</a:t>
          </a:r>
        </a:p>
        <a:p>
          <a:pPr rtl="0" eaLnBrk="1" fontAlgn="base" hangingPunct="1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Начертание: полужирный курсив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запись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макроса. 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роверить наличие макроса Рубли в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списке макросов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344365</xdr:colOff>
      <xdr:row>14</xdr:row>
      <xdr:rowOff>154285</xdr:rowOff>
    </xdr:from>
    <xdr:to>
      <xdr:col>12</xdr:col>
      <xdr:colOff>281459</xdr:colOff>
      <xdr:row>36</xdr:row>
      <xdr:rowOff>156210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773115" y="3173710"/>
          <a:ext cx="6556969" cy="419292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indent="0"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ячейку </a:t>
          </a:r>
          <a:r>
            <a:rPr kumimoji="0" lang="en-US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4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 макрос </a:t>
          </a: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с помощью сочетания клавиш </a:t>
          </a:r>
          <a:r>
            <a:rPr kumimoji="0" lang="en-US" altLang="ru-RU" sz="1100" b="1" i="0" u="none" strike="noStrike" kern="0" cap="none" spc="0" normalizeH="0" baseline="0" noProof="0" dirty="0" err="1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Ctrl+Shift</a:t>
          </a: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+</a:t>
          </a:r>
          <a:r>
            <a:rPr kumimoji="0" lang="en-US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R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роверить, можно ли отменить данную операцию.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ячейки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A3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:А16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макрос Рубли из списка макросов.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 панель быстрого доступа добавить макрос </a:t>
          </a: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, 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ыбрать символ и указать имя для отображения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3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:В16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макрос Рубли с помощью кнопки с панели быстрого доступа.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ставить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Элемент управления формы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Кнопка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(вкладка Разработчик).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урсором мыши нарисовать кнопку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 назначить ей макрос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макрос Рубли с помощью кнопки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для ячеек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С3:С16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5</xdr:row>
          <xdr:rowOff>38100</xdr:rowOff>
        </xdr:from>
        <xdr:to>
          <xdr:col>9</xdr:col>
          <xdr:colOff>285750</xdr:colOff>
          <xdr:row>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Рубли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303544</xdr:colOff>
      <xdr:row>3</xdr:row>
      <xdr:rowOff>115138</xdr:rowOff>
    </xdr:from>
    <xdr:to>
      <xdr:col>18</xdr:col>
      <xdr:colOff>115137</xdr:colOff>
      <xdr:row>25</xdr:row>
      <xdr:rowOff>137160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04169" y="115138"/>
          <a:ext cx="6517193" cy="4213022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indent="0"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ячейки </a:t>
          </a:r>
          <a:r>
            <a:rPr kumimoji="0" lang="en-US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A3:G16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 макрос </a:t>
          </a: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любым способом.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списке макросов открыть текст макроса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для редактирования - кнопка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Изменить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 </a:t>
          </a: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зменить параметр </a:t>
          </a:r>
          <a:r>
            <a:rPr kumimoji="0" lang="en-US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.FontStyle = "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полужирный курсив"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на </a:t>
          </a:r>
          <a:r>
            <a:rPr kumimoji="0" lang="en-US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.FontStyle = "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обычный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"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охранить изменения в тексте макроса и закрыть окно редактирования макроса.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роверить, изменилось ли форматирование ячеек.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ыделить ячейки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A3:G16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ыполнить макрос </a:t>
          </a:r>
          <a:r>
            <a:rPr kumimoji="0" lang="ru-RU" altLang="ru-RU" sz="1100" b="1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Рубли</a:t>
          </a:r>
          <a:r>
            <a:rPr kumimoji="0" lang="ru-RU" altLang="ru-RU" sz="1100" b="0" i="0" u="none" strike="noStrike" kern="0" cap="none" spc="0" normalizeH="0" baseline="0" noProof="0" dirty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любым способом.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роверить, изменилось ли форматирование ячеек.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142875</xdr:rowOff>
    </xdr:from>
    <xdr:to>
      <xdr:col>5</xdr:col>
      <xdr:colOff>485775</xdr:colOff>
      <xdr:row>32</xdr:row>
      <xdr:rowOff>76200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447675" y="3357563"/>
          <a:ext cx="8146256" cy="3552825"/>
          <a:chOff x="6324600" y="1343025"/>
          <a:chExt cx="8153400" cy="3552825"/>
        </a:xfrm>
      </xdr:grpSpPr>
      <xdr:sp macro="" textlink="">
        <xdr:nvSpPr>
          <xdr:cNvPr id="3" name="Загнутый угол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6324600" y="1343025"/>
            <a:ext cx="8153400" cy="3552825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rtl="0" eaLnBrk="0" fontAlgn="base" hangingPunct="0"/>
            <a:r>
              <a:rPr kumimoji="0" lang="ru-RU" sz="1100" b="1" i="0" u="none" strike="noStrike" kern="0" cap="none" spc="0" normalizeH="0" baseline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</a:t>
            </a:r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оздать на данном листе следующие диаграммы (см. рис.):</a:t>
            </a:r>
          </a:p>
          <a:p>
            <a:pPr rtl="0" eaLnBrk="0" fontAlgn="base" hangingPunct="0"/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Столбиковую гистограмму для сравнения уровня цен на услуги.</a:t>
            </a:r>
          </a:p>
          <a:p>
            <a:pPr rtl="0" eaLnBrk="0" fontAlgn="base" hangingPunct="0"/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Линейчатую диаграмму для сравнения уровня стоимости ресурсов.</a:t>
            </a:r>
          </a:p>
          <a:p>
            <a:pPr rtl="0" eaLnBrk="0" fontAlgn="base" hangingPunct="0"/>
            <a:endPara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Picture 2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6443506" y="2438399"/>
            <a:ext cx="3872069" cy="20764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2">
            <a:extLst>
              <a:ext uri="{FF2B5EF4-FFF2-40B4-BE49-F238E27FC236}">
                <a16:creationId xmlns:a16="http://schemas.microsoft.com/office/drawing/2014/main" id="{00000000-0008-0000-1800-000005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0525125" y="2343150"/>
            <a:ext cx="3424969" cy="23456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160734</xdr:colOff>
      <xdr:row>3</xdr:row>
      <xdr:rowOff>110727</xdr:rowOff>
    </xdr:from>
    <xdr:to>
      <xdr:col>14</xdr:col>
      <xdr:colOff>482203</xdr:colOff>
      <xdr:row>15</xdr:row>
      <xdr:rowOff>186927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172640</xdr:colOff>
      <xdr:row>16</xdr:row>
      <xdr:rowOff>122633</xdr:rowOff>
    </xdr:from>
    <xdr:to>
      <xdr:col>14</xdr:col>
      <xdr:colOff>494109</xdr:colOff>
      <xdr:row>31</xdr:row>
      <xdr:rowOff>8333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723901</xdr:colOff>
      <xdr:row>13</xdr:row>
      <xdr:rowOff>171450</xdr:rowOff>
    </xdr:from>
    <xdr:to>
      <xdr:col>7</xdr:col>
      <xdr:colOff>175261</xdr:colOff>
      <xdr:row>21</xdr:row>
      <xdr:rowOff>76200</xdr:rowOff>
    </xdr:to>
    <xdr:sp macro="" textlink="">
      <xdr:nvSpPr>
        <xdr:cNvPr id="2" name="Загнутый угол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5981701" y="2457450"/>
          <a:ext cx="3842385" cy="142875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ыстро исправить диаграмму: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добавить данные по накладным расходам (столбец </a:t>
          </a:r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F)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rtl="0" eaLnBrk="0" fontAlgn="base" hangingPunct="0"/>
          <a:r>
            <a:rPr kumimoji="0" lang="en-US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Ctrl+C, Ctrl+V</a:t>
          </a:r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1152525</xdr:colOff>
      <xdr:row>13</xdr:row>
      <xdr:rowOff>61912</xdr:rowOff>
    </xdr:from>
    <xdr:to>
      <xdr:col>2</xdr:col>
      <xdr:colOff>466725</xdr:colOff>
      <xdr:row>27</xdr:row>
      <xdr:rowOff>138112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119062</xdr:rowOff>
    </xdr:from>
    <xdr:to>
      <xdr:col>5</xdr:col>
      <xdr:colOff>590550</xdr:colOff>
      <xdr:row>25</xdr:row>
      <xdr:rowOff>4762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276225</xdr:colOff>
      <xdr:row>3</xdr:row>
      <xdr:rowOff>152400</xdr:rowOff>
    </xdr:from>
    <xdr:to>
      <xdr:col>16</xdr:col>
      <xdr:colOff>295275</xdr:colOff>
      <xdr:row>29</xdr:row>
      <xdr:rowOff>114300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5419725" y="857250"/>
          <a:ext cx="6115050" cy="4924425"/>
          <a:chOff x="5667376" y="180974"/>
          <a:chExt cx="6115050" cy="4924425"/>
        </a:xfrm>
      </xdr:grpSpPr>
      <xdr:sp macro="" textlink="">
        <xdr:nvSpPr>
          <xdr:cNvPr id="4" name="Загнутый угол 2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5667376" y="180974"/>
            <a:ext cx="6115050" cy="4924425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исходные данные диаграммы таким образом, чтобы по горизонтальной оси появились подписи кварталов, так, как они обозначены в таблице.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становить параметры шрифта для подписей горизонтальной оси: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начертание: полужирный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размер: 11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становить параметры для вертикальной оси: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цена основных делений: 50 000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цена промежуточных делений: 25 000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добавить промежуточные линии сетки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тип диаграммы на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Гистограмма с группировкой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05600" y="2743200"/>
            <a:ext cx="3815278" cy="2295525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4</xdr:row>
      <xdr:rowOff>38100</xdr:rowOff>
    </xdr:from>
    <xdr:to>
      <xdr:col>17</xdr:col>
      <xdr:colOff>142876</xdr:colOff>
      <xdr:row>28</xdr:row>
      <xdr:rowOff>38100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pSpPr/>
      </xdr:nvGrpSpPr>
      <xdr:grpSpPr>
        <a:xfrm>
          <a:off x="5191125" y="942975"/>
          <a:ext cx="6800851" cy="4572000"/>
          <a:chOff x="5181599" y="190499"/>
          <a:chExt cx="6800851" cy="4572002"/>
        </a:xfrm>
      </xdr:grpSpPr>
      <xdr:sp macro="" textlink="">
        <xdr:nvSpPr>
          <xdr:cNvPr id="4" name="Загнутый угол 2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5181599" y="190499"/>
            <a:ext cx="6800851" cy="4572002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исходные данные диаграммы таким образом, чтобы в легенде появились подписи подразделений, так, как они обозначены в таблице.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размер шрифта легенды на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12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оменять местами значения по столбцам и строкам.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значение ячейки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C3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на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35 000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обавить название диаграммы - значение ячейки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B1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обавить подписи данных - значения.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ереместить диаграмму на лист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Диаграмма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</xdr:txBody>
      </xdr:sp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1C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8277225" y="2247900"/>
            <a:ext cx="3569767" cy="240030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57149</xdr:colOff>
      <xdr:row>8</xdr:row>
      <xdr:rowOff>47624</xdr:rowOff>
    </xdr:from>
    <xdr:to>
      <xdr:col>12</xdr:col>
      <xdr:colOff>342900</xdr:colOff>
      <xdr:row>29</xdr:row>
      <xdr:rowOff>85725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6400799" y="1714499"/>
          <a:ext cx="3333751" cy="4038601"/>
          <a:chOff x="6267449" y="542924"/>
          <a:chExt cx="3333751" cy="4038601"/>
        </a:xfrm>
      </xdr:grpSpPr>
      <xdr:sp macro="" textlink="">
        <xdr:nvSpPr>
          <xdr:cNvPr id="3" name="Загнутый угол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6267449" y="542924"/>
            <a:ext cx="3333751" cy="4038601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оздать на данном листе следующую диаграмму (см. рис.):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</a:t>
            </a:r>
            <a:r>
              <a:rPr kumimoji="0" lang="ru-RU" sz="1100" b="0" i="0" u="none" strike="noStrike" kern="0" cap="none" spc="0" normalizeH="0" baseline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круговая диаграмма для анализа долей итоговых объемов продаж по подразделениям от общего годового итога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6534150" y="1771650"/>
            <a:ext cx="2581276" cy="273367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23812</xdr:colOff>
      <xdr:row>9</xdr:row>
      <xdr:rowOff>61912</xdr:rowOff>
    </xdr:from>
    <xdr:to>
      <xdr:col>5</xdr:col>
      <xdr:colOff>633412</xdr:colOff>
      <xdr:row>23</xdr:row>
      <xdr:rowOff>138112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152400</xdr:rowOff>
    </xdr:from>
    <xdr:to>
      <xdr:col>5</xdr:col>
      <xdr:colOff>590550</xdr:colOff>
      <xdr:row>25</xdr:row>
      <xdr:rowOff>4762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361949</xdr:colOff>
      <xdr:row>5</xdr:row>
      <xdr:rowOff>174625</xdr:rowOff>
    </xdr:from>
    <xdr:to>
      <xdr:col>16</xdr:col>
      <xdr:colOff>38100</xdr:colOff>
      <xdr:row>29</xdr:row>
      <xdr:rowOff>117475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6102349" y="1279525"/>
          <a:ext cx="5162551" cy="4133850"/>
          <a:chOff x="6448424" y="1361943"/>
          <a:chExt cx="5162551" cy="4514850"/>
        </a:xfrm>
      </xdr:grpSpPr>
      <xdr:sp macro="" textlink="">
        <xdr:nvSpPr>
          <xdr:cNvPr id="4" name="Загнутый угол 2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6448424" y="1361943"/>
            <a:ext cx="5162551" cy="4514850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В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ыделить ряд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ДКСУ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на диаграмме (не в таблице!) и удалить его.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рименить к диаграмме стиль 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11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У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становить фильтр в таблице по полю Квартал, отобразить данные только за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I</a:t>
            </a: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IV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квартал.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 </a:t>
            </a:r>
          </a:p>
        </xdr:txBody>
      </xdr:sp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6543675" y="2995239"/>
            <a:ext cx="4572000" cy="2733676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10</xdr:row>
      <xdr:rowOff>166687</xdr:rowOff>
    </xdr:from>
    <xdr:to>
      <xdr:col>5</xdr:col>
      <xdr:colOff>695325</xdr:colOff>
      <xdr:row>25</xdr:row>
      <xdr:rowOff>52387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304799</xdr:colOff>
      <xdr:row>7</xdr:row>
      <xdr:rowOff>28576</xdr:rowOff>
    </xdr:from>
    <xdr:to>
      <xdr:col>16</xdr:col>
      <xdr:colOff>104774</xdr:colOff>
      <xdr:row>27</xdr:row>
      <xdr:rowOff>19050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pSpPr/>
      </xdr:nvGrpSpPr>
      <xdr:grpSpPr>
        <a:xfrm>
          <a:off x="7518399" y="1514476"/>
          <a:ext cx="4676775" cy="3800474"/>
          <a:chOff x="7486649" y="800101"/>
          <a:chExt cx="4676775" cy="3800474"/>
        </a:xfrm>
      </xdr:grpSpPr>
      <xdr:sp macro="" textlink="">
        <xdr:nvSpPr>
          <xdr:cNvPr id="4" name="Загнутый угол 2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7486649" y="800101"/>
            <a:ext cx="4676775" cy="3800474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И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зменить диаграмму - привести ее к такому же виду как на рис. </a:t>
            </a:r>
          </a:p>
          <a:p>
            <a:pPr marL="0" marR="0" lvl="0" indent="0" defTabSz="914400" rtl="0" eaLnBrk="0" fontAlgn="base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1F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7572375" y="1495425"/>
            <a:ext cx="4467226" cy="2695575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685799</xdr:colOff>
      <xdr:row>6</xdr:row>
      <xdr:rowOff>133349</xdr:rowOff>
    </xdr:from>
    <xdr:to>
      <xdr:col>8</xdr:col>
      <xdr:colOff>419100</xdr:colOff>
      <xdr:row>19</xdr:row>
      <xdr:rowOff>99060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304924" y="1085849"/>
          <a:ext cx="7305676" cy="2442211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параметры страницы: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поля: 1,5 см со всех сторон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ориентация: альбомная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менить режим отображения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Разметка страницы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 проверить поместилась ли таблица на 1 странице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зменить параметры масштаба при печати: вписать таблицу по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ширине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 страницу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 параметр печати: центрировать таблицу на странице -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горизонтально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9</xdr:row>
      <xdr:rowOff>133350</xdr:rowOff>
    </xdr:from>
    <xdr:to>
      <xdr:col>7</xdr:col>
      <xdr:colOff>504825</xdr:colOff>
      <xdr:row>24</xdr:row>
      <xdr:rowOff>175260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409575" y="1276350"/>
          <a:ext cx="6686550" cy="289941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параметры страницы: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поля: обычные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ориентация: книжная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менить режим отображения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Страничный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 установить область печати 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A1:E34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зменить параметры печати: вписать таблицу по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ширине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высоте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 страницу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 параметры печати: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печать: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сетка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заголовки</a:t>
          </a: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печать примечания: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 конце листа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6</xdr:row>
      <xdr:rowOff>47625</xdr:rowOff>
    </xdr:from>
    <xdr:to>
      <xdr:col>15</xdr:col>
      <xdr:colOff>266700</xdr:colOff>
      <xdr:row>13</xdr:row>
      <xdr:rowOff>45720</xdr:rowOff>
    </xdr:to>
    <xdr:sp macro="" textlink="">
      <xdr:nvSpPr>
        <xdr:cNvPr id="2" name="Загнутый угол 2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4838699" y="628650"/>
          <a:ext cx="6057901" cy="133159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 параметры печати таким образом, чтобы на печать выводились только данные таблицы вместе с ее заголовком (без диаграммы).</a:t>
          </a:r>
        </a:p>
      </xdr:txBody>
    </xdr:sp>
    <xdr:clientData/>
  </xdr:twoCellAnchor>
  <xdr:twoCellAnchor>
    <xdr:from>
      <xdr:col>0</xdr:col>
      <xdr:colOff>552450</xdr:colOff>
      <xdr:row>10</xdr:row>
      <xdr:rowOff>119062</xdr:rowOff>
    </xdr:from>
    <xdr:to>
      <xdr:col>5</xdr:col>
      <xdr:colOff>590550</xdr:colOff>
      <xdr:row>25</xdr:row>
      <xdr:rowOff>4762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142875</xdr:rowOff>
    </xdr:from>
    <xdr:to>
      <xdr:col>7</xdr:col>
      <xdr:colOff>200025</xdr:colOff>
      <xdr:row>21</xdr:row>
      <xdr:rowOff>152400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590550" y="1238250"/>
          <a:ext cx="6000750" cy="218122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параметры страницы: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поля: обычные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ориентация: книжная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зменить параметры печати: вписать таблицу по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ширине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 страницу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 параметр печати: печатать на каждой странице сквозную строку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8</xdr:row>
      <xdr:rowOff>15240</xdr:rowOff>
    </xdr:from>
    <xdr:to>
      <xdr:col>8</xdr:col>
      <xdr:colOff>85725</xdr:colOff>
      <xdr:row>20</xdr:row>
      <xdr:rowOff>19051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533400" y="929640"/>
          <a:ext cx="6562725" cy="2175511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становить параметр печати: печатать на каждой странице сквозную строку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колонтитулы: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верхний средний: путь и имя файла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левый: текущая дата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правый: порядковый номер страницы (начертание - полужирный) / общее количество страниц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304799</xdr:colOff>
      <xdr:row>5</xdr:row>
      <xdr:rowOff>83820</xdr:rowOff>
    </xdr:from>
    <xdr:to>
      <xdr:col>8</xdr:col>
      <xdr:colOff>19049</xdr:colOff>
      <xdr:row>26</xdr:row>
      <xdr:rowOff>104775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304799" y="845820"/>
          <a:ext cx="7019925" cy="402145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ля листов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6-11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установить следующие параметры печати: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альбомная ориентация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масштаб размещения таблицы на 1 странице целиком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размер полей: нижнее - 1 см, остальные - 2 см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центрирование таблицы на странице по горизонтали и вертикали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верхний колонтитул слева: Внутренняя спецификация проекта «1С: Ремонтная мастерская»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верхний колонтитул справа: ЛИСТ «Имя Листа»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колонтитул слева: Полный путь к файлу / Имя файла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колониттул справа: Общее количество страниц / Номер страницы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печатать заголовки строк и столбцов электронной таблицы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примечания в конце листа</a:t>
          </a:r>
        </a:p>
        <a:p>
          <a:pPr rtl="0" eaLnBrk="0" fontAlgn="base" hangingPunct="0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ля листов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10 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и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11 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установить дополнительно следующие параметры печати: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масштаб размещения таблицы на 2 страницы в ширину и 1 в длину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сквозной столбец: 1 (Статья расходов)</a:t>
          </a:r>
        </a:p>
        <a:p>
          <a:pPr rtl="0" eaLnBrk="0" fontAlgn="base" hangingPunct="0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тправить листы 6-11 на печать (предварительный просмотр).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104776</xdr:rowOff>
    </xdr:from>
    <xdr:to>
      <xdr:col>13</xdr:col>
      <xdr:colOff>304800</xdr:colOff>
      <xdr:row>31</xdr:row>
      <xdr:rowOff>70276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GrpSpPr/>
      </xdr:nvGrpSpPr>
      <xdr:grpSpPr>
        <a:xfrm>
          <a:off x="190500" y="809626"/>
          <a:ext cx="9182100" cy="5166150"/>
          <a:chOff x="190500" y="781051"/>
          <a:chExt cx="9182100" cy="5166150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0000000-0008-0000-2B00-000005000000}"/>
              </a:ext>
            </a:extLst>
          </xdr:cNvPr>
          <xdr:cNvGrpSpPr/>
        </xdr:nvGrpSpPr>
        <xdr:grpSpPr>
          <a:xfrm>
            <a:off x="190500" y="3371850"/>
            <a:ext cx="4543425" cy="2305050"/>
            <a:chOff x="419100" y="2495550"/>
            <a:chExt cx="4905375" cy="2305050"/>
          </a:xfrm>
        </xdr:grpSpPr>
        <xdr:sp macro="" textlink="">
          <xdr:nvSpPr>
            <xdr:cNvPr id="2" name="Загнутый угол 1">
              <a:extLst>
                <a:ext uri="{FF2B5EF4-FFF2-40B4-BE49-F238E27FC236}">
                  <a16:creationId xmlns:a16="http://schemas.microsoft.com/office/drawing/2014/main" id="{00000000-0008-0000-2B00-000002000000}"/>
                </a:ext>
              </a:extLst>
            </xdr:cNvPr>
            <xdr:cNvSpPr/>
          </xdr:nvSpPr>
          <xdr:spPr>
            <a:xfrm>
              <a:off x="419100" y="2495550"/>
              <a:ext cx="4905375" cy="2305050"/>
            </a:xfrm>
            <a:prstGeom prst="foldedCorner">
              <a:avLst>
                <a:gd name="adj" fmla="val 7756"/>
              </a:avLst>
            </a:prstGeom>
            <a:solidFill>
              <a:srgbClr val="FFFF99"/>
            </a:solidFill>
            <a:ln w="1905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ЗАДАНИЕ: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П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рименить пользовательские форматы: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Квартальные данные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- формат в тясячах с 1-м знаком в дробной части</a:t>
              </a:r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id="{00000000-0008-0000-2B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09700" y="3381375"/>
              <a:ext cx="3115110" cy="1286054"/>
            </a:xfrm>
            <a:prstGeom prst="rect">
              <a:avLst/>
            </a:prstGeom>
          </xdr:spPr>
        </xdr:pic>
      </xdr:grpSp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1974" r="1857"/>
          <a:stretch/>
        </xdr:blipFill>
        <xdr:spPr>
          <a:xfrm>
            <a:off x="5029200" y="3133654"/>
            <a:ext cx="4127940" cy="2813547"/>
          </a:xfrm>
          <a:prstGeom prst="rect">
            <a:avLst/>
          </a:prstGeom>
        </xdr:spPr>
      </xdr:pic>
      <xdr:pic>
        <xdr:nvPicPr>
          <xdr:cNvPr id="7" name="Рисунок 6">
            <a:extLst>
              <a:ext uri="{FF2B5EF4-FFF2-40B4-BE49-F238E27FC236}">
                <a16:creationId xmlns:a16="http://schemas.microsoft.com/office/drawing/2014/main" id="{00000000-0008-0000-2B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5610225" y="781051"/>
            <a:ext cx="3762375" cy="2312935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3</xdr:row>
      <xdr:rowOff>152400</xdr:rowOff>
    </xdr:from>
    <xdr:to>
      <xdr:col>13</xdr:col>
      <xdr:colOff>133351</xdr:colOff>
      <xdr:row>28</xdr:row>
      <xdr:rowOff>114300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GrpSpPr/>
      </xdr:nvGrpSpPr>
      <xdr:grpSpPr>
        <a:xfrm>
          <a:off x="600074" y="857250"/>
          <a:ext cx="9906002" cy="4495800"/>
          <a:chOff x="600074" y="857250"/>
          <a:chExt cx="9906002" cy="4495800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0000000-0008-0000-2C00-000005000000}"/>
              </a:ext>
            </a:extLst>
          </xdr:cNvPr>
          <xdr:cNvGrpSpPr/>
        </xdr:nvGrpSpPr>
        <xdr:grpSpPr>
          <a:xfrm>
            <a:off x="600074" y="2552700"/>
            <a:ext cx="4676775" cy="2800350"/>
            <a:chOff x="600074" y="2552700"/>
            <a:chExt cx="4676775" cy="2800350"/>
          </a:xfrm>
        </xdr:grpSpPr>
        <xdr:sp macro="" textlink="">
          <xdr:nvSpPr>
            <xdr:cNvPr id="2" name="Загнутый угол 2">
              <a:extLst>
                <a:ext uri="{FF2B5EF4-FFF2-40B4-BE49-F238E27FC236}">
                  <a16:creationId xmlns:a16="http://schemas.microsoft.com/office/drawing/2014/main" id="{00000000-0008-0000-2C00-000002000000}"/>
                </a:ext>
              </a:extLst>
            </xdr:cNvPr>
            <xdr:cNvSpPr/>
          </xdr:nvSpPr>
          <xdr:spPr>
            <a:xfrm>
              <a:off x="600074" y="2552700"/>
              <a:ext cx="4676775" cy="2800350"/>
            </a:xfrm>
            <a:prstGeom prst="foldedCorner">
              <a:avLst>
                <a:gd name="adj" fmla="val 7756"/>
              </a:avLst>
            </a:prstGeom>
            <a:solidFill>
              <a:srgbClr val="FFFF99"/>
            </a:solidFill>
            <a:ln w="1905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ЗАДАНИЕ: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П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рименить пользовательские форматы: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Количество - 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1 шт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Стоимость ремонта -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1,50 у.е.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Инвентарный номер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-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FF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№ 451-9559</a:t>
              </a:r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id="{00000000-0008-0000-2C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76275" y="3705225"/>
              <a:ext cx="4391638" cy="1543265"/>
            </a:xfrm>
            <a:prstGeom prst="rect">
              <a:avLst/>
            </a:prstGeom>
          </xdr:spPr>
        </xdr:pic>
      </xdr:grpSp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6027430" y="3648075"/>
            <a:ext cx="4478646" cy="1343025"/>
          </a:xfrm>
          <a:prstGeom prst="rect">
            <a:avLst/>
          </a:prstGeom>
        </xdr:spPr>
      </xdr:pic>
      <xdr:pic>
        <xdr:nvPicPr>
          <xdr:cNvPr id="6" name="Рисунок 5">
            <a:extLst>
              <a:ext uri="{FF2B5EF4-FFF2-40B4-BE49-F238E27FC236}">
                <a16:creationId xmlns:a16="http://schemas.microsoft.com/office/drawing/2014/main" id="{00000000-0008-0000-2C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6291833" y="857250"/>
            <a:ext cx="4090417" cy="251460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503169</xdr:colOff>
      <xdr:row>14</xdr:row>
      <xdr:rowOff>416</xdr:rowOff>
    </xdr:from>
    <xdr:to>
      <xdr:col>7</xdr:col>
      <xdr:colOff>533401</xdr:colOff>
      <xdr:row>31</xdr:row>
      <xdr:rowOff>85725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GrpSpPr/>
      </xdr:nvGrpSpPr>
      <xdr:grpSpPr>
        <a:xfrm>
          <a:off x="503169" y="2705516"/>
          <a:ext cx="8640832" cy="3161884"/>
          <a:chOff x="503169" y="2705516"/>
          <a:chExt cx="8640832" cy="3161884"/>
        </a:xfrm>
      </xdr:grpSpPr>
      <xdr:sp macro="" textlink="">
        <xdr:nvSpPr>
          <xdr:cNvPr id="2" name="Загнутый угол 1">
            <a:extLst>
              <a:ext uri="{FF2B5EF4-FFF2-40B4-BE49-F238E27FC236}">
                <a16:creationId xmlns:a16="http://schemas.microsoft.com/office/drawing/2014/main" id="{00000000-0008-0000-2D00-000002000000}"/>
              </a:ext>
            </a:extLst>
          </xdr:cNvPr>
          <xdr:cNvSpPr/>
        </xdr:nvSpPr>
        <xdr:spPr>
          <a:xfrm>
            <a:off x="503169" y="2705516"/>
            <a:ext cx="8640832" cy="3161884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</a:t>
            </a:r>
            <a:r>
              <a: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рименить пользовательские форматы: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Код мероприятия - </a:t>
            </a: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КМ-01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Дата ввода -  </a:t>
            </a: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Пт 01.05.2015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Длительность, час и мин - </a:t>
            </a: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4 час 30 мин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Длительность, мин </a:t>
            </a: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- </a:t>
            </a:r>
            <a:r>
              <a:rPr kumimoji="0" lang="en-US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27</a:t>
            </a:r>
            <a:r>
              <a: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0 мин</a:t>
            </a:r>
          </a:p>
        </xdr:txBody>
      </xdr:sp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3467100" y="2771775"/>
            <a:ext cx="1590675" cy="1171575"/>
          </a:xfrm>
          <a:prstGeom prst="rect">
            <a:avLst/>
          </a:prstGeom>
          <a:ln w="38100">
            <a:solidFill>
              <a:schemeClr val="accent5"/>
            </a:solidFill>
          </a:ln>
        </xdr:spPr>
      </xdr:pic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00000000-0008-0000-2D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0575" y="4010025"/>
            <a:ext cx="8116433" cy="172426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542925</xdr:colOff>
      <xdr:row>3</xdr:row>
      <xdr:rowOff>57150</xdr:rowOff>
    </xdr:from>
    <xdr:to>
      <xdr:col>14</xdr:col>
      <xdr:colOff>38100</xdr:colOff>
      <xdr:row>16</xdr:row>
      <xdr:rowOff>7885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153525" y="762000"/>
          <a:ext cx="3762375" cy="2312935"/>
        </a:xfrm>
        <a:prstGeom prst="rect">
          <a:avLst/>
        </a:prstGeom>
      </xdr:spPr>
    </xdr:pic>
    <xdr:clientData/>
  </xdr:twoCellAnchor>
  <xdr:twoCellAnchor editAs="oneCell">
    <xdr:from>
      <xdr:col>8</xdr:col>
      <xdr:colOff>361610</xdr:colOff>
      <xdr:row>15</xdr:row>
      <xdr:rowOff>152399</xdr:rowOff>
    </xdr:from>
    <xdr:to>
      <xdr:col>14</xdr:col>
      <xdr:colOff>82809</xdr:colOff>
      <xdr:row>30</xdr:row>
      <xdr:rowOff>76199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581810" y="3038474"/>
          <a:ext cx="3378799" cy="2638425"/>
        </a:xfrm>
        <a:prstGeom prst="rect">
          <a:avLst/>
        </a:prstGeom>
      </xdr:spPr>
    </xdr:pic>
    <xdr:clientData/>
  </xdr:twoCellAnchor>
  <xdr:twoCellAnchor editAs="oneCell">
    <xdr:from>
      <xdr:col>8</xdr:col>
      <xdr:colOff>408791</xdr:colOff>
      <xdr:row>30</xdr:row>
      <xdr:rowOff>57149</xdr:rowOff>
    </xdr:from>
    <xdr:to>
      <xdr:col>14</xdr:col>
      <xdr:colOff>47625</xdr:colOff>
      <xdr:row>38</xdr:row>
      <xdr:rowOff>101668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2D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-2"/>
        <a:stretch/>
      </xdr:blipFill>
      <xdr:spPr>
        <a:xfrm>
          <a:off x="9628991" y="5657849"/>
          <a:ext cx="3296434" cy="1492319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33</xdr:row>
      <xdr:rowOff>96743</xdr:rowOff>
    </xdr:from>
    <xdr:to>
      <xdr:col>8</xdr:col>
      <xdr:colOff>277436</xdr:colOff>
      <xdr:row>38</xdr:row>
      <xdr:rowOff>158695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2D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133850" y="6240368"/>
          <a:ext cx="5363786" cy="966827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455467</xdr:colOff>
      <xdr:row>25</xdr:row>
      <xdr:rowOff>5194</xdr:rowOff>
    </xdr:from>
    <xdr:to>
      <xdr:col>14</xdr:col>
      <xdr:colOff>144771</xdr:colOff>
      <xdr:row>60</xdr:row>
      <xdr:rowOff>123825</xdr:rowOff>
    </xdr:to>
    <xdr:grpSp>
      <xdr:nvGrpSpPr>
        <xdr:cNvPr id="10" name="Группа 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GrpSpPr/>
      </xdr:nvGrpSpPr>
      <xdr:grpSpPr>
        <a:xfrm>
          <a:off x="3465367" y="4710544"/>
          <a:ext cx="10471604" cy="6424181"/>
          <a:chOff x="3627292" y="805294"/>
          <a:chExt cx="10423979" cy="6424181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0000000-0008-0000-2E00-000005000000}"/>
              </a:ext>
            </a:extLst>
          </xdr:cNvPr>
          <xdr:cNvGrpSpPr/>
        </xdr:nvGrpSpPr>
        <xdr:grpSpPr>
          <a:xfrm>
            <a:off x="3627292" y="805294"/>
            <a:ext cx="10079183" cy="3042806"/>
            <a:chOff x="922192" y="2138794"/>
            <a:chExt cx="10079183" cy="3042806"/>
          </a:xfrm>
        </xdr:grpSpPr>
        <xdr:sp macro="" textlink="">
          <xdr:nvSpPr>
            <xdr:cNvPr id="2" name="Загнутый угол 1">
              <a:extLst>
                <a:ext uri="{FF2B5EF4-FFF2-40B4-BE49-F238E27FC236}">
                  <a16:creationId xmlns:a16="http://schemas.microsoft.com/office/drawing/2014/main" id="{00000000-0008-0000-2E00-000002000000}"/>
                </a:ext>
              </a:extLst>
            </xdr:cNvPr>
            <xdr:cNvSpPr/>
          </xdr:nvSpPr>
          <xdr:spPr>
            <a:xfrm>
              <a:off x="922192" y="2138794"/>
              <a:ext cx="10079183" cy="3042806"/>
            </a:xfrm>
            <a:prstGeom prst="foldedCorner">
              <a:avLst>
                <a:gd name="adj" fmla="val 7756"/>
              </a:avLst>
            </a:prstGeom>
            <a:solidFill>
              <a:srgbClr val="FFFF99"/>
            </a:solidFill>
            <a:ln w="1905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ЗАДАНИЕ: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Р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ассчитать ситуацию - разница между данными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На складе 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и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Минимальный запас. 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О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формить полученные ситуации: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  для положительной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B05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+12 Избыток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  для отрицательной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-12 Дефицит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  для нейтральной (=0) </a:t>
              </a: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FF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норма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id="{00000000-0008-0000-2E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5" y="3419475"/>
              <a:ext cx="9745435" cy="1581371"/>
            </a:xfrm>
            <a:prstGeom prst="rect">
              <a:avLst/>
            </a:prstGeom>
          </xdr:spPr>
        </xdr:pic>
      </xdr:grpSp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572625" y="5886450"/>
            <a:ext cx="4478646" cy="1343025"/>
          </a:xfrm>
          <a:prstGeom prst="rect">
            <a:avLst/>
          </a:prstGeom>
        </xdr:spPr>
      </xdr:pic>
      <xdr:pic>
        <xdr:nvPicPr>
          <xdr:cNvPr id="9" name="Рисунок 8">
            <a:extLst>
              <a:ext uri="{FF2B5EF4-FFF2-40B4-BE49-F238E27FC236}">
                <a16:creationId xmlns:a16="http://schemas.microsoft.com/office/drawing/2014/main" id="{00000000-0008-0000-2E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486900" y="3857625"/>
            <a:ext cx="4550465" cy="2079352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28575</xdr:rowOff>
    </xdr:from>
    <xdr:to>
      <xdr:col>13</xdr:col>
      <xdr:colOff>438150</xdr:colOff>
      <xdr:row>34</xdr:row>
      <xdr:rowOff>123825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GrpSpPr/>
      </xdr:nvGrpSpPr>
      <xdr:grpSpPr>
        <a:xfrm>
          <a:off x="4543425" y="942975"/>
          <a:ext cx="5686425" cy="5810250"/>
          <a:chOff x="4514850" y="923925"/>
          <a:chExt cx="5686425" cy="5524500"/>
        </a:xfrm>
      </xdr:grpSpPr>
      <xdr:grpSp>
        <xdr:nvGrpSpPr>
          <xdr:cNvPr id="6" name="Группа 5">
            <a:extLst>
              <a:ext uri="{FF2B5EF4-FFF2-40B4-BE49-F238E27FC236}">
                <a16:creationId xmlns:a16="http://schemas.microsoft.com/office/drawing/2014/main" id="{00000000-0008-0000-2F00-000006000000}"/>
              </a:ext>
            </a:extLst>
          </xdr:cNvPr>
          <xdr:cNvGrpSpPr/>
        </xdr:nvGrpSpPr>
        <xdr:grpSpPr>
          <a:xfrm>
            <a:off x="4514850" y="923925"/>
            <a:ext cx="5686425" cy="3276600"/>
            <a:chOff x="4514850" y="923925"/>
            <a:chExt cx="5686425" cy="3276600"/>
          </a:xfrm>
        </xdr:grpSpPr>
        <xdr:sp macro="" textlink="">
          <xdr:nvSpPr>
            <xdr:cNvPr id="2" name="Загнутый угол 2">
              <a:extLst>
                <a:ext uri="{FF2B5EF4-FFF2-40B4-BE49-F238E27FC236}">
                  <a16:creationId xmlns:a16="http://schemas.microsoft.com/office/drawing/2014/main" id="{00000000-0008-0000-2F00-000002000000}"/>
                </a:ext>
              </a:extLst>
            </xdr:cNvPr>
            <xdr:cNvSpPr/>
          </xdr:nvSpPr>
          <xdr:spPr>
            <a:xfrm>
              <a:off x="4514850" y="923925"/>
              <a:ext cx="5686425" cy="3276600"/>
            </a:xfrm>
            <a:prstGeom prst="foldedCorner">
              <a:avLst>
                <a:gd name="adj" fmla="val 7756"/>
              </a:avLst>
            </a:prstGeom>
            <a:solidFill>
              <a:srgbClr val="FFFF99"/>
            </a:solidFill>
            <a:ln w="19050" cap="flat" cmpd="sng" algn="ctr">
              <a:solidFill>
                <a:srgbClr val="4F81BD">
                  <a:shade val="50000"/>
                </a:srgbClr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ЗАДАНИЕ: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FF0000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П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рименить пользовательские форматы для разных ситуаций, чтобы отобразить: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Ситуация 1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- только положительные значения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Ситуация 2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- только отрицательные значения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Ситуация 3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- только нулевые значения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000" b="1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Ситуация 4</a:t>
              </a:r>
              <a:r>
                <a:rPr kumimoji="0" lang="ru-RU" sz="1000" b="0" i="0" u="none" strike="noStrike" kern="0" cap="none" spc="0" normalizeH="0" baseline="0" noProof="0">
                  <a:ln>
                    <a:noFill/>
                  </a:ln>
                  <a:solidFill>
                    <a:srgbClr val="000066"/>
                  </a:solidFill>
                  <a:effectLst/>
                  <a:uLnTx/>
                  <a:uFillTx/>
                  <a:latin typeface="Arial" pitchFamily="34" charset="0"/>
                  <a:ea typeface="+mn-ea"/>
                  <a:cs typeface="Arial" pitchFamily="34" charset="0"/>
                </a:rPr>
                <a:t> - только текстовая информация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0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id="{00000000-0008-0000-2F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219700" y="2247900"/>
              <a:ext cx="4382112" cy="1895740"/>
            </a:xfrm>
            <a:prstGeom prst="rect">
              <a:avLst/>
            </a:prstGeom>
          </xdr:spPr>
        </xdr:pic>
      </xdr:grpSp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848225" y="4254773"/>
            <a:ext cx="4800600" cy="2193652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7</xdr:row>
      <xdr:rowOff>171450</xdr:rowOff>
    </xdr:from>
    <xdr:to>
      <xdr:col>16</xdr:col>
      <xdr:colOff>323851</xdr:colOff>
      <xdr:row>18</xdr:row>
      <xdr:rowOff>139065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3238500" y="1504950"/>
          <a:ext cx="6838951" cy="206311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 Ленте создать (отредактировать) вкладку с вашей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Фамилией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 вкладке создать 3-5 новые группы.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созданные группы добавить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Часто используемые команды 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(примерно 30, что видны на экране).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 этот лист добавить снимок экрана, на котором будет видно настроенную вкладку и список часто используемых команд.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381000</xdr:colOff>
      <xdr:row>5</xdr:row>
      <xdr:rowOff>95686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477000" cy="1048186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25400</xdr:colOff>
      <xdr:row>2</xdr:row>
      <xdr:rowOff>123825</xdr:rowOff>
    </xdr:from>
    <xdr:to>
      <xdr:col>26</xdr:col>
      <xdr:colOff>44450</xdr:colOff>
      <xdr:row>30</xdr:row>
      <xdr:rowOff>104775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GrpSpPr/>
      </xdr:nvGrpSpPr>
      <xdr:grpSpPr>
        <a:xfrm>
          <a:off x="9169400" y="1863725"/>
          <a:ext cx="7334250" cy="5314950"/>
          <a:chOff x="6657975" y="339725"/>
          <a:chExt cx="7334250" cy="5314950"/>
        </a:xfrm>
      </xdr:grpSpPr>
      <xdr:sp macro="" textlink="">
        <xdr:nvSpPr>
          <xdr:cNvPr id="2" name="Загнутый угол 3">
            <a:extLst>
              <a:ext uri="{FF2B5EF4-FFF2-40B4-BE49-F238E27FC236}">
                <a16:creationId xmlns:a16="http://schemas.microsoft.com/office/drawing/2014/main" id="{00000000-0008-0000-3100-000002000000}"/>
              </a:ext>
            </a:extLst>
          </xdr:cNvPr>
          <xdr:cNvSpPr/>
        </xdr:nvSpPr>
        <xdr:spPr>
          <a:xfrm>
            <a:off x="6657975" y="339725"/>
            <a:ext cx="7334250" cy="5314950"/>
          </a:xfrm>
          <a:prstGeom prst="foldedCorner">
            <a:avLst>
              <a:gd name="adj" fmla="val 7756"/>
            </a:avLst>
          </a:prstGeom>
          <a:solidFill>
            <a:srgbClr val="FFFF99"/>
          </a:solidFill>
          <a:ln w="1905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ЗАДАНИЕ: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Н</a:t>
            </a:r>
            <a:r>
              <a:rPr kumimoji="0" lang="ru-RU" sz="1100" b="0" i="0" u="none" strike="noStrike" kern="0" cap="none" spc="0" normalizeH="0" baseline="0" noProof="0">
                <a:ln>
                  <a:noFill/>
                </a:ln>
                <a:solidFill>
                  <a:srgbClr val="000066"/>
                </a:solidFill>
                <a:effectLst/>
                <a:uLnTx/>
                <a:uFillTx/>
                <a:latin typeface="Arial" pitchFamily="34" charset="0"/>
                <a:ea typeface="+mn-ea"/>
                <a:cs typeface="Arial" pitchFamily="34" charset="0"/>
              </a:rPr>
              <a:t>астроить формат 1-й строки и 1-го столбца таким образом, чтобы виден был весь текст, введенный в ячейки. </a:t>
            </a: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78650" y="1018567"/>
            <a:ext cx="6040024" cy="4494106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15</xdr:row>
      <xdr:rowOff>95250</xdr:rowOff>
    </xdr:from>
    <xdr:to>
      <xdr:col>23</xdr:col>
      <xdr:colOff>133350</xdr:colOff>
      <xdr:row>32</xdr:row>
      <xdr:rowOff>19050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6105525" y="3057525"/>
          <a:ext cx="8553450" cy="316230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трока 1 (ячейка А1) - заголовок для всей таблицы.</a:t>
          </a: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опировать таблицу с листа СР 2.1 начиная со 2-й строки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(Точно ли со второй? У меня из-за этого в таблицу не попали названия заданий)</a:t>
          </a: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обавить столбец в конце таблицы "% выполнения". Заполнить его, используя Специальную вставку (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max 42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балла).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формить таблицу, использовать:                             </a:t>
          </a: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формат ячеек                                                         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границы и заливка ячеек                                         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выравнивание данных и ширина столбцов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перенос текста по строкам и пр.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етку отключить.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одобрать масштаб для отображения таблицы на весь экран.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обавить 1-2 примечания.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6</xdr:row>
      <xdr:rowOff>19050</xdr:rowOff>
    </xdr:from>
    <xdr:to>
      <xdr:col>15</xdr:col>
      <xdr:colOff>198245</xdr:colOff>
      <xdr:row>17</xdr:row>
      <xdr:rowOff>148590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3228975" y="1162050"/>
          <a:ext cx="6218045" cy="222504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аписать макрос "Ширина столбца", который будет у заранее выделенного столбца устанавливать ширину столбца - 4.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арисовать кнопку и назначить ей макрос.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роверить работу кнопки на двух столбцах.</a:t>
          </a: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1" fontAlgn="base" hangingPunct="1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</xdr:rowOff>
        </xdr:from>
        <xdr:to>
          <xdr:col>18</xdr:col>
          <xdr:colOff>590550</xdr:colOff>
          <xdr:row>6</xdr:row>
          <xdr:rowOff>76200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33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279400</xdr:colOff>
      <xdr:row>0</xdr:row>
      <xdr:rowOff>126999</xdr:rowOff>
    </xdr:from>
    <xdr:to>
      <xdr:col>28</xdr:col>
      <xdr:colOff>180975</xdr:colOff>
      <xdr:row>40</xdr:row>
      <xdr:rowOff>41275</xdr:rowOff>
    </xdr:to>
    <xdr:sp macro="" textlink="">
      <xdr:nvSpPr>
        <xdr:cNvPr id="2" name="Загнутый угол 2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/>
      </xdr:nvSpPr>
      <xdr:spPr>
        <a:xfrm>
          <a:off x="8572500" y="126999"/>
          <a:ext cx="7216775" cy="8296276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оздать на данном листе следующие диаграммы (см. рис.) (исходные данные - таблица на листе </a:t>
          </a:r>
          <a:r>
            <a:rPr kumimoji="0" lang="ru-RU" sz="1100" b="1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СР 2.1</a:t>
          </a: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):</a:t>
          </a:r>
        </a:p>
        <a:p>
          <a:pPr rtl="0" eaLnBrk="0" fontAlgn="base" hangingPunct="0"/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1. гистограмму с группировкой с результатами одного студента по секциям -  желательно найти себя :).</a:t>
          </a:r>
        </a:p>
        <a:p>
          <a:pPr marL="0" marR="0" lvl="0" indent="0" defTabSz="914400" rtl="0" eaLnBrk="0" fontAlgn="base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2. гистограмму с группировкой для сравнения результатов выбранного студента с другим студентом по секциям.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3. гистограмму с накоплением для сравнения результатов всех студентов группы по секциям (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название диаграммы - значение ячейки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).</a:t>
          </a:r>
        </a:p>
        <a:p>
          <a:pPr rtl="0" eaLnBrk="0" fontAlgn="base" hangingPunct="0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rtl="0" eaLnBrk="0" fontAlgn="base" hangingPunct="0"/>
          <a:endParaRPr kumimoji="0" lang="ru-RU" sz="1100" b="0" i="0" u="none" strike="noStrike" kern="0" cap="none" spc="0" normalizeH="0" baseline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 editAs="oneCell">
    <xdr:from>
      <xdr:col>16</xdr:col>
      <xdr:colOff>400111</xdr:colOff>
      <xdr:row>6</xdr:row>
      <xdr:rowOff>117474</xdr:rowOff>
    </xdr:from>
    <xdr:to>
      <xdr:col>21</xdr:col>
      <xdr:colOff>165735</xdr:colOff>
      <xdr:row>20</xdr:row>
      <xdr:rowOff>20319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3211" y="1514474"/>
          <a:ext cx="2813624" cy="3077845"/>
        </a:xfrm>
        <a:prstGeom prst="rect">
          <a:avLst/>
        </a:prstGeom>
      </xdr:spPr>
    </xdr:pic>
    <xdr:clientData/>
  </xdr:twoCellAnchor>
  <xdr:twoCellAnchor editAs="oneCell">
    <xdr:from>
      <xdr:col>16</xdr:col>
      <xdr:colOff>384175</xdr:colOff>
      <xdr:row>20</xdr:row>
      <xdr:rowOff>174625</xdr:rowOff>
    </xdr:from>
    <xdr:to>
      <xdr:col>27</xdr:col>
      <xdr:colOff>469708</xdr:colOff>
      <xdr:row>36</xdr:row>
      <xdr:rowOff>134681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77275" y="4746625"/>
          <a:ext cx="6791133" cy="3008056"/>
        </a:xfrm>
        <a:prstGeom prst="rect">
          <a:avLst/>
        </a:prstGeom>
      </xdr:spPr>
    </xdr:pic>
    <xdr:clientData/>
  </xdr:twoCellAnchor>
  <xdr:twoCellAnchor editAs="oneCell">
    <xdr:from>
      <xdr:col>22</xdr:col>
      <xdr:colOff>285740</xdr:colOff>
      <xdr:row>6</xdr:row>
      <xdr:rowOff>136525</xdr:rowOff>
    </xdr:from>
    <xdr:to>
      <xdr:col>27</xdr:col>
      <xdr:colOff>411891</xdr:colOff>
      <xdr:row>20</xdr:row>
      <xdr:rowOff>41275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36440" y="1533525"/>
          <a:ext cx="3174151" cy="3079750"/>
        </a:xfrm>
        <a:prstGeom prst="rect">
          <a:avLst/>
        </a:prstGeom>
      </xdr:spPr>
    </xdr:pic>
    <xdr:clientData/>
  </xdr:twoCellAnchor>
  <xdr:twoCellAnchor>
    <xdr:from>
      <xdr:col>0</xdr:col>
      <xdr:colOff>222249</xdr:colOff>
      <xdr:row>2</xdr:row>
      <xdr:rowOff>114300</xdr:rowOff>
    </xdr:from>
    <xdr:to>
      <xdr:col>8</xdr:col>
      <xdr:colOff>292100</xdr:colOff>
      <xdr:row>21</xdr:row>
      <xdr:rowOff>50800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1274784-6E28-4315-9D0E-237A7F181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19049</xdr:colOff>
      <xdr:row>1</xdr:row>
      <xdr:rowOff>228600</xdr:rowOff>
    </xdr:from>
    <xdr:to>
      <xdr:col>15</xdr:col>
      <xdr:colOff>215900</xdr:colOff>
      <xdr:row>23</xdr:row>
      <xdr:rowOff>76200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3B9F9CE-92AB-482F-8AEC-E5D358E88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196848</xdr:colOff>
      <xdr:row>23</xdr:row>
      <xdr:rowOff>152400</xdr:rowOff>
    </xdr:from>
    <xdr:to>
      <xdr:col>15</xdr:col>
      <xdr:colOff>304800</xdr:colOff>
      <xdr:row>41</xdr:row>
      <xdr:rowOff>50800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9CAA337-6EF2-4C36-BABE-0195622D0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28576</xdr:rowOff>
    </xdr:from>
    <xdr:to>
      <xdr:col>14</xdr:col>
      <xdr:colOff>457201</xdr:colOff>
      <xdr:row>12</xdr:row>
      <xdr:rowOff>1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/>
      </xdr:nvSpPr>
      <xdr:spPr>
        <a:xfrm>
          <a:off x="381000" y="219076"/>
          <a:ext cx="7305676" cy="2305050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параметры для листа СР 3.1: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поля: 1 см со всех сторон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ориентация: альбомная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вписать таблицы по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ширине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на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1 страницу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центрировать таблицу на странице - </a:t>
          </a: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горизонтально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Н</a:t>
          </a: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астроить колонтитулы для листа СР 3.1: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верхний левый: имя файла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левый: текущая дата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- нижний правый: порядковый номер страницы (начертание - полужирный) / общее количество страниц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2</xdr:row>
      <xdr:rowOff>76200</xdr:rowOff>
    </xdr:from>
    <xdr:to>
      <xdr:col>11</xdr:col>
      <xdr:colOff>104775</xdr:colOff>
      <xdr:row>13</xdr:row>
      <xdr:rowOff>7620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/>
      </xdr:nvSpPr>
      <xdr:spPr>
        <a:xfrm>
          <a:off x="6343650" y="447675"/>
          <a:ext cx="3381375" cy="1922145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0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</a:t>
          </a: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рименить пользовательские форматы: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0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Код заказа -  представлено всегда 4 знаками (0001)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Дата заказа - Вс фев 10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Диаметр - </a:t>
          </a: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R15</a:t>
          </a:r>
          <a:endParaRPr kumimoji="0" lang="ru-RU" sz="10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Количество - 4 шт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Получатель - в начало добавить </a:t>
          </a: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г.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2</xdr:row>
      <xdr:rowOff>85725</xdr:rowOff>
    </xdr:from>
    <xdr:to>
      <xdr:col>11</xdr:col>
      <xdr:colOff>361950</xdr:colOff>
      <xdr:row>11</xdr:row>
      <xdr:rowOff>104776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5314950" y="647700"/>
          <a:ext cx="3600450" cy="1647826"/>
        </a:xfrm>
        <a:prstGeom prst="foldedCorner">
          <a:avLst>
            <a:gd name="adj" fmla="val 7756"/>
          </a:avLst>
        </a:prstGeom>
        <a:solidFill>
          <a:srgbClr val="FFFF99"/>
        </a:solidFill>
        <a:ln w="1905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ЗАДАНИЕ: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0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В</a:t>
          </a: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ычислить изменения по массе, которые произошли в 2012 г по отношению к данным 2011 г.</a:t>
          </a: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0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О</a:t>
          </a: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формить полученные данные: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  положительные - </a:t>
          </a: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0000FF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Больше на 10 г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  отрицательные - </a:t>
          </a:r>
          <a:r>
            <a:rPr kumimoji="0" lang="ru-RU" sz="1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Меньше на 10 г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000" b="0" i="0" u="none" strike="noStrike" kern="0" cap="none" spc="0" normalizeH="0" baseline="0" noProof="0">
              <a:ln>
                <a:noFill/>
              </a:ln>
              <a:solidFill>
                <a:srgbClr val="000066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   нулевые - не указывать значение в ячейке.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000" b="0" i="0" u="none" strike="noStrike" kern="0" cap="none" spc="0" normalizeH="0" baseline="0" noProof="0">
            <a:ln>
              <a:noFill/>
            </a:ln>
            <a:solidFill>
              <a:srgbClr val="000066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APERS/CAPRAPSCH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/>
          <cell r="BB98"/>
          <cell r="BC98"/>
          <cell r="BD98"/>
          <cell r="BE98"/>
          <cell r="BF98"/>
          <cell r="BG98"/>
          <cell r="BH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  <cell r="CE98"/>
          <cell r="CF98"/>
          <cell r="CG98"/>
          <cell r="CH98"/>
          <cell r="CI98"/>
          <cell r="CJ98"/>
          <cell r="CK98"/>
          <cell r="CL98"/>
          <cell r="CM98"/>
          <cell r="CN98"/>
          <cell r="CO98"/>
          <cell r="CP98"/>
          <cell r="CQ98"/>
          <cell r="CR98"/>
          <cell r="CS98"/>
          <cell r="CT98"/>
          <cell r="CU98"/>
          <cell r="CV98"/>
          <cell r="CW98"/>
          <cell r="CX98"/>
          <cell r="CY98"/>
          <cell r="CZ98"/>
          <cell r="DA98"/>
          <cell r="DB98"/>
          <cell r="DC98"/>
          <cell r="DD98"/>
          <cell r="DE98"/>
          <cell r="DF98"/>
          <cell r="DG98"/>
          <cell r="DH98"/>
          <cell r="DI98"/>
          <cell r="DJ98"/>
          <cell r="DK98"/>
          <cell r="DL98"/>
          <cell r="DM98"/>
          <cell r="DN98"/>
          <cell r="DO98"/>
          <cell r="DP98"/>
          <cell r="DQ98"/>
          <cell r="DR98"/>
          <cell r="DS98"/>
          <cell r="DT98"/>
          <cell r="DU98"/>
          <cell r="DV98"/>
          <cell r="DW98"/>
          <cell r="DX98"/>
          <cell r="DY98"/>
          <cell r="DZ98"/>
          <cell r="EA98"/>
          <cell r="EB98"/>
          <cell r="EC98"/>
          <cell r="ED98"/>
          <cell r="EE98"/>
          <cell r="EF98"/>
          <cell r="EG98"/>
          <cell r="EH98"/>
          <cell r="EI98"/>
          <cell r="EJ98"/>
          <cell r="EK98"/>
          <cell r="EL98"/>
          <cell r="EM98"/>
          <cell r="EN98"/>
          <cell r="EO98"/>
          <cell r="EP98"/>
          <cell r="EQ98"/>
          <cell r="ER98"/>
          <cell r="ES98"/>
          <cell r="ET98"/>
          <cell r="EU98"/>
          <cell r="EV98"/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  <cell r="CE99"/>
          <cell r="CF99"/>
          <cell r="CG99"/>
          <cell r="CH99"/>
          <cell r="CI99"/>
          <cell r="CJ99"/>
          <cell r="CK99"/>
          <cell r="CL99"/>
          <cell r="CM99"/>
          <cell r="CN99"/>
          <cell r="CO99"/>
          <cell r="CP99"/>
          <cell r="CQ99"/>
          <cell r="CR99"/>
          <cell r="CS99"/>
          <cell r="CT99"/>
          <cell r="CU99"/>
          <cell r="CV99"/>
          <cell r="CW99"/>
          <cell r="CX99"/>
          <cell r="CY99"/>
          <cell r="CZ99"/>
          <cell r="DA99"/>
          <cell r="DB99"/>
          <cell r="DC99"/>
          <cell r="DD99"/>
          <cell r="DE99"/>
          <cell r="DF99"/>
          <cell r="DG99"/>
          <cell r="DH99"/>
          <cell r="DI99"/>
          <cell r="DJ99"/>
          <cell r="DK99"/>
          <cell r="DL99"/>
          <cell r="DM99"/>
          <cell r="DN99"/>
          <cell r="DO99"/>
          <cell r="DP99"/>
          <cell r="DQ99"/>
          <cell r="DR99"/>
          <cell r="DS99"/>
          <cell r="DT99"/>
          <cell r="DU99"/>
          <cell r="DV99"/>
          <cell r="DW99"/>
          <cell r="DX99"/>
          <cell r="DY99"/>
          <cell r="DZ99"/>
          <cell r="EA99"/>
          <cell r="EB99"/>
          <cell r="EC99"/>
          <cell r="ED99"/>
          <cell r="EE99"/>
          <cell r="EF99"/>
          <cell r="EG99"/>
          <cell r="EH99"/>
          <cell r="EI99"/>
          <cell r="EJ99"/>
          <cell r="EK99"/>
          <cell r="EL99"/>
          <cell r="EM99"/>
          <cell r="EN99"/>
          <cell r="EO99"/>
          <cell r="EP99"/>
          <cell r="EQ99"/>
          <cell r="ER99"/>
          <cell r="ES99"/>
          <cell r="ET99"/>
          <cell r="EU99"/>
          <cell r="EV99"/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  <cell r="CE100"/>
          <cell r="CF100"/>
          <cell r="CG100"/>
          <cell r="CH100"/>
          <cell r="CI100"/>
          <cell r="CJ100"/>
          <cell r="CK100"/>
          <cell r="CL100"/>
          <cell r="CM100"/>
          <cell r="CN100"/>
          <cell r="CO100"/>
          <cell r="CP100"/>
          <cell r="CQ100"/>
          <cell r="CR100"/>
          <cell r="CS100"/>
          <cell r="CT100"/>
          <cell r="CU100"/>
          <cell r="CV100"/>
          <cell r="CW100"/>
          <cell r="CX100"/>
          <cell r="CY100"/>
          <cell r="CZ100"/>
          <cell r="DA100"/>
          <cell r="DB100"/>
          <cell r="DC100"/>
          <cell r="DD100"/>
          <cell r="DE100"/>
          <cell r="DF100"/>
          <cell r="DG100"/>
          <cell r="DH100"/>
          <cell r="DI100"/>
          <cell r="DJ100"/>
          <cell r="DK100"/>
          <cell r="DL100"/>
          <cell r="DM100"/>
          <cell r="DN100"/>
          <cell r="DO100"/>
          <cell r="DP100"/>
          <cell r="DQ100"/>
          <cell r="DR100"/>
          <cell r="DS100"/>
          <cell r="DT100"/>
          <cell r="DU100"/>
          <cell r="DV100"/>
          <cell r="DW100"/>
          <cell r="DX100"/>
          <cell r="DY100"/>
          <cell r="DZ100"/>
          <cell r="EA100"/>
          <cell r="EB100"/>
          <cell r="EC100"/>
          <cell r="ED100"/>
          <cell r="EE100"/>
          <cell r="EF100"/>
          <cell r="EG100"/>
          <cell r="EH100"/>
          <cell r="EI100"/>
          <cell r="EJ100"/>
          <cell r="EK100"/>
          <cell r="EL100"/>
          <cell r="EM100"/>
          <cell r="EN100"/>
          <cell r="EO100"/>
          <cell r="EP100"/>
          <cell r="EQ100"/>
          <cell r="ER100"/>
          <cell r="ES100"/>
          <cell r="ET100"/>
          <cell r="EU100"/>
          <cell r="EV100"/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  <cell r="CD110"/>
          <cell r="CE110"/>
          <cell r="CF110"/>
          <cell r="CG110"/>
          <cell r="CH110"/>
          <cell r="CI110"/>
          <cell r="CJ110"/>
          <cell r="CK110"/>
          <cell r="CL110"/>
          <cell r="CM110"/>
          <cell r="CN110"/>
          <cell r="CO110"/>
          <cell r="CP110"/>
          <cell r="CQ110"/>
          <cell r="CR110"/>
          <cell r="CS110"/>
          <cell r="CT110"/>
          <cell r="CU110"/>
          <cell r="CV110"/>
          <cell r="CW110"/>
          <cell r="CX110"/>
          <cell r="CY110"/>
          <cell r="CZ110"/>
          <cell r="DA110"/>
          <cell r="DB110"/>
          <cell r="DC110"/>
          <cell r="DD110"/>
          <cell r="DE110"/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/>
          <cell r="DS110"/>
          <cell r="DT110"/>
          <cell r="DU110"/>
          <cell r="DV110"/>
          <cell r="DW110"/>
          <cell r="DX110"/>
          <cell r="DY110"/>
          <cell r="DZ110"/>
          <cell r="EA110"/>
          <cell r="EB110"/>
          <cell r="EC110"/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  <cell r="CD111"/>
          <cell r="CE111"/>
          <cell r="CF111"/>
          <cell r="CG111"/>
          <cell r="CH111"/>
          <cell r="CI111"/>
          <cell r="CJ111"/>
          <cell r="CK111"/>
          <cell r="CL111"/>
          <cell r="CM111"/>
          <cell r="CN111"/>
          <cell r="CO111"/>
          <cell r="CP111"/>
          <cell r="CQ111"/>
          <cell r="CR111"/>
          <cell r="CS111"/>
          <cell r="CT111"/>
          <cell r="CU111"/>
          <cell r="CV111"/>
          <cell r="CW111"/>
          <cell r="CX111"/>
          <cell r="CY111"/>
          <cell r="CZ111"/>
          <cell r="DA111"/>
          <cell r="DB111"/>
          <cell r="DC111"/>
          <cell r="DD111"/>
          <cell r="DE111"/>
          <cell r="DF111"/>
          <cell r="DG111"/>
          <cell r="DH111"/>
          <cell r="DI111"/>
          <cell r="DJ111"/>
          <cell r="DK111"/>
          <cell r="DL111"/>
          <cell r="DM111"/>
          <cell r="DN111"/>
          <cell r="DO111"/>
          <cell r="DP111"/>
          <cell r="DQ111"/>
          <cell r="DR111"/>
          <cell r="DS111"/>
          <cell r="DT111"/>
          <cell r="DU111"/>
          <cell r="DV111"/>
          <cell r="DW111"/>
          <cell r="DX111"/>
          <cell r="DY111"/>
          <cell r="DZ111"/>
          <cell r="EA111"/>
          <cell r="EB111"/>
          <cell r="EC111"/>
          <cell r="ED111"/>
          <cell r="EE111"/>
          <cell r="EF111"/>
          <cell r="EG111"/>
          <cell r="EH111"/>
          <cell r="EI111"/>
          <cell r="EJ111"/>
          <cell r="EK111"/>
          <cell r="EL111"/>
          <cell r="EM111"/>
          <cell r="EN111"/>
          <cell r="EO111"/>
          <cell r="EP111"/>
          <cell r="EQ111"/>
          <cell r="ER111"/>
          <cell r="ES111"/>
          <cell r="ET111"/>
          <cell r="EU111"/>
          <cell r="EV111"/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  <cell r="BZ112"/>
          <cell r="CA112"/>
          <cell r="CB112"/>
          <cell r="CC112"/>
          <cell r="CD112"/>
          <cell r="CE112"/>
          <cell r="CF112"/>
          <cell r="CG112"/>
          <cell r="CH112"/>
          <cell r="CI112"/>
          <cell r="CJ112"/>
          <cell r="CK112"/>
          <cell r="CL112"/>
          <cell r="CM112"/>
          <cell r="CN112"/>
          <cell r="CO112"/>
          <cell r="CP112"/>
          <cell r="CQ112"/>
          <cell r="CR112"/>
          <cell r="CS112"/>
          <cell r="CT112"/>
          <cell r="CU112"/>
          <cell r="CV112"/>
          <cell r="CW112"/>
          <cell r="CX112"/>
          <cell r="CY112"/>
          <cell r="CZ112"/>
          <cell r="DA112"/>
          <cell r="DB112"/>
          <cell r="DC112"/>
          <cell r="DD112"/>
          <cell r="DE112"/>
          <cell r="DF112"/>
          <cell r="DG112"/>
          <cell r="DH112"/>
          <cell r="DI112"/>
          <cell r="DJ112"/>
          <cell r="DK112"/>
          <cell r="DL112"/>
          <cell r="DM112"/>
          <cell r="DN112"/>
          <cell r="DO112"/>
          <cell r="DP112"/>
          <cell r="DQ112"/>
          <cell r="DR112"/>
          <cell r="DS112"/>
          <cell r="DT112"/>
          <cell r="DU112"/>
          <cell r="DV112"/>
          <cell r="DW112"/>
          <cell r="DX112"/>
          <cell r="DY112"/>
          <cell r="DZ112"/>
          <cell r="EA112"/>
          <cell r="EB112"/>
          <cell r="EC112"/>
          <cell r="ED112"/>
          <cell r="EE112"/>
          <cell r="EF112"/>
          <cell r="EG112"/>
          <cell r="EH112"/>
          <cell r="EI112"/>
          <cell r="EJ112"/>
          <cell r="EK112"/>
          <cell r="EL112"/>
          <cell r="EM112"/>
          <cell r="EN112"/>
          <cell r="EO112"/>
          <cell r="EP112"/>
          <cell r="EQ112"/>
          <cell r="ER112"/>
          <cell r="ES112"/>
          <cell r="ET112"/>
          <cell r="EU112"/>
          <cell r="EV112"/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  <cell r="BZ116"/>
          <cell r="CA116"/>
          <cell r="CB116"/>
          <cell r="CC116"/>
          <cell r="CD116"/>
          <cell r="CE116"/>
          <cell r="CF116"/>
          <cell r="CG116"/>
          <cell r="CH116"/>
          <cell r="CI116"/>
          <cell r="CJ116"/>
          <cell r="CK116"/>
          <cell r="CL116"/>
          <cell r="CM116"/>
          <cell r="CN116"/>
          <cell r="CO116"/>
          <cell r="CP116"/>
          <cell r="CQ116"/>
          <cell r="CR116"/>
          <cell r="CS116"/>
          <cell r="CT116"/>
          <cell r="CU116"/>
          <cell r="CV116"/>
          <cell r="CW116"/>
          <cell r="CX116"/>
          <cell r="CY116"/>
          <cell r="CZ116"/>
          <cell r="DA116"/>
          <cell r="DB116"/>
          <cell r="DC116"/>
          <cell r="DD116"/>
          <cell r="DE116"/>
          <cell r="DF116"/>
          <cell r="DG116"/>
          <cell r="DH116"/>
          <cell r="DI116"/>
          <cell r="DJ116"/>
          <cell r="DK116"/>
          <cell r="DL116"/>
          <cell r="DM116"/>
          <cell r="DN116"/>
          <cell r="DO116"/>
          <cell r="DP116"/>
          <cell r="DQ116"/>
          <cell r="DR116"/>
          <cell r="DS116"/>
          <cell r="DT116"/>
          <cell r="DU116"/>
          <cell r="DV116"/>
          <cell r="DW116"/>
          <cell r="DX116"/>
          <cell r="DY116"/>
          <cell r="DZ116"/>
          <cell r="EA116"/>
          <cell r="EB116"/>
          <cell r="EC116"/>
          <cell r="ED116"/>
          <cell r="EE116"/>
          <cell r="EF116"/>
          <cell r="EG116"/>
          <cell r="EH116"/>
          <cell r="EI116"/>
          <cell r="EJ116"/>
          <cell r="EK116"/>
          <cell r="EL116"/>
          <cell r="EM116"/>
          <cell r="EN116"/>
          <cell r="EO116"/>
          <cell r="EP116"/>
          <cell r="EQ116"/>
          <cell r="ER116"/>
          <cell r="ES116"/>
          <cell r="ET116"/>
          <cell r="EU116"/>
          <cell r="EV116"/>
          <cell r="EW116"/>
          <cell r="EX116"/>
          <cell r="EY116"/>
          <cell r="EZ116"/>
          <cell r="FA116"/>
          <cell r="FB116"/>
          <cell r="FC116"/>
          <cell r="FD116"/>
          <cell r="FE116"/>
          <cell r="FF116"/>
          <cell r="FG116"/>
          <cell r="FH116"/>
          <cell r="FI116"/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/>
          <cell r="BJ117">
            <v>75000</v>
          </cell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  <cell r="BZ117"/>
          <cell r="CA117"/>
          <cell r="CB117"/>
          <cell r="CC117"/>
          <cell r="CD117"/>
          <cell r="CE117"/>
          <cell r="CF117"/>
          <cell r="CG117"/>
          <cell r="CH117"/>
          <cell r="CI117"/>
          <cell r="CJ117"/>
          <cell r="CK117"/>
          <cell r="CL117"/>
          <cell r="CM117"/>
          <cell r="CN117"/>
          <cell r="CO117"/>
          <cell r="CP117"/>
          <cell r="CQ117"/>
          <cell r="CR117"/>
          <cell r="CS117"/>
          <cell r="CT117"/>
          <cell r="CU117"/>
          <cell r="CV117"/>
          <cell r="CW117"/>
          <cell r="CX117"/>
          <cell r="CY117"/>
          <cell r="CZ117"/>
          <cell r="DA117"/>
          <cell r="DB117"/>
          <cell r="DC117"/>
          <cell r="DD117"/>
          <cell r="DE117"/>
          <cell r="DF117"/>
          <cell r="DG117"/>
          <cell r="DH117"/>
          <cell r="DI117"/>
          <cell r="DJ117"/>
          <cell r="DK117"/>
          <cell r="DL117"/>
          <cell r="DM117"/>
          <cell r="DN117"/>
          <cell r="DO117"/>
          <cell r="DP117"/>
          <cell r="DQ117"/>
          <cell r="DR117"/>
          <cell r="DS117"/>
          <cell r="DT117"/>
          <cell r="DU117"/>
          <cell r="DV117"/>
          <cell r="DW117"/>
          <cell r="DX117"/>
          <cell r="DY117"/>
          <cell r="DZ117"/>
          <cell r="EA117"/>
          <cell r="EB117"/>
          <cell r="EC117"/>
          <cell r="ED117"/>
          <cell r="EE117"/>
          <cell r="EF117"/>
          <cell r="EG117"/>
          <cell r="EH117"/>
          <cell r="EI117"/>
          <cell r="EJ117"/>
          <cell r="EK117"/>
          <cell r="EL117"/>
          <cell r="EM117"/>
          <cell r="EN117"/>
          <cell r="EO117"/>
          <cell r="EP117"/>
          <cell r="EQ117"/>
          <cell r="ER117"/>
          <cell r="ES117"/>
          <cell r="ET117"/>
          <cell r="EU117"/>
          <cell r="EV117"/>
          <cell r="EW117"/>
          <cell r="EX117"/>
          <cell r="EY117"/>
          <cell r="EZ117"/>
          <cell r="FA117"/>
          <cell r="FB117"/>
          <cell r="FC117"/>
          <cell r="FD117"/>
          <cell r="FE117"/>
          <cell r="FF117"/>
          <cell r="FG117"/>
          <cell r="FH117"/>
          <cell r="FI117"/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/>
          <cell r="BJ118">
            <v>155714.29</v>
          </cell>
          <cell r="BK118">
            <v>130000</v>
          </cell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  <cell r="BZ118"/>
          <cell r="CA118"/>
          <cell r="CB118"/>
          <cell r="CC118"/>
          <cell r="CD118"/>
          <cell r="CE118"/>
          <cell r="CF118"/>
          <cell r="CG118"/>
          <cell r="CH118"/>
          <cell r="CI118"/>
          <cell r="CJ118"/>
          <cell r="CK118"/>
          <cell r="CL118"/>
          <cell r="CM118"/>
          <cell r="CN118"/>
          <cell r="CO118"/>
          <cell r="CP118"/>
          <cell r="CQ118"/>
          <cell r="CR118"/>
          <cell r="CS118"/>
          <cell r="CT118"/>
          <cell r="CU118"/>
          <cell r="CV118"/>
          <cell r="CW118"/>
          <cell r="CX118"/>
          <cell r="CY118"/>
          <cell r="CZ118"/>
          <cell r="DA118"/>
          <cell r="DB118"/>
          <cell r="DC118"/>
          <cell r="DD118"/>
          <cell r="DE118"/>
          <cell r="DF118"/>
          <cell r="DG118"/>
          <cell r="DH118"/>
          <cell r="DI118"/>
          <cell r="DJ118"/>
          <cell r="DK118"/>
          <cell r="DL118"/>
          <cell r="DM118"/>
          <cell r="DN118"/>
          <cell r="DO118"/>
          <cell r="DP118"/>
          <cell r="DQ118"/>
          <cell r="DR118"/>
          <cell r="DS118"/>
          <cell r="DT118"/>
          <cell r="DU118"/>
          <cell r="DV118"/>
          <cell r="DW118"/>
          <cell r="DX118"/>
          <cell r="DY118"/>
          <cell r="DZ118"/>
          <cell r="EA118"/>
          <cell r="EB118"/>
          <cell r="EC118"/>
          <cell r="ED118"/>
          <cell r="EE118"/>
          <cell r="EF118"/>
          <cell r="EG118"/>
          <cell r="EH118"/>
          <cell r="EI118"/>
          <cell r="EJ118"/>
          <cell r="EK118"/>
          <cell r="EL118"/>
          <cell r="EM118"/>
          <cell r="EN118"/>
          <cell r="EO118"/>
          <cell r="EP118"/>
          <cell r="EQ118"/>
          <cell r="ER118"/>
          <cell r="ES118"/>
          <cell r="ET118"/>
          <cell r="EU118"/>
          <cell r="EV118"/>
          <cell r="EW118"/>
          <cell r="EX118"/>
          <cell r="EY118"/>
          <cell r="EZ118"/>
          <cell r="FA118"/>
          <cell r="FB118"/>
          <cell r="FC118"/>
          <cell r="FD118"/>
          <cell r="FE118"/>
          <cell r="FF118"/>
          <cell r="FG118"/>
          <cell r="FH118"/>
          <cell r="FI118"/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>
            <v>1800</v>
          </cell>
          <cell r="BG119">
            <v>3600</v>
          </cell>
          <cell r="BH119">
            <v>5400</v>
          </cell>
          <cell r="BI119"/>
          <cell r="BJ119">
            <v>7200</v>
          </cell>
          <cell r="BK119">
            <v>7200</v>
          </cell>
          <cell r="BL119">
            <v>7200</v>
          </cell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  <cell r="CD119"/>
          <cell r="CE119"/>
          <cell r="CF119"/>
          <cell r="CG119"/>
          <cell r="CH119"/>
          <cell r="CI119"/>
          <cell r="CJ119"/>
          <cell r="CK119"/>
          <cell r="CL119"/>
          <cell r="CM119"/>
          <cell r="CN119"/>
          <cell r="CO119"/>
          <cell r="CP119"/>
          <cell r="CQ119"/>
          <cell r="CR119"/>
          <cell r="CS119"/>
          <cell r="CT119"/>
          <cell r="CU119"/>
          <cell r="CV119"/>
          <cell r="CW119"/>
          <cell r="CX119"/>
          <cell r="CY119"/>
          <cell r="CZ119"/>
          <cell r="DA119"/>
          <cell r="DB119"/>
          <cell r="DC119"/>
          <cell r="DD119"/>
          <cell r="DE119"/>
          <cell r="DF119"/>
          <cell r="DG119"/>
          <cell r="DH119"/>
          <cell r="DI119"/>
          <cell r="DJ119"/>
          <cell r="DK119"/>
          <cell r="DL119"/>
          <cell r="DM119"/>
          <cell r="DN119"/>
          <cell r="DO119"/>
          <cell r="DP119"/>
          <cell r="DQ119"/>
          <cell r="DR119"/>
          <cell r="DS119"/>
          <cell r="DT119"/>
          <cell r="DU119"/>
          <cell r="DV119"/>
          <cell r="DW119"/>
          <cell r="DX119"/>
          <cell r="DY119"/>
          <cell r="DZ119"/>
          <cell r="EA119"/>
          <cell r="EB119"/>
          <cell r="EC119"/>
          <cell r="ED119"/>
          <cell r="EE119"/>
          <cell r="EF119"/>
          <cell r="EG119"/>
          <cell r="EH119"/>
          <cell r="EI119"/>
          <cell r="EJ119"/>
          <cell r="EK119"/>
          <cell r="EL119"/>
          <cell r="EM119"/>
          <cell r="EN119"/>
          <cell r="EO119"/>
          <cell r="EP119"/>
          <cell r="EQ119"/>
          <cell r="ER119"/>
          <cell r="ES119"/>
          <cell r="ET119"/>
          <cell r="EU119"/>
          <cell r="EV119"/>
          <cell r="EW119"/>
          <cell r="EX119"/>
          <cell r="EY119"/>
          <cell r="EZ119"/>
          <cell r="FA119"/>
          <cell r="FB119"/>
          <cell r="FC119"/>
          <cell r="FD119"/>
          <cell r="FE119"/>
          <cell r="FF119"/>
          <cell r="FG119"/>
          <cell r="FH119"/>
          <cell r="FI119"/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>
            <v>8000</v>
          </cell>
          <cell r="BH120">
            <v>10000</v>
          </cell>
          <cell r="BI120"/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/>
          <cell r="DM123"/>
          <cell r="DN123"/>
          <cell r="DO123"/>
          <cell r="DP123"/>
          <cell r="DQ123"/>
          <cell r="DR123"/>
          <cell r="DS123"/>
          <cell r="DT123"/>
          <cell r="DU123"/>
          <cell r="DV123"/>
          <cell r="DW123"/>
          <cell r="DX123"/>
          <cell r="DY123"/>
          <cell r="DZ123"/>
          <cell r="EA123"/>
          <cell r="EB123"/>
          <cell r="EC123"/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/>
          <cell r="DM124"/>
          <cell r="DN124"/>
          <cell r="DO124"/>
          <cell r="DP124"/>
          <cell r="DQ124"/>
          <cell r="DR124"/>
          <cell r="DS124"/>
          <cell r="DT124"/>
          <cell r="DU124"/>
          <cell r="DV124"/>
          <cell r="DW124"/>
          <cell r="DX124"/>
          <cell r="DY124"/>
          <cell r="DZ124"/>
          <cell r="EA124"/>
          <cell r="EB124"/>
          <cell r="EC124"/>
          <cell r="ED124"/>
          <cell r="EE124"/>
          <cell r="EF124"/>
          <cell r="EG124"/>
          <cell r="EH124"/>
          <cell r="EI124"/>
          <cell r="EJ124"/>
          <cell r="EK124"/>
          <cell r="EL124"/>
          <cell r="EM124"/>
          <cell r="EN124"/>
          <cell r="EO124"/>
          <cell r="EP124"/>
          <cell r="EQ124"/>
          <cell r="ER124"/>
          <cell r="ES124"/>
          <cell r="ET124"/>
          <cell r="EU124"/>
          <cell r="EV124"/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  <cell r="BZ136"/>
          <cell r="CA136"/>
          <cell r="CB136"/>
          <cell r="CC136"/>
          <cell r="CD136"/>
          <cell r="CE136"/>
          <cell r="CF136"/>
          <cell r="CG136"/>
          <cell r="CH136"/>
          <cell r="CI136"/>
          <cell r="CJ136"/>
          <cell r="CK136"/>
          <cell r="CL136"/>
          <cell r="CM136"/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BA137"/>
          <cell r="BB137"/>
          <cell r="BC137"/>
          <cell r="BD137"/>
          <cell r="BE137"/>
          <cell r="BF137"/>
          <cell r="BG137"/>
          <cell r="BH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  <cell r="BZ137"/>
          <cell r="CA137"/>
          <cell r="CB137"/>
          <cell r="CC137"/>
          <cell r="CD137"/>
          <cell r="CE137"/>
          <cell r="CF137"/>
          <cell r="CG137"/>
          <cell r="CH137"/>
          <cell r="CI137"/>
          <cell r="CJ137"/>
          <cell r="CK137"/>
          <cell r="CL137"/>
          <cell r="CM137"/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/>
          <cell r="CF142"/>
          <cell r="CG142"/>
          <cell r="CH142"/>
          <cell r="CI142"/>
          <cell r="CJ142"/>
          <cell r="CK142"/>
          <cell r="CL142"/>
          <cell r="CM142"/>
          <cell r="CN142"/>
          <cell r="CO142"/>
          <cell r="CP142"/>
          <cell r="CQ142"/>
          <cell r="CR142"/>
          <cell r="CS142"/>
          <cell r="CT142"/>
          <cell r="CU142"/>
          <cell r="CV142"/>
          <cell r="CW142"/>
          <cell r="CX142"/>
          <cell r="CY142"/>
          <cell r="CZ142"/>
          <cell r="DA142"/>
          <cell r="DB142"/>
          <cell r="DC142"/>
          <cell r="DD142"/>
          <cell r="DE142"/>
          <cell r="DF142"/>
          <cell r="DG142"/>
          <cell r="DH142"/>
          <cell r="DI142"/>
          <cell r="DJ142"/>
          <cell r="DK142"/>
          <cell r="DL142"/>
          <cell r="DM142"/>
          <cell r="DN142"/>
          <cell r="DO142"/>
          <cell r="DP142"/>
          <cell r="DQ142"/>
          <cell r="DR142"/>
          <cell r="DS142"/>
          <cell r="DT142"/>
          <cell r="DU142"/>
          <cell r="DV142"/>
          <cell r="DW142"/>
          <cell r="DX142"/>
          <cell r="DY142"/>
          <cell r="DZ142"/>
          <cell r="EA142"/>
          <cell r="EB142"/>
          <cell r="EC142"/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/>
          <cell r="CF143"/>
          <cell r="CG143"/>
          <cell r="CH143"/>
          <cell r="CI143"/>
          <cell r="CJ143"/>
          <cell r="CK143"/>
          <cell r="CL143"/>
          <cell r="CM143"/>
          <cell r="CN143"/>
          <cell r="CO143"/>
          <cell r="CP143"/>
          <cell r="CQ143"/>
          <cell r="CR143"/>
          <cell r="CS143"/>
          <cell r="CT143"/>
          <cell r="CU143"/>
          <cell r="CV143"/>
          <cell r="CW143"/>
          <cell r="CX143"/>
          <cell r="CY143"/>
          <cell r="CZ143"/>
          <cell r="DA143"/>
          <cell r="DB143"/>
          <cell r="DC143"/>
          <cell r="DD143"/>
          <cell r="DE143"/>
          <cell r="DF143"/>
          <cell r="DG143"/>
          <cell r="DH143"/>
          <cell r="DI143"/>
          <cell r="DJ143"/>
          <cell r="DK143"/>
          <cell r="DL143"/>
          <cell r="DM143"/>
          <cell r="DN143"/>
          <cell r="DO143"/>
          <cell r="DP143"/>
          <cell r="DQ143"/>
          <cell r="DR143"/>
          <cell r="DS143"/>
          <cell r="DT143"/>
          <cell r="DU143"/>
          <cell r="DV143"/>
          <cell r="DW143"/>
          <cell r="DX143"/>
          <cell r="DY143"/>
          <cell r="DZ143"/>
          <cell r="EA143"/>
          <cell r="EB143"/>
          <cell r="EC143"/>
          <cell r="ED143"/>
          <cell r="EE143"/>
          <cell r="EF143"/>
          <cell r="EG143"/>
          <cell r="EH143"/>
          <cell r="EI143"/>
          <cell r="EJ143"/>
          <cell r="EK143"/>
          <cell r="EL143"/>
          <cell r="EM143"/>
          <cell r="EN143"/>
          <cell r="EO143"/>
          <cell r="EP143"/>
          <cell r="EQ143"/>
          <cell r="ER143"/>
          <cell r="ES143"/>
          <cell r="ET143"/>
          <cell r="EU143"/>
          <cell r="EV143"/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/>
          <cell r="CF144"/>
          <cell r="CG144"/>
          <cell r="CH144"/>
          <cell r="CI144"/>
          <cell r="CJ144"/>
          <cell r="CK144"/>
          <cell r="CL144"/>
          <cell r="CM144"/>
          <cell r="CN144"/>
          <cell r="CO144"/>
          <cell r="CP144"/>
          <cell r="CQ144"/>
          <cell r="CR144"/>
          <cell r="CS144"/>
          <cell r="CT144"/>
          <cell r="CU144"/>
          <cell r="CV144"/>
          <cell r="CW144"/>
          <cell r="CX144"/>
          <cell r="CY144"/>
          <cell r="CZ144"/>
          <cell r="DA144"/>
          <cell r="DB144"/>
          <cell r="DC144"/>
          <cell r="DD144"/>
          <cell r="DE144"/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/>
          <cell r="DS144"/>
          <cell r="DT144"/>
          <cell r="DU144"/>
          <cell r="DV144"/>
          <cell r="DW144"/>
          <cell r="DX144"/>
          <cell r="DY144"/>
          <cell r="DZ144"/>
          <cell r="EA144"/>
          <cell r="EB144"/>
          <cell r="EC144"/>
          <cell r="ED144"/>
          <cell r="EE144"/>
          <cell r="EF144"/>
          <cell r="EG144"/>
          <cell r="EH144"/>
          <cell r="EI144"/>
          <cell r="EJ144"/>
          <cell r="EK144"/>
          <cell r="EL144"/>
          <cell r="EM144"/>
          <cell r="EN144"/>
          <cell r="EO144"/>
          <cell r="EP144"/>
          <cell r="EQ144"/>
          <cell r="ER144"/>
          <cell r="ES144"/>
          <cell r="ET144"/>
          <cell r="EU144"/>
          <cell r="EV144"/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/>
          <cell r="CF153"/>
          <cell r="CG153"/>
          <cell r="CH153"/>
          <cell r="CI153"/>
          <cell r="CJ153"/>
          <cell r="CK153"/>
          <cell r="CL153"/>
          <cell r="CM153"/>
          <cell r="CN153"/>
          <cell r="CO153"/>
          <cell r="CP153"/>
          <cell r="CQ153"/>
          <cell r="CR153"/>
          <cell r="CS153"/>
          <cell r="CT153"/>
          <cell r="CU153"/>
          <cell r="CV153"/>
          <cell r="CW153"/>
          <cell r="CX153"/>
          <cell r="CY153"/>
          <cell r="CZ153"/>
          <cell r="DA153"/>
          <cell r="DB153"/>
          <cell r="DC153"/>
          <cell r="DD153"/>
          <cell r="DE153"/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/>
          <cell r="DS153"/>
          <cell r="DT153"/>
          <cell r="DU153"/>
          <cell r="DV153"/>
          <cell r="DW153"/>
          <cell r="DX153"/>
          <cell r="DY153"/>
          <cell r="DZ153"/>
          <cell r="EA153"/>
          <cell r="EB153"/>
          <cell r="EC153"/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</row>
        <row r="154">
          <cell r="S154" t="str">
            <v>COST TO DATE</v>
          </cell>
          <cell r="V154" t="str">
            <v>DIRECT TO DATE</v>
          </cell>
          <cell r="CE154"/>
          <cell r="CF154"/>
          <cell r="CG154"/>
          <cell r="CH154"/>
          <cell r="CI154"/>
          <cell r="CJ154"/>
          <cell r="CK154"/>
          <cell r="CL154"/>
          <cell r="CM154"/>
          <cell r="CN154"/>
          <cell r="CO154"/>
          <cell r="CP154"/>
          <cell r="CQ154"/>
          <cell r="CR154"/>
          <cell r="CS154"/>
          <cell r="CT154"/>
          <cell r="CU154"/>
          <cell r="CV154"/>
          <cell r="CW154"/>
          <cell r="CX154"/>
          <cell r="CY154"/>
          <cell r="CZ154"/>
          <cell r="DA154"/>
          <cell r="DB154"/>
          <cell r="DC154"/>
          <cell r="DD154"/>
          <cell r="DE154"/>
          <cell r="DF154"/>
          <cell r="DG154"/>
          <cell r="DH154"/>
          <cell r="DI154"/>
          <cell r="DJ154"/>
          <cell r="DK154"/>
          <cell r="DL154"/>
          <cell r="DM154"/>
          <cell r="DN154"/>
          <cell r="DO154"/>
          <cell r="DP154"/>
          <cell r="DQ154"/>
          <cell r="DR154"/>
          <cell r="DS154"/>
          <cell r="DT154"/>
          <cell r="DU154"/>
          <cell r="DV154"/>
          <cell r="DW154"/>
          <cell r="DX154"/>
          <cell r="DY154"/>
          <cell r="DZ154"/>
          <cell r="EA154"/>
          <cell r="EB154"/>
          <cell r="EC154"/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/>
          <cell r="BE165"/>
          <cell r="BF165"/>
          <cell r="BG165"/>
          <cell r="BH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  <cell r="BZ165"/>
          <cell r="CA165"/>
          <cell r="CB165"/>
          <cell r="CC165"/>
          <cell r="CD165"/>
          <cell r="CE165"/>
          <cell r="CF165"/>
          <cell r="CG165"/>
          <cell r="CH165"/>
          <cell r="CI165"/>
          <cell r="CJ165"/>
          <cell r="CK165"/>
          <cell r="CL165"/>
          <cell r="CM165"/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BD166"/>
          <cell r="BE166"/>
          <cell r="BF166"/>
          <cell r="BG166"/>
          <cell r="BH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  <cell r="BZ166"/>
          <cell r="CA166"/>
          <cell r="CB166"/>
          <cell r="CC166"/>
          <cell r="CD166"/>
          <cell r="CE166"/>
          <cell r="CF166"/>
          <cell r="CG166"/>
          <cell r="CH166"/>
          <cell r="CI166"/>
          <cell r="CJ166"/>
          <cell r="CK166"/>
          <cell r="CL166"/>
          <cell r="CM166"/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  <cell r="BZ170"/>
          <cell r="CA170"/>
          <cell r="CB170"/>
          <cell r="CC170"/>
          <cell r="CD170"/>
          <cell r="CE170"/>
          <cell r="CF170"/>
          <cell r="CG170"/>
          <cell r="CH170"/>
          <cell r="CI170"/>
          <cell r="CJ170"/>
          <cell r="CK170"/>
          <cell r="CL170"/>
          <cell r="CM170"/>
          <cell r="CN170"/>
          <cell r="CO170"/>
          <cell r="CP170"/>
          <cell r="CQ170"/>
          <cell r="CR170"/>
          <cell r="CS170"/>
          <cell r="CT170"/>
          <cell r="CU170"/>
          <cell r="CV170"/>
          <cell r="CW170"/>
          <cell r="CX170"/>
          <cell r="CY170"/>
          <cell r="CZ170"/>
          <cell r="DA170"/>
          <cell r="DB170"/>
          <cell r="DC170"/>
          <cell r="DD170"/>
          <cell r="DE170"/>
          <cell r="DF170"/>
          <cell r="DG170"/>
          <cell r="DH170"/>
          <cell r="DI170"/>
          <cell r="DJ170"/>
          <cell r="DK170"/>
          <cell r="DL170"/>
          <cell r="DM170"/>
          <cell r="DN170"/>
          <cell r="DO170"/>
          <cell r="DP170"/>
          <cell r="DQ170"/>
          <cell r="DR170"/>
          <cell r="DS170"/>
          <cell r="DT170"/>
          <cell r="DU170"/>
          <cell r="DV170"/>
          <cell r="DW170"/>
          <cell r="DX170"/>
          <cell r="DY170"/>
          <cell r="DZ170"/>
          <cell r="EA170"/>
          <cell r="EB170"/>
          <cell r="EC170"/>
          <cell r="ED170"/>
          <cell r="EE170"/>
          <cell r="EF170"/>
          <cell r="EG170"/>
          <cell r="EH170"/>
          <cell r="EI170"/>
          <cell r="EJ170"/>
          <cell r="EK170"/>
          <cell r="EL170"/>
          <cell r="EM170"/>
          <cell r="EN170"/>
          <cell r="EO170"/>
          <cell r="EP170"/>
          <cell r="EQ170"/>
          <cell r="ER170"/>
          <cell r="ES170"/>
          <cell r="ET170"/>
          <cell r="EU170"/>
          <cell r="EV170"/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  <cell r="BZ171"/>
          <cell r="CA171"/>
          <cell r="CB171"/>
          <cell r="CC171"/>
          <cell r="CD171"/>
          <cell r="CE171"/>
          <cell r="CF171"/>
          <cell r="CG171"/>
          <cell r="CH171"/>
          <cell r="CI171"/>
          <cell r="CJ171"/>
          <cell r="CK171"/>
          <cell r="CL171"/>
          <cell r="CM171"/>
          <cell r="CN171"/>
          <cell r="CO171"/>
          <cell r="CP171"/>
          <cell r="CQ171"/>
          <cell r="CR171"/>
          <cell r="CS171"/>
          <cell r="CT171"/>
          <cell r="CU171"/>
          <cell r="CV171"/>
          <cell r="CW171"/>
          <cell r="CX171"/>
          <cell r="CY171"/>
          <cell r="CZ171"/>
          <cell r="DA171"/>
          <cell r="DB171"/>
          <cell r="DC171"/>
          <cell r="DD171"/>
          <cell r="DE171"/>
          <cell r="DF171"/>
          <cell r="DG171"/>
          <cell r="DH171"/>
          <cell r="DI171"/>
          <cell r="DJ171"/>
          <cell r="DK171"/>
          <cell r="DL171"/>
          <cell r="DM171"/>
          <cell r="DN171"/>
          <cell r="DO171"/>
          <cell r="DP171"/>
          <cell r="DQ171"/>
          <cell r="DR171"/>
          <cell r="DS171"/>
          <cell r="DT171"/>
          <cell r="DU171"/>
          <cell r="DV171"/>
          <cell r="DW171"/>
          <cell r="DX171"/>
          <cell r="DY171"/>
          <cell r="DZ171"/>
          <cell r="EA171"/>
          <cell r="EB171"/>
          <cell r="EC171"/>
          <cell r="ED171"/>
          <cell r="EE171"/>
          <cell r="EF171"/>
          <cell r="EG171"/>
          <cell r="EH171"/>
          <cell r="EI171"/>
          <cell r="EJ171"/>
          <cell r="EK171"/>
          <cell r="EL171"/>
          <cell r="EM171"/>
          <cell r="EN171"/>
          <cell r="EO171"/>
          <cell r="EP171"/>
          <cell r="EQ171"/>
          <cell r="ER171"/>
          <cell r="ES171"/>
          <cell r="ET171"/>
          <cell r="EU171"/>
          <cell r="EV171"/>
          <cell r="EW171"/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/>
          <cell r="BJ172"/>
          <cell r="BK172"/>
          <cell r="BL172"/>
          <cell r="BM172"/>
          <cell r="BN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  <cell r="BZ172"/>
          <cell r="CA172"/>
          <cell r="CB172"/>
          <cell r="CC172"/>
          <cell r="CD172"/>
          <cell r="CE172"/>
          <cell r="CF172"/>
          <cell r="CG172"/>
          <cell r="CH172"/>
          <cell r="CI172"/>
          <cell r="CJ172"/>
          <cell r="CK172"/>
          <cell r="CL172"/>
          <cell r="CM172"/>
          <cell r="CN172"/>
          <cell r="CO172"/>
          <cell r="CP172"/>
          <cell r="CQ172"/>
          <cell r="CR172"/>
          <cell r="CS172"/>
          <cell r="CT172"/>
          <cell r="CU172"/>
          <cell r="CV172"/>
          <cell r="CW172"/>
          <cell r="CX172"/>
          <cell r="CY172"/>
          <cell r="CZ172"/>
          <cell r="DA172"/>
          <cell r="DB172"/>
          <cell r="DC172"/>
          <cell r="DD172"/>
          <cell r="DE172"/>
          <cell r="DF172"/>
          <cell r="DG172"/>
          <cell r="DH172"/>
          <cell r="DI172"/>
          <cell r="DJ172"/>
          <cell r="DK172"/>
          <cell r="DL172"/>
          <cell r="DM172"/>
          <cell r="DN172"/>
          <cell r="DO172"/>
          <cell r="DP172"/>
          <cell r="DQ172"/>
          <cell r="DR172"/>
          <cell r="DS172"/>
          <cell r="DT172"/>
          <cell r="DU172"/>
          <cell r="DV172"/>
          <cell r="DW172"/>
          <cell r="DX172"/>
          <cell r="DY172"/>
          <cell r="DZ172"/>
          <cell r="EA172"/>
          <cell r="EB172"/>
          <cell r="EC172"/>
          <cell r="ED172"/>
          <cell r="EE172"/>
          <cell r="EF172"/>
          <cell r="EG172"/>
          <cell r="EH172"/>
          <cell r="EI172"/>
          <cell r="EJ172"/>
          <cell r="EK172"/>
          <cell r="EL172"/>
          <cell r="EM172"/>
          <cell r="EN172"/>
          <cell r="EO172"/>
          <cell r="EP172"/>
          <cell r="EQ172"/>
          <cell r="ER172"/>
          <cell r="ES172"/>
          <cell r="ET172"/>
          <cell r="EU172"/>
          <cell r="EV172"/>
          <cell r="EW172"/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/>
          <cell r="BU182"/>
          <cell r="BV182"/>
          <cell r="BW182"/>
          <cell r="BX182"/>
          <cell r="BY182"/>
          <cell r="BZ182"/>
          <cell r="CA182"/>
          <cell r="CB182"/>
          <cell r="CC182"/>
          <cell r="CD182"/>
          <cell r="CE182"/>
          <cell r="CF182"/>
          <cell r="CG182"/>
          <cell r="CH182"/>
          <cell r="CI182"/>
          <cell r="CJ182"/>
          <cell r="CK182"/>
          <cell r="CL182"/>
          <cell r="CM182"/>
          <cell r="CN182"/>
          <cell r="CO182"/>
          <cell r="CP182"/>
          <cell r="CQ182"/>
          <cell r="CR182"/>
          <cell r="CS182"/>
          <cell r="CT182"/>
          <cell r="CU182"/>
          <cell r="CV182"/>
          <cell r="CW182"/>
          <cell r="CX182"/>
          <cell r="CY182"/>
          <cell r="CZ182"/>
          <cell r="DA182"/>
          <cell r="DB182"/>
          <cell r="DC182"/>
          <cell r="DD182"/>
          <cell r="DE182"/>
          <cell r="DF182"/>
          <cell r="DG182"/>
          <cell r="DH182"/>
          <cell r="DI182"/>
          <cell r="DJ182"/>
          <cell r="DK182"/>
          <cell r="DL182"/>
          <cell r="DM182"/>
          <cell r="DN182"/>
          <cell r="DO182"/>
          <cell r="DP182"/>
          <cell r="DQ182"/>
          <cell r="DR182"/>
          <cell r="DS182"/>
          <cell r="DT182"/>
          <cell r="DU182"/>
          <cell r="DV182"/>
          <cell r="DW182"/>
          <cell r="DX182"/>
          <cell r="DY182"/>
          <cell r="DZ182"/>
          <cell r="EA182"/>
          <cell r="EB182"/>
          <cell r="EC182"/>
          <cell r="ED182"/>
          <cell r="EE182"/>
          <cell r="EF182"/>
          <cell r="EG182"/>
          <cell r="EH182"/>
          <cell r="EI182"/>
          <cell r="EJ182"/>
          <cell r="EK182"/>
          <cell r="EL182"/>
          <cell r="EM182"/>
          <cell r="EN182"/>
          <cell r="EO182"/>
          <cell r="EP182"/>
          <cell r="EQ182"/>
          <cell r="ER182"/>
          <cell r="ES182"/>
          <cell r="ET182"/>
          <cell r="EU182"/>
          <cell r="EV182"/>
          <cell r="EW182"/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/>
          <cell r="BU183"/>
          <cell r="BV183"/>
          <cell r="BW183"/>
          <cell r="BX183"/>
          <cell r="BY183"/>
          <cell r="BZ183"/>
          <cell r="CA183"/>
          <cell r="CB183"/>
          <cell r="CC183"/>
          <cell r="CD183"/>
          <cell r="CE183"/>
          <cell r="CF183"/>
          <cell r="CG183"/>
          <cell r="CH183"/>
          <cell r="CI183"/>
          <cell r="CJ183"/>
          <cell r="CK183"/>
          <cell r="CL183"/>
          <cell r="CM183"/>
          <cell r="CN183"/>
          <cell r="CO183"/>
          <cell r="CP183"/>
          <cell r="CQ183"/>
          <cell r="CR183"/>
          <cell r="CS183"/>
          <cell r="CT183"/>
          <cell r="CU183"/>
          <cell r="CV183"/>
          <cell r="CW183"/>
          <cell r="CX183"/>
          <cell r="CY183"/>
          <cell r="CZ183"/>
          <cell r="DA183"/>
          <cell r="DB183"/>
          <cell r="DC183"/>
          <cell r="DD183"/>
          <cell r="DE183"/>
          <cell r="DF183"/>
          <cell r="DG183"/>
          <cell r="DH183"/>
          <cell r="DI183"/>
          <cell r="DJ183"/>
          <cell r="DK183"/>
          <cell r="DL183"/>
          <cell r="DM183"/>
          <cell r="DN183"/>
          <cell r="DO183"/>
          <cell r="DP183"/>
          <cell r="DQ183"/>
          <cell r="DR183"/>
          <cell r="DS183"/>
          <cell r="DT183"/>
          <cell r="DU183"/>
          <cell r="DV183"/>
          <cell r="DW183"/>
          <cell r="DX183"/>
          <cell r="DY183"/>
          <cell r="DZ183"/>
          <cell r="EA183"/>
          <cell r="EB183"/>
          <cell r="EC183"/>
          <cell r="ED183"/>
          <cell r="EE183"/>
          <cell r="EF183"/>
          <cell r="EG183"/>
          <cell r="EH183"/>
          <cell r="EI183"/>
          <cell r="EJ183"/>
          <cell r="EK183"/>
          <cell r="EL183"/>
          <cell r="EM183"/>
          <cell r="EN183"/>
          <cell r="EO183"/>
          <cell r="EP183"/>
          <cell r="EQ183"/>
          <cell r="ER183"/>
          <cell r="ES183"/>
          <cell r="ET183"/>
          <cell r="EU183"/>
          <cell r="EV183"/>
          <cell r="EW183"/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/>
          <cell r="BW184"/>
          <cell r="BX184"/>
          <cell r="BY184"/>
          <cell r="BZ184"/>
          <cell r="CA184"/>
          <cell r="CB184"/>
          <cell r="CC184"/>
          <cell r="CD184"/>
          <cell r="CE184"/>
          <cell r="CF184"/>
          <cell r="CG184"/>
          <cell r="CH184"/>
          <cell r="CI184"/>
          <cell r="CJ184"/>
          <cell r="CK184"/>
          <cell r="CL184"/>
          <cell r="CM184"/>
          <cell r="CN184"/>
          <cell r="CO184"/>
          <cell r="CP184"/>
          <cell r="CQ184"/>
          <cell r="CR184"/>
          <cell r="CS184"/>
          <cell r="CT184"/>
          <cell r="CU184"/>
          <cell r="CV184"/>
          <cell r="CW184"/>
          <cell r="CX184"/>
          <cell r="CY184"/>
          <cell r="CZ184"/>
          <cell r="DA184"/>
          <cell r="DB184"/>
          <cell r="DC184"/>
          <cell r="DD184"/>
          <cell r="DE184"/>
          <cell r="DF184"/>
          <cell r="DG184"/>
          <cell r="DH184"/>
          <cell r="DI184"/>
          <cell r="DJ184"/>
          <cell r="DK184"/>
          <cell r="DL184"/>
          <cell r="DM184"/>
          <cell r="DN184"/>
          <cell r="DO184"/>
          <cell r="DP184"/>
          <cell r="DQ184"/>
          <cell r="DR184"/>
          <cell r="DS184"/>
          <cell r="DT184"/>
          <cell r="DU184"/>
          <cell r="DV184"/>
          <cell r="DW184"/>
          <cell r="DX184"/>
          <cell r="DY184"/>
          <cell r="DZ184"/>
          <cell r="EA184"/>
          <cell r="EB184"/>
          <cell r="EC184"/>
          <cell r="ED184"/>
          <cell r="EE184"/>
          <cell r="EF184"/>
          <cell r="EG184"/>
          <cell r="EH184"/>
          <cell r="EI184"/>
          <cell r="EJ184"/>
          <cell r="EK184"/>
          <cell r="EL184"/>
          <cell r="EM184"/>
          <cell r="EN184"/>
          <cell r="EO184"/>
          <cell r="EP184"/>
          <cell r="EQ184"/>
          <cell r="ER184"/>
          <cell r="ES184"/>
          <cell r="ET184"/>
          <cell r="EU184"/>
          <cell r="EV184"/>
          <cell r="EW184"/>
        </row>
        <row r="186">
          <cell r="T186" t="str">
            <v>BUDGET FORECAST</v>
          </cell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  <cell r="BZ186"/>
          <cell r="CA186"/>
          <cell r="CB186"/>
          <cell r="CC186"/>
          <cell r="CD186"/>
          <cell r="CE186"/>
          <cell r="CF186"/>
          <cell r="CG186"/>
          <cell r="CH186"/>
          <cell r="CI186"/>
          <cell r="CJ186"/>
          <cell r="CK186"/>
          <cell r="CL186"/>
          <cell r="CM186"/>
          <cell r="CN186"/>
          <cell r="CO186"/>
          <cell r="CP186"/>
          <cell r="CQ186"/>
          <cell r="CR186"/>
          <cell r="CS186"/>
          <cell r="CT186"/>
          <cell r="CU186"/>
          <cell r="CV186"/>
          <cell r="CW186"/>
          <cell r="CX186"/>
          <cell r="CY186"/>
          <cell r="CZ186"/>
          <cell r="DA186"/>
          <cell r="DB186"/>
          <cell r="DC186"/>
          <cell r="DD186"/>
          <cell r="DE186"/>
          <cell r="DF186"/>
          <cell r="DG186"/>
          <cell r="DH186"/>
          <cell r="DI186"/>
          <cell r="DJ186"/>
          <cell r="DK186"/>
          <cell r="DL186"/>
          <cell r="DM186"/>
          <cell r="DN186"/>
          <cell r="DO186"/>
          <cell r="DP186"/>
          <cell r="DQ186"/>
          <cell r="DR186"/>
          <cell r="DS186"/>
          <cell r="DT186"/>
          <cell r="DU186"/>
          <cell r="DV186"/>
          <cell r="DW186"/>
          <cell r="DX186"/>
          <cell r="DY186"/>
          <cell r="DZ186"/>
          <cell r="EA186"/>
          <cell r="EB186"/>
          <cell r="EC186"/>
          <cell r="ED186"/>
          <cell r="EE186"/>
          <cell r="EF186"/>
          <cell r="EG186"/>
          <cell r="EH186"/>
          <cell r="EI186"/>
          <cell r="EJ186"/>
          <cell r="EK186"/>
          <cell r="EL186"/>
          <cell r="EM186"/>
          <cell r="EN186"/>
          <cell r="EO186"/>
          <cell r="EP186"/>
          <cell r="EQ186"/>
          <cell r="ER186"/>
          <cell r="ES186"/>
          <cell r="ET186"/>
          <cell r="EU186"/>
          <cell r="EV186"/>
          <cell r="EW186"/>
          <cell r="EX186"/>
          <cell r="EY186"/>
          <cell r="EZ186"/>
          <cell r="FA186"/>
          <cell r="FB186"/>
          <cell r="FC186"/>
          <cell r="FD186"/>
          <cell r="FE186"/>
          <cell r="FF186"/>
          <cell r="FG186"/>
          <cell r="FH186"/>
          <cell r="FI186"/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  <cell r="BZ187"/>
          <cell r="CA187"/>
          <cell r="CB187"/>
          <cell r="CC187"/>
          <cell r="CD187"/>
          <cell r="CE187"/>
          <cell r="CF187"/>
          <cell r="CG187"/>
          <cell r="CH187"/>
          <cell r="CI187"/>
          <cell r="CJ187"/>
          <cell r="CK187"/>
          <cell r="CL187"/>
          <cell r="CM187"/>
          <cell r="CN187"/>
          <cell r="CO187"/>
          <cell r="CP187"/>
          <cell r="CQ187"/>
          <cell r="CR187"/>
          <cell r="CS187"/>
          <cell r="CT187"/>
          <cell r="CU187"/>
          <cell r="CV187"/>
          <cell r="CW187"/>
          <cell r="CX187"/>
          <cell r="CY187"/>
          <cell r="CZ187"/>
          <cell r="DA187"/>
          <cell r="DB187"/>
          <cell r="DC187"/>
          <cell r="DD187"/>
          <cell r="DE187"/>
          <cell r="DF187"/>
          <cell r="DG187"/>
          <cell r="DH187"/>
          <cell r="DI187"/>
          <cell r="DJ187"/>
          <cell r="DK187"/>
          <cell r="DL187"/>
          <cell r="DM187"/>
          <cell r="DN187"/>
          <cell r="DO187"/>
          <cell r="DP187"/>
          <cell r="DQ187"/>
          <cell r="DR187"/>
          <cell r="DS187"/>
          <cell r="DT187"/>
          <cell r="DU187"/>
          <cell r="DV187"/>
          <cell r="DW187"/>
          <cell r="DX187"/>
          <cell r="DY187"/>
          <cell r="DZ187"/>
          <cell r="EA187"/>
          <cell r="EB187"/>
          <cell r="EC187"/>
          <cell r="ED187"/>
          <cell r="EE187"/>
          <cell r="EF187"/>
          <cell r="EG187"/>
          <cell r="EH187"/>
          <cell r="EI187"/>
          <cell r="EJ187"/>
          <cell r="EK187"/>
          <cell r="EL187"/>
          <cell r="EM187"/>
          <cell r="EN187"/>
          <cell r="EO187"/>
          <cell r="EP187"/>
          <cell r="EQ187"/>
          <cell r="ER187"/>
          <cell r="ES187"/>
          <cell r="ET187"/>
          <cell r="EU187"/>
          <cell r="EV187"/>
          <cell r="EW187"/>
          <cell r="EX187"/>
          <cell r="EY187"/>
          <cell r="EZ187"/>
          <cell r="FA187"/>
          <cell r="FB187"/>
          <cell r="FC187"/>
          <cell r="FD187"/>
          <cell r="FE187"/>
          <cell r="FF187"/>
          <cell r="FG187"/>
          <cell r="FH187"/>
          <cell r="FI187"/>
        </row>
        <row r="188">
          <cell r="V188" t="str">
            <v>PRE PROD</v>
          </cell>
          <cell r="W188">
            <v>30</v>
          </cell>
          <cell r="X188">
            <v>97000</v>
          </cell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  <cell r="BZ188"/>
          <cell r="CA188"/>
          <cell r="CB188"/>
          <cell r="CC188"/>
          <cell r="CD188"/>
          <cell r="CE188"/>
          <cell r="CF188"/>
          <cell r="CG188"/>
          <cell r="CH188"/>
          <cell r="CI188"/>
          <cell r="CJ188"/>
          <cell r="CK188"/>
          <cell r="CL188"/>
          <cell r="CM188"/>
          <cell r="CN188"/>
          <cell r="CO188"/>
          <cell r="CP188"/>
          <cell r="CQ188"/>
          <cell r="CR188"/>
          <cell r="CS188"/>
          <cell r="CT188"/>
          <cell r="CU188"/>
          <cell r="CV188"/>
          <cell r="CW188"/>
          <cell r="CX188"/>
          <cell r="CY188"/>
          <cell r="CZ188"/>
          <cell r="DA188"/>
          <cell r="DB188"/>
          <cell r="DC188"/>
          <cell r="DD188"/>
          <cell r="DE188"/>
          <cell r="DF188"/>
          <cell r="DG188"/>
          <cell r="DH188"/>
          <cell r="DI188"/>
          <cell r="DJ188"/>
          <cell r="DK188"/>
          <cell r="DL188"/>
          <cell r="DM188"/>
          <cell r="DN188"/>
          <cell r="DO188"/>
          <cell r="DP188"/>
          <cell r="DQ188"/>
          <cell r="DR188"/>
          <cell r="DS188"/>
          <cell r="DT188"/>
          <cell r="DU188"/>
          <cell r="DV188"/>
          <cell r="DW188"/>
          <cell r="DX188"/>
          <cell r="DY188"/>
          <cell r="DZ188"/>
          <cell r="EA188"/>
          <cell r="EB188"/>
          <cell r="EC188"/>
          <cell r="ED188"/>
          <cell r="EE188"/>
          <cell r="EF188"/>
          <cell r="EG188"/>
          <cell r="EH188"/>
          <cell r="EI188"/>
          <cell r="EJ188"/>
          <cell r="EK188"/>
          <cell r="EL188"/>
          <cell r="EM188"/>
          <cell r="EN188"/>
          <cell r="EO188"/>
          <cell r="EP188"/>
          <cell r="EQ188"/>
          <cell r="ER188"/>
          <cell r="ES188"/>
          <cell r="ET188"/>
          <cell r="EU188"/>
          <cell r="EV188"/>
          <cell r="EW188"/>
          <cell r="EX188"/>
          <cell r="EY188"/>
          <cell r="EZ188"/>
          <cell r="FA188"/>
          <cell r="FB188"/>
          <cell r="FC188"/>
          <cell r="FD188"/>
          <cell r="FE188"/>
          <cell r="FF188"/>
          <cell r="FG188"/>
          <cell r="FH188"/>
          <cell r="FI188"/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/>
          <cell r="BT189"/>
          <cell r="BU189"/>
          <cell r="BV189"/>
          <cell r="BW189"/>
          <cell r="BX189"/>
          <cell r="BY189"/>
          <cell r="BZ189"/>
          <cell r="CA189"/>
          <cell r="CB189"/>
          <cell r="CC189"/>
          <cell r="CD189"/>
          <cell r="CE189"/>
          <cell r="CF189"/>
          <cell r="CG189"/>
          <cell r="CH189"/>
          <cell r="CI189"/>
          <cell r="CJ189"/>
          <cell r="CK189"/>
          <cell r="CL189"/>
          <cell r="CM189"/>
          <cell r="CN189"/>
          <cell r="CO189"/>
          <cell r="CP189"/>
          <cell r="CQ189"/>
          <cell r="CR189"/>
          <cell r="CS189"/>
          <cell r="CT189"/>
          <cell r="CU189"/>
          <cell r="CV189"/>
          <cell r="CW189"/>
          <cell r="CX189"/>
          <cell r="CY189"/>
          <cell r="CZ189"/>
          <cell r="DA189"/>
          <cell r="DB189"/>
          <cell r="DC189"/>
          <cell r="DD189"/>
          <cell r="DE189"/>
          <cell r="DF189"/>
          <cell r="DG189"/>
          <cell r="DH189"/>
          <cell r="DI189"/>
          <cell r="DJ189"/>
          <cell r="DK189"/>
          <cell r="DL189"/>
          <cell r="DM189"/>
          <cell r="DN189"/>
          <cell r="DO189"/>
          <cell r="DP189"/>
          <cell r="DQ189"/>
          <cell r="DR189"/>
          <cell r="DS189"/>
          <cell r="DT189"/>
          <cell r="DU189"/>
          <cell r="DV189"/>
          <cell r="DW189"/>
          <cell r="DX189"/>
          <cell r="DY189"/>
          <cell r="DZ189"/>
          <cell r="EA189"/>
          <cell r="EB189"/>
          <cell r="EC189"/>
          <cell r="ED189"/>
          <cell r="EE189"/>
          <cell r="EF189"/>
          <cell r="EG189"/>
          <cell r="EH189"/>
          <cell r="EI189"/>
          <cell r="EJ189"/>
          <cell r="EK189"/>
          <cell r="EL189"/>
          <cell r="EM189"/>
          <cell r="EN189"/>
          <cell r="EO189"/>
          <cell r="EP189"/>
          <cell r="EQ189"/>
          <cell r="ER189"/>
          <cell r="ES189"/>
          <cell r="ET189"/>
          <cell r="EU189"/>
          <cell r="EV189"/>
          <cell r="EW189"/>
          <cell r="EX189"/>
          <cell r="EY189"/>
          <cell r="EZ189"/>
          <cell r="FA189"/>
          <cell r="FB189"/>
          <cell r="FC189"/>
          <cell r="FD189"/>
          <cell r="FE189"/>
          <cell r="FF189"/>
          <cell r="FG189"/>
          <cell r="FH189"/>
          <cell r="FI189"/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/>
          <cell r="BT190"/>
          <cell r="BU190"/>
          <cell r="BV190"/>
          <cell r="BW190"/>
          <cell r="BX190"/>
          <cell r="BY190"/>
          <cell r="BZ190"/>
          <cell r="CA190"/>
          <cell r="CB190"/>
          <cell r="CC190"/>
          <cell r="CD190"/>
          <cell r="CE190"/>
          <cell r="CF190"/>
          <cell r="CG190"/>
          <cell r="CH190"/>
          <cell r="CI190"/>
          <cell r="CJ190"/>
          <cell r="CK190"/>
          <cell r="CL190"/>
          <cell r="CM190"/>
          <cell r="CN190"/>
          <cell r="CO190"/>
          <cell r="CP190"/>
          <cell r="CQ190"/>
          <cell r="CR190"/>
          <cell r="CS190"/>
          <cell r="CT190"/>
          <cell r="CU190"/>
          <cell r="CV190"/>
          <cell r="CW190"/>
          <cell r="CX190"/>
          <cell r="CY190"/>
          <cell r="CZ190"/>
          <cell r="DA190"/>
          <cell r="DB190"/>
          <cell r="DC190"/>
          <cell r="DD190"/>
          <cell r="DE190"/>
          <cell r="DF190"/>
          <cell r="DG190"/>
          <cell r="DH190"/>
          <cell r="DI190"/>
          <cell r="DJ190"/>
          <cell r="DK190"/>
          <cell r="DL190"/>
          <cell r="DM190"/>
          <cell r="DN190"/>
          <cell r="DO190"/>
          <cell r="DP190"/>
          <cell r="DQ190"/>
          <cell r="DR190"/>
          <cell r="DS190"/>
          <cell r="DT190"/>
          <cell r="DU190"/>
          <cell r="DV190"/>
          <cell r="DW190"/>
          <cell r="DX190"/>
          <cell r="DY190"/>
          <cell r="DZ190"/>
          <cell r="EA190"/>
          <cell r="EB190"/>
          <cell r="EC190"/>
          <cell r="ED190"/>
          <cell r="EE190"/>
          <cell r="EF190"/>
          <cell r="EG190"/>
          <cell r="EH190"/>
          <cell r="EI190"/>
          <cell r="EJ190"/>
          <cell r="EK190"/>
          <cell r="EL190"/>
          <cell r="EM190"/>
          <cell r="EN190"/>
          <cell r="EO190"/>
          <cell r="EP190"/>
          <cell r="EQ190"/>
          <cell r="ER190"/>
          <cell r="ES190"/>
          <cell r="ET190"/>
          <cell r="EU190"/>
          <cell r="EV190"/>
          <cell r="EW190"/>
          <cell r="EX190"/>
          <cell r="EY190"/>
          <cell r="EZ190"/>
          <cell r="FA190"/>
          <cell r="FB190"/>
          <cell r="FC190"/>
          <cell r="FD190"/>
          <cell r="FE190"/>
          <cell r="FF190"/>
          <cell r="FG190"/>
          <cell r="FH190"/>
          <cell r="FI190"/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/>
          <cell r="BV191"/>
          <cell r="BW191"/>
          <cell r="BX191"/>
          <cell r="BY191"/>
          <cell r="BZ191"/>
          <cell r="CA191"/>
          <cell r="CB191"/>
          <cell r="CC191"/>
          <cell r="CD191"/>
          <cell r="CE191"/>
          <cell r="CF191"/>
          <cell r="CG191"/>
          <cell r="CH191"/>
          <cell r="CI191"/>
          <cell r="CJ191"/>
          <cell r="CK191"/>
          <cell r="CL191"/>
          <cell r="CM191"/>
          <cell r="CN191"/>
          <cell r="CO191"/>
          <cell r="CP191"/>
          <cell r="CQ191"/>
          <cell r="CR191"/>
          <cell r="CS191"/>
          <cell r="CT191"/>
          <cell r="CU191"/>
          <cell r="CV191"/>
          <cell r="CW191"/>
          <cell r="CX191"/>
          <cell r="CY191"/>
          <cell r="CZ191"/>
          <cell r="DA191"/>
          <cell r="DB191"/>
          <cell r="DC191"/>
          <cell r="DD191"/>
          <cell r="DE191"/>
          <cell r="DF191"/>
          <cell r="DG191"/>
          <cell r="DH191"/>
          <cell r="DI191"/>
          <cell r="DJ191"/>
          <cell r="DK191"/>
          <cell r="DL191"/>
          <cell r="DM191"/>
          <cell r="DN191"/>
          <cell r="DO191"/>
          <cell r="DP191"/>
          <cell r="DQ191"/>
          <cell r="DR191"/>
          <cell r="DS191"/>
          <cell r="DT191"/>
          <cell r="DU191"/>
          <cell r="DV191"/>
          <cell r="DW191"/>
          <cell r="DX191"/>
          <cell r="DY191"/>
          <cell r="DZ191"/>
          <cell r="EA191"/>
          <cell r="EB191"/>
          <cell r="EC191"/>
          <cell r="ED191"/>
          <cell r="EE191"/>
          <cell r="EF191"/>
          <cell r="EG191"/>
          <cell r="EH191"/>
          <cell r="EI191"/>
          <cell r="EJ191"/>
          <cell r="EK191"/>
          <cell r="EL191"/>
          <cell r="EM191"/>
          <cell r="EN191"/>
          <cell r="EO191"/>
          <cell r="EP191"/>
          <cell r="EQ191"/>
          <cell r="ER191"/>
          <cell r="ES191"/>
          <cell r="ET191"/>
          <cell r="EU191"/>
          <cell r="EV191"/>
          <cell r="EW191"/>
          <cell r="EX191"/>
          <cell r="EY191"/>
          <cell r="EZ191"/>
          <cell r="FA191"/>
          <cell r="FB191"/>
          <cell r="FC191"/>
          <cell r="FD191"/>
          <cell r="FE191"/>
          <cell r="FF191"/>
          <cell r="FG191"/>
          <cell r="FH191"/>
          <cell r="FI191"/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/>
          <cell r="BV192"/>
          <cell r="BW192"/>
          <cell r="BX192"/>
          <cell r="BY192"/>
          <cell r="BZ192"/>
          <cell r="CA192"/>
          <cell r="CB192"/>
          <cell r="CC192"/>
          <cell r="CD192"/>
          <cell r="CE192"/>
          <cell r="CF192"/>
          <cell r="CG192"/>
          <cell r="CH192"/>
          <cell r="CI192"/>
          <cell r="CJ192"/>
          <cell r="CK192"/>
          <cell r="CL192"/>
          <cell r="CM192"/>
          <cell r="CN192"/>
          <cell r="CO192"/>
          <cell r="CP192"/>
          <cell r="CQ192"/>
          <cell r="CR192"/>
          <cell r="CS192"/>
          <cell r="CT192"/>
          <cell r="CU192"/>
          <cell r="CV192"/>
          <cell r="CW192"/>
          <cell r="CX192"/>
          <cell r="CY192"/>
          <cell r="CZ192"/>
          <cell r="DA192"/>
          <cell r="DB192"/>
          <cell r="DC192"/>
          <cell r="DD192"/>
          <cell r="DE192"/>
          <cell r="DF192"/>
          <cell r="DG192"/>
          <cell r="DH192"/>
          <cell r="DI192"/>
          <cell r="DJ192"/>
          <cell r="DK192"/>
          <cell r="DL192"/>
          <cell r="DM192"/>
          <cell r="DN192"/>
          <cell r="DO192"/>
          <cell r="DP192"/>
          <cell r="DQ192"/>
          <cell r="DR192"/>
          <cell r="DS192"/>
          <cell r="DT192"/>
          <cell r="DU192"/>
          <cell r="DV192"/>
          <cell r="DW192"/>
          <cell r="DX192"/>
          <cell r="DY192"/>
          <cell r="DZ192"/>
          <cell r="EA192"/>
          <cell r="EB192"/>
          <cell r="EC192"/>
          <cell r="ED192"/>
          <cell r="EE192"/>
          <cell r="EF192"/>
          <cell r="EG192"/>
          <cell r="EH192"/>
          <cell r="EI192"/>
          <cell r="EJ192"/>
          <cell r="EK192"/>
          <cell r="EL192"/>
          <cell r="EM192"/>
          <cell r="EN192"/>
          <cell r="EO192"/>
          <cell r="EP192"/>
          <cell r="EQ192"/>
          <cell r="ER192"/>
          <cell r="ES192"/>
          <cell r="ET192"/>
          <cell r="EU192"/>
          <cell r="EV192"/>
          <cell r="EW192"/>
          <cell r="EX192"/>
          <cell r="EY192"/>
          <cell r="EZ192"/>
          <cell r="FA192"/>
          <cell r="FB192"/>
          <cell r="FC192"/>
          <cell r="FD192"/>
          <cell r="FE192"/>
          <cell r="FF192"/>
          <cell r="FG192"/>
          <cell r="FH192"/>
          <cell r="FI192"/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J196"/>
          <cell r="BK196"/>
          <cell r="BT196">
            <v>35870</v>
          </cell>
          <cell r="BU196"/>
          <cell r="BV196"/>
          <cell r="BW196"/>
          <cell r="BX196"/>
          <cell r="BY196"/>
          <cell r="BZ196"/>
          <cell r="CA196"/>
          <cell r="CB196"/>
          <cell r="CC196"/>
          <cell r="CD196"/>
          <cell r="CE196"/>
          <cell r="CF196"/>
          <cell r="CG196"/>
          <cell r="CH196"/>
          <cell r="CI196"/>
          <cell r="CJ196"/>
          <cell r="CK196"/>
          <cell r="CL196"/>
          <cell r="CM196"/>
          <cell r="CN196"/>
          <cell r="CO196"/>
          <cell r="CP196"/>
          <cell r="CQ196"/>
          <cell r="CR196"/>
          <cell r="CS196"/>
          <cell r="CT196"/>
          <cell r="CU196"/>
          <cell r="CV196"/>
          <cell r="CW196"/>
          <cell r="CX196"/>
          <cell r="CY196"/>
          <cell r="CZ196"/>
          <cell r="DA196"/>
          <cell r="DB196"/>
          <cell r="DC196"/>
          <cell r="DD196"/>
          <cell r="DE196"/>
          <cell r="DF196"/>
          <cell r="DG196"/>
          <cell r="DH196"/>
          <cell r="DI196"/>
          <cell r="DJ196"/>
          <cell r="DK196"/>
          <cell r="DL196"/>
          <cell r="DM196"/>
          <cell r="DN196"/>
          <cell r="DO196"/>
          <cell r="DP196"/>
          <cell r="DQ196"/>
          <cell r="DR196"/>
          <cell r="DS196"/>
          <cell r="DT196"/>
          <cell r="DU196"/>
          <cell r="DV196"/>
          <cell r="DW196"/>
          <cell r="DX196"/>
          <cell r="DY196"/>
          <cell r="DZ196"/>
          <cell r="EA196"/>
          <cell r="EB196"/>
          <cell r="EC196"/>
          <cell r="ED196"/>
          <cell r="EE196"/>
          <cell r="EF196"/>
          <cell r="EG196"/>
          <cell r="EH196"/>
          <cell r="EI196"/>
          <cell r="EJ196"/>
          <cell r="EK196"/>
          <cell r="EL196"/>
          <cell r="EM196"/>
          <cell r="EN196"/>
          <cell r="EO196"/>
          <cell r="EP196"/>
          <cell r="EQ196"/>
          <cell r="ER196"/>
          <cell r="ES196"/>
          <cell r="ET196"/>
          <cell r="EU196"/>
          <cell r="EV196"/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J197"/>
          <cell r="BK197"/>
          <cell r="BU197"/>
          <cell r="BV197"/>
          <cell r="BW197"/>
          <cell r="BX197"/>
          <cell r="BY197"/>
          <cell r="BZ197"/>
          <cell r="CA197"/>
          <cell r="CB197"/>
          <cell r="CC197"/>
          <cell r="CD197"/>
          <cell r="CE197"/>
          <cell r="CF197"/>
          <cell r="CG197"/>
          <cell r="CH197"/>
          <cell r="CI197"/>
          <cell r="CJ197"/>
          <cell r="CK197"/>
          <cell r="CL197"/>
          <cell r="CM197"/>
          <cell r="CN197"/>
          <cell r="CO197"/>
          <cell r="CP197"/>
          <cell r="CQ197"/>
          <cell r="CR197"/>
          <cell r="CS197"/>
          <cell r="CT197"/>
          <cell r="CU197"/>
          <cell r="CV197"/>
          <cell r="CW197"/>
          <cell r="CX197"/>
          <cell r="CY197"/>
          <cell r="CZ197"/>
          <cell r="DA197"/>
          <cell r="DB197"/>
          <cell r="DC197"/>
          <cell r="DD197"/>
          <cell r="DE197"/>
          <cell r="DF197"/>
          <cell r="DG197"/>
          <cell r="DH197"/>
          <cell r="DI197"/>
          <cell r="DJ197"/>
          <cell r="DK197"/>
          <cell r="DL197"/>
          <cell r="DM197"/>
          <cell r="DN197"/>
          <cell r="DO197"/>
          <cell r="DP197"/>
          <cell r="DQ197"/>
          <cell r="DR197"/>
          <cell r="DS197"/>
          <cell r="DT197"/>
          <cell r="DU197"/>
          <cell r="DV197"/>
          <cell r="DW197"/>
          <cell r="DX197"/>
          <cell r="DY197"/>
          <cell r="DZ197"/>
          <cell r="EA197"/>
          <cell r="EB197"/>
          <cell r="EC197"/>
          <cell r="ED197"/>
          <cell r="EE197"/>
          <cell r="EF197"/>
          <cell r="EG197"/>
          <cell r="EH197"/>
          <cell r="EI197"/>
          <cell r="EJ197"/>
          <cell r="EK197"/>
          <cell r="EL197"/>
          <cell r="EM197"/>
          <cell r="EN197"/>
          <cell r="EO197"/>
          <cell r="EP197"/>
          <cell r="EQ197"/>
          <cell r="ER197"/>
          <cell r="ES197"/>
          <cell r="ET197"/>
          <cell r="EU197"/>
          <cell r="EV197"/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/>
          <cell r="CH211"/>
          <cell r="CI211"/>
          <cell r="CJ211"/>
          <cell r="CK211"/>
          <cell r="CL211"/>
          <cell r="CM211"/>
          <cell r="CN211"/>
          <cell r="CO211"/>
          <cell r="CP211"/>
          <cell r="CQ211"/>
          <cell r="CR211"/>
          <cell r="CS211"/>
          <cell r="CT211"/>
          <cell r="CU211"/>
          <cell r="CV211"/>
          <cell r="CW211"/>
          <cell r="CX211"/>
          <cell r="CY211"/>
          <cell r="CZ211"/>
          <cell r="DA211"/>
          <cell r="DB211"/>
          <cell r="DC211"/>
          <cell r="DD211"/>
          <cell r="DE211"/>
          <cell r="DF211"/>
          <cell r="DG211"/>
          <cell r="DH211"/>
          <cell r="DI211"/>
          <cell r="DJ211"/>
          <cell r="DK211"/>
          <cell r="DL211"/>
          <cell r="DM211"/>
          <cell r="DN211"/>
          <cell r="DO211"/>
          <cell r="DP211"/>
          <cell r="DQ211"/>
          <cell r="DR211"/>
          <cell r="DS211"/>
          <cell r="DT211"/>
          <cell r="DU211"/>
          <cell r="DV211"/>
          <cell r="DW211"/>
          <cell r="DX211"/>
          <cell r="DY211"/>
          <cell r="DZ211"/>
          <cell r="EA211"/>
          <cell r="EB211"/>
          <cell r="EC211"/>
          <cell r="ED211"/>
          <cell r="EE211"/>
          <cell r="EF211"/>
          <cell r="EG211"/>
          <cell r="EH211"/>
          <cell r="EI211"/>
          <cell r="EJ211"/>
          <cell r="EK211"/>
          <cell r="EL211"/>
          <cell r="EM211"/>
          <cell r="EN211"/>
          <cell r="EO211"/>
          <cell r="EP211"/>
          <cell r="EQ211"/>
          <cell r="ER211"/>
          <cell r="ES211"/>
          <cell r="ET211"/>
          <cell r="EU211"/>
          <cell r="EV211"/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/>
          <cell r="CH212"/>
          <cell r="CI212"/>
          <cell r="CJ212"/>
          <cell r="CK212"/>
          <cell r="CL212"/>
          <cell r="CM212"/>
          <cell r="CN212"/>
          <cell r="CO212"/>
          <cell r="CP212"/>
          <cell r="CQ212"/>
          <cell r="CR212"/>
          <cell r="CS212"/>
          <cell r="CT212"/>
          <cell r="CU212"/>
          <cell r="CV212"/>
          <cell r="CW212"/>
          <cell r="CX212"/>
          <cell r="CY212"/>
          <cell r="CZ212"/>
          <cell r="DA212"/>
          <cell r="DB212"/>
          <cell r="DC212"/>
          <cell r="DD212"/>
          <cell r="DE212"/>
          <cell r="DF212"/>
          <cell r="DG212"/>
          <cell r="DH212"/>
          <cell r="DI212"/>
          <cell r="DJ212"/>
          <cell r="DK212"/>
          <cell r="DL212"/>
          <cell r="DM212"/>
          <cell r="DN212"/>
          <cell r="DO212"/>
          <cell r="DP212"/>
          <cell r="DQ212"/>
          <cell r="DR212"/>
          <cell r="DS212"/>
          <cell r="DT212"/>
          <cell r="DU212"/>
          <cell r="DV212"/>
          <cell r="DW212"/>
          <cell r="DX212"/>
          <cell r="DY212"/>
          <cell r="DZ212"/>
          <cell r="EA212"/>
          <cell r="EB212"/>
          <cell r="EC212"/>
          <cell r="ED212"/>
          <cell r="EE212"/>
          <cell r="EF212"/>
          <cell r="EG212"/>
          <cell r="EH212"/>
          <cell r="EI212"/>
          <cell r="EJ212"/>
          <cell r="EK212"/>
          <cell r="EL212"/>
          <cell r="EM212"/>
          <cell r="EN212"/>
          <cell r="EO212"/>
          <cell r="EP212"/>
          <cell r="EQ212"/>
          <cell r="ER212"/>
          <cell r="ES212"/>
          <cell r="ET212"/>
          <cell r="EU212"/>
          <cell r="EV212"/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/>
          <cell r="CH213"/>
          <cell r="CI213"/>
          <cell r="CJ213"/>
          <cell r="CK213"/>
          <cell r="CL213"/>
          <cell r="CM213"/>
          <cell r="CN213"/>
          <cell r="CO213"/>
          <cell r="CP213"/>
          <cell r="CQ213"/>
          <cell r="CR213"/>
          <cell r="CS213"/>
          <cell r="CT213"/>
          <cell r="CU213"/>
          <cell r="CV213"/>
          <cell r="CW213"/>
          <cell r="CX213"/>
          <cell r="CY213"/>
          <cell r="CZ213"/>
          <cell r="DA213"/>
          <cell r="DB213"/>
          <cell r="DC213"/>
          <cell r="DD213"/>
          <cell r="DE213"/>
          <cell r="DF213"/>
          <cell r="DG213"/>
          <cell r="DH213"/>
          <cell r="DI213"/>
          <cell r="DJ213"/>
          <cell r="DK213"/>
          <cell r="DL213"/>
          <cell r="DM213"/>
          <cell r="DN213"/>
          <cell r="DO213"/>
          <cell r="DP213"/>
          <cell r="DQ213"/>
          <cell r="DR213"/>
          <cell r="DS213"/>
          <cell r="DT213"/>
          <cell r="DU213"/>
          <cell r="DV213"/>
          <cell r="DW213"/>
          <cell r="DX213"/>
          <cell r="DY213"/>
          <cell r="DZ213"/>
          <cell r="EA213"/>
          <cell r="EB213"/>
          <cell r="EC213"/>
          <cell r="ED213"/>
          <cell r="EE213"/>
          <cell r="EF213"/>
          <cell r="EG213"/>
          <cell r="EH213"/>
          <cell r="EI213"/>
          <cell r="EJ213"/>
          <cell r="EK213"/>
          <cell r="EL213"/>
          <cell r="EM213"/>
          <cell r="EN213"/>
          <cell r="EO213"/>
          <cell r="EP213"/>
          <cell r="EQ213"/>
          <cell r="ER213"/>
          <cell r="ES213"/>
          <cell r="ET213"/>
          <cell r="EU213"/>
          <cell r="EV213"/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  <cell r="BZ214"/>
          <cell r="CA214"/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/>
          <cell r="CN214"/>
          <cell r="CO214"/>
          <cell r="CP214"/>
          <cell r="CQ214"/>
          <cell r="CR214"/>
          <cell r="CS214"/>
          <cell r="CT214"/>
          <cell r="CU214"/>
          <cell r="CV214"/>
          <cell r="CW214"/>
          <cell r="CX214"/>
          <cell r="CY214"/>
          <cell r="CZ214"/>
          <cell r="DA214"/>
          <cell r="DB214"/>
          <cell r="DC214"/>
          <cell r="DD214"/>
          <cell r="DE214"/>
          <cell r="DF214"/>
          <cell r="DG214"/>
          <cell r="DH214"/>
          <cell r="DI214"/>
          <cell r="DJ214"/>
          <cell r="DK214"/>
          <cell r="DL214"/>
          <cell r="DM214"/>
          <cell r="DN214"/>
          <cell r="DO214"/>
          <cell r="DP214"/>
          <cell r="DQ214"/>
          <cell r="DR214"/>
          <cell r="DS214"/>
          <cell r="DT214"/>
          <cell r="DU214"/>
          <cell r="DV214"/>
          <cell r="DW214"/>
          <cell r="DX214"/>
          <cell r="DY214"/>
          <cell r="DZ214"/>
          <cell r="EA214"/>
          <cell r="EB214"/>
          <cell r="EC214"/>
          <cell r="ED214"/>
          <cell r="EE214"/>
          <cell r="EF214"/>
          <cell r="EG214"/>
          <cell r="EH214"/>
          <cell r="EI214"/>
          <cell r="EJ214"/>
          <cell r="EK214"/>
          <cell r="EL214"/>
          <cell r="EM214"/>
          <cell r="EN214"/>
          <cell r="EO214"/>
          <cell r="EP214"/>
          <cell r="EQ214"/>
          <cell r="ER214"/>
          <cell r="ES214"/>
          <cell r="ET214"/>
          <cell r="EU214"/>
          <cell r="EV214"/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  <cell r="BZ215"/>
          <cell r="CA215"/>
          <cell r="CB215"/>
          <cell r="CC215"/>
          <cell r="CD215"/>
          <cell r="CE215"/>
          <cell r="CF215"/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/>
          <cell r="CP215"/>
          <cell r="CQ215"/>
          <cell r="CR215"/>
          <cell r="CS215"/>
          <cell r="CT215"/>
          <cell r="CU215"/>
          <cell r="CV215"/>
          <cell r="CW215"/>
          <cell r="CX215"/>
          <cell r="CY215"/>
          <cell r="CZ215"/>
          <cell r="DA215"/>
          <cell r="DB215"/>
          <cell r="DC215"/>
          <cell r="DD215"/>
          <cell r="DE215"/>
          <cell r="DF215"/>
          <cell r="DG215"/>
          <cell r="DH215"/>
          <cell r="DI215"/>
          <cell r="DJ215"/>
          <cell r="DK215"/>
          <cell r="DL215"/>
          <cell r="DM215"/>
          <cell r="DN215"/>
          <cell r="DO215"/>
          <cell r="DP215"/>
          <cell r="DQ215"/>
          <cell r="DR215"/>
          <cell r="DS215"/>
          <cell r="DT215"/>
          <cell r="DU215"/>
          <cell r="DV215"/>
          <cell r="DW215"/>
          <cell r="DX215"/>
          <cell r="DY215"/>
          <cell r="DZ215"/>
          <cell r="EA215"/>
          <cell r="EB215"/>
          <cell r="EC215"/>
          <cell r="ED215"/>
          <cell r="EE215"/>
          <cell r="EF215"/>
          <cell r="EG215"/>
          <cell r="EH215"/>
          <cell r="EI215"/>
          <cell r="EJ215"/>
          <cell r="EK215"/>
          <cell r="EL215"/>
          <cell r="EM215"/>
          <cell r="EN215"/>
          <cell r="EO215"/>
          <cell r="EP215"/>
          <cell r="EQ215"/>
          <cell r="ER215"/>
          <cell r="ES215"/>
          <cell r="ET215"/>
          <cell r="EU215"/>
          <cell r="EV215"/>
        </row>
        <row r="217">
          <cell r="T217" t="str">
            <v>BUDGET FORECAST</v>
          </cell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/>
          <cell r="CH217"/>
          <cell r="CI217"/>
          <cell r="CJ217"/>
          <cell r="CK217"/>
          <cell r="CL217"/>
          <cell r="CM217"/>
          <cell r="CN217"/>
          <cell r="CO217"/>
          <cell r="CP217"/>
          <cell r="CQ217"/>
          <cell r="CR217"/>
          <cell r="CS217"/>
          <cell r="CT217"/>
          <cell r="CU217"/>
          <cell r="CV217"/>
          <cell r="CW217"/>
          <cell r="CX217"/>
          <cell r="CY217"/>
          <cell r="CZ217"/>
          <cell r="DA217"/>
          <cell r="DB217"/>
          <cell r="DC217"/>
          <cell r="DD217"/>
          <cell r="DE217"/>
          <cell r="DF217"/>
          <cell r="DG217"/>
          <cell r="DH217"/>
          <cell r="DI217"/>
          <cell r="DJ217"/>
          <cell r="DK217"/>
          <cell r="DL217"/>
          <cell r="DM217"/>
          <cell r="DN217"/>
          <cell r="DO217"/>
          <cell r="DP217"/>
          <cell r="DQ217"/>
          <cell r="DR217"/>
          <cell r="DS217"/>
          <cell r="DT217"/>
          <cell r="DU217"/>
          <cell r="DV217"/>
          <cell r="DW217"/>
          <cell r="DX217"/>
          <cell r="DY217"/>
          <cell r="DZ217"/>
          <cell r="EA217"/>
          <cell r="EB217"/>
          <cell r="EC217"/>
          <cell r="ED217"/>
          <cell r="EE217"/>
          <cell r="EF217"/>
          <cell r="EG217"/>
          <cell r="EH217"/>
          <cell r="EI217"/>
          <cell r="EJ217"/>
          <cell r="EK217"/>
          <cell r="EL217"/>
          <cell r="EM217"/>
          <cell r="EN217"/>
          <cell r="EO217"/>
          <cell r="EP217"/>
          <cell r="EQ217"/>
          <cell r="ER217"/>
          <cell r="ES217"/>
          <cell r="ET217"/>
          <cell r="EU217"/>
          <cell r="EV217"/>
          <cell r="EW217"/>
          <cell r="EX217"/>
          <cell r="EY217"/>
          <cell r="EZ217"/>
          <cell r="FA217"/>
          <cell r="FB217"/>
          <cell r="FC217"/>
          <cell r="FD217"/>
          <cell r="FE217"/>
          <cell r="FF217"/>
          <cell r="FG217"/>
          <cell r="FH217"/>
          <cell r="FI217"/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/>
          <cell r="CH218"/>
          <cell r="CI218"/>
          <cell r="CJ218"/>
          <cell r="CK218"/>
          <cell r="CL218"/>
          <cell r="CM218"/>
          <cell r="CN218"/>
          <cell r="CO218"/>
          <cell r="CP218"/>
          <cell r="CQ218"/>
          <cell r="CR218"/>
          <cell r="CS218"/>
          <cell r="CT218"/>
          <cell r="CU218"/>
          <cell r="CV218"/>
          <cell r="CW218"/>
          <cell r="CX218"/>
          <cell r="CY218"/>
          <cell r="CZ218"/>
          <cell r="DA218"/>
          <cell r="DB218"/>
          <cell r="DC218"/>
          <cell r="DD218"/>
          <cell r="DE218"/>
          <cell r="DF218"/>
          <cell r="DG218"/>
          <cell r="DH218"/>
          <cell r="DI218"/>
          <cell r="DJ218"/>
          <cell r="DK218"/>
          <cell r="DL218"/>
          <cell r="DM218"/>
          <cell r="DN218"/>
          <cell r="DO218"/>
          <cell r="DP218"/>
          <cell r="DQ218"/>
          <cell r="DR218"/>
          <cell r="DS218"/>
          <cell r="DT218"/>
          <cell r="DU218"/>
          <cell r="DV218"/>
          <cell r="DW218"/>
          <cell r="DX218"/>
          <cell r="DY218"/>
          <cell r="DZ218"/>
          <cell r="EA218"/>
          <cell r="EB218"/>
          <cell r="EC218"/>
          <cell r="ED218"/>
          <cell r="EE218"/>
          <cell r="EF218"/>
          <cell r="EG218"/>
          <cell r="EH218"/>
          <cell r="EI218"/>
          <cell r="EJ218"/>
          <cell r="EK218"/>
          <cell r="EL218"/>
          <cell r="EM218"/>
          <cell r="EN218"/>
          <cell r="EO218"/>
          <cell r="EP218"/>
          <cell r="EQ218"/>
          <cell r="ER218"/>
          <cell r="ES218"/>
          <cell r="ET218"/>
          <cell r="EU218"/>
          <cell r="EV218"/>
          <cell r="EW218"/>
          <cell r="EX218"/>
          <cell r="EY218"/>
          <cell r="EZ218"/>
          <cell r="FA218"/>
          <cell r="FB218"/>
          <cell r="FC218"/>
          <cell r="FD218"/>
          <cell r="FE218"/>
          <cell r="FF218"/>
          <cell r="FG218"/>
          <cell r="FH218"/>
          <cell r="FI218"/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/>
          <cell r="CH219"/>
          <cell r="CI219"/>
          <cell r="CJ219"/>
          <cell r="CK219"/>
          <cell r="CL219"/>
          <cell r="CM219"/>
          <cell r="CN219"/>
          <cell r="CO219"/>
          <cell r="CP219"/>
          <cell r="CQ219"/>
          <cell r="CR219"/>
          <cell r="CS219"/>
          <cell r="CT219"/>
          <cell r="CU219"/>
          <cell r="CV219"/>
          <cell r="CW219"/>
          <cell r="CX219"/>
          <cell r="CY219"/>
          <cell r="CZ219"/>
          <cell r="DA219"/>
          <cell r="DB219"/>
          <cell r="DC219"/>
          <cell r="DD219"/>
          <cell r="DE219"/>
          <cell r="DF219"/>
          <cell r="DG219"/>
          <cell r="DH219"/>
          <cell r="DI219"/>
          <cell r="DJ219"/>
          <cell r="DK219"/>
          <cell r="DL219"/>
          <cell r="DM219"/>
          <cell r="DN219"/>
          <cell r="DO219"/>
          <cell r="DP219"/>
          <cell r="DQ219"/>
          <cell r="DR219"/>
          <cell r="DS219"/>
          <cell r="DT219"/>
          <cell r="DU219"/>
          <cell r="DV219"/>
          <cell r="DW219"/>
          <cell r="DX219"/>
          <cell r="DY219"/>
          <cell r="DZ219"/>
          <cell r="EA219"/>
          <cell r="EB219"/>
          <cell r="EC219"/>
          <cell r="ED219"/>
          <cell r="EE219"/>
          <cell r="EF219"/>
          <cell r="EG219"/>
          <cell r="EH219"/>
          <cell r="EI219"/>
          <cell r="EJ219"/>
          <cell r="EK219"/>
          <cell r="EL219"/>
          <cell r="EM219"/>
          <cell r="EN219"/>
          <cell r="EO219"/>
          <cell r="EP219"/>
          <cell r="EQ219"/>
          <cell r="ER219"/>
          <cell r="ES219"/>
          <cell r="ET219"/>
          <cell r="EU219"/>
          <cell r="EV219"/>
          <cell r="EW219"/>
          <cell r="EX219"/>
          <cell r="EY219"/>
          <cell r="EZ219"/>
          <cell r="FA219"/>
          <cell r="FB219"/>
          <cell r="FC219"/>
          <cell r="FD219"/>
          <cell r="FE219"/>
          <cell r="FF219"/>
          <cell r="FG219"/>
          <cell r="FH219"/>
          <cell r="FI219"/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  <cell r="BZ220"/>
          <cell r="CA220"/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/>
          <cell r="CN220"/>
          <cell r="CO220"/>
          <cell r="CP220"/>
          <cell r="CQ220"/>
          <cell r="CR220"/>
          <cell r="CS220"/>
          <cell r="CT220"/>
          <cell r="CU220"/>
          <cell r="CV220"/>
          <cell r="CW220"/>
          <cell r="CX220"/>
          <cell r="CY220"/>
          <cell r="CZ220"/>
          <cell r="DA220"/>
          <cell r="DB220"/>
          <cell r="DC220"/>
          <cell r="DD220"/>
          <cell r="DE220"/>
          <cell r="DF220"/>
          <cell r="DG220"/>
          <cell r="DH220"/>
          <cell r="DI220"/>
          <cell r="DJ220"/>
          <cell r="DK220"/>
          <cell r="DL220"/>
          <cell r="DM220"/>
          <cell r="DN220"/>
          <cell r="DO220"/>
          <cell r="DP220"/>
          <cell r="DQ220"/>
          <cell r="DR220"/>
          <cell r="DS220"/>
          <cell r="DT220"/>
          <cell r="DU220"/>
          <cell r="DV220"/>
          <cell r="DW220"/>
          <cell r="DX220"/>
          <cell r="DY220"/>
          <cell r="DZ220"/>
          <cell r="EA220"/>
          <cell r="EB220"/>
          <cell r="EC220"/>
          <cell r="ED220"/>
          <cell r="EE220"/>
          <cell r="EF220"/>
          <cell r="EG220"/>
          <cell r="EH220"/>
          <cell r="EI220"/>
          <cell r="EJ220"/>
          <cell r="EK220"/>
          <cell r="EL220"/>
          <cell r="EM220"/>
          <cell r="EN220"/>
          <cell r="EO220"/>
          <cell r="EP220"/>
          <cell r="EQ220"/>
          <cell r="ER220"/>
          <cell r="ES220"/>
          <cell r="ET220"/>
          <cell r="EU220"/>
          <cell r="EV220"/>
          <cell r="EW220"/>
          <cell r="EX220"/>
          <cell r="EY220"/>
          <cell r="EZ220"/>
          <cell r="FA220"/>
          <cell r="FB220"/>
          <cell r="FC220"/>
          <cell r="FD220"/>
          <cell r="FE220"/>
          <cell r="FF220"/>
          <cell r="FG220"/>
          <cell r="FH220"/>
          <cell r="FI220"/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  <cell r="BZ221"/>
          <cell r="CA221"/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/>
          <cell r="CN221"/>
          <cell r="CO221"/>
          <cell r="CP221"/>
          <cell r="CQ221"/>
          <cell r="CR221"/>
          <cell r="CS221"/>
          <cell r="CT221"/>
          <cell r="CU221"/>
          <cell r="CV221"/>
          <cell r="CW221"/>
          <cell r="CX221"/>
          <cell r="CY221"/>
          <cell r="CZ221"/>
          <cell r="DA221"/>
          <cell r="DB221"/>
          <cell r="DC221"/>
          <cell r="DD221"/>
          <cell r="DE221"/>
          <cell r="DF221"/>
          <cell r="DG221"/>
          <cell r="DH221"/>
          <cell r="DI221"/>
          <cell r="DJ221"/>
          <cell r="DK221"/>
          <cell r="DL221"/>
          <cell r="DM221"/>
          <cell r="DN221"/>
          <cell r="DO221"/>
          <cell r="DP221"/>
          <cell r="DQ221"/>
          <cell r="DR221"/>
          <cell r="DS221"/>
          <cell r="DT221"/>
          <cell r="DU221"/>
          <cell r="DV221"/>
          <cell r="DW221"/>
          <cell r="DX221"/>
          <cell r="DY221"/>
          <cell r="DZ221"/>
          <cell r="EA221"/>
          <cell r="EB221"/>
          <cell r="EC221"/>
          <cell r="ED221"/>
          <cell r="EE221"/>
          <cell r="EF221"/>
          <cell r="EG221"/>
          <cell r="EH221"/>
          <cell r="EI221"/>
          <cell r="EJ221"/>
          <cell r="EK221"/>
          <cell r="EL221"/>
          <cell r="EM221"/>
          <cell r="EN221"/>
          <cell r="EO221"/>
          <cell r="EP221"/>
          <cell r="EQ221"/>
          <cell r="ER221"/>
          <cell r="ES221"/>
          <cell r="ET221"/>
          <cell r="EU221"/>
          <cell r="EV221"/>
          <cell r="EW221"/>
          <cell r="EX221"/>
          <cell r="EY221"/>
          <cell r="EZ221"/>
          <cell r="FA221"/>
          <cell r="FB221"/>
          <cell r="FC221"/>
          <cell r="FD221"/>
          <cell r="FE221"/>
          <cell r="FF221"/>
          <cell r="FG221"/>
          <cell r="FH221"/>
          <cell r="FI221"/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  <cell r="BZ222"/>
          <cell r="CA222"/>
          <cell r="CB222"/>
          <cell r="CC222"/>
          <cell r="CD222"/>
          <cell r="CE222"/>
          <cell r="CF222"/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/>
          <cell r="CP222"/>
          <cell r="CQ222"/>
          <cell r="CR222"/>
          <cell r="CS222"/>
          <cell r="CT222"/>
          <cell r="CU222"/>
          <cell r="CV222"/>
          <cell r="CW222"/>
          <cell r="CX222"/>
          <cell r="CY222"/>
          <cell r="CZ222"/>
          <cell r="DA222"/>
          <cell r="DB222"/>
          <cell r="DC222"/>
          <cell r="DD222"/>
          <cell r="DE222"/>
          <cell r="DF222"/>
          <cell r="DG222"/>
          <cell r="DH222"/>
          <cell r="DI222"/>
          <cell r="DJ222"/>
          <cell r="DK222"/>
          <cell r="DL222"/>
          <cell r="DM222"/>
          <cell r="DN222"/>
          <cell r="DO222"/>
          <cell r="DP222"/>
          <cell r="DQ222"/>
          <cell r="DR222"/>
          <cell r="DS222"/>
          <cell r="DT222"/>
          <cell r="DU222"/>
          <cell r="DV222"/>
          <cell r="DW222"/>
          <cell r="DX222"/>
          <cell r="DY222"/>
          <cell r="DZ222"/>
          <cell r="EA222"/>
          <cell r="EB222"/>
          <cell r="EC222"/>
          <cell r="ED222"/>
          <cell r="EE222"/>
          <cell r="EF222"/>
          <cell r="EG222"/>
          <cell r="EH222"/>
          <cell r="EI222"/>
          <cell r="EJ222"/>
          <cell r="EK222"/>
          <cell r="EL222"/>
          <cell r="EM222"/>
          <cell r="EN222"/>
          <cell r="EO222"/>
          <cell r="EP222"/>
          <cell r="EQ222"/>
          <cell r="ER222"/>
          <cell r="ES222"/>
          <cell r="ET222"/>
          <cell r="EU222"/>
          <cell r="EV222"/>
          <cell r="EW222"/>
          <cell r="EX222"/>
          <cell r="EY222"/>
          <cell r="EZ222"/>
          <cell r="FA222"/>
          <cell r="FB222"/>
          <cell r="FC222"/>
          <cell r="FD222"/>
          <cell r="FE222"/>
          <cell r="FF222"/>
          <cell r="FG222"/>
          <cell r="FH222"/>
          <cell r="FI222"/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  <cell r="BZ223"/>
          <cell r="CA223"/>
          <cell r="CB223"/>
          <cell r="CC223"/>
          <cell r="CD223"/>
          <cell r="CE223"/>
          <cell r="CF223"/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/>
          <cell r="CP223"/>
          <cell r="CQ223"/>
          <cell r="CR223"/>
          <cell r="CS223"/>
          <cell r="CT223"/>
          <cell r="CU223"/>
          <cell r="CV223"/>
          <cell r="CW223"/>
          <cell r="CX223"/>
          <cell r="CY223"/>
          <cell r="CZ223"/>
          <cell r="DA223"/>
          <cell r="DB223"/>
          <cell r="DC223"/>
          <cell r="DD223"/>
          <cell r="DE223"/>
          <cell r="DF223"/>
          <cell r="DG223"/>
          <cell r="DH223"/>
          <cell r="DI223"/>
          <cell r="DJ223"/>
          <cell r="DK223"/>
          <cell r="DL223"/>
          <cell r="DM223"/>
          <cell r="DN223"/>
          <cell r="DO223"/>
          <cell r="DP223"/>
          <cell r="DQ223"/>
          <cell r="DR223"/>
          <cell r="DS223"/>
          <cell r="DT223"/>
          <cell r="DU223"/>
          <cell r="DV223"/>
          <cell r="DW223"/>
          <cell r="DX223"/>
          <cell r="DY223"/>
          <cell r="DZ223"/>
          <cell r="EA223"/>
          <cell r="EB223"/>
          <cell r="EC223"/>
          <cell r="ED223"/>
          <cell r="EE223"/>
          <cell r="EF223"/>
          <cell r="EG223"/>
          <cell r="EH223"/>
          <cell r="EI223"/>
          <cell r="EJ223"/>
          <cell r="EK223"/>
          <cell r="EL223"/>
          <cell r="EM223"/>
          <cell r="EN223"/>
          <cell r="EO223"/>
          <cell r="EP223"/>
          <cell r="EQ223"/>
          <cell r="ER223"/>
          <cell r="ES223"/>
          <cell r="ET223"/>
          <cell r="EU223"/>
          <cell r="EV223"/>
          <cell r="EW223"/>
          <cell r="EX223"/>
          <cell r="EY223"/>
          <cell r="EZ223"/>
          <cell r="FA223"/>
          <cell r="FB223"/>
          <cell r="FC223"/>
          <cell r="FD223"/>
          <cell r="FE223"/>
          <cell r="FF223"/>
          <cell r="FG223"/>
          <cell r="FH223"/>
          <cell r="FI223"/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  <cell r="BZ228"/>
          <cell r="CA228"/>
          <cell r="CB228"/>
          <cell r="CC228"/>
          <cell r="CD228"/>
          <cell r="CE228"/>
          <cell r="CF228"/>
          <cell r="CG228"/>
          <cell r="CH228"/>
          <cell r="CI228"/>
          <cell r="CJ228"/>
          <cell r="CK228"/>
          <cell r="CL228"/>
          <cell r="CM228"/>
          <cell r="CN228"/>
          <cell r="CO228"/>
          <cell r="CP228"/>
          <cell r="CQ228"/>
          <cell r="CR228"/>
          <cell r="CS228"/>
          <cell r="CT228"/>
          <cell r="CU228"/>
          <cell r="CV228"/>
          <cell r="CW228"/>
          <cell r="CX228"/>
          <cell r="CY228"/>
          <cell r="CZ228"/>
          <cell r="DA228"/>
          <cell r="DB228"/>
          <cell r="DC228"/>
          <cell r="DD228"/>
          <cell r="DE228"/>
          <cell r="DF228"/>
          <cell r="DG228"/>
          <cell r="DH228"/>
          <cell r="DI228"/>
          <cell r="DJ228"/>
          <cell r="DK228"/>
          <cell r="DL228"/>
          <cell r="DM228"/>
          <cell r="DN228"/>
          <cell r="DO228"/>
          <cell r="DP228"/>
          <cell r="DQ228"/>
          <cell r="DR228"/>
          <cell r="DS228"/>
          <cell r="DT228"/>
          <cell r="DU228"/>
          <cell r="DV228"/>
          <cell r="DW228"/>
          <cell r="DX228"/>
          <cell r="DY228"/>
          <cell r="DZ228"/>
          <cell r="EA228"/>
          <cell r="EB228"/>
          <cell r="EC228"/>
          <cell r="ED228"/>
          <cell r="EE228"/>
          <cell r="EF228"/>
          <cell r="EG228"/>
          <cell r="EH228"/>
          <cell r="EI228"/>
          <cell r="EJ228"/>
          <cell r="EK228"/>
          <cell r="EL228"/>
          <cell r="EM228"/>
          <cell r="EN228"/>
          <cell r="EO228"/>
          <cell r="EP228"/>
          <cell r="EQ228"/>
          <cell r="ER228"/>
          <cell r="ES228"/>
          <cell r="ET228"/>
          <cell r="EU228"/>
          <cell r="EV228"/>
        </row>
        <row r="229">
          <cell r="V229" t="str">
            <v>PROJECTED STREET</v>
          </cell>
          <cell r="X229">
            <v>36122.220141999998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  <cell r="BZ229"/>
          <cell r="CA229"/>
          <cell r="CB229"/>
          <cell r="CC229"/>
          <cell r="CD229"/>
          <cell r="CE229"/>
          <cell r="CF229"/>
          <cell r="CG229"/>
          <cell r="CH229"/>
          <cell r="CI229"/>
          <cell r="CJ229"/>
          <cell r="CK229"/>
          <cell r="CL229"/>
          <cell r="CM229"/>
          <cell r="CN229"/>
          <cell r="CO229"/>
          <cell r="CP229"/>
          <cell r="CQ229"/>
          <cell r="CR229"/>
          <cell r="CS229"/>
          <cell r="CT229"/>
          <cell r="CU229"/>
          <cell r="CV229"/>
          <cell r="CW229"/>
          <cell r="CX229"/>
          <cell r="CY229"/>
          <cell r="CZ229"/>
          <cell r="DA229"/>
          <cell r="DB229"/>
          <cell r="DC229"/>
          <cell r="DD229"/>
          <cell r="DE229"/>
          <cell r="DF229"/>
          <cell r="DG229"/>
          <cell r="DH229"/>
          <cell r="DI229"/>
          <cell r="DJ229"/>
          <cell r="DK229"/>
          <cell r="DL229"/>
          <cell r="DM229"/>
          <cell r="DN229"/>
          <cell r="DO229"/>
          <cell r="DP229"/>
          <cell r="DQ229"/>
          <cell r="DR229"/>
          <cell r="DS229"/>
          <cell r="DT229"/>
          <cell r="DU229"/>
          <cell r="DV229"/>
          <cell r="DW229"/>
          <cell r="DX229"/>
          <cell r="DY229"/>
          <cell r="DZ229"/>
          <cell r="EA229"/>
          <cell r="EB229"/>
          <cell r="EC229"/>
          <cell r="ED229"/>
          <cell r="EE229"/>
          <cell r="EF229"/>
          <cell r="EG229"/>
          <cell r="EH229"/>
          <cell r="EI229"/>
          <cell r="EJ229"/>
          <cell r="EK229"/>
          <cell r="EL229"/>
          <cell r="EM229"/>
          <cell r="EN229"/>
          <cell r="EO229"/>
          <cell r="EP229"/>
          <cell r="EQ229"/>
          <cell r="ER229"/>
          <cell r="ES229"/>
          <cell r="ET229"/>
          <cell r="EU229"/>
          <cell r="EV229"/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/>
          <cell r="CP232"/>
          <cell r="CQ232"/>
          <cell r="CR232"/>
          <cell r="CS232"/>
          <cell r="CT232"/>
          <cell r="CU232"/>
          <cell r="CV232"/>
          <cell r="CW232"/>
          <cell r="CX232"/>
          <cell r="CY232"/>
          <cell r="CZ232"/>
          <cell r="DA232"/>
          <cell r="DB232"/>
          <cell r="DC232"/>
          <cell r="DD232"/>
          <cell r="DE232"/>
          <cell r="DF232"/>
          <cell r="DG232"/>
          <cell r="DH232"/>
          <cell r="DI232"/>
          <cell r="DJ232"/>
          <cell r="DK232"/>
          <cell r="DL232"/>
          <cell r="DM232"/>
          <cell r="DN232"/>
          <cell r="DO232"/>
          <cell r="DP232"/>
          <cell r="DQ232"/>
          <cell r="DR232"/>
          <cell r="DS232"/>
          <cell r="DT232"/>
          <cell r="DU232"/>
          <cell r="DV232"/>
          <cell r="DW232"/>
          <cell r="DX232"/>
          <cell r="DY232"/>
          <cell r="DZ232"/>
          <cell r="EA232"/>
          <cell r="EB232"/>
          <cell r="EC232"/>
          <cell r="ED232"/>
          <cell r="EE232"/>
          <cell r="EF232"/>
          <cell r="EG232"/>
          <cell r="EH232"/>
          <cell r="EI232"/>
          <cell r="EJ232"/>
          <cell r="EK232"/>
          <cell r="EL232"/>
          <cell r="EM232"/>
          <cell r="EN232"/>
          <cell r="EO232"/>
          <cell r="EP232"/>
          <cell r="EQ232"/>
          <cell r="ER232"/>
          <cell r="ES232"/>
          <cell r="ET232"/>
          <cell r="EU232"/>
          <cell r="EV232"/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/>
          <cell r="CP233"/>
          <cell r="CQ233"/>
          <cell r="CR233"/>
          <cell r="CS233"/>
          <cell r="CT233"/>
          <cell r="CU233"/>
          <cell r="CV233"/>
          <cell r="CW233"/>
          <cell r="CX233"/>
          <cell r="CY233"/>
          <cell r="CZ233"/>
          <cell r="DA233"/>
          <cell r="DB233"/>
          <cell r="DC233"/>
          <cell r="DD233"/>
          <cell r="DE233"/>
          <cell r="DF233"/>
          <cell r="DG233"/>
          <cell r="DH233"/>
          <cell r="DI233"/>
          <cell r="DJ233"/>
          <cell r="DK233"/>
          <cell r="DL233"/>
          <cell r="DM233"/>
          <cell r="DN233"/>
          <cell r="DO233"/>
          <cell r="DP233"/>
          <cell r="DQ233"/>
          <cell r="DR233"/>
          <cell r="DS233"/>
          <cell r="DT233"/>
          <cell r="DU233"/>
          <cell r="DV233"/>
          <cell r="DW233"/>
          <cell r="DX233"/>
          <cell r="DY233"/>
          <cell r="DZ233"/>
          <cell r="EA233"/>
          <cell r="EB233"/>
          <cell r="EC233"/>
          <cell r="ED233"/>
          <cell r="EE233"/>
          <cell r="EF233"/>
          <cell r="EG233"/>
          <cell r="EH233"/>
          <cell r="EI233"/>
          <cell r="EJ233"/>
          <cell r="EK233"/>
          <cell r="EL233"/>
          <cell r="EM233"/>
          <cell r="EN233"/>
          <cell r="EO233"/>
          <cell r="EP233"/>
          <cell r="EQ233"/>
          <cell r="ER233"/>
          <cell r="ES233"/>
          <cell r="ET233"/>
          <cell r="EU233"/>
          <cell r="EV233"/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/>
          <cell r="CP234"/>
          <cell r="CQ234"/>
          <cell r="CR234"/>
          <cell r="CS234"/>
          <cell r="CT234"/>
          <cell r="CU234"/>
          <cell r="CV234"/>
          <cell r="CW234"/>
          <cell r="CX234"/>
          <cell r="CY234"/>
          <cell r="CZ234"/>
          <cell r="DA234"/>
          <cell r="DB234"/>
          <cell r="DC234"/>
          <cell r="DD234"/>
          <cell r="DE234"/>
          <cell r="DF234"/>
          <cell r="DG234"/>
          <cell r="DH234"/>
          <cell r="DI234"/>
          <cell r="DJ234"/>
          <cell r="DK234"/>
          <cell r="DL234"/>
          <cell r="DM234"/>
          <cell r="DN234"/>
          <cell r="DO234"/>
          <cell r="DP234"/>
          <cell r="DQ234"/>
          <cell r="DR234"/>
          <cell r="DS234"/>
          <cell r="DT234"/>
          <cell r="DU234"/>
          <cell r="DV234"/>
          <cell r="DW234"/>
          <cell r="DX234"/>
          <cell r="DY234"/>
          <cell r="DZ234"/>
          <cell r="EA234"/>
          <cell r="EB234"/>
          <cell r="EC234"/>
          <cell r="ED234"/>
          <cell r="EE234"/>
          <cell r="EF234"/>
          <cell r="EG234"/>
          <cell r="EH234"/>
          <cell r="EI234"/>
          <cell r="EJ234"/>
          <cell r="EK234"/>
          <cell r="EL234"/>
          <cell r="EM234"/>
          <cell r="EN234"/>
          <cell r="EO234"/>
          <cell r="EP234"/>
          <cell r="EQ234"/>
          <cell r="ER234"/>
          <cell r="ES234"/>
          <cell r="ET234"/>
          <cell r="EU234"/>
          <cell r="EV234"/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  <cell r="BZ235"/>
          <cell r="CA235"/>
          <cell r="CB235"/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/>
          <cell r="CW235"/>
          <cell r="CX235"/>
          <cell r="CY235"/>
          <cell r="CZ235"/>
          <cell r="DA235"/>
          <cell r="DB235"/>
          <cell r="DC235"/>
          <cell r="DD235"/>
          <cell r="DE235"/>
          <cell r="DF235"/>
          <cell r="DG235"/>
          <cell r="DH235"/>
          <cell r="DI235"/>
          <cell r="DJ235"/>
          <cell r="DK235"/>
          <cell r="DL235"/>
          <cell r="DM235"/>
          <cell r="DN235"/>
          <cell r="DO235"/>
          <cell r="DP235"/>
          <cell r="DQ235"/>
          <cell r="DR235"/>
          <cell r="DS235"/>
          <cell r="DT235"/>
          <cell r="DU235"/>
          <cell r="DV235"/>
          <cell r="DW235"/>
          <cell r="DX235"/>
          <cell r="DY235"/>
          <cell r="DZ235"/>
          <cell r="EA235"/>
          <cell r="EB235"/>
          <cell r="EC235"/>
          <cell r="ED235"/>
          <cell r="EE235"/>
          <cell r="EF235"/>
          <cell r="EG235"/>
          <cell r="EH235"/>
          <cell r="EI235"/>
          <cell r="EJ235"/>
          <cell r="EK235"/>
          <cell r="EL235"/>
          <cell r="EM235"/>
          <cell r="EN235"/>
          <cell r="EO235"/>
          <cell r="EP235"/>
          <cell r="EQ235"/>
          <cell r="ER235"/>
          <cell r="ES235"/>
          <cell r="ET235"/>
          <cell r="EU235"/>
          <cell r="EV235"/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  <cell r="BZ236"/>
          <cell r="CA236"/>
          <cell r="CB236"/>
          <cell r="CC236"/>
          <cell r="CD236"/>
          <cell r="CE236"/>
          <cell r="CF236"/>
          <cell r="CG236"/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/>
          <cell r="CY236"/>
          <cell r="CZ236"/>
          <cell r="DA236"/>
          <cell r="DB236"/>
          <cell r="DC236"/>
          <cell r="DD236"/>
          <cell r="DE236"/>
          <cell r="DF236"/>
          <cell r="DG236"/>
          <cell r="DH236"/>
          <cell r="DI236"/>
          <cell r="DJ236"/>
          <cell r="DK236"/>
          <cell r="DL236"/>
          <cell r="DM236"/>
          <cell r="DN236"/>
          <cell r="DO236"/>
          <cell r="DP236"/>
          <cell r="DQ236"/>
          <cell r="DR236"/>
          <cell r="DS236"/>
          <cell r="DT236"/>
          <cell r="DU236"/>
          <cell r="DV236"/>
          <cell r="DW236"/>
          <cell r="DX236"/>
          <cell r="DY236"/>
          <cell r="DZ236"/>
          <cell r="EA236"/>
          <cell r="EB236"/>
          <cell r="EC236"/>
          <cell r="ED236"/>
          <cell r="EE236"/>
          <cell r="EF236"/>
          <cell r="EG236"/>
          <cell r="EH236"/>
          <cell r="EI236"/>
          <cell r="EJ236"/>
          <cell r="EK236"/>
          <cell r="EL236"/>
          <cell r="EM236"/>
          <cell r="EN236"/>
          <cell r="EO236"/>
          <cell r="EP236"/>
          <cell r="EQ236"/>
          <cell r="ER236"/>
          <cell r="ES236"/>
          <cell r="ET236"/>
          <cell r="EU236"/>
          <cell r="EV236"/>
        </row>
        <row r="238">
          <cell r="T238" t="str">
            <v>BUDGET FORECAST</v>
          </cell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/>
          <cell r="CP238"/>
          <cell r="CQ238"/>
          <cell r="CR238"/>
          <cell r="CS238"/>
          <cell r="CT238"/>
          <cell r="CU238"/>
          <cell r="CV238"/>
          <cell r="CW238"/>
          <cell r="CX238"/>
          <cell r="CY238"/>
          <cell r="CZ238"/>
          <cell r="DA238"/>
          <cell r="DB238"/>
          <cell r="DC238"/>
          <cell r="DD238"/>
          <cell r="DE238"/>
          <cell r="DF238"/>
          <cell r="DG238"/>
          <cell r="DH238"/>
          <cell r="DI238"/>
          <cell r="DJ238"/>
          <cell r="DK238"/>
          <cell r="DL238"/>
          <cell r="DM238"/>
          <cell r="DN238"/>
          <cell r="DO238"/>
          <cell r="DP238"/>
          <cell r="DQ238"/>
          <cell r="DR238"/>
          <cell r="DS238"/>
          <cell r="DT238"/>
          <cell r="DU238"/>
          <cell r="DV238"/>
          <cell r="DW238"/>
          <cell r="DX238"/>
          <cell r="DY238"/>
          <cell r="DZ238"/>
          <cell r="EA238"/>
          <cell r="EB238"/>
          <cell r="EC238"/>
          <cell r="ED238"/>
          <cell r="EE238"/>
          <cell r="EF238"/>
          <cell r="EG238"/>
          <cell r="EH238"/>
          <cell r="EI238"/>
          <cell r="EJ238"/>
          <cell r="EK238"/>
          <cell r="EL238"/>
          <cell r="EM238"/>
          <cell r="EN238"/>
          <cell r="EO238"/>
          <cell r="EP238"/>
          <cell r="EQ238"/>
          <cell r="ER238"/>
          <cell r="ES238"/>
          <cell r="ET238"/>
          <cell r="EU238"/>
          <cell r="EV238"/>
          <cell r="EW238"/>
          <cell r="EX238"/>
          <cell r="EY238"/>
          <cell r="EZ238"/>
          <cell r="FA238"/>
          <cell r="FB238"/>
          <cell r="FC238"/>
          <cell r="FD238"/>
          <cell r="FE238"/>
          <cell r="FF238"/>
          <cell r="FG238"/>
          <cell r="FH238"/>
          <cell r="FI238"/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/>
          <cell r="CP239"/>
          <cell r="CQ239"/>
          <cell r="CR239"/>
          <cell r="CS239"/>
          <cell r="CT239"/>
          <cell r="CU239"/>
          <cell r="CV239"/>
          <cell r="CW239"/>
          <cell r="CX239"/>
          <cell r="CY239"/>
          <cell r="CZ239"/>
          <cell r="DA239"/>
          <cell r="DB239"/>
          <cell r="DC239"/>
          <cell r="DD239"/>
          <cell r="DE239"/>
          <cell r="DF239"/>
          <cell r="DG239"/>
          <cell r="DH239"/>
          <cell r="DI239"/>
          <cell r="DJ239"/>
          <cell r="DK239"/>
          <cell r="DL239"/>
          <cell r="DM239"/>
          <cell r="DN239"/>
          <cell r="DO239"/>
          <cell r="DP239"/>
          <cell r="DQ239"/>
          <cell r="DR239"/>
          <cell r="DS239"/>
          <cell r="DT239"/>
          <cell r="DU239"/>
          <cell r="DV239"/>
          <cell r="DW239"/>
          <cell r="DX239"/>
          <cell r="DY239"/>
          <cell r="DZ239"/>
          <cell r="EA239"/>
          <cell r="EB239"/>
          <cell r="EC239"/>
          <cell r="ED239"/>
          <cell r="EE239"/>
          <cell r="EF239"/>
          <cell r="EG239"/>
          <cell r="EH239"/>
          <cell r="EI239"/>
          <cell r="EJ239"/>
          <cell r="EK239"/>
          <cell r="EL239"/>
          <cell r="EM239"/>
          <cell r="EN239"/>
          <cell r="EO239"/>
          <cell r="EP239"/>
          <cell r="EQ239"/>
          <cell r="ER239"/>
          <cell r="ES239"/>
          <cell r="ET239"/>
          <cell r="EU239"/>
          <cell r="EV239"/>
          <cell r="EW239"/>
          <cell r="EX239"/>
          <cell r="EY239"/>
          <cell r="EZ239"/>
          <cell r="FA239"/>
          <cell r="FB239"/>
          <cell r="FC239"/>
          <cell r="FD239"/>
          <cell r="FE239"/>
          <cell r="FF239"/>
          <cell r="FG239"/>
          <cell r="FH239"/>
          <cell r="FI239"/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/>
          <cell r="CP240"/>
          <cell r="CQ240"/>
          <cell r="CR240"/>
          <cell r="CS240"/>
          <cell r="CT240"/>
          <cell r="CU240"/>
          <cell r="CV240"/>
          <cell r="CW240"/>
          <cell r="CX240"/>
          <cell r="CY240"/>
          <cell r="CZ240"/>
          <cell r="DA240"/>
          <cell r="DB240"/>
          <cell r="DC240"/>
          <cell r="DD240"/>
          <cell r="DE240"/>
          <cell r="DF240"/>
          <cell r="DG240"/>
          <cell r="DH240"/>
          <cell r="DI240"/>
          <cell r="DJ240"/>
          <cell r="DK240"/>
          <cell r="DL240"/>
          <cell r="DM240"/>
          <cell r="DN240"/>
          <cell r="DO240"/>
          <cell r="DP240"/>
          <cell r="DQ240"/>
          <cell r="DR240"/>
          <cell r="DS240"/>
          <cell r="DT240"/>
          <cell r="DU240"/>
          <cell r="DV240"/>
          <cell r="DW240"/>
          <cell r="DX240"/>
          <cell r="DY240"/>
          <cell r="DZ240"/>
          <cell r="EA240"/>
          <cell r="EB240"/>
          <cell r="EC240"/>
          <cell r="ED240"/>
          <cell r="EE240"/>
          <cell r="EF240"/>
          <cell r="EG240"/>
          <cell r="EH240"/>
          <cell r="EI240"/>
          <cell r="EJ240"/>
          <cell r="EK240"/>
          <cell r="EL240"/>
          <cell r="EM240"/>
          <cell r="EN240"/>
          <cell r="EO240"/>
          <cell r="EP240"/>
          <cell r="EQ240"/>
          <cell r="ER240"/>
          <cell r="ES240"/>
          <cell r="ET240"/>
          <cell r="EU240"/>
          <cell r="EV240"/>
          <cell r="EW240"/>
          <cell r="EX240"/>
          <cell r="EY240"/>
          <cell r="EZ240"/>
          <cell r="FA240"/>
          <cell r="FB240"/>
          <cell r="FC240"/>
          <cell r="FD240"/>
          <cell r="FE240"/>
          <cell r="FF240"/>
          <cell r="FG240"/>
          <cell r="FH240"/>
          <cell r="FI240"/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  <cell r="BZ241"/>
          <cell r="CA241"/>
          <cell r="CB241"/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/>
          <cell r="CW241"/>
          <cell r="CX241"/>
          <cell r="CY241"/>
          <cell r="CZ241"/>
          <cell r="DA241"/>
          <cell r="DB241"/>
          <cell r="DC241"/>
          <cell r="DD241"/>
          <cell r="DE241"/>
          <cell r="DF241"/>
          <cell r="DG241"/>
          <cell r="DH241"/>
          <cell r="DI241"/>
          <cell r="DJ241"/>
          <cell r="DK241"/>
          <cell r="DL241"/>
          <cell r="DM241"/>
          <cell r="DN241"/>
          <cell r="DO241"/>
          <cell r="DP241"/>
          <cell r="DQ241"/>
          <cell r="DR241"/>
          <cell r="DS241"/>
          <cell r="DT241"/>
          <cell r="DU241"/>
          <cell r="DV241"/>
          <cell r="DW241"/>
          <cell r="DX241"/>
          <cell r="DY241"/>
          <cell r="DZ241"/>
          <cell r="EA241"/>
          <cell r="EB241"/>
          <cell r="EC241"/>
          <cell r="ED241"/>
          <cell r="EE241"/>
          <cell r="EF241"/>
          <cell r="EG241"/>
          <cell r="EH241"/>
          <cell r="EI241"/>
          <cell r="EJ241"/>
          <cell r="EK241"/>
          <cell r="EL241"/>
          <cell r="EM241"/>
          <cell r="EN241"/>
          <cell r="EO241"/>
          <cell r="EP241"/>
          <cell r="EQ241"/>
          <cell r="ER241"/>
          <cell r="ES241"/>
          <cell r="ET241"/>
          <cell r="EU241"/>
          <cell r="EV241"/>
          <cell r="EW241"/>
          <cell r="EX241"/>
          <cell r="EY241"/>
          <cell r="EZ241"/>
          <cell r="FA241"/>
          <cell r="FB241"/>
          <cell r="FC241"/>
          <cell r="FD241"/>
          <cell r="FE241"/>
          <cell r="FF241"/>
          <cell r="FG241"/>
          <cell r="FH241"/>
          <cell r="FI241"/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  <cell r="BZ242"/>
          <cell r="CA242"/>
          <cell r="CB242"/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/>
          <cell r="CW242"/>
          <cell r="CX242"/>
          <cell r="CY242"/>
          <cell r="CZ242"/>
          <cell r="DA242"/>
          <cell r="DB242"/>
          <cell r="DC242"/>
          <cell r="DD242"/>
          <cell r="DE242"/>
          <cell r="DF242"/>
          <cell r="DG242"/>
          <cell r="DH242"/>
          <cell r="DI242"/>
          <cell r="DJ242"/>
          <cell r="DK242"/>
          <cell r="DL242"/>
          <cell r="DM242"/>
          <cell r="DN242"/>
          <cell r="DO242"/>
          <cell r="DP242"/>
          <cell r="DQ242"/>
          <cell r="DR242"/>
          <cell r="DS242"/>
          <cell r="DT242"/>
          <cell r="DU242"/>
          <cell r="DV242"/>
          <cell r="DW242"/>
          <cell r="DX242"/>
          <cell r="DY242"/>
          <cell r="DZ242"/>
          <cell r="EA242"/>
          <cell r="EB242"/>
          <cell r="EC242"/>
          <cell r="ED242"/>
          <cell r="EE242"/>
          <cell r="EF242"/>
          <cell r="EG242"/>
          <cell r="EH242"/>
          <cell r="EI242"/>
          <cell r="EJ242"/>
          <cell r="EK242"/>
          <cell r="EL242"/>
          <cell r="EM242"/>
          <cell r="EN242"/>
          <cell r="EO242"/>
          <cell r="EP242"/>
          <cell r="EQ242"/>
          <cell r="ER242"/>
          <cell r="ES242"/>
          <cell r="ET242"/>
          <cell r="EU242"/>
          <cell r="EV242"/>
          <cell r="EW242"/>
          <cell r="EX242"/>
          <cell r="EY242"/>
          <cell r="EZ242"/>
          <cell r="FA242"/>
          <cell r="FB242"/>
          <cell r="FC242"/>
          <cell r="FD242"/>
          <cell r="FE242"/>
          <cell r="FF242"/>
          <cell r="FG242"/>
          <cell r="FH242"/>
          <cell r="FI242"/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  <cell r="BZ243"/>
          <cell r="CA243"/>
          <cell r="CB243"/>
          <cell r="CC243"/>
          <cell r="CD243"/>
          <cell r="CE243"/>
          <cell r="CF243"/>
          <cell r="CG243"/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/>
          <cell r="CY243"/>
          <cell r="CZ243"/>
          <cell r="DA243"/>
          <cell r="DB243"/>
          <cell r="DC243"/>
          <cell r="DD243"/>
          <cell r="DE243"/>
          <cell r="DF243"/>
          <cell r="DG243"/>
          <cell r="DH243"/>
          <cell r="DI243"/>
          <cell r="DJ243"/>
          <cell r="DK243"/>
          <cell r="DL243"/>
          <cell r="DM243"/>
          <cell r="DN243"/>
          <cell r="DO243"/>
          <cell r="DP243"/>
          <cell r="DQ243"/>
          <cell r="DR243"/>
          <cell r="DS243"/>
          <cell r="DT243"/>
          <cell r="DU243"/>
          <cell r="DV243"/>
          <cell r="DW243"/>
          <cell r="DX243"/>
          <cell r="DY243"/>
          <cell r="DZ243"/>
          <cell r="EA243"/>
          <cell r="EB243"/>
          <cell r="EC243"/>
          <cell r="ED243"/>
          <cell r="EE243"/>
          <cell r="EF243"/>
          <cell r="EG243"/>
          <cell r="EH243"/>
          <cell r="EI243"/>
          <cell r="EJ243"/>
          <cell r="EK243"/>
          <cell r="EL243"/>
          <cell r="EM243"/>
          <cell r="EN243"/>
          <cell r="EO243"/>
          <cell r="EP243"/>
          <cell r="EQ243"/>
          <cell r="ER243"/>
          <cell r="ES243"/>
          <cell r="ET243"/>
          <cell r="EU243"/>
          <cell r="EV243"/>
          <cell r="EW243"/>
          <cell r="EX243"/>
          <cell r="EY243"/>
          <cell r="EZ243"/>
          <cell r="FA243"/>
          <cell r="FB243"/>
          <cell r="FC243"/>
          <cell r="FD243"/>
          <cell r="FE243"/>
          <cell r="FF243"/>
          <cell r="FG243"/>
          <cell r="FH243"/>
          <cell r="FI243"/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  <cell r="BZ244"/>
          <cell r="CA244"/>
          <cell r="CB244"/>
          <cell r="CC244"/>
          <cell r="CD244"/>
          <cell r="CE244"/>
          <cell r="CF244"/>
          <cell r="CG244"/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/>
          <cell r="CY244"/>
          <cell r="CZ244"/>
          <cell r="DA244"/>
          <cell r="DB244"/>
          <cell r="DC244"/>
          <cell r="DD244"/>
          <cell r="DE244"/>
          <cell r="DF244"/>
          <cell r="DG244"/>
          <cell r="DH244"/>
          <cell r="DI244"/>
          <cell r="DJ244"/>
          <cell r="DK244"/>
          <cell r="DL244"/>
          <cell r="DM244"/>
          <cell r="DN244"/>
          <cell r="DO244"/>
          <cell r="DP244"/>
          <cell r="DQ244"/>
          <cell r="DR244"/>
          <cell r="DS244"/>
          <cell r="DT244"/>
          <cell r="DU244"/>
          <cell r="DV244"/>
          <cell r="DW244"/>
          <cell r="DX244"/>
          <cell r="DY244"/>
          <cell r="DZ244"/>
          <cell r="EA244"/>
          <cell r="EB244"/>
          <cell r="EC244"/>
          <cell r="ED244"/>
          <cell r="EE244"/>
          <cell r="EF244"/>
          <cell r="EG244"/>
          <cell r="EH244"/>
          <cell r="EI244"/>
          <cell r="EJ244"/>
          <cell r="EK244"/>
          <cell r="EL244"/>
          <cell r="EM244"/>
          <cell r="EN244"/>
          <cell r="EO244"/>
          <cell r="EP244"/>
          <cell r="EQ244"/>
          <cell r="ER244"/>
          <cell r="ES244"/>
          <cell r="ET244"/>
          <cell r="EU244"/>
          <cell r="EV244"/>
          <cell r="EW244"/>
          <cell r="EX244"/>
          <cell r="EY244"/>
          <cell r="EZ244"/>
          <cell r="FA244"/>
          <cell r="FB244"/>
          <cell r="FC244"/>
          <cell r="FD244"/>
          <cell r="FE244"/>
          <cell r="FF244"/>
          <cell r="FG244"/>
          <cell r="FH244"/>
          <cell r="FI244"/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  <cell r="BZ249"/>
          <cell r="CA249"/>
          <cell r="CB249"/>
          <cell r="CC249"/>
          <cell r="CD249"/>
          <cell r="CE249"/>
          <cell r="CF249"/>
          <cell r="CG249"/>
          <cell r="CH249"/>
          <cell r="CI249"/>
          <cell r="CJ249"/>
          <cell r="CK249"/>
          <cell r="CL249"/>
          <cell r="CM249"/>
          <cell r="CN249"/>
          <cell r="CO249"/>
          <cell r="CP249"/>
          <cell r="CQ249"/>
          <cell r="CR249"/>
          <cell r="CS249"/>
          <cell r="CT249"/>
          <cell r="CU249"/>
          <cell r="CV249"/>
          <cell r="CW249"/>
          <cell r="CX249"/>
          <cell r="CY249"/>
          <cell r="CZ249"/>
          <cell r="DA249"/>
          <cell r="DB249"/>
          <cell r="DC249"/>
          <cell r="DD249"/>
          <cell r="DE249"/>
          <cell r="DF249"/>
          <cell r="DG249"/>
          <cell r="DH249"/>
          <cell r="DI249"/>
          <cell r="DJ249"/>
          <cell r="DK249"/>
          <cell r="DL249"/>
          <cell r="DM249"/>
          <cell r="DN249"/>
          <cell r="DO249"/>
          <cell r="DP249"/>
          <cell r="DQ249"/>
          <cell r="DR249"/>
          <cell r="DS249"/>
          <cell r="DT249"/>
          <cell r="DU249"/>
          <cell r="DV249"/>
          <cell r="DW249"/>
          <cell r="DX249"/>
          <cell r="DY249"/>
          <cell r="DZ249"/>
          <cell r="EA249"/>
          <cell r="EB249"/>
          <cell r="EC249"/>
          <cell r="ED249"/>
          <cell r="EE249"/>
          <cell r="EF249"/>
          <cell r="EG249"/>
          <cell r="EH249"/>
          <cell r="EI249"/>
          <cell r="EJ249"/>
          <cell r="EK249"/>
          <cell r="EL249"/>
          <cell r="EM249"/>
          <cell r="EN249"/>
          <cell r="EO249"/>
          <cell r="EP249"/>
          <cell r="EQ249"/>
          <cell r="ER249"/>
          <cell r="ES249"/>
          <cell r="ET249"/>
          <cell r="EU249"/>
          <cell r="EV249"/>
        </row>
        <row r="250">
          <cell r="V250" t="str">
            <v>PROJECTED STREET</v>
          </cell>
          <cell r="X250">
            <v>36184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  <cell r="BZ250"/>
          <cell r="CA250"/>
          <cell r="CB250"/>
          <cell r="CC250"/>
          <cell r="CD250"/>
          <cell r="CE250"/>
          <cell r="CF250"/>
          <cell r="CG250"/>
          <cell r="CH250"/>
          <cell r="CI250"/>
          <cell r="CJ250"/>
          <cell r="CK250"/>
          <cell r="CL250"/>
          <cell r="CM250"/>
          <cell r="CN250"/>
          <cell r="CO250"/>
          <cell r="CP250"/>
          <cell r="CQ250"/>
          <cell r="CR250"/>
          <cell r="CS250"/>
          <cell r="CT250"/>
          <cell r="CU250"/>
          <cell r="CV250"/>
          <cell r="CW250"/>
          <cell r="CX250"/>
          <cell r="CY250"/>
          <cell r="CZ250"/>
          <cell r="DA250"/>
          <cell r="DB250"/>
          <cell r="DC250"/>
          <cell r="DD250"/>
          <cell r="DE250"/>
          <cell r="DF250"/>
          <cell r="DG250"/>
          <cell r="DH250"/>
          <cell r="DI250"/>
          <cell r="DJ250"/>
          <cell r="DK250"/>
          <cell r="DL250"/>
          <cell r="DM250"/>
          <cell r="DN250"/>
          <cell r="DO250"/>
          <cell r="DP250"/>
          <cell r="DQ250"/>
          <cell r="DR250"/>
          <cell r="DS250"/>
          <cell r="DT250"/>
          <cell r="DU250"/>
          <cell r="DV250"/>
          <cell r="DW250"/>
          <cell r="DX250"/>
          <cell r="DY250"/>
          <cell r="DZ250"/>
          <cell r="EA250"/>
          <cell r="EB250"/>
          <cell r="EC250"/>
          <cell r="ED250"/>
          <cell r="EE250"/>
          <cell r="EF250"/>
          <cell r="EG250"/>
          <cell r="EH250"/>
          <cell r="EI250"/>
          <cell r="EJ250"/>
          <cell r="EK250"/>
          <cell r="EL250"/>
          <cell r="EM250"/>
          <cell r="EN250"/>
          <cell r="EO250"/>
          <cell r="EP250"/>
          <cell r="EQ250"/>
          <cell r="ER250"/>
          <cell r="ES250"/>
          <cell r="ET250"/>
          <cell r="EU250"/>
          <cell r="EV250"/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  <cell r="BZ253"/>
          <cell r="CA253"/>
          <cell r="CB253"/>
          <cell r="CC253"/>
          <cell r="CD253"/>
          <cell r="CE253"/>
          <cell r="CF253"/>
          <cell r="CG253"/>
          <cell r="CH253"/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/>
          <cell r="CV253"/>
          <cell r="CW253"/>
          <cell r="CX253"/>
          <cell r="CY253"/>
          <cell r="CZ253"/>
          <cell r="DA253"/>
          <cell r="DB253"/>
          <cell r="DC253"/>
          <cell r="DD253"/>
          <cell r="DE253"/>
          <cell r="DF253"/>
          <cell r="DG253"/>
          <cell r="DH253"/>
          <cell r="DI253"/>
          <cell r="DJ253"/>
          <cell r="DK253"/>
          <cell r="DL253"/>
          <cell r="DM253"/>
          <cell r="DN253"/>
          <cell r="DO253"/>
          <cell r="DP253"/>
          <cell r="DQ253"/>
          <cell r="DR253"/>
          <cell r="DS253"/>
          <cell r="DT253"/>
          <cell r="DU253"/>
          <cell r="DV253"/>
          <cell r="DW253"/>
          <cell r="DX253"/>
          <cell r="DY253"/>
          <cell r="DZ253"/>
          <cell r="EA253"/>
          <cell r="EB253"/>
          <cell r="EC253"/>
          <cell r="ED253"/>
          <cell r="EE253"/>
          <cell r="EF253"/>
          <cell r="EG253"/>
          <cell r="EH253"/>
          <cell r="EI253"/>
          <cell r="EJ253"/>
          <cell r="EK253"/>
          <cell r="EL253"/>
          <cell r="EM253"/>
          <cell r="EN253"/>
          <cell r="EO253"/>
          <cell r="EP253"/>
          <cell r="EQ253"/>
          <cell r="ER253"/>
          <cell r="ES253"/>
          <cell r="ET253"/>
          <cell r="EU253"/>
          <cell r="EV253"/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  <cell r="BZ254"/>
          <cell r="CA254"/>
          <cell r="CB254"/>
          <cell r="CC254"/>
          <cell r="CD254"/>
          <cell r="CE254"/>
          <cell r="CF254"/>
          <cell r="CG254"/>
          <cell r="CH254"/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/>
          <cell r="CV254"/>
          <cell r="CW254"/>
          <cell r="CX254"/>
          <cell r="CY254"/>
          <cell r="CZ254"/>
          <cell r="DA254"/>
          <cell r="DB254"/>
          <cell r="DC254"/>
          <cell r="DD254"/>
          <cell r="DE254"/>
          <cell r="DF254"/>
          <cell r="DG254"/>
          <cell r="DH254"/>
          <cell r="DI254"/>
          <cell r="DJ254"/>
          <cell r="DK254"/>
          <cell r="DL254"/>
          <cell r="DM254"/>
          <cell r="DN254"/>
          <cell r="DO254"/>
          <cell r="DP254"/>
          <cell r="DQ254"/>
          <cell r="DR254"/>
          <cell r="DS254"/>
          <cell r="DT254"/>
          <cell r="DU254"/>
          <cell r="DV254"/>
          <cell r="DW254"/>
          <cell r="DX254"/>
          <cell r="DY254"/>
          <cell r="DZ254"/>
          <cell r="EA254"/>
          <cell r="EB254"/>
          <cell r="EC254"/>
          <cell r="ED254"/>
          <cell r="EE254"/>
          <cell r="EF254"/>
          <cell r="EG254"/>
          <cell r="EH254"/>
          <cell r="EI254"/>
          <cell r="EJ254"/>
          <cell r="EK254"/>
          <cell r="EL254"/>
          <cell r="EM254"/>
          <cell r="EN254"/>
          <cell r="EO254"/>
          <cell r="EP254"/>
          <cell r="EQ254"/>
          <cell r="ER254"/>
          <cell r="ES254"/>
          <cell r="ET254"/>
          <cell r="EU254"/>
          <cell r="EV254"/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  <cell r="BZ255"/>
          <cell r="CA255"/>
          <cell r="CB255"/>
          <cell r="CC255"/>
          <cell r="CD255"/>
          <cell r="CE255"/>
          <cell r="CF255"/>
          <cell r="CG255"/>
          <cell r="CH255"/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/>
          <cell r="CV255"/>
          <cell r="CW255"/>
          <cell r="CX255"/>
          <cell r="CY255"/>
          <cell r="CZ255"/>
          <cell r="DA255"/>
          <cell r="DB255"/>
          <cell r="DC255"/>
          <cell r="DD255"/>
          <cell r="DE255"/>
          <cell r="DF255"/>
          <cell r="DG255"/>
          <cell r="DH255"/>
          <cell r="DI255"/>
          <cell r="DJ255"/>
          <cell r="DK255"/>
          <cell r="DL255"/>
          <cell r="DM255"/>
          <cell r="DN255"/>
          <cell r="DO255"/>
          <cell r="DP255"/>
          <cell r="DQ255"/>
          <cell r="DR255"/>
          <cell r="DS255"/>
          <cell r="DT255"/>
          <cell r="DU255"/>
          <cell r="DV255"/>
          <cell r="DW255"/>
          <cell r="DX255"/>
          <cell r="DY255"/>
          <cell r="DZ255"/>
          <cell r="EA255"/>
          <cell r="EB255"/>
          <cell r="EC255"/>
          <cell r="ED255"/>
          <cell r="EE255"/>
          <cell r="EF255"/>
          <cell r="EG255"/>
          <cell r="EH255"/>
          <cell r="EI255"/>
          <cell r="EJ255"/>
          <cell r="EK255"/>
          <cell r="EL255"/>
          <cell r="EM255"/>
          <cell r="EN255"/>
          <cell r="EO255"/>
          <cell r="EP255"/>
          <cell r="EQ255"/>
          <cell r="ER255"/>
          <cell r="ES255"/>
          <cell r="ET255"/>
          <cell r="EU255"/>
          <cell r="EV255"/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  <cell r="BZ256"/>
          <cell r="CA256"/>
          <cell r="CB256"/>
          <cell r="CC256"/>
          <cell r="CD256"/>
          <cell r="CE256"/>
          <cell r="CF256"/>
          <cell r="CG256"/>
          <cell r="CH256"/>
          <cell r="CI256"/>
          <cell r="CJ256"/>
          <cell r="CK256"/>
          <cell r="CL256"/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/>
          <cell r="DB256"/>
          <cell r="DC256"/>
          <cell r="DD256"/>
          <cell r="DE256"/>
          <cell r="DF256"/>
          <cell r="DG256"/>
          <cell r="DH256"/>
          <cell r="DI256"/>
          <cell r="DJ256"/>
          <cell r="DK256"/>
          <cell r="DL256"/>
          <cell r="DM256"/>
          <cell r="DN256"/>
          <cell r="DO256"/>
          <cell r="DP256"/>
          <cell r="DQ256"/>
          <cell r="DR256"/>
          <cell r="DS256"/>
          <cell r="DT256"/>
          <cell r="DU256"/>
          <cell r="DV256"/>
          <cell r="DW256"/>
          <cell r="DX256"/>
          <cell r="DY256"/>
          <cell r="DZ256"/>
          <cell r="EA256"/>
          <cell r="EB256"/>
          <cell r="EC256"/>
          <cell r="ED256"/>
          <cell r="EE256"/>
          <cell r="EF256"/>
          <cell r="EG256"/>
          <cell r="EH256"/>
          <cell r="EI256"/>
          <cell r="EJ256"/>
          <cell r="EK256"/>
          <cell r="EL256"/>
          <cell r="EM256"/>
          <cell r="EN256"/>
          <cell r="EO256"/>
          <cell r="EP256"/>
          <cell r="EQ256"/>
          <cell r="ER256"/>
          <cell r="ES256"/>
          <cell r="ET256"/>
          <cell r="EU256"/>
          <cell r="EV256"/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  <cell r="BZ257"/>
          <cell r="CA257"/>
          <cell r="CB257"/>
          <cell r="CC257"/>
          <cell r="CD257"/>
          <cell r="CE257"/>
          <cell r="CF257"/>
          <cell r="CG257"/>
          <cell r="CH257"/>
          <cell r="CI257"/>
          <cell r="CJ257"/>
          <cell r="CK257"/>
          <cell r="CL257"/>
          <cell r="CM257"/>
          <cell r="CN257"/>
          <cell r="CO257"/>
          <cell r="CP257"/>
          <cell r="CQ257"/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/>
          <cell r="DD257"/>
          <cell r="DE257"/>
          <cell r="DF257"/>
          <cell r="DG257"/>
          <cell r="DH257"/>
          <cell r="DI257"/>
          <cell r="DJ257"/>
          <cell r="DK257"/>
          <cell r="DL257"/>
          <cell r="DM257"/>
          <cell r="DN257"/>
          <cell r="DO257"/>
          <cell r="DP257"/>
          <cell r="DQ257"/>
          <cell r="DR257"/>
          <cell r="DS257"/>
          <cell r="DT257"/>
          <cell r="DU257"/>
          <cell r="DV257"/>
          <cell r="DW257"/>
          <cell r="DX257"/>
          <cell r="DY257"/>
          <cell r="DZ257"/>
          <cell r="EA257"/>
          <cell r="EB257"/>
          <cell r="EC257"/>
          <cell r="ED257"/>
          <cell r="EE257"/>
          <cell r="EF257"/>
          <cell r="EG257"/>
          <cell r="EH257"/>
          <cell r="EI257"/>
          <cell r="EJ257"/>
          <cell r="EK257"/>
          <cell r="EL257"/>
          <cell r="EM257"/>
          <cell r="EN257"/>
          <cell r="EO257"/>
          <cell r="EP257"/>
          <cell r="EQ257"/>
          <cell r="ER257"/>
          <cell r="ES257"/>
          <cell r="ET257"/>
          <cell r="EU257"/>
          <cell r="EV257"/>
        </row>
        <row r="259">
          <cell r="T259" t="str">
            <v>BUDGET FORECAST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  <cell r="BZ259"/>
          <cell r="CA259"/>
          <cell r="CB259"/>
          <cell r="CC259"/>
          <cell r="CD259"/>
          <cell r="CE259"/>
          <cell r="CF259"/>
          <cell r="CG259"/>
          <cell r="CH259"/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/>
          <cell r="CV259"/>
          <cell r="CW259"/>
          <cell r="CX259"/>
          <cell r="CY259"/>
          <cell r="CZ259"/>
          <cell r="DA259"/>
          <cell r="DB259"/>
          <cell r="DC259"/>
          <cell r="DD259"/>
          <cell r="DE259"/>
          <cell r="DF259"/>
          <cell r="DG259"/>
          <cell r="DH259"/>
          <cell r="DI259"/>
          <cell r="DJ259"/>
          <cell r="DK259"/>
          <cell r="DL259"/>
          <cell r="DM259"/>
          <cell r="DN259"/>
          <cell r="DO259"/>
          <cell r="DP259"/>
          <cell r="DQ259"/>
          <cell r="DR259"/>
          <cell r="DS259"/>
          <cell r="DT259"/>
          <cell r="DU259"/>
          <cell r="DV259"/>
          <cell r="DW259"/>
          <cell r="DX259"/>
          <cell r="DY259"/>
          <cell r="DZ259"/>
          <cell r="EA259"/>
          <cell r="EB259"/>
          <cell r="EC259"/>
          <cell r="ED259"/>
          <cell r="EE259"/>
          <cell r="EF259"/>
          <cell r="EG259"/>
          <cell r="EH259"/>
          <cell r="EI259"/>
          <cell r="EJ259"/>
          <cell r="EK259"/>
          <cell r="EL259"/>
          <cell r="EM259"/>
          <cell r="EN259"/>
          <cell r="EO259"/>
          <cell r="EP259"/>
          <cell r="EQ259"/>
          <cell r="ER259"/>
          <cell r="ES259"/>
          <cell r="ET259"/>
          <cell r="EU259"/>
          <cell r="EV259"/>
          <cell r="EW259"/>
          <cell r="EX259"/>
          <cell r="EY259"/>
          <cell r="EZ259"/>
          <cell r="FA259"/>
          <cell r="FB259"/>
          <cell r="FC259"/>
          <cell r="FD259"/>
          <cell r="FE259"/>
          <cell r="FF259"/>
          <cell r="FG259"/>
          <cell r="FH259"/>
          <cell r="FI259"/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  <cell r="BZ260"/>
          <cell r="CA260"/>
          <cell r="CB260"/>
          <cell r="CC260"/>
          <cell r="CD260"/>
          <cell r="CE260"/>
          <cell r="CF260"/>
          <cell r="CG260"/>
          <cell r="CH260"/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/>
          <cell r="CV260"/>
          <cell r="CW260"/>
          <cell r="CX260"/>
          <cell r="CY260"/>
          <cell r="CZ260"/>
          <cell r="DA260"/>
          <cell r="DB260"/>
          <cell r="DC260"/>
          <cell r="DD260"/>
          <cell r="DE260"/>
          <cell r="DF260"/>
          <cell r="DG260"/>
          <cell r="DH260"/>
          <cell r="DI260"/>
          <cell r="DJ260"/>
          <cell r="DK260"/>
          <cell r="DL260"/>
          <cell r="DM260"/>
          <cell r="DN260"/>
          <cell r="DO260"/>
          <cell r="DP260"/>
          <cell r="DQ260"/>
          <cell r="DR260"/>
          <cell r="DS260"/>
          <cell r="DT260"/>
          <cell r="DU260"/>
          <cell r="DV260"/>
          <cell r="DW260"/>
          <cell r="DX260"/>
          <cell r="DY260"/>
          <cell r="DZ260"/>
          <cell r="EA260"/>
          <cell r="EB260"/>
          <cell r="EC260"/>
          <cell r="ED260"/>
          <cell r="EE260"/>
          <cell r="EF260"/>
          <cell r="EG260"/>
          <cell r="EH260"/>
          <cell r="EI260"/>
          <cell r="EJ260"/>
          <cell r="EK260"/>
          <cell r="EL260"/>
          <cell r="EM260"/>
          <cell r="EN260"/>
          <cell r="EO260"/>
          <cell r="EP260"/>
          <cell r="EQ260"/>
          <cell r="ER260"/>
          <cell r="ES260"/>
          <cell r="ET260"/>
          <cell r="EU260"/>
          <cell r="EV260"/>
          <cell r="EW260"/>
          <cell r="EX260"/>
          <cell r="EY260"/>
          <cell r="EZ260"/>
          <cell r="FA260"/>
          <cell r="FB260"/>
          <cell r="FC260"/>
          <cell r="FD260"/>
          <cell r="FE260"/>
          <cell r="FF260"/>
          <cell r="FG260"/>
          <cell r="FH260"/>
          <cell r="FI260"/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  <cell r="BZ261"/>
          <cell r="CA261"/>
          <cell r="CB261"/>
          <cell r="CC261"/>
          <cell r="CD261"/>
          <cell r="CE261"/>
          <cell r="CF261"/>
          <cell r="CG261"/>
          <cell r="CH261"/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/>
          <cell r="CV261"/>
          <cell r="CW261"/>
          <cell r="CX261"/>
          <cell r="CY261"/>
          <cell r="CZ261"/>
          <cell r="DA261"/>
          <cell r="DB261"/>
          <cell r="DC261"/>
          <cell r="DD261"/>
          <cell r="DE261"/>
          <cell r="DF261"/>
          <cell r="DG261"/>
          <cell r="DH261"/>
          <cell r="DI261"/>
          <cell r="DJ261"/>
          <cell r="DK261"/>
          <cell r="DL261"/>
          <cell r="DM261"/>
          <cell r="DN261"/>
          <cell r="DO261"/>
          <cell r="DP261"/>
          <cell r="DQ261"/>
          <cell r="DR261"/>
          <cell r="DS261"/>
          <cell r="DT261"/>
          <cell r="DU261"/>
          <cell r="DV261"/>
          <cell r="DW261"/>
          <cell r="DX261"/>
          <cell r="DY261"/>
          <cell r="DZ261"/>
          <cell r="EA261"/>
          <cell r="EB261"/>
          <cell r="EC261"/>
          <cell r="ED261"/>
          <cell r="EE261"/>
          <cell r="EF261"/>
          <cell r="EG261"/>
          <cell r="EH261"/>
          <cell r="EI261"/>
          <cell r="EJ261"/>
          <cell r="EK261"/>
          <cell r="EL261"/>
          <cell r="EM261"/>
          <cell r="EN261"/>
          <cell r="EO261"/>
          <cell r="EP261"/>
          <cell r="EQ261"/>
          <cell r="ER261"/>
          <cell r="ES261"/>
          <cell r="ET261"/>
          <cell r="EU261"/>
          <cell r="EV261"/>
          <cell r="EW261"/>
          <cell r="EX261"/>
          <cell r="EY261"/>
          <cell r="EZ261"/>
          <cell r="FA261"/>
          <cell r="FB261"/>
          <cell r="FC261"/>
          <cell r="FD261"/>
          <cell r="FE261"/>
          <cell r="FF261"/>
          <cell r="FG261"/>
          <cell r="FH261"/>
          <cell r="FI261"/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  <cell r="BZ262"/>
          <cell r="CA262"/>
          <cell r="CB262"/>
          <cell r="CC262"/>
          <cell r="CD262"/>
          <cell r="CE262"/>
          <cell r="CF262"/>
          <cell r="CG262"/>
          <cell r="CH262"/>
          <cell r="CI262"/>
          <cell r="CJ262"/>
          <cell r="CK262"/>
          <cell r="CL262"/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/>
          <cell r="DB262"/>
          <cell r="DC262"/>
          <cell r="DD262"/>
          <cell r="DE262"/>
          <cell r="DF262"/>
          <cell r="DG262"/>
          <cell r="DH262"/>
          <cell r="DI262"/>
          <cell r="DJ262"/>
          <cell r="DK262"/>
          <cell r="DL262"/>
          <cell r="DM262"/>
          <cell r="DN262"/>
          <cell r="DO262"/>
          <cell r="DP262"/>
          <cell r="DQ262"/>
          <cell r="DR262"/>
          <cell r="DS262"/>
          <cell r="DT262"/>
          <cell r="DU262"/>
          <cell r="DV262"/>
          <cell r="DW262"/>
          <cell r="DX262"/>
          <cell r="DY262"/>
          <cell r="DZ262"/>
          <cell r="EA262"/>
          <cell r="EB262"/>
          <cell r="EC262"/>
          <cell r="ED262"/>
          <cell r="EE262"/>
          <cell r="EF262"/>
          <cell r="EG262"/>
          <cell r="EH262"/>
          <cell r="EI262"/>
          <cell r="EJ262"/>
          <cell r="EK262"/>
          <cell r="EL262"/>
          <cell r="EM262"/>
          <cell r="EN262"/>
          <cell r="EO262"/>
          <cell r="EP262"/>
          <cell r="EQ262"/>
          <cell r="ER262"/>
          <cell r="ES262"/>
          <cell r="ET262"/>
          <cell r="EU262"/>
          <cell r="EV262"/>
          <cell r="EW262"/>
          <cell r="EX262"/>
          <cell r="EY262"/>
          <cell r="EZ262"/>
          <cell r="FA262"/>
          <cell r="FB262"/>
          <cell r="FC262"/>
          <cell r="FD262"/>
          <cell r="FE262"/>
          <cell r="FF262"/>
          <cell r="FG262"/>
          <cell r="FH262"/>
          <cell r="FI262"/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  <cell r="BZ263"/>
          <cell r="CA263"/>
          <cell r="CB263"/>
          <cell r="CC263"/>
          <cell r="CD263"/>
          <cell r="CE263"/>
          <cell r="CF263"/>
          <cell r="CG263"/>
          <cell r="CH263"/>
          <cell r="CI263"/>
          <cell r="CJ263"/>
          <cell r="CK263"/>
          <cell r="CL263"/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/>
          <cell r="DB263"/>
          <cell r="DC263"/>
          <cell r="DD263"/>
          <cell r="DE263"/>
          <cell r="DF263"/>
          <cell r="DG263"/>
          <cell r="DH263"/>
          <cell r="DI263"/>
          <cell r="DJ263"/>
          <cell r="DK263"/>
          <cell r="DL263"/>
          <cell r="DM263"/>
          <cell r="DN263"/>
          <cell r="DO263"/>
          <cell r="DP263"/>
          <cell r="DQ263"/>
          <cell r="DR263"/>
          <cell r="DS263"/>
          <cell r="DT263"/>
          <cell r="DU263"/>
          <cell r="DV263"/>
          <cell r="DW263"/>
          <cell r="DX263"/>
          <cell r="DY263"/>
          <cell r="DZ263"/>
          <cell r="EA263"/>
          <cell r="EB263"/>
          <cell r="EC263"/>
          <cell r="ED263"/>
          <cell r="EE263"/>
          <cell r="EF263"/>
          <cell r="EG263"/>
          <cell r="EH263"/>
          <cell r="EI263"/>
          <cell r="EJ263"/>
          <cell r="EK263"/>
          <cell r="EL263"/>
          <cell r="EM263"/>
          <cell r="EN263"/>
          <cell r="EO263"/>
          <cell r="EP263"/>
          <cell r="EQ263"/>
          <cell r="ER263"/>
          <cell r="ES263"/>
          <cell r="ET263"/>
          <cell r="EU263"/>
          <cell r="EV263"/>
          <cell r="EW263"/>
          <cell r="EX263"/>
          <cell r="EY263"/>
          <cell r="EZ263"/>
          <cell r="FA263"/>
          <cell r="FB263"/>
          <cell r="FC263"/>
          <cell r="FD263"/>
          <cell r="FE263"/>
          <cell r="FF263"/>
          <cell r="FG263"/>
          <cell r="FH263"/>
          <cell r="FI263"/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  <cell r="BZ264"/>
          <cell r="CA264"/>
          <cell r="CB264"/>
          <cell r="CC264"/>
          <cell r="CD264"/>
          <cell r="CE264"/>
          <cell r="CF264"/>
          <cell r="CG264"/>
          <cell r="CH264"/>
          <cell r="CI264"/>
          <cell r="CJ264"/>
          <cell r="CK264"/>
          <cell r="CL264"/>
          <cell r="CM264"/>
          <cell r="CN264"/>
          <cell r="CO264"/>
          <cell r="CP264"/>
          <cell r="CQ264"/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/>
          <cell r="DD264"/>
          <cell r="DE264"/>
          <cell r="DF264"/>
          <cell r="DG264"/>
          <cell r="DH264"/>
          <cell r="DI264"/>
          <cell r="DJ264"/>
          <cell r="DK264"/>
          <cell r="DL264"/>
          <cell r="DM264"/>
          <cell r="DN264"/>
          <cell r="DO264"/>
          <cell r="DP264"/>
          <cell r="DQ264"/>
          <cell r="DR264"/>
          <cell r="DS264"/>
          <cell r="DT264"/>
          <cell r="DU264"/>
          <cell r="DV264"/>
          <cell r="DW264"/>
          <cell r="DX264"/>
          <cell r="DY264"/>
          <cell r="DZ264"/>
          <cell r="EA264"/>
          <cell r="EB264"/>
          <cell r="EC264"/>
          <cell r="ED264"/>
          <cell r="EE264"/>
          <cell r="EF264"/>
          <cell r="EG264"/>
          <cell r="EH264"/>
          <cell r="EI264"/>
          <cell r="EJ264"/>
          <cell r="EK264"/>
          <cell r="EL264"/>
          <cell r="EM264"/>
          <cell r="EN264"/>
          <cell r="EO264"/>
          <cell r="EP264"/>
          <cell r="EQ264"/>
          <cell r="ER264"/>
          <cell r="ES264"/>
          <cell r="ET264"/>
          <cell r="EU264"/>
          <cell r="EV264"/>
          <cell r="EW264"/>
          <cell r="EX264"/>
          <cell r="EY264"/>
          <cell r="EZ264"/>
          <cell r="FA264"/>
          <cell r="FB264"/>
          <cell r="FC264"/>
          <cell r="FD264"/>
          <cell r="FE264"/>
          <cell r="FF264"/>
          <cell r="FG264"/>
          <cell r="FH264"/>
          <cell r="FI264"/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  <cell r="BZ265"/>
          <cell r="CA265"/>
          <cell r="CB265"/>
          <cell r="CC265"/>
          <cell r="CD265"/>
          <cell r="CE265"/>
          <cell r="CF265"/>
          <cell r="CG265"/>
          <cell r="CH265"/>
          <cell r="CI265"/>
          <cell r="CJ265"/>
          <cell r="CK265"/>
          <cell r="CL265"/>
          <cell r="CM265"/>
          <cell r="CN265"/>
          <cell r="CO265"/>
          <cell r="CP265"/>
          <cell r="CQ265"/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/>
          <cell r="DD265"/>
          <cell r="DE265"/>
          <cell r="DF265"/>
          <cell r="DG265"/>
          <cell r="DH265"/>
          <cell r="DI265"/>
          <cell r="DJ265"/>
          <cell r="DK265"/>
          <cell r="DL265"/>
          <cell r="DM265"/>
          <cell r="DN265"/>
          <cell r="DO265"/>
          <cell r="DP265"/>
          <cell r="DQ265"/>
          <cell r="DR265"/>
          <cell r="DS265"/>
          <cell r="DT265"/>
          <cell r="DU265"/>
          <cell r="DV265"/>
          <cell r="DW265"/>
          <cell r="DX265"/>
          <cell r="DY265"/>
          <cell r="DZ265"/>
          <cell r="EA265"/>
          <cell r="EB265"/>
          <cell r="EC265"/>
          <cell r="ED265"/>
          <cell r="EE265"/>
          <cell r="EF265"/>
          <cell r="EG265"/>
          <cell r="EH265"/>
          <cell r="EI265"/>
          <cell r="EJ265"/>
          <cell r="EK265"/>
          <cell r="EL265"/>
          <cell r="EM265"/>
          <cell r="EN265"/>
          <cell r="EO265"/>
          <cell r="EP265"/>
          <cell r="EQ265"/>
          <cell r="ER265"/>
          <cell r="ES265"/>
          <cell r="ET265"/>
          <cell r="EU265"/>
          <cell r="EV265"/>
          <cell r="EW265"/>
          <cell r="EX265"/>
          <cell r="EY265"/>
          <cell r="EZ265"/>
          <cell r="FA265"/>
          <cell r="FB265"/>
          <cell r="FC265"/>
          <cell r="FD265"/>
          <cell r="FE265"/>
          <cell r="FF265"/>
          <cell r="FG265"/>
          <cell r="FH265"/>
          <cell r="FI265"/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  <cell r="BZ270"/>
          <cell r="CA270"/>
          <cell r="CB270"/>
          <cell r="CC270"/>
          <cell r="CD270"/>
          <cell r="CE270"/>
          <cell r="CF270"/>
          <cell r="CG270"/>
          <cell r="CH270"/>
          <cell r="CI270"/>
          <cell r="CJ270"/>
          <cell r="CK270"/>
          <cell r="CL270"/>
          <cell r="CM270"/>
          <cell r="CN270"/>
          <cell r="CO270"/>
          <cell r="CP270"/>
          <cell r="CQ270"/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/>
          <cell r="DD270"/>
          <cell r="DE270"/>
          <cell r="DF270"/>
          <cell r="DG270"/>
          <cell r="DH270"/>
          <cell r="DI270"/>
          <cell r="DJ270"/>
          <cell r="DK270"/>
          <cell r="DL270"/>
          <cell r="DM270"/>
          <cell r="DN270"/>
          <cell r="DO270"/>
          <cell r="DP270"/>
          <cell r="DQ270"/>
          <cell r="DR270"/>
          <cell r="DS270"/>
          <cell r="DT270"/>
          <cell r="DU270"/>
          <cell r="DV270"/>
          <cell r="DW270"/>
          <cell r="DX270"/>
          <cell r="DY270"/>
          <cell r="DZ270"/>
          <cell r="EA270"/>
          <cell r="EB270"/>
          <cell r="EC270"/>
          <cell r="ED270"/>
          <cell r="EE270"/>
          <cell r="EF270"/>
          <cell r="EG270"/>
          <cell r="EH270"/>
          <cell r="EI270"/>
          <cell r="EJ270"/>
          <cell r="EK270"/>
          <cell r="EL270"/>
          <cell r="EM270"/>
          <cell r="EN270"/>
          <cell r="EO270"/>
          <cell r="EP270"/>
          <cell r="EQ270"/>
          <cell r="ER270"/>
          <cell r="ES270"/>
          <cell r="ET270"/>
          <cell r="EU270"/>
          <cell r="EV270"/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O8" t="str">
            <v>START</v>
          </cell>
          <cell r="P8" t="str">
            <v>END</v>
          </cell>
          <cell r="T8"/>
          <cell r="U8">
            <v>36171</v>
          </cell>
          <cell r="V8">
            <v>36178</v>
          </cell>
        </row>
        <row r="9"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/>
          <cell r="U9">
            <v>100</v>
          </cell>
          <cell r="V9">
            <v>200</v>
          </cell>
        </row>
        <row r="10"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/>
          <cell r="U10"/>
          <cell r="V10"/>
        </row>
        <row r="11"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/>
          <cell r="U11"/>
          <cell r="V11"/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/>
          <cell r="U12"/>
          <cell r="V12"/>
        </row>
        <row r="13"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/>
          <cell r="U13"/>
          <cell r="V13"/>
        </row>
        <row r="14"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/>
          <cell r="U14"/>
          <cell r="V14"/>
        </row>
        <row r="15"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O20" t="str">
            <v>START</v>
          </cell>
          <cell r="P20" t="str">
            <v>END</v>
          </cell>
          <cell r="T20"/>
          <cell r="U20"/>
          <cell r="V20"/>
        </row>
        <row r="21"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/>
          <cell r="U21"/>
          <cell r="V21"/>
        </row>
        <row r="22"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/>
          <cell r="U22"/>
          <cell r="V22"/>
        </row>
        <row r="23"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/>
          <cell r="U23"/>
          <cell r="V23"/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/>
          <cell r="U24"/>
          <cell r="V24"/>
        </row>
        <row r="25"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/>
          <cell r="U25"/>
          <cell r="V25"/>
        </row>
        <row r="26"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/>
          <cell r="U26"/>
          <cell r="V26"/>
        </row>
        <row r="27"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O32" t="str">
            <v>START</v>
          </cell>
          <cell r="P32" t="str">
            <v>END</v>
          </cell>
          <cell r="T32"/>
          <cell r="U32"/>
          <cell r="V32"/>
        </row>
        <row r="33"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/>
          <cell r="U33"/>
          <cell r="V33"/>
        </row>
        <row r="34"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/>
          <cell r="U34"/>
          <cell r="V34"/>
        </row>
        <row r="35"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/>
          <cell r="U35"/>
          <cell r="V35"/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/>
          <cell r="U36"/>
          <cell r="V36"/>
        </row>
        <row r="37"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/>
          <cell r="U37"/>
          <cell r="V37"/>
        </row>
        <row r="38"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/>
          <cell r="U38"/>
          <cell r="V38"/>
        </row>
        <row r="39"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O44" t="str">
            <v>START</v>
          </cell>
          <cell r="P44" t="str">
            <v>END</v>
          </cell>
          <cell r="T44"/>
          <cell r="U44"/>
          <cell r="V44"/>
        </row>
        <row r="45"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/>
          <cell r="U45"/>
          <cell r="V45"/>
        </row>
        <row r="46"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/>
          <cell r="U46"/>
          <cell r="V46"/>
        </row>
        <row r="47"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/>
          <cell r="U47"/>
          <cell r="V47"/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/>
          <cell r="U48"/>
          <cell r="V48"/>
        </row>
        <row r="49"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/>
          <cell r="U49"/>
          <cell r="V49"/>
        </row>
        <row r="50"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/>
          <cell r="U50"/>
          <cell r="V50"/>
        </row>
        <row r="51"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O56" t="str">
            <v>START</v>
          </cell>
          <cell r="P56" t="str">
            <v>END</v>
          </cell>
          <cell r="T56"/>
          <cell r="U56"/>
          <cell r="V56"/>
        </row>
        <row r="57"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/>
          <cell r="U57"/>
          <cell r="V57"/>
        </row>
        <row r="58"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/>
          <cell r="U58"/>
          <cell r="V58"/>
        </row>
        <row r="59"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/>
          <cell r="U59"/>
          <cell r="V59"/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/>
          <cell r="U60"/>
          <cell r="V60"/>
        </row>
        <row r="61"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/>
          <cell r="U61"/>
          <cell r="V61"/>
        </row>
        <row r="62"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/>
          <cell r="U62"/>
          <cell r="V62"/>
        </row>
        <row r="63"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O68" t="str">
            <v>START</v>
          </cell>
          <cell r="P68" t="str">
            <v>END</v>
          </cell>
          <cell r="T68"/>
          <cell r="U68"/>
          <cell r="V68"/>
        </row>
        <row r="69"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/>
          <cell r="U69"/>
          <cell r="V69"/>
        </row>
        <row r="70"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/>
          <cell r="U70"/>
          <cell r="V70"/>
        </row>
        <row r="71"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/>
          <cell r="U71"/>
          <cell r="V71"/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/>
          <cell r="U72"/>
          <cell r="V72"/>
        </row>
        <row r="73"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/>
          <cell r="U73"/>
          <cell r="V73"/>
        </row>
        <row r="74"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/>
          <cell r="U74"/>
          <cell r="V74"/>
        </row>
        <row r="75"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O80" t="str">
            <v>START</v>
          </cell>
          <cell r="P80" t="str">
            <v>END</v>
          </cell>
          <cell r="T80"/>
          <cell r="U80"/>
          <cell r="V80"/>
        </row>
        <row r="81"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/>
          <cell r="U81"/>
          <cell r="V81"/>
        </row>
        <row r="82"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/>
          <cell r="U82"/>
          <cell r="V82"/>
        </row>
        <row r="83"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/>
          <cell r="U83"/>
          <cell r="V83"/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/>
          <cell r="U84"/>
          <cell r="V84"/>
        </row>
        <row r="85"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/>
          <cell r="U85"/>
          <cell r="V85"/>
        </row>
        <row r="86"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/>
          <cell r="U86"/>
          <cell r="V86"/>
        </row>
        <row r="87"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O92" t="str">
            <v>START</v>
          </cell>
          <cell r="P92" t="str">
            <v>END</v>
          </cell>
          <cell r="T92"/>
          <cell r="U92"/>
          <cell r="V92"/>
        </row>
        <row r="93"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/>
          <cell r="U93"/>
          <cell r="V93"/>
        </row>
        <row r="94"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/>
          <cell r="U94"/>
          <cell r="V94"/>
        </row>
        <row r="95"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/>
          <cell r="U95"/>
          <cell r="V95"/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/>
          <cell r="U96"/>
          <cell r="V96"/>
        </row>
        <row r="97"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/>
          <cell r="U97"/>
          <cell r="V97"/>
        </row>
        <row r="98"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/>
          <cell r="U98"/>
          <cell r="V98"/>
        </row>
        <row r="99"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O104" t="str">
            <v>START</v>
          </cell>
          <cell r="P104" t="str">
            <v>END</v>
          </cell>
          <cell r="T104"/>
          <cell r="U104"/>
          <cell r="V104"/>
        </row>
        <row r="105"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/>
          <cell r="U105"/>
          <cell r="V105"/>
        </row>
        <row r="106"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/>
          <cell r="U106"/>
          <cell r="V106"/>
        </row>
        <row r="107"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/>
          <cell r="U107"/>
          <cell r="V107"/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/>
          <cell r="U108"/>
          <cell r="V108"/>
        </row>
        <row r="109"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/>
          <cell r="U109"/>
          <cell r="V109"/>
        </row>
        <row r="110"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/>
          <cell r="U110"/>
          <cell r="V110"/>
        </row>
        <row r="111"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O116" t="str">
            <v>START</v>
          </cell>
          <cell r="P116" t="str">
            <v>END</v>
          </cell>
          <cell r="T116"/>
          <cell r="U116"/>
          <cell r="V116"/>
        </row>
        <row r="117"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/>
          <cell r="U117"/>
          <cell r="V117"/>
        </row>
        <row r="118"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/>
          <cell r="U118"/>
          <cell r="V118"/>
        </row>
        <row r="119"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/>
          <cell r="U119"/>
          <cell r="V119"/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/>
          <cell r="U120"/>
          <cell r="V120"/>
        </row>
        <row r="121"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/>
          <cell r="U121"/>
          <cell r="V121"/>
        </row>
        <row r="122"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/>
          <cell r="U122"/>
          <cell r="V122"/>
        </row>
        <row r="123"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O128" t="str">
            <v>START</v>
          </cell>
          <cell r="P128" t="str">
            <v>END</v>
          </cell>
        </row>
        <row r="129"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/>
          <cell r="U130"/>
          <cell r="V130">
            <v>0</v>
          </cell>
        </row>
        <row r="131"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/>
          <cell r="U131"/>
          <cell r="V131"/>
        </row>
        <row r="132"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O137" t="str">
            <v>START</v>
          </cell>
          <cell r="P137" t="str">
            <v>END</v>
          </cell>
        </row>
        <row r="138"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/>
          <cell r="U138"/>
          <cell r="V138"/>
        </row>
        <row r="139"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/>
          <cell r="U139"/>
          <cell r="V139"/>
        </row>
        <row r="140"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/>
          <cell r="U140"/>
          <cell r="V140"/>
        </row>
        <row r="141"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O147" t="str">
            <v>START</v>
          </cell>
          <cell r="P147" t="str">
            <v>END</v>
          </cell>
        </row>
        <row r="148"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/>
          <cell r="U148"/>
          <cell r="V148"/>
        </row>
        <row r="149"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/>
          <cell r="U149"/>
          <cell r="V149"/>
        </row>
        <row r="150"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/>
          <cell r="U150"/>
          <cell r="V150"/>
        </row>
        <row r="151"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O157" t="str">
            <v>START</v>
          </cell>
          <cell r="P157" t="str">
            <v>END</v>
          </cell>
        </row>
        <row r="158"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/>
          <cell r="U158"/>
          <cell r="V158"/>
        </row>
        <row r="159"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/>
          <cell r="U159"/>
          <cell r="V159"/>
        </row>
        <row r="160"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/>
          <cell r="U160"/>
          <cell r="V160"/>
        </row>
        <row r="161"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B57715-A701-48D0-863E-2C7538A21ADB}" name="Таблица5" displayName="Таблица5" ref="A1:Q51" totalsRowShown="0" headerRowDxfId="19" headerRowCellStyle="Обычный 3 2" dataCellStyle="Обычный 8">
  <autoFilter ref="A1:Q51" xr:uid="{C81DF807-5A62-42B0-A83E-BDBA389F72DC}"/>
  <tableColumns count="17">
    <tableColumn id="1" xr3:uid="{BD867C45-8579-4ED3-BAEB-807B9DB1B9A5}" name="Столбец1" dataDxfId="18" dataCellStyle="Обычный 8"/>
    <tableColumn id="2" xr3:uid="{14B10F45-16B0-40AA-B117-3AA011328D3D}" name="Столбец2" dataDxfId="17" dataCellStyle="Обычный 8"/>
    <tableColumn id="3" xr3:uid="{5E770234-2536-4BB3-9BF4-8A3F5D158149}" name="Столбец3" dataDxfId="16" dataCellStyle="Обычный 8"/>
    <tableColumn id="4" xr3:uid="{75D408C1-18A9-4EBF-B97C-AD3354098638}" name="Столбец4" dataDxfId="15" dataCellStyle="Обычный 8"/>
    <tableColumn id="5" xr3:uid="{E4FCC9EA-3ED3-4072-A70E-B694FC753D74}" name="Столбец5" dataDxfId="14" dataCellStyle="Обычный 8"/>
    <tableColumn id="6" xr3:uid="{A8E0C17F-21AB-43CA-BB17-74A0B1F3DBF6}" name="Столбец6" dataDxfId="13" dataCellStyle="Обычный 8"/>
    <tableColumn id="7" xr3:uid="{3921B8B0-DC5F-4F86-AFD0-F3394BEDC652}" name="Столбец7" dataDxfId="12" dataCellStyle="Обычный 8"/>
    <tableColumn id="8" xr3:uid="{7BE39D21-CC03-4370-B7C7-C213A136C9F1}" name="Столбец8" dataDxfId="11" dataCellStyle="Обычный 8"/>
    <tableColumn id="9" xr3:uid="{A42C3C6A-C373-4B7E-BA76-F6C7A223AD81}" name="Столбец9" dataDxfId="10" dataCellStyle="Обычный 8"/>
    <tableColumn id="10" xr3:uid="{4A17C8B7-F675-46FA-B660-50B43EF36BA1}" name="Столбец10" dataDxfId="9" dataCellStyle="Обычный 8"/>
    <tableColumn id="11" xr3:uid="{A40032C8-89A0-4B37-9F1C-2816F97BE488}" name="Столбец11" dataDxfId="8" dataCellStyle="Обычный 8"/>
    <tableColumn id="12" xr3:uid="{11BBDD26-F690-4E6C-AFDC-A98122EDDA44}" name="Столбец12" dataDxfId="7" dataCellStyle="Обычный 8"/>
    <tableColumn id="13" xr3:uid="{218BFF60-F90C-49AD-A9CC-52090B462F48}" name="Столбец13" dataDxfId="6" dataCellStyle="Обычный 8"/>
    <tableColumn id="14" xr3:uid="{BCF85181-DCB9-4515-8CA4-9F72AF06AA39}" name="Столбец14" dataDxfId="5" dataCellStyle="Обычный 8"/>
    <tableColumn id="15" xr3:uid="{B98EE9A4-8C94-4BDA-AB11-28BE5684D6CF}" name="Столбец15" dataDxfId="4" dataCellStyle="Обычный 8"/>
    <tableColumn id="16" xr3:uid="{2B7690B4-4DCD-4650-B21C-B8CE15030461}" name="Столбец16" dataDxfId="3" dataCellStyle="Обычный 8"/>
    <tableColumn id="17" xr3:uid="{48CFAD4E-EB72-4FE3-AC5D-D927F6C87585}" name="% Выполнения" dataDxfId="2" dataCellStyle="Обычный 3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6" dT="2020-09-16T13:43:43.88" personId="{00000000-0000-0000-0000-000000000000}" id="{FF72459B-71DC-4A16-BD8D-43CAF73359A2}">
    <text>А это точно примечание</text>
  </threadedComment>
  <threadedComment ref="A6" dT="2022-10-07T10:30:36.33" personId="{00000000-0000-0000-0000-000000000000}" id="{2B84F27D-BD13-45EF-8E30-027ABED476C5}" parentId="{FF72459B-71DC-4A16-BD8D-43CAF73359A2}">
    <text>Фиксированные данные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1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7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8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372FD-E08A-433A-94D5-DC3AA4FD36D7}">
  <sheetPr codeName="Лист1">
    <tabColor rgb="FF92D050"/>
    <outlinePr summaryBelow="0"/>
  </sheetPr>
  <dimension ref="A1:O48"/>
  <sheetViews>
    <sheetView showGridLines="0" workbookViewId="0">
      <selection activeCell="A4" sqref="A4:N4"/>
    </sheetView>
  </sheetViews>
  <sheetFormatPr defaultRowHeight="15" outlineLevelRow="1"/>
  <cols>
    <col min="1" max="1" width="137.28515625" customWidth="1"/>
    <col min="2" max="2" width="2" customWidth="1"/>
    <col min="3" max="3" width="2.28515625" customWidth="1"/>
    <col min="4" max="4" width="2.5703125" customWidth="1"/>
    <col min="5" max="5" width="1.85546875" customWidth="1"/>
    <col min="6" max="6" width="3.5703125" customWidth="1"/>
    <col min="7" max="7" width="2.42578125" customWidth="1"/>
    <col min="8" max="8" width="1.85546875" customWidth="1"/>
    <col min="9" max="9" width="2" customWidth="1"/>
    <col min="10" max="10" width="2.140625" customWidth="1"/>
    <col min="11" max="11" width="2.42578125" customWidth="1"/>
    <col min="12" max="12" width="3.28515625" customWidth="1"/>
    <col min="13" max="13" width="2.7109375" customWidth="1"/>
    <col min="14" max="14" width="4.140625" customWidth="1"/>
    <col min="15" max="15" width="106.42578125" customWidth="1"/>
  </cols>
  <sheetData>
    <row r="1" spans="1:15" ht="20.25" thickBot="1">
      <c r="A1" s="253" t="str">
        <f>"Занятие 1 - "&amp;'1.1'!A1</f>
        <v>Занятие 1 - Тема: Ввод данных и оформление таблиц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194" t="s">
        <v>665</v>
      </c>
    </row>
    <row r="2" spans="1:15" ht="18.75" thickTop="1" thickBot="1">
      <c r="A2" s="252" t="str">
        <f>'1.1'!A2</f>
        <v>1. Основы работы с таблицами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195"/>
    </row>
    <row r="3" spans="1:15" ht="16.5" customHeight="1" outlineLevel="1" thickTop="1" thickBot="1">
      <c r="A3" s="251" t="str">
        <f>'1.1'!A3</f>
        <v>1.1. Настройка интерфейса Microsoft Office Excel 2010: лента, вкладки, группы, значки, вкладка Файл, панель Быстрого доступа, строка состояния, строка формул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195"/>
    </row>
    <row r="4" spans="1:15" ht="16.5" customHeight="1" outlineLevel="1" thickTop="1" thickBot="1">
      <c r="A4" s="251" t="str">
        <f>'1.2'!A3</f>
        <v>1.2. Структура книги. Операции с листами: переименование, вставка, удаление, перемещение, копирование, поиск</v>
      </c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09" t="s">
        <v>864</v>
      </c>
    </row>
    <row r="5" spans="1:15" ht="16.5" customHeight="1" outlineLevel="1" thickTop="1" thickBot="1">
      <c r="A5" s="251" t="str">
        <f>'1.4'!A3</f>
        <v>1.3. Основные действия с элементами листа: ячейками, строками, столбцами. Автоподбор ширины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09" t="s">
        <v>656</v>
      </c>
    </row>
    <row r="6" spans="1:15" ht="16.5" customHeight="1" outlineLevel="1" thickTop="1" thickBot="1">
      <c r="A6" s="251" t="str">
        <f>'1.5'!A3</f>
        <v>1.4. Выделение таблицы. Масштаб по выделенному</v>
      </c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09" t="s">
        <v>658</v>
      </c>
    </row>
    <row r="7" spans="1:15" ht="16.5" customHeight="1" outlineLevel="1" thickTop="1">
      <c r="A7" s="251" t="e">
        <f>'1.6'!#REF!</f>
        <v>#REF!</v>
      </c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09" t="s">
        <v>657</v>
      </c>
    </row>
    <row r="8" spans="1:15" ht="18" thickBot="1">
      <c r="A8" s="252" t="str">
        <f>'2.1'!A2</f>
        <v>2. Ввод данных</v>
      </c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2"/>
      <c r="O8" s="196"/>
    </row>
    <row r="9" spans="1:15" ht="16.5" customHeight="1" outlineLevel="1" thickTop="1" thickBot="1">
      <c r="A9" s="251" t="str">
        <f>'2.1'!A3</f>
        <v>2.1. Особенности ввода данных</v>
      </c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10" t="s">
        <v>664</v>
      </c>
    </row>
    <row r="10" spans="1:15" ht="16.5" customHeight="1" outlineLevel="1" thickTop="1" thickBot="1">
      <c r="A10" s="251" t="str">
        <f>'2.2'!A3</f>
        <v>2.2. Использование автоматического раскрывающегося списка</v>
      </c>
      <c r="B10" s="251"/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10" t="s">
        <v>659</v>
      </c>
    </row>
    <row r="11" spans="1:15" ht="16.5" customHeight="1" outlineLevel="1" thickTop="1" thickBot="1">
      <c r="A11" s="251" t="str">
        <f>'2.3'!A3</f>
        <v>2.3. Автоматическое заполнение ячеек листа данными: прогрессии (автозаполнение, даты, арифметическая и геометрическая)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10" t="s">
        <v>660</v>
      </c>
    </row>
    <row r="12" spans="1:15" ht="16.5" customHeight="1" outlineLevel="1" thickTop="1" thickBot="1">
      <c r="A12" s="251" t="str">
        <f>'2.4'!A3</f>
        <v>2.4. Встроенные списки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10"/>
    </row>
    <row r="13" spans="1:15" ht="16.5" customHeight="1" outlineLevel="1" thickTop="1" thickBot="1">
      <c r="A13" s="251" t="str">
        <f>'2.5'!A3</f>
        <v>2.5. Пользовательские списки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10" t="s">
        <v>661</v>
      </c>
    </row>
    <row r="14" spans="1:15" ht="16.5" customHeight="1" outlineLevel="1" thickTop="1" thickBot="1">
      <c r="A14" s="251" t="str">
        <f>'2.6'!A3</f>
        <v>2.6. Удаление дубликатов</v>
      </c>
      <c r="B14" s="251"/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1"/>
      <c r="N14" s="251"/>
      <c r="O14" s="210" t="s">
        <v>662</v>
      </c>
    </row>
    <row r="15" spans="1:15" ht="16.5" customHeight="1" outlineLevel="1" thickTop="1" thickBot="1">
      <c r="A15" s="251" t="e">
        <f>'2.7'!#REF!</f>
        <v>#REF!</v>
      </c>
      <c r="B15" s="251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10"/>
    </row>
    <row r="16" spans="1:15" ht="16.5" customHeight="1" outlineLevel="1" thickTop="1">
      <c r="A16" s="251" t="str">
        <f>'2.8'!A3</f>
        <v>2.8. Разноска текста по столбцам</v>
      </c>
      <c r="B16" s="251"/>
      <c r="C16" s="251"/>
      <c r="D16" s="251"/>
      <c r="E16" s="251"/>
      <c r="F16" s="251"/>
      <c r="G16" s="251"/>
      <c r="H16" s="251"/>
      <c r="I16" s="251">
        <v>1.2</v>
      </c>
      <c r="J16" s="251"/>
      <c r="K16" s="251"/>
      <c r="L16" s="251"/>
      <c r="M16" s="251"/>
      <c r="N16" s="251"/>
      <c r="O16" s="210" t="s">
        <v>663</v>
      </c>
    </row>
    <row r="17" spans="1:15" ht="18" thickBot="1">
      <c r="A17" s="252" t="str">
        <f>'3.1'!A2</f>
        <v>3. Оформление таблиц</v>
      </c>
      <c r="B17" s="252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195"/>
    </row>
    <row r="18" spans="1:15" ht="16.5" customHeight="1" outlineLevel="1" thickTop="1" thickBot="1">
      <c r="A18" s="251" t="str">
        <f>'3.1'!A3</f>
        <v>3.1. Оформление ячеек: формат числа, границы, заливка, выравнивание данных, формат по образцу</v>
      </c>
      <c r="B18" s="251"/>
      <c r="C18" s="251"/>
      <c r="D18" s="251"/>
      <c r="E18" s="251"/>
      <c r="F18" s="251"/>
      <c r="G18" s="251"/>
      <c r="H18" s="251"/>
      <c r="I18" s="251"/>
      <c r="J18" s="251"/>
      <c r="K18" s="251"/>
      <c r="L18" s="251"/>
      <c r="M18" s="251"/>
      <c r="N18" s="251"/>
      <c r="O18" s="210" t="s">
        <v>666</v>
      </c>
    </row>
    <row r="19" spans="1:15" ht="16.5" customHeight="1" outlineLevel="1" thickTop="1" thickBot="1">
      <c r="A19" s="251" t="e">
        <f>'3.2'!#REF!</f>
        <v>#REF!</v>
      </c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11" t="s">
        <v>669</v>
      </c>
    </row>
    <row r="20" spans="1:15" ht="16.5" customHeight="1" outlineLevel="1" thickTop="1" thickBot="1">
      <c r="A20" s="251" t="str">
        <f>'3.3'!A3</f>
        <v>3.3. Добавление примечаний к ячейкам. Изменение, копирование, просмотр и отображение примечаний</v>
      </c>
      <c r="B20" s="251"/>
      <c r="C20" s="251"/>
      <c r="D20" s="251"/>
      <c r="E20" s="251"/>
      <c r="F20" s="251"/>
      <c r="G20" s="251"/>
      <c r="H20" s="251"/>
      <c r="I20" s="251"/>
      <c r="J20" s="251"/>
      <c r="K20" s="251"/>
      <c r="L20" s="251"/>
      <c r="M20" s="251"/>
      <c r="N20" s="251"/>
      <c r="O20" s="211" t="s">
        <v>670</v>
      </c>
    </row>
    <row r="21" spans="1:15" ht="16.5" customHeight="1" outlineLevel="1" thickTop="1" thickBot="1">
      <c r="A21" s="251" t="str">
        <f>'3.4'!A3</f>
        <v>3.4. Удаление примечаний. Очистка форматов. Выравнивание по центру выделения</v>
      </c>
      <c r="B21" s="251"/>
      <c r="C21" s="251"/>
      <c r="D21" s="251"/>
      <c r="E21" s="251"/>
      <c r="F21" s="251"/>
      <c r="G21" s="251"/>
      <c r="H21" s="251"/>
      <c r="I21" s="251"/>
      <c r="J21" s="251"/>
      <c r="K21" s="251"/>
      <c r="L21" s="251"/>
      <c r="M21" s="251"/>
      <c r="N21" s="251"/>
      <c r="O21" s="211" t="s">
        <v>671</v>
      </c>
    </row>
    <row r="22" spans="1:15" ht="16.5" customHeight="1" outlineLevel="1" thickTop="1">
      <c r="A22" s="251" t="str">
        <f>'3.5'!A3</f>
        <v>3.5. Выравнивание с заполнением</v>
      </c>
      <c r="B22" s="251"/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1"/>
      <c r="N22" s="251"/>
      <c r="O22" s="211" t="s">
        <v>671</v>
      </c>
    </row>
    <row r="23" spans="1:15" ht="18" thickBot="1">
      <c r="A23" s="252" t="str">
        <f>'4.1'!A2</f>
        <v>4. Знакомство с макросами</v>
      </c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195"/>
    </row>
    <row r="24" spans="1:15" ht="16.5" customHeight="1" outlineLevel="1" thickTop="1" thickBot="1">
      <c r="A24" s="251" t="str">
        <f>'4.1'!A3</f>
        <v>4.1. Знакомство с макросами: параметры безопасности для работы с макросами</v>
      </c>
      <c r="B24" s="251"/>
      <c r="C24" s="251"/>
      <c r="D24" s="251"/>
      <c r="E24" s="251"/>
      <c r="F24" s="251"/>
      <c r="G24" s="251"/>
      <c r="H24" s="251"/>
      <c r="I24" s="251"/>
      <c r="J24" s="251"/>
      <c r="K24" s="251"/>
      <c r="L24" s="251"/>
      <c r="M24" s="251"/>
      <c r="N24" s="251"/>
      <c r="O24" s="211" t="s">
        <v>672</v>
      </c>
    </row>
    <row r="25" spans="1:15" ht="16.5" customHeight="1" outlineLevel="1" thickTop="1" thickBot="1">
      <c r="A25" s="251" t="str">
        <f>'4.2'!A3</f>
        <v>4.2. Запись макросов с помощью макрорекордера</v>
      </c>
      <c r="B25" s="251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11" t="s">
        <v>673</v>
      </c>
    </row>
    <row r="26" spans="1:15" ht="16.5" customHeight="1" outlineLevel="1" thickTop="1" thickBot="1">
      <c r="A26" s="251" t="str">
        <f>'4.3'!A3</f>
        <v>4.3. Возможные способы выполнения макроса: сочетанием клавиш, из списка макросов, с панели быстрого доступа, создание кнопки для запуска макроса</v>
      </c>
      <c r="B26" s="251"/>
      <c r="C26" s="251"/>
      <c r="D26" s="251"/>
      <c r="E26" s="251"/>
      <c r="F26" s="251"/>
      <c r="G26" s="251"/>
      <c r="H26" s="251"/>
      <c r="I26" s="251"/>
      <c r="J26" s="251"/>
      <c r="K26" s="251"/>
      <c r="L26" s="251"/>
      <c r="M26" s="251"/>
      <c r="N26" s="251"/>
      <c r="O26" s="211" t="s">
        <v>674</v>
      </c>
    </row>
    <row r="27" spans="1:15" ht="16.5" customHeight="1" outlineLevel="1" thickTop="1">
      <c r="A27" s="251" t="str">
        <f>'4.4'!A3</f>
        <v>4.4. Редактирование макросов в редакторе Visual Basic Editor</v>
      </c>
      <c r="B27" s="251"/>
      <c r="C27" s="251"/>
      <c r="D27" s="251"/>
      <c r="E27" s="251"/>
      <c r="F27" s="251"/>
      <c r="G27" s="251"/>
      <c r="H27" s="251"/>
      <c r="I27" s="251"/>
      <c r="J27" s="251"/>
      <c r="K27" s="251"/>
      <c r="L27" s="251"/>
      <c r="M27" s="251"/>
      <c r="N27" s="251"/>
      <c r="O27" s="210"/>
    </row>
    <row r="28" spans="1:15" ht="18" thickBot="1">
      <c r="A28" s="252" t="str">
        <f>'5.1'!A2</f>
        <v>5. Основы работы с диаграммами</v>
      </c>
      <c r="B28" s="252"/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195"/>
    </row>
    <row r="29" spans="1:15" ht="16.5" customHeight="1" outlineLevel="1" thickTop="1" thickBot="1">
      <c r="A29" s="251" t="str">
        <f>'5.1'!A3</f>
        <v>5.1. Работа с диаграммами: построение</v>
      </c>
      <c r="B29" s="251"/>
      <c r="C29" s="251"/>
      <c r="D29" s="251"/>
      <c r="E29" s="251"/>
      <c r="F29" s="251"/>
      <c r="G29" s="251"/>
      <c r="H29" s="251"/>
      <c r="I29" s="251"/>
      <c r="J29" s="251"/>
      <c r="K29" s="251"/>
      <c r="L29" s="251"/>
      <c r="M29" s="251"/>
      <c r="N29" s="251"/>
      <c r="O29" s="211" t="s">
        <v>675</v>
      </c>
    </row>
    <row r="30" spans="1:15" ht="16.5" customHeight="1" outlineLevel="1" thickTop="1" thickBot="1">
      <c r="A30" s="251" t="str">
        <f>'5.2'!A3</f>
        <v>5.2. Быстрое исправление диаграммы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11" t="s">
        <v>676</v>
      </c>
    </row>
    <row r="31" spans="1:15" ht="16.5" customHeight="1" outlineLevel="1" thickTop="1" thickBot="1">
      <c r="A31" s="251" t="str">
        <f>'5.3'!A3</f>
        <v>5.3. Настройка диаграммы и ее элементов: изменение исходных данных и типа диаграммы, указание параметров осей</v>
      </c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11" t="s">
        <v>677</v>
      </c>
    </row>
    <row r="32" spans="1:15" ht="16.5" customHeight="1" outlineLevel="1" thickTop="1" thickBot="1">
      <c r="A32" s="251" t="str">
        <f>'5.4'!A3</f>
        <v>5.4. Взаимная замена данных на осях. Перемещение и удаление диаграммы. Заполнение наименования диаграммы значением ячейки</v>
      </c>
      <c r="B32" s="251"/>
      <c r="C32" s="251"/>
      <c r="D32" s="251"/>
      <c r="E32" s="251"/>
      <c r="F32" s="251"/>
      <c r="G32" s="251">
        <v>1.2</v>
      </c>
      <c r="H32" s="251"/>
      <c r="I32" s="251"/>
      <c r="J32" s="251"/>
      <c r="K32" s="251"/>
      <c r="L32" s="251"/>
      <c r="M32" s="251"/>
      <c r="N32" s="251"/>
      <c r="O32" s="210" t="s">
        <v>667</v>
      </c>
    </row>
    <row r="33" spans="1:15" ht="16.5" customHeight="1" outlineLevel="1" thickTop="1" thickBot="1">
      <c r="A33" s="251" t="str">
        <f>'5.5'!A3</f>
        <v>5.5. Создание круговой диаграммы</v>
      </c>
      <c r="B33" s="251"/>
      <c r="C33" s="251"/>
      <c r="D33" s="251"/>
      <c r="E33" s="251"/>
      <c r="F33" s="251"/>
      <c r="G33" s="251"/>
      <c r="H33" s="251"/>
      <c r="I33" s="251"/>
      <c r="J33" s="251"/>
      <c r="K33" s="251"/>
      <c r="L33" s="251"/>
      <c r="M33" s="251"/>
      <c r="N33" s="251"/>
      <c r="O33" s="210"/>
    </row>
    <row r="34" spans="1:15" ht="16.5" customHeight="1" outlineLevel="1" thickTop="1" thickBot="1">
      <c r="A34" s="251" t="str">
        <f>'5.6'!A3</f>
        <v>5.6. Стили диаграмм. Фильтрация рядов и категорий</v>
      </c>
      <c r="B34" s="251"/>
      <c r="C34" s="251"/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11" t="s">
        <v>678</v>
      </c>
    </row>
    <row r="35" spans="1:15" ht="16.5" customHeight="1" outlineLevel="1" thickTop="1">
      <c r="A35" s="251" t="str">
        <f>'5.7'!A3</f>
        <v>5.7. Комбинированные диаграммы</v>
      </c>
      <c r="B35" s="251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10"/>
    </row>
    <row r="36" spans="1:15" ht="18" thickBot="1">
      <c r="A36" s="252" t="str">
        <f>'6.1'!A2</f>
        <v>6. Подготовка к печати</v>
      </c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195"/>
    </row>
    <row r="37" spans="1:15" ht="16.5" customHeight="1" outlineLevel="1" thickTop="1" thickBot="1">
      <c r="A37" s="251" t="str">
        <f>'6.1'!A3</f>
        <v>6.1. Настройка параметров страницы для печати: поля, размер, ориентация, вписать таблицу по ширине</v>
      </c>
      <c r="B37" s="251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12" t="s">
        <v>680</v>
      </c>
    </row>
    <row r="38" spans="1:15" ht="16.5" customHeight="1" outlineLevel="1" thickTop="1" thickBot="1">
      <c r="A38" s="251" t="str">
        <f>'6.2'!A3</f>
        <v>6.2. Печать сетки и заголовков, печать примечаний. Режимы отображения: обычный, разметка страницы, страничный</v>
      </c>
      <c r="B38" s="251"/>
      <c r="C38" s="251"/>
      <c r="D38" s="251"/>
      <c r="E38" s="251"/>
      <c r="F38" s="251"/>
      <c r="G38" s="251"/>
      <c r="H38" s="251"/>
      <c r="I38" s="251"/>
      <c r="J38" s="251"/>
      <c r="K38" s="251"/>
      <c r="L38" s="251"/>
      <c r="M38" s="251"/>
      <c r="N38" s="251"/>
      <c r="O38" s="210" t="s">
        <v>679</v>
      </c>
    </row>
    <row r="39" spans="1:15" ht="16.5" customHeight="1" outlineLevel="1" thickTop="1" thickBot="1">
      <c r="A39" s="251" t="str">
        <f>'6.3'!A3</f>
        <v>6.3. Настройка области печати</v>
      </c>
      <c r="B39" s="251"/>
      <c r="C39" s="251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12" t="s">
        <v>680</v>
      </c>
    </row>
    <row r="40" spans="1:15" ht="16.5" customHeight="1" outlineLevel="1" thickTop="1" thickBot="1">
      <c r="A40" s="251" t="str">
        <f>'6.4'!A3</f>
        <v>6.4. Печать Сквозных строк/столбцов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11" t="s">
        <v>681</v>
      </c>
    </row>
    <row r="41" spans="1:15" ht="16.5" customHeight="1" outlineLevel="1" thickTop="1" thickBot="1">
      <c r="A41" s="251" t="str">
        <f>'6.5'!A3</f>
        <v>6.5. Колонтитулы: создание, редактирование и форматирование</v>
      </c>
      <c r="B41" s="251"/>
      <c r="C41" s="251"/>
      <c r="D41" s="251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11" t="s">
        <v>682</v>
      </c>
    </row>
    <row r="42" spans="1:15" ht="16.5" customHeight="1" outlineLevel="1" thickTop="1">
      <c r="A42" s="251" t="str">
        <f>'6.6'!A3</f>
        <v>6.6. Параметры печати для нескольких листов</v>
      </c>
      <c r="B42" s="251"/>
      <c r="C42" s="251"/>
      <c r="D42" s="251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10" t="s">
        <v>668</v>
      </c>
    </row>
    <row r="43" spans="1:15" ht="18" thickBot="1">
      <c r="A43" s="252" t="str">
        <f>'7.1'!A2</f>
        <v>7. Пользовательские форматы</v>
      </c>
      <c r="B43" s="252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195"/>
    </row>
    <row r="44" spans="1:15" ht="16.5" customHeight="1" outlineLevel="1" thickTop="1" thickBot="1">
      <c r="A44" s="251" t="str">
        <f>'7.1'!A3</f>
        <v>7.1. Создание пользовательских форматов: числовые форматы</v>
      </c>
      <c r="B44" s="251"/>
      <c r="C44" s="251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15" t="s">
        <v>912</v>
      </c>
    </row>
    <row r="45" spans="1:15" ht="16.5" customHeight="1" outlineLevel="1" thickTop="1" thickBot="1">
      <c r="A45" s="251" t="str">
        <f>'7.2'!A3</f>
        <v>7.2. Создание пользовательских форматов: текстовые форматы</v>
      </c>
      <c r="B45" s="251"/>
      <c r="C45" s="251"/>
      <c r="D45" s="251"/>
      <c r="E45" s="251"/>
      <c r="F45" s="251"/>
      <c r="G45" s="251"/>
      <c r="H45" s="251"/>
      <c r="I45" s="251"/>
      <c r="J45" s="251"/>
      <c r="K45" s="251"/>
      <c r="L45" s="251">
        <v>2</v>
      </c>
      <c r="M45" s="251"/>
      <c r="N45" s="251"/>
      <c r="O45" s="215" t="s">
        <v>913</v>
      </c>
    </row>
    <row r="46" spans="1:15" ht="16.5" customHeight="1" outlineLevel="1" thickTop="1" thickBot="1">
      <c r="A46" s="251" t="str">
        <f>'7.3'!A3</f>
        <v>7.3. Создание пользовательских форматов: форматы даты и времени</v>
      </c>
      <c r="B46" s="251"/>
      <c r="C46" s="251"/>
      <c r="D46" s="251"/>
      <c r="E46" s="251"/>
      <c r="F46" s="251"/>
      <c r="G46" s="251"/>
      <c r="H46" s="251"/>
      <c r="I46" s="251"/>
      <c r="J46" s="251">
        <v>3</v>
      </c>
      <c r="K46" s="251"/>
      <c r="L46" s="251"/>
      <c r="M46" s="251"/>
      <c r="N46" s="251"/>
      <c r="O46" s="215" t="s">
        <v>914</v>
      </c>
    </row>
    <row r="47" spans="1:15" ht="16.5" customHeight="1" outlineLevel="1" thickTop="1" thickBot="1">
      <c r="A47" s="251" t="str">
        <f>'7.4'!A3</f>
        <v>7.4. Создание пользовательских форматов: допустимые цвета</v>
      </c>
      <c r="B47" s="251"/>
      <c r="C47" s="251"/>
      <c r="D47" s="251"/>
      <c r="E47" s="251"/>
      <c r="F47" s="251">
        <v>4</v>
      </c>
      <c r="G47" s="251"/>
      <c r="H47" s="251"/>
      <c r="I47" s="251"/>
      <c r="J47" s="251"/>
      <c r="K47" s="251"/>
      <c r="L47" s="251"/>
      <c r="M47" s="251"/>
      <c r="N47" s="251"/>
      <c r="O47" s="215" t="s">
        <v>915</v>
      </c>
    </row>
    <row r="48" spans="1:15" ht="16.5" customHeight="1" outlineLevel="1" thickTop="1">
      <c r="A48" s="251" t="str">
        <f>'7.5'!A3</f>
        <v>7.5. Группы пользовательских форматов. Редактирование, применение и удаление форматов</v>
      </c>
      <c r="B48" s="251"/>
      <c r="C48" s="251"/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15" t="s">
        <v>916</v>
      </c>
    </row>
  </sheetData>
  <mergeCells count="48">
    <mergeCell ref="A12:N12"/>
    <mergeCell ref="A1:N1"/>
    <mergeCell ref="A2:N2"/>
    <mergeCell ref="A3:N3"/>
    <mergeCell ref="A4:N4"/>
    <mergeCell ref="A5:N5"/>
    <mergeCell ref="A6:N6"/>
    <mergeCell ref="A7:N7"/>
    <mergeCell ref="A8:N8"/>
    <mergeCell ref="A9:N9"/>
    <mergeCell ref="A11:N11"/>
    <mergeCell ref="A10:N10"/>
    <mergeCell ref="A24:N24"/>
    <mergeCell ref="A13:N13"/>
    <mergeCell ref="A14:N14"/>
    <mergeCell ref="A15:N15"/>
    <mergeCell ref="A16:N16"/>
    <mergeCell ref="A17:N17"/>
    <mergeCell ref="A18:N18"/>
    <mergeCell ref="A19:N19"/>
    <mergeCell ref="A20:N20"/>
    <mergeCell ref="A21:N21"/>
    <mergeCell ref="A22:N22"/>
    <mergeCell ref="A23:N23"/>
    <mergeCell ref="A36:N36"/>
    <mergeCell ref="A25:N25"/>
    <mergeCell ref="A26:N26"/>
    <mergeCell ref="A27:N27"/>
    <mergeCell ref="A29:N29"/>
    <mergeCell ref="A30:N30"/>
    <mergeCell ref="A31:N31"/>
    <mergeCell ref="A32:N32"/>
    <mergeCell ref="A33:N33"/>
    <mergeCell ref="A34:N34"/>
    <mergeCell ref="A35:N35"/>
    <mergeCell ref="A28:N28"/>
    <mergeCell ref="A43:N43"/>
    <mergeCell ref="A37:N37"/>
    <mergeCell ref="A38:N38"/>
    <mergeCell ref="A39:N39"/>
    <mergeCell ref="A40:N40"/>
    <mergeCell ref="A41:N41"/>
    <mergeCell ref="A42:N42"/>
    <mergeCell ref="A44:N44"/>
    <mergeCell ref="A45:N45"/>
    <mergeCell ref="A46:N46"/>
    <mergeCell ref="A47:N47"/>
    <mergeCell ref="A48:N48"/>
  </mergeCells>
  <hyperlinks>
    <hyperlink ref="A3:N3" location="'1.1'!A1" display="'1.1'!A1" xr:uid="{B142604A-EB9A-4252-91B8-3EA8F5C302E2}"/>
    <hyperlink ref="A4:N4" location="'1.2'!A1" display="'1.2'!A1" xr:uid="{1A670194-4D86-4D0D-B137-196AA6BBD82D}"/>
    <hyperlink ref="A5:N5" location="'1.4'!A1" display="'1.4'!A1" xr:uid="{A7608565-765D-47BD-B8B2-F9C56352D9F6}"/>
    <hyperlink ref="A6:N6" location="'1.5'!A1" display="'1.5'!A1" xr:uid="{C1282DD7-2912-49B3-920C-C4979FED4C6D}"/>
    <hyperlink ref="A7:N7" location="'1.6'!A1" display="'1.6'!A1" xr:uid="{6013E9BF-3266-42E8-9FAB-3D7DE597823B}"/>
    <hyperlink ref="A9:N9" location="'2.1'!A1" display="'2.1'!A1" xr:uid="{3AA26B76-8941-4C48-97C4-4B897AD9FEC3}"/>
    <hyperlink ref="A10:N10" location="'2.2'!A1" display="'2.2'!A1" xr:uid="{F4D8187E-D4C7-4B0C-B814-B8D65E7221D9}"/>
    <hyperlink ref="A11:N11" location="'2.3'!A1" display="'2.3'!A1" xr:uid="{D6543BFB-2F6F-4455-A07A-DE9C7C5A46B8}"/>
    <hyperlink ref="A12:N12" location="'2.4'!A1" display="'2.4'!A1" xr:uid="{F8044DF1-FEEC-4877-B59B-ECC2A71814E6}"/>
    <hyperlink ref="A13:N13" location="'2.5'!A1" display="'2.5'!A1" xr:uid="{CA3D43A4-8256-4031-BE75-B285EE89A024}"/>
    <hyperlink ref="A14:N14" location="'2.6'!A1" display="'2.6'!A1" xr:uid="{5E03243A-CF6F-4113-8AB2-23AB91DFE2CB}"/>
    <hyperlink ref="A15:N15" location="'2.7'!A1" display="'2.7'!A1" xr:uid="{FEF5ECAB-F156-470A-BC33-9EEE50E370BF}"/>
    <hyperlink ref="A16:N16" location="'2.8'!A1" display="'2.8'!A1" xr:uid="{14C4433A-716E-4AFF-B2EC-EF0092EA9876}"/>
    <hyperlink ref="A18" location="'3.1'!A1" display="'3.1'!A1" xr:uid="{51B6437E-D0E1-4061-B038-49BE575FFA0F}"/>
    <hyperlink ref="A19" location="'3.2'!A1" display="'3.2'!A1" xr:uid="{CF38376C-425F-4109-862C-F3C2756D8BF8}"/>
    <hyperlink ref="A20" location="'3.3'!A1" display="'3.3'!A1" xr:uid="{1EF34919-CE3C-490F-9CC1-49F7981F2C79}"/>
    <hyperlink ref="A21" location="'3.4'!A1" display="'3.4'!A1" xr:uid="{BC002DC9-F80D-4A4D-BC72-98CC79C27A03}"/>
    <hyperlink ref="A22" location="'3.5'!A1" display="'3.5'!A1" xr:uid="{270C9C47-1769-4AC2-BF51-A630B9905E05}"/>
    <hyperlink ref="A24:N24" location="'4.1'!A1" display="'4.1'!A1" xr:uid="{B1A71CE9-3E06-4785-812D-ADDF427FB8F7}"/>
    <hyperlink ref="A25:N25" location="'4.2'!A1" display="'4.2'!A1" xr:uid="{129AF274-C101-4CEE-BDDE-6345249006B0}"/>
    <hyperlink ref="A26:N26" location="'4.3'!A1" display="'4.3'!A1" xr:uid="{3E28ECBF-699A-4717-A93D-426151248D11}"/>
    <hyperlink ref="A27:N27" location="'4.4'!A1" display="'4.4'!A1" xr:uid="{94F8960A-1EA2-4946-B318-03B664344354}"/>
    <hyperlink ref="A29" location="'5.1'!A1" display="'5.1'!A1" xr:uid="{BF413D50-0D40-45CD-9C0B-283B68A9EEFD}"/>
    <hyperlink ref="A30" location="'5.2'!A1" display="'5.2'!A1" xr:uid="{B8E9E264-E138-425A-B0A3-AFA31B1EDBCE}"/>
    <hyperlink ref="A31" location="'5.3'!A1" display="'5.3'!A1" xr:uid="{28FB4449-5643-4561-BB9F-87A393B16988}"/>
    <hyperlink ref="A32" location="'5.4'!A1" display="'5.4'!A1" xr:uid="{46CA941A-E324-4D96-B267-2F6C68A98531}"/>
    <hyperlink ref="A33" location="'5.5'!A1" display="'5.5'!A1" xr:uid="{1456AAAC-5194-4802-AD2F-E335061BE806}"/>
    <hyperlink ref="A34" location="'5.6'!A1" display="'5.6'!A1" xr:uid="{87C20BC0-539B-4EAF-B0B3-044CA1A47831}"/>
    <hyperlink ref="A35" location="'5.7'!A1" display="'5.7'!A1" xr:uid="{65942F1A-ED71-4FD6-8D20-9A0069520851}"/>
    <hyperlink ref="A37:N37" location="'6.1'!A1" display="'6.1'!A1" xr:uid="{6D588129-8695-4EA6-B696-F07CE5754B2A}"/>
    <hyperlink ref="A38" location="'6.1'!A1" display="'6.1'!A1" xr:uid="{ECECFB47-F241-4AA7-8C12-AB5828ED8133}"/>
    <hyperlink ref="A39" location="'6.3'!A1" display="'6.3'!A1" xr:uid="{537060C8-8206-4D96-925F-D2B9E58E674B}"/>
    <hyperlink ref="A40" location="'6.4'!A1" display="'6.4'!A1" xr:uid="{F3A88015-35BD-4E9A-A98B-1304B907EB25}"/>
    <hyperlink ref="A41" location="'6.5'!A1" display="'6.5'!A1" xr:uid="{E4345540-7377-404E-907C-1A2458161536}"/>
    <hyperlink ref="A42" location="'6.6'!A1" display="'6.6'!A1" xr:uid="{DB63152D-159D-4ED4-8BBB-C7EBA3555635}"/>
    <hyperlink ref="A44:N44" location="'7.1'!A1" display="'7.1'!A1" xr:uid="{BC85FB28-961F-4D2A-982C-00F63590CD29}"/>
    <hyperlink ref="A45" location="'7.2'!A1" display="'7.2'!A1" xr:uid="{A5CB2C20-11F8-4ABB-ABD4-D7A6B7B7EC5E}"/>
    <hyperlink ref="A46" location="'7.3'!A1" display="'7.3'!A1" xr:uid="{6B1BB66C-F8AE-427A-92E1-243500BF5AD9}"/>
    <hyperlink ref="A47" location="'7.4'!A1" display="'7.4'!A1" xr:uid="{45022255-E6F4-49C0-9BD4-5291EA0E51A2}"/>
    <hyperlink ref="A48" location="'7.5'!A1" display="'7.5'!A1" xr:uid="{611BB013-0BD7-4389-AAA5-D88FB1EB74E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92D050"/>
  </sheetPr>
  <dimension ref="A1:R8"/>
  <sheetViews>
    <sheetView showGridLines="0" topLeftCell="B1" workbookViewId="0">
      <selection activeCell="O8" sqref="O8"/>
    </sheetView>
  </sheetViews>
  <sheetFormatPr defaultRowHeight="15"/>
  <sheetData>
    <row r="1" spans="1:18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8" ht="18.75" thickTop="1" thickBot="1">
      <c r="A2" s="252" t="s">
        <v>684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8" ht="33.75" customHeight="1" thickTop="1">
      <c r="A3" s="251" t="s">
        <v>690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8" spans="1:18">
      <c r="R8" s="205"/>
    </row>
  </sheetData>
  <mergeCells count="3">
    <mergeCell ref="A1:N1"/>
    <mergeCell ref="A2:N2"/>
    <mergeCell ref="A3:N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tabColor rgb="FF92D050"/>
  </sheetPr>
  <dimension ref="A1:N1311"/>
  <sheetViews>
    <sheetView showGridLines="0" workbookViewId="0">
      <selection activeCell="C14" sqref="C14"/>
    </sheetView>
  </sheetViews>
  <sheetFormatPr defaultRowHeight="15"/>
  <cols>
    <col min="1" max="1" width="11.28515625" bestFit="1" customWidth="1"/>
    <col min="2" max="2" width="9.28515625" bestFit="1" customWidth="1"/>
    <col min="3" max="3" width="13.7109375" customWidth="1"/>
    <col min="4" max="4" width="26.85546875" customWidth="1"/>
    <col min="5" max="5" width="8.140625" customWidth="1"/>
    <col min="6" max="6" width="10" bestFit="1" customWidth="1"/>
    <col min="7" max="7" width="41.85546875" bestFit="1" customWidth="1"/>
    <col min="8" max="8" width="13.28515625" bestFit="1" customWidth="1"/>
    <col min="9" max="9" width="8.85546875" bestFit="1" customWidth="1"/>
    <col min="10" max="10" width="11" bestFit="1" customWidth="1"/>
    <col min="11" max="11" width="23" bestFit="1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684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685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34" t="s">
        <v>133</v>
      </c>
      <c r="B4" s="35" t="s">
        <v>134</v>
      </c>
      <c r="C4" s="35" t="s">
        <v>135</v>
      </c>
      <c r="D4" s="35" t="s">
        <v>136</v>
      </c>
      <c r="E4" s="35" t="s">
        <v>0</v>
      </c>
      <c r="F4" s="35" t="s">
        <v>137</v>
      </c>
      <c r="G4" s="35" t="s">
        <v>138</v>
      </c>
      <c r="H4" s="35" t="s">
        <v>139</v>
      </c>
      <c r="I4" s="35" t="s">
        <v>140</v>
      </c>
      <c r="J4" s="35" t="s">
        <v>141</v>
      </c>
      <c r="K4" s="36" t="s">
        <v>142</v>
      </c>
    </row>
    <row r="5" spans="1:14">
      <c r="A5" s="37">
        <v>1011</v>
      </c>
      <c r="B5" s="38">
        <v>749</v>
      </c>
      <c r="C5" s="38" t="s">
        <v>167</v>
      </c>
      <c r="D5" s="38" t="s">
        <v>168</v>
      </c>
      <c r="E5" s="39">
        <v>41986</v>
      </c>
      <c r="F5" s="38">
        <v>1</v>
      </c>
      <c r="G5" s="38" t="s">
        <v>143</v>
      </c>
      <c r="H5" s="38">
        <v>11</v>
      </c>
      <c r="I5" s="38">
        <v>4</v>
      </c>
      <c r="J5" s="38">
        <v>36</v>
      </c>
      <c r="K5" s="40" t="s">
        <v>144</v>
      </c>
    </row>
    <row r="6" spans="1:14">
      <c r="A6" s="41">
        <v>1012</v>
      </c>
      <c r="B6" s="42">
        <v>749</v>
      </c>
      <c r="C6" s="42" t="s">
        <v>167</v>
      </c>
      <c r="D6" s="42" t="s">
        <v>168</v>
      </c>
      <c r="E6" s="43">
        <v>41986</v>
      </c>
      <c r="F6" s="42">
        <v>2</v>
      </c>
      <c r="G6" s="42" t="s">
        <v>145</v>
      </c>
      <c r="H6" s="42">
        <v>5</v>
      </c>
      <c r="I6" s="42">
        <v>4</v>
      </c>
      <c r="J6" s="42">
        <v>80</v>
      </c>
      <c r="K6" s="44" t="s">
        <v>146</v>
      </c>
    </row>
    <row r="7" spans="1:14">
      <c r="A7" s="37">
        <v>1013</v>
      </c>
      <c r="B7" s="38">
        <v>749</v>
      </c>
      <c r="C7" s="38" t="s">
        <v>167</v>
      </c>
      <c r="D7" s="38" t="s">
        <v>168</v>
      </c>
      <c r="E7" s="39">
        <v>41986</v>
      </c>
      <c r="F7" s="38">
        <v>3</v>
      </c>
      <c r="G7" s="38" t="s">
        <v>147</v>
      </c>
      <c r="H7" s="38">
        <v>5</v>
      </c>
      <c r="I7" s="38">
        <v>3</v>
      </c>
      <c r="J7" s="38">
        <v>60</v>
      </c>
      <c r="K7" s="40" t="s">
        <v>144</v>
      </c>
    </row>
    <row r="8" spans="1:14">
      <c r="A8" s="41">
        <v>1014</v>
      </c>
      <c r="B8" s="42">
        <v>749</v>
      </c>
      <c r="C8" s="42" t="s">
        <v>167</v>
      </c>
      <c r="D8" s="42" t="s">
        <v>168</v>
      </c>
      <c r="E8" s="43">
        <v>41986</v>
      </c>
      <c r="F8" s="42">
        <v>4</v>
      </c>
      <c r="G8" s="42" t="s">
        <v>148</v>
      </c>
      <c r="H8" s="42">
        <v>2</v>
      </c>
      <c r="I8" s="42">
        <v>1</v>
      </c>
      <c r="J8" s="42">
        <v>50</v>
      </c>
      <c r="K8" s="44" t="s">
        <v>144</v>
      </c>
    </row>
    <row r="9" spans="1:14">
      <c r="A9" s="37">
        <v>1015</v>
      </c>
      <c r="B9" s="38">
        <v>749</v>
      </c>
      <c r="C9" s="38" t="s">
        <v>167</v>
      </c>
      <c r="D9" s="38" t="s">
        <v>168</v>
      </c>
      <c r="E9" s="39">
        <v>41986</v>
      </c>
      <c r="F9" s="38">
        <v>5</v>
      </c>
      <c r="G9" s="38" t="s">
        <v>149</v>
      </c>
      <c r="H9" s="38">
        <v>2</v>
      </c>
      <c r="I9" s="38">
        <v>1</v>
      </c>
      <c r="J9" s="38">
        <v>50</v>
      </c>
      <c r="K9" s="40" t="s">
        <v>144</v>
      </c>
    </row>
    <row r="10" spans="1:14">
      <c r="A10" s="41">
        <v>1016</v>
      </c>
      <c r="B10" s="42">
        <v>750</v>
      </c>
      <c r="C10" s="42" t="s">
        <v>167</v>
      </c>
      <c r="D10" s="42" t="s">
        <v>168</v>
      </c>
      <c r="E10" s="43">
        <v>41986</v>
      </c>
      <c r="F10" s="42">
        <v>1</v>
      </c>
      <c r="G10" s="42" t="s">
        <v>143</v>
      </c>
      <c r="H10" s="42">
        <v>11</v>
      </c>
      <c r="I10" s="42">
        <v>6</v>
      </c>
      <c r="J10" s="42">
        <v>55</v>
      </c>
      <c r="K10" s="44" t="s">
        <v>144</v>
      </c>
    </row>
    <row r="11" spans="1:14">
      <c r="A11" s="37">
        <v>1017</v>
      </c>
      <c r="B11" s="49">
        <v>43497</v>
      </c>
      <c r="C11" s="38" t="s">
        <v>167</v>
      </c>
      <c r="D11" s="38" t="s">
        <v>168</v>
      </c>
      <c r="E11" s="39">
        <v>41986</v>
      </c>
      <c r="F11" s="38">
        <v>2</v>
      </c>
      <c r="G11" s="38" t="s">
        <v>145</v>
      </c>
      <c r="H11" s="38">
        <v>5</v>
      </c>
      <c r="I11" s="38">
        <v>4</v>
      </c>
      <c r="J11" s="38">
        <v>80</v>
      </c>
      <c r="K11" s="40" t="s">
        <v>146</v>
      </c>
    </row>
    <row r="12" spans="1:14">
      <c r="A12" s="41">
        <v>1018</v>
      </c>
      <c r="B12" s="42">
        <v>750</v>
      </c>
      <c r="C12" s="42" t="s">
        <v>167</v>
      </c>
      <c r="D12" s="42" t="s">
        <v>168</v>
      </c>
      <c r="E12" s="43">
        <v>41986</v>
      </c>
      <c r="F12" s="42">
        <v>3</v>
      </c>
      <c r="G12" s="42" t="s">
        <v>147</v>
      </c>
      <c r="H12" s="42">
        <v>5</v>
      </c>
      <c r="I12" s="42">
        <v>2</v>
      </c>
      <c r="J12" s="42">
        <v>40</v>
      </c>
      <c r="K12" s="44" t="s">
        <v>144</v>
      </c>
    </row>
    <row r="13" spans="1:14">
      <c r="A13" s="37">
        <v>1019</v>
      </c>
      <c r="B13" s="38">
        <v>750</v>
      </c>
      <c r="C13" s="38" t="s">
        <v>167</v>
      </c>
      <c r="D13" s="38" t="s">
        <v>168</v>
      </c>
      <c r="E13" s="39">
        <v>41986</v>
      </c>
      <c r="F13" s="38">
        <v>4</v>
      </c>
      <c r="G13" s="38" t="s">
        <v>148</v>
      </c>
      <c r="H13" s="38">
        <v>2</v>
      </c>
      <c r="I13" s="38">
        <v>0</v>
      </c>
      <c r="J13" s="38">
        <v>0</v>
      </c>
      <c r="K13" s="40" t="s">
        <v>144</v>
      </c>
    </row>
    <row r="14" spans="1:14">
      <c r="A14" s="41">
        <v>1020</v>
      </c>
      <c r="B14" s="42">
        <v>750</v>
      </c>
      <c r="C14" s="42" t="s">
        <v>167</v>
      </c>
      <c r="D14" s="42" t="s">
        <v>168</v>
      </c>
      <c r="E14" s="43">
        <v>41986</v>
      </c>
      <c r="F14" s="42">
        <v>5</v>
      </c>
      <c r="G14" s="42" t="s">
        <v>149</v>
      </c>
      <c r="H14" s="42">
        <v>2</v>
      </c>
      <c r="I14" s="42">
        <v>0</v>
      </c>
      <c r="J14" s="42">
        <v>0</v>
      </c>
      <c r="K14" s="44" t="s">
        <v>144</v>
      </c>
    </row>
    <row r="15" spans="1:14">
      <c r="A15" s="37">
        <v>1021</v>
      </c>
      <c r="B15" s="38">
        <v>751</v>
      </c>
      <c r="C15" s="38" t="s">
        <v>169</v>
      </c>
      <c r="D15" s="38" t="s">
        <v>168</v>
      </c>
      <c r="E15" s="39">
        <v>41986</v>
      </c>
      <c r="F15" s="38">
        <v>1</v>
      </c>
      <c r="G15" s="38" t="s">
        <v>143</v>
      </c>
      <c r="H15" s="38">
        <v>11</v>
      </c>
      <c r="I15" s="38">
        <v>9</v>
      </c>
      <c r="J15" s="38">
        <v>82</v>
      </c>
      <c r="K15" s="40" t="s">
        <v>146</v>
      </c>
    </row>
    <row r="16" spans="1:14">
      <c r="A16" s="41">
        <v>1022</v>
      </c>
      <c r="B16" s="42">
        <v>751</v>
      </c>
      <c r="C16" s="42" t="s">
        <v>169</v>
      </c>
      <c r="D16" s="42" t="s">
        <v>168</v>
      </c>
      <c r="E16" s="43">
        <v>41986</v>
      </c>
      <c r="F16" s="42">
        <v>2</v>
      </c>
      <c r="G16" s="42" t="s">
        <v>145</v>
      </c>
      <c r="H16" s="42">
        <v>5</v>
      </c>
      <c r="I16" s="42">
        <v>4</v>
      </c>
      <c r="J16" s="42">
        <v>80</v>
      </c>
      <c r="K16" s="44" t="s">
        <v>146</v>
      </c>
    </row>
    <row r="17" spans="1:11">
      <c r="A17" s="37">
        <v>1023</v>
      </c>
      <c r="B17" s="38">
        <v>751</v>
      </c>
      <c r="C17" s="38" t="s">
        <v>169</v>
      </c>
      <c r="D17" s="38" t="s">
        <v>168</v>
      </c>
      <c r="E17" s="39">
        <v>41986</v>
      </c>
      <c r="F17" s="38">
        <v>3</v>
      </c>
      <c r="G17" s="38" t="s">
        <v>147</v>
      </c>
      <c r="H17" s="38">
        <v>5</v>
      </c>
      <c r="I17" s="38">
        <v>2</v>
      </c>
      <c r="J17" s="38">
        <v>40</v>
      </c>
      <c r="K17" s="40" t="s">
        <v>144</v>
      </c>
    </row>
    <row r="18" spans="1:11">
      <c r="A18" s="41">
        <v>1024</v>
      </c>
      <c r="B18" s="42">
        <v>751</v>
      </c>
      <c r="C18" s="42" t="s">
        <v>169</v>
      </c>
      <c r="D18" s="42" t="s">
        <v>168</v>
      </c>
      <c r="E18" s="43">
        <v>41986</v>
      </c>
      <c r="F18" s="42">
        <v>4</v>
      </c>
      <c r="G18" s="42" t="s">
        <v>148</v>
      </c>
      <c r="H18" s="42">
        <v>2</v>
      </c>
      <c r="I18" s="42">
        <v>2</v>
      </c>
      <c r="J18" s="42">
        <v>100</v>
      </c>
      <c r="K18" s="44" t="s">
        <v>150</v>
      </c>
    </row>
    <row r="19" spans="1:11">
      <c r="A19" s="37">
        <v>1025</v>
      </c>
      <c r="B19" s="38">
        <v>751</v>
      </c>
      <c r="C19" s="38" t="s">
        <v>169</v>
      </c>
      <c r="D19" s="38" t="s">
        <v>168</v>
      </c>
      <c r="E19" s="39">
        <v>41986</v>
      </c>
      <c r="F19" s="38">
        <v>5</v>
      </c>
      <c r="G19" s="38" t="s">
        <v>149</v>
      </c>
      <c r="H19" s="38">
        <v>2</v>
      </c>
      <c r="I19" s="38">
        <v>2</v>
      </c>
      <c r="J19" s="38">
        <v>100</v>
      </c>
      <c r="K19" s="40" t="s">
        <v>150</v>
      </c>
    </row>
    <row r="20" spans="1:11">
      <c r="A20" s="41">
        <v>2323</v>
      </c>
      <c r="B20" s="42">
        <v>1217</v>
      </c>
      <c r="C20" s="42" t="s">
        <v>170</v>
      </c>
      <c r="D20" s="42" t="s">
        <v>168</v>
      </c>
      <c r="E20" s="43">
        <v>42252</v>
      </c>
      <c r="F20" s="42">
        <v>1</v>
      </c>
      <c r="G20" s="42" t="s">
        <v>143</v>
      </c>
      <c r="H20" s="42">
        <v>11</v>
      </c>
      <c r="I20" s="42">
        <v>7</v>
      </c>
      <c r="J20" s="42">
        <v>64</v>
      </c>
      <c r="K20" s="44" t="s">
        <v>144</v>
      </c>
    </row>
    <row r="21" spans="1:11">
      <c r="A21" s="37">
        <v>2324</v>
      </c>
      <c r="B21" s="38">
        <v>1217</v>
      </c>
      <c r="C21" s="38" t="s">
        <v>170</v>
      </c>
      <c r="D21" s="38" t="s">
        <v>168</v>
      </c>
      <c r="E21" s="39">
        <v>42252</v>
      </c>
      <c r="F21" s="38">
        <v>2</v>
      </c>
      <c r="G21" s="38" t="s">
        <v>145</v>
      </c>
      <c r="H21" s="38">
        <v>5</v>
      </c>
      <c r="I21" s="38">
        <v>3</v>
      </c>
      <c r="J21" s="38">
        <v>60</v>
      </c>
      <c r="K21" s="40" t="s">
        <v>144</v>
      </c>
    </row>
    <row r="22" spans="1:11">
      <c r="A22" s="41">
        <v>2325</v>
      </c>
      <c r="B22" s="42">
        <v>1217</v>
      </c>
      <c r="C22" s="42" t="s">
        <v>170</v>
      </c>
      <c r="D22" s="42" t="s">
        <v>168</v>
      </c>
      <c r="E22" s="43">
        <v>42252</v>
      </c>
      <c r="F22" s="42">
        <v>3</v>
      </c>
      <c r="G22" s="42" t="s">
        <v>147</v>
      </c>
      <c r="H22" s="42">
        <v>5</v>
      </c>
      <c r="I22" s="42">
        <v>2</v>
      </c>
      <c r="J22" s="42">
        <v>40</v>
      </c>
      <c r="K22" s="44" t="s">
        <v>144</v>
      </c>
    </row>
    <row r="23" spans="1:11">
      <c r="A23" s="37">
        <v>2328</v>
      </c>
      <c r="B23" s="38">
        <v>1218</v>
      </c>
      <c r="C23" s="38" t="s">
        <v>171</v>
      </c>
      <c r="D23" s="38" t="s">
        <v>168</v>
      </c>
      <c r="E23" s="39">
        <v>42252</v>
      </c>
      <c r="F23" s="38">
        <v>1</v>
      </c>
      <c r="G23" s="38" t="s">
        <v>143</v>
      </c>
      <c r="H23" s="38">
        <v>11</v>
      </c>
      <c r="I23" s="38">
        <v>8</v>
      </c>
      <c r="J23" s="38">
        <v>73</v>
      </c>
      <c r="K23" s="40" t="s">
        <v>151</v>
      </c>
    </row>
    <row r="24" spans="1:11">
      <c r="A24" s="41">
        <v>2329</v>
      </c>
      <c r="B24" s="42">
        <v>1218</v>
      </c>
      <c r="C24" s="42" t="s">
        <v>171</v>
      </c>
      <c r="D24" s="42" t="s">
        <v>168</v>
      </c>
      <c r="E24" s="43">
        <v>42252</v>
      </c>
      <c r="F24" s="42">
        <v>2</v>
      </c>
      <c r="G24" s="42" t="s">
        <v>145</v>
      </c>
      <c r="H24" s="42">
        <v>5</v>
      </c>
      <c r="I24" s="42">
        <v>2</v>
      </c>
      <c r="J24" s="42">
        <v>40</v>
      </c>
      <c r="K24" s="44" t="s">
        <v>144</v>
      </c>
    </row>
    <row r="25" spans="1:11">
      <c r="A25" s="37">
        <v>2330</v>
      </c>
      <c r="B25" s="38">
        <v>1218</v>
      </c>
      <c r="C25" s="38" t="s">
        <v>171</v>
      </c>
      <c r="D25" s="38" t="s">
        <v>168</v>
      </c>
      <c r="E25" s="39">
        <v>42252</v>
      </c>
      <c r="F25" s="38">
        <v>3</v>
      </c>
      <c r="G25" s="38" t="s">
        <v>147</v>
      </c>
      <c r="H25" s="38">
        <v>5</v>
      </c>
      <c r="I25" s="38">
        <v>2</v>
      </c>
      <c r="J25" s="38">
        <v>40</v>
      </c>
      <c r="K25" s="40" t="s">
        <v>144</v>
      </c>
    </row>
    <row r="26" spans="1:11">
      <c r="A26" s="41">
        <v>2331</v>
      </c>
      <c r="B26" s="42">
        <v>1218</v>
      </c>
      <c r="C26" s="42" t="s">
        <v>171</v>
      </c>
      <c r="D26" s="42" t="s">
        <v>168</v>
      </c>
      <c r="E26" s="43">
        <v>42252</v>
      </c>
      <c r="F26" s="42">
        <v>4</v>
      </c>
      <c r="G26" s="42" t="s">
        <v>148</v>
      </c>
      <c r="H26" s="42">
        <v>2</v>
      </c>
      <c r="I26" s="42">
        <v>1</v>
      </c>
      <c r="J26" s="42">
        <v>50</v>
      </c>
      <c r="K26" s="44" t="s">
        <v>144</v>
      </c>
    </row>
    <row r="27" spans="1:11">
      <c r="A27" s="37">
        <v>2332</v>
      </c>
      <c r="B27" s="38">
        <v>1218</v>
      </c>
      <c r="C27" s="38" t="s">
        <v>171</v>
      </c>
      <c r="D27" s="38" t="s">
        <v>168</v>
      </c>
      <c r="E27" s="39">
        <v>42252</v>
      </c>
      <c r="F27" s="38">
        <v>5</v>
      </c>
      <c r="G27" s="38" t="s">
        <v>149</v>
      </c>
      <c r="H27" s="38">
        <v>2</v>
      </c>
      <c r="I27" s="38">
        <v>2</v>
      </c>
      <c r="J27" s="38">
        <v>100</v>
      </c>
      <c r="K27" s="40" t="s">
        <v>150</v>
      </c>
    </row>
    <row r="28" spans="1:11">
      <c r="A28" s="41">
        <v>2353</v>
      </c>
      <c r="B28" s="42">
        <v>1223</v>
      </c>
      <c r="C28" s="42" t="s">
        <v>172</v>
      </c>
      <c r="D28" s="42" t="s">
        <v>168</v>
      </c>
      <c r="E28" s="43">
        <v>42252</v>
      </c>
      <c r="F28" s="42">
        <v>1</v>
      </c>
      <c r="G28" s="42" t="s">
        <v>143</v>
      </c>
      <c r="H28" s="42">
        <v>11</v>
      </c>
      <c r="I28" s="42">
        <v>4</v>
      </c>
      <c r="J28" s="42">
        <v>36</v>
      </c>
      <c r="K28" s="44" t="s">
        <v>144</v>
      </c>
    </row>
    <row r="29" spans="1:11">
      <c r="A29" s="37">
        <v>2354</v>
      </c>
      <c r="B29" s="38">
        <v>1223</v>
      </c>
      <c r="C29" s="38" t="s">
        <v>172</v>
      </c>
      <c r="D29" s="38" t="s">
        <v>168</v>
      </c>
      <c r="E29" s="39">
        <v>42252</v>
      </c>
      <c r="F29" s="38">
        <v>2</v>
      </c>
      <c r="G29" s="38" t="s">
        <v>145</v>
      </c>
      <c r="H29" s="38">
        <v>5</v>
      </c>
      <c r="I29" s="38">
        <v>3</v>
      </c>
      <c r="J29" s="38">
        <v>60</v>
      </c>
      <c r="K29" s="40" t="s">
        <v>144</v>
      </c>
    </row>
    <row r="30" spans="1:11">
      <c r="A30" s="41">
        <v>2355</v>
      </c>
      <c r="B30" s="42">
        <v>1223</v>
      </c>
      <c r="C30" s="42" t="s">
        <v>172</v>
      </c>
      <c r="D30" s="42" t="s">
        <v>168</v>
      </c>
      <c r="E30" s="43">
        <v>42252</v>
      </c>
      <c r="F30" s="42">
        <v>3</v>
      </c>
      <c r="G30" s="42" t="s">
        <v>147</v>
      </c>
      <c r="H30" s="42">
        <v>5</v>
      </c>
      <c r="I30" s="42">
        <v>0</v>
      </c>
      <c r="J30" s="42">
        <v>0</v>
      </c>
      <c r="K30" s="44" t="s">
        <v>144</v>
      </c>
    </row>
    <row r="31" spans="1:11">
      <c r="A31" s="37">
        <v>2356</v>
      </c>
      <c r="B31" s="38">
        <v>1223</v>
      </c>
      <c r="C31" s="38" t="s">
        <v>172</v>
      </c>
      <c r="D31" s="38" t="s">
        <v>168</v>
      </c>
      <c r="E31" s="39">
        <v>42252</v>
      </c>
      <c r="F31" s="38">
        <v>4</v>
      </c>
      <c r="G31" s="38" t="s">
        <v>148</v>
      </c>
      <c r="H31" s="38">
        <v>2</v>
      </c>
      <c r="I31" s="38">
        <v>1</v>
      </c>
      <c r="J31" s="38">
        <v>50</v>
      </c>
      <c r="K31" s="40" t="s">
        <v>144</v>
      </c>
    </row>
    <row r="32" spans="1:11">
      <c r="A32" s="41">
        <v>2357</v>
      </c>
      <c r="B32" s="42">
        <v>1223</v>
      </c>
      <c r="C32" s="42" t="s">
        <v>172</v>
      </c>
      <c r="D32" s="42" t="s">
        <v>168</v>
      </c>
      <c r="E32" s="43">
        <v>42252</v>
      </c>
      <c r="F32" s="42">
        <v>5</v>
      </c>
      <c r="G32" s="42" t="s">
        <v>149</v>
      </c>
      <c r="H32" s="42">
        <v>2</v>
      </c>
      <c r="I32" s="42">
        <v>2</v>
      </c>
      <c r="J32" s="42">
        <v>100</v>
      </c>
      <c r="K32" s="44" t="s">
        <v>150</v>
      </c>
    </row>
    <row r="33" spans="1:11">
      <c r="A33" s="37">
        <v>3079</v>
      </c>
      <c r="B33" s="38">
        <v>1285</v>
      </c>
      <c r="C33" s="38" t="s">
        <v>173</v>
      </c>
      <c r="D33" s="38" t="s">
        <v>168</v>
      </c>
      <c r="E33" s="39">
        <v>42275</v>
      </c>
      <c r="F33" s="38">
        <v>4</v>
      </c>
      <c r="G33" s="38" t="s">
        <v>148</v>
      </c>
      <c r="H33" s="38">
        <v>2</v>
      </c>
      <c r="I33" s="38">
        <v>2</v>
      </c>
      <c r="J33" s="38">
        <v>100</v>
      </c>
      <c r="K33" s="40" t="s">
        <v>150</v>
      </c>
    </row>
    <row r="34" spans="1:11">
      <c r="A34" s="41">
        <v>3080</v>
      </c>
      <c r="B34" s="42">
        <v>1285</v>
      </c>
      <c r="C34" s="42" t="s">
        <v>173</v>
      </c>
      <c r="D34" s="42" t="s">
        <v>168</v>
      </c>
      <c r="E34" s="43">
        <v>42275</v>
      </c>
      <c r="F34" s="42">
        <v>5</v>
      </c>
      <c r="G34" s="42" t="s">
        <v>149</v>
      </c>
      <c r="H34" s="42">
        <v>2</v>
      </c>
      <c r="I34" s="42">
        <v>2</v>
      </c>
      <c r="J34" s="42">
        <v>100</v>
      </c>
      <c r="K34" s="44" t="s">
        <v>150</v>
      </c>
    </row>
    <row r="35" spans="1:11">
      <c r="A35" s="37">
        <v>3081</v>
      </c>
      <c r="B35" s="38">
        <v>1286</v>
      </c>
      <c r="C35" s="38" t="s">
        <v>174</v>
      </c>
      <c r="D35" s="38" t="s">
        <v>168</v>
      </c>
      <c r="E35" s="39">
        <v>42275</v>
      </c>
      <c r="F35" s="38">
        <v>1</v>
      </c>
      <c r="G35" s="38" t="s">
        <v>143</v>
      </c>
      <c r="H35" s="38">
        <v>11</v>
      </c>
      <c r="I35" s="38">
        <v>8</v>
      </c>
      <c r="J35" s="38">
        <v>73</v>
      </c>
      <c r="K35" s="40" t="s">
        <v>151</v>
      </c>
    </row>
    <row r="36" spans="1:11">
      <c r="A36" s="41">
        <v>3082</v>
      </c>
      <c r="B36" s="42">
        <v>1286</v>
      </c>
      <c r="C36" s="42" t="s">
        <v>174</v>
      </c>
      <c r="D36" s="42" t="s">
        <v>168</v>
      </c>
      <c r="E36" s="43">
        <v>42275</v>
      </c>
      <c r="F36" s="42">
        <v>2</v>
      </c>
      <c r="G36" s="42" t="s">
        <v>145</v>
      </c>
      <c r="H36" s="42">
        <v>5</v>
      </c>
      <c r="I36" s="42">
        <v>5</v>
      </c>
      <c r="J36" s="42">
        <v>100</v>
      </c>
      <c r="K36" s="44" t="s">
        <v>150</v>
      </c>
    </row>
    <row r="37" spans="1:11">
      <c r="A37" s="37">
        <v>3083</v>
      </c>
      <c r="B37" s="38">
        <v>1286</v>
      </c>
      <c r="C37" s="38" t="s">
        <v>174</v>
      </c>
      <c r="D37" s="38" t="s">
        <v>168</v>
      </c>
      <c r="E37" s="39">
        <v>42275</v>
      </c>
      <c r="F37" s="38">
        <v>3</v>
      </c>
      <c r="G37" s="38" t="s">
        <v>147</v>
      </c>
      <c r="H37" s="38">
        <v>5</v>
      </c>
      <c r="I37" s="38">
        <v>5</v>
      </c>
      <c r="J37" s="38">
        <v>100</v>
      </c>
      <c r="K37" s="40" t="s">
        <v>150</v>
      </c>
    </row>
    <row r="38" spans="1:11">
      <c r="A38" s="41">
        <v>3084</v>
      </c>
      <c r="B38" s="42">
        <v>1286</v>
      </c>
      <c r="C38" s="42" t="s">
        <v>174</v>
      </c>
      <c r="D38" s="42" t="s">
        <v>168</v>
      </c>
      <c r="E38" s="43">
        <v>42275</v>
      </c>
      <c r="F38" s="42">
        <v>4</v>
      </c>
      <c r="G38" s="42" t="s">
        <v>148</v>
      </c>
      <c r="H38" s="42">
        <v>2</v>
      </c>
      <c r="I38" s="42">
        <v>2</v>
      </c>
      <c r="J38" s="42">
        <v>100</v>
      </c>
      <c r="K38" s="44" t="s">
        <v>150</v>
      </c>
    </row>
    <row r="39" spans="1:11">
      <c r="A39" s="37">
        <v>3085</v>
      </c>
      <c r="B39" s="38">
        <v>1286</v>
      </c>
      <c r="C39" s="38" t="s">
        <v>174</v>
      </c>
      <c r="D39" s="38" t="s">
        <v>168</v>
      </c>
      <c r="E39" s="39">
        <v>42275</v>
      </c>
      <c r="F39" s="38">
        <v>5</v>
      </c>
      <c r="G39" s="38" t="s">
        <v>149</v>
      </c>
      <c r="H39" s="38">
        <v>2</v>
      </c>
      <c r="I39" s="38">
        <v>2</v>
      </c>
      <c r="J39" s="38">
        <v>100</v>
      </c>
      <c r="K39" s="40" t="s">
        <v>150</v>
      </c>
    </row>
    <row r="40" spans="1:11">
      <c r="A40" s="41">
        <v>3086</v>
      </c>
      <c r="B40" s="42">
        <v>1287</v>
      </c>
      <c r="C40" s="42" t="s">
        <v>175</v>
      </c>
      <c r="D40" s="42" t="s">
        <v>168</v>
      </c>
      <c r="E40" s="43">
        <v>42275</v>
      </c>
      <c r="F40" s="42">
        <v>1</v>
      </c>
      <c r="G40" s="42" t="s">
        <v>143</v>
      </c>
      <c r="H40" s="42">
        <v>11</v>
      </c>
      <c r="I40" s="42">
        <v>9</v>
      </c>
      <c r="J40" s="42">
        <v>82</v>
      </c>
      <c r="K40" s="44" t="s">
        <v>146</v>
      </c>
    </row>
    <row r="41" spans="1:11">
      <c r="A41" s="37">
        <v>3087</v>
      </c>
      <c r="B41" s="38">
        <v>1287</v>
      </c>
      <c r="C41" s="38" t="s">
        <v>175</v>
      </c>
      <c r="D41" s="38" t="s">
        <v>168</v>
      </c>
      <c r="E41" s="39">
        <v>42275</v>
      </c>
      <c r="F41" s="38">
        <v>2</v>
      </c>
      <c r="G41" s="38" t="s">
        <v>145</v>
      </c>
      <c r="H41" s="38">
        <v>5</v>
      </c>
      <c r="I41" s="38">
        <v>4</v>
      </c>
      <c r="J41" s="38">
        <v>80</v>
      </c>
      <c r="K41" s="40" t="s">
        <v>146</v>
      </c>
    </row>
    <row r="42" spans="1:11">
      <c r="A42" s="41">
        <v>3088</v>
      </c>
      <c r="B42" s="42">
        <v>1287</v>
      </c>
      <c r="C42" s="42" t="s">
        <v>175</v>
      </c>
      <c r="D42" s="42" t="s">
        <v>168</v>
      </c>
      <c r="E42" s="43">
        <v>42275</v>
      </c>
      <c r="F42" s="42">
        <v>3</v>
      </c>
      <c r="G42" s="42" t="s">
        <v>147</v>
      </c>
      <c r="H42" s="42">
        <v>5</v>
      </c>
      <c r="I42" s="42">
        <v>3</v>
      </c>
      <c r="J42" s="42">
        <v>60</v>
      </c>
      <c r="K42" s="44" t="s">
        <v>144</v>
      </c>
    </row>
    <row r="43" spans="1:11">
      <c r="A43" s="37">
        <v>3089</v>
      </c>
      <c r="B43" s="38">
        <v>1287</v>
      </c>
      <c r="C43" s="38" t="s">
        <v>175</v>
      </c>
      <c r="D43" s="38" t="s">
        <v>168</v>
      </c>
      <c r="E43" s="39">
        <v>42275</v>
      </c>
      <c r="F43" s="38">
        <v>4</v>
      </c>
      <c r="G43" s="38" t="s">
        <v>148</v>
      </c>
      <c r="H43" s="38">
        <v>2</v>
      </c>
      <c r="I43" s="38">
        <v>2</v>
      </c>
      <c r="J43" s="38">
        <v>100</v>
      </c>
      <c r="K43" s="40" t="s">
        <v>150</v>
      </c>
    </row>
    <row r="44" spans="1:11">
      <c r="A44" s="41">
        <v>3090</v>
      </c>
      <c r="B44" s="42">
        <v>1287</v>
      </c>
      <c r="C44" s="42" t="s">
        <v>175</v>
      </c>
      <c r="D44" s="42" t="s">
        <v>168</v>
      </c>
      <c r="E44" s="43">
        <v>42275</v>
      </c>
      <c r="F44" s="42">
        <v>5</v>
      </c>
      <c r="G44" s="42" t="s">
        <v>149</v>
      </c>
      <c r="H44" s="42">
        <v>2</v>
      </c>
      <c r="I44" s="42">
        <v>1</v>
      </c>
      <c r="J44" s="42">
        <v>50</v>
      </c>
      <c r="K44" s="44" t="s">
        <v>144</v>
      </c>
    </row>
    <row r="45" spans="1:11">
      <c r="A45" s="37">
        <v>3091</v>
      </c>
      <c r="B45" s="38">
        <v>1288</v>
      </c>
      <c r="C45" s="38" t="s">
        <v>176</v>
      </c>
      <c r="D45" s="38" t="s">
        <v>168</v>
      </c>
      <c r="E45" s="39">
        <v>42275</v>
      </c>
      <c r="F45" s="38">
        <v>1</v>
      </c>
      <c r="G45" s="38" t="s">
        <v>143</v>
      </c>
      <c r="H45" s="38">
        <v>11</v>
      </c>
      <c r="I45" s="38">
        <v>8</v>
      </c>
      <c r="J45" s="38">
        <v>73</v>
      </c>
      <c r="K45" s="40" t="s">
        <v>151</v>
      </c>
    </row>
    <row r="46" spans="1:11">
      <c r="A46" s="41">
        <v>3092</v>
      </c>
      <c r="B46" s="42">
        <v>1288</v>
      </c>
      <c r="C46" s="42" t="s">
        <v>176</v>
      </c>
      <c r="D46" s="42" t="s">
        <v>168</v>
      </c>
      <c r="E46" s="43">
        <v>42275</v>
      </c>
      <c r="F46" s="42">
        <v>2</v>
      </c>
      <c r="G46" s="42" t="s">
        <v>145</v>
      </c>
      <c r="H46" s="42">
        <v>5</v>
      </c>
      <c r="I46" s="42">
        <v>4</v>
      </c>
      <c r="J46" s="42">
        <v>80</v>
      </c>
      <c r="K46" s="44" t="s">
        <v>146</v>
      </c>
    </row>
    <row r="47" spans="1:11">
      <c r="A47" s="37">
        <v>3093</v>
      </c>
      <c r="B47" s="38">
        <v>1288</v>
      </c>
      <c r="C47" s="38" t="s">
        <v>176</v>
      </c>
      <c r="D47" s="38" t="s">
        <v>168</v>
      </c>
      <c r="E47" s="39">
        <v>42275</v>
      </c>
      <c r="F47" s="38">
        <v>3</v>
      </c>
      <c r="G47" s="38" t="s">
        <v>147</v>
      </c>
      <c r="H47" s="38">
        <v>5</v>
      </c>
      <c r="I47" s="38">
        <v>2</v>
      </c>
      <c r="J47" s="38">
        <v>40</v>
      </c>
      <c r="K47" s="40" t="s">
        <v>144</v>
      </c>
    </row>
    <row r="48" spans="1:11">
      <c r="A48" s="41">
        <v>3094</v>
      </c>
      <c r="B48" s="42">
        <v>1288</v>
      </c>
      <c r="C48" s="42" t="s">
        <v>176</v>
      </c>
      <c r="D48" s="42" t="s">
        <v>168</v>
      </c>
      <c r="E48" s="43">
        <v>42275</v>
      </c>
      <c r="F48" s="42">
        <v>4</v>
      </c>
      <c r="G48" s="42" t="s">
        <v>148</v>
      </c>
      <c r="H48" s="42">
        <v>2</v>
      </c>
      <c r="I48" s="42">
        <v>2</v>
      </c>
      <c r="J48" s="42">
        <v>100</v>
      </c>
      <c r="K48" s="44" t="s">
        <v>150</v>
      </c>
    </row>
    <row r="49" spans="1:11">
      <c r="A49" s="37">
        <v>3095</v>
      </c>
      <c r="B49" s="38">
        <v>1288</v>
      </c>
      <c r="C49" s="38" t="s">
        <v>176</v>
      </c>
      <c r="D49" s="38" t="s">
        <v>168</v>
      </c>
      <c r="E49" s="39">
        <v>42275</v>
      </c>
      <c r="F49" s="38">
        <v>5</v>
      </c>
      <c r="G49" s="38" t="s">
        <v>149</v>
      </c>
      <c r="H49" s="38">
        <v>2</v>
      </c>
      <c r="I49" s="38">
        <v>1</v>
      </c>
      <c r="J49" s="38">
        <v>50</v>
      </c>
      <c r="K49" s="40" t="s">
        <v>144</v>
      </c>
    </row>
    <row r="50" spans="1:11">
      <c r="A50" s="41">
        <v>3096</v>
      </c>
      <c r="B50" s="42">
        <v>1289</v>
      </c>
      <c r="C50" s="42" t="s">
        <v>177</v>
      </c>
      <c r="D50" s="42" t="s">
        <v>168</v>
      </c>
      <c r="E50" s="43">
        <v>42275</v>
      </c>
      <c r="F50" s="42">
        <v>1</v>
      </c>
      <c r="G50" s="42" t="s">
        <v>143</v>
      </c>
      <c r="H50" s="42">
        <v>11</v>
      </c>
      <c r="I50" s="42">
        <v>5</v>
      </c>
      <c r="J50" s="42">
        <v>45</v>
      </c>
      <c r="K50" s="44" t="s">
        <v>144</v>
      </c>
    </row>
    <row r="51" spans="1:11">
      <c r="A51" s="37">
        <v>3097</v>
      </c>
      <c r="B51" s="38">
        <v>1289</v>
      </c>
      <c r="C51" s="38" t="s">
        <v>177</v>
      </c>
      <c r="D51" s="38" t="s">
        <v>168</v>
      </c>
      <c r="E51" s="39">
        <v>42275</v>
      </c>
      <c r="F51" s="38">
        <v>2</v>
      </c>
      <c r="G51" s="38" t="s">
        <v>145</v>
      </c>
      <c r="H51" s="38">
        <v>5</v>
      </c>
      <c r="I51" s="38">
        <v>2</v>
      </c>
      <c r="J51" s="38">
        <v>40</v>
      </c>
      <c r="K51" s="40" t="s">
        <v>144</v>
      </c>
    </row>
    <row r="52" spans="1:11">
      <c r="A52" s="41">
        <v>3098</v>
      </c>
      <c r="B52" s="42">
        <v>1289</v>
      </c>
      <c r="C52" s="42" t="s">
        <v>177</v>
      </c>
      <c r="D52" s="42" t="s">
        <v>168</v>
      </c>
      <c r="E52" s="43">
        <v>42275</v>
      </c>
      <c r="F52" s="42">
        <v>3</v>
      </c>
      <c r="G52" s="42" t="s">
        <v>147</v>
      </c>
      <c r="H52" s="42">
        <v>5</v>
      </c>
      <c r="I52" s="42">
        <v>5</v>
      </c>
      <c r="J52" s="42">
        <v>100</v>
      </c>
      <c r="K52" s="44" t="s">
        <v>150</v>
      </c>
    </row>
    <row r="53" spans="1:11">
      <c r="A53" s="37">
        <v>3099</v>
      </c>
      <c r="B53" s="38">
        <v>1289</v>
      </c>
      <c r="C53" s="38" t="s">
        <v>177</v>
      </c>
      <c r="D53" s="38" t="s">
        <v>168</v>
      </c>
      <c r="E53" s="39">
        <v>42275</v>
      </c>
      <c r="F53" s="38">
        <v>4</v>
      </c>
      <c r="G53" s="38" t="s">
        <v>148</v>
      </c>
      <c r="H53" s="38">
        <v>2</v>
      </c>
      <c r="I53" s="38">
        <v>1</v>
      </c>
      <c r="J53" s="38">
        <v>50</v>
      </c>
      <c r="K53" s="40" t="s">
        <v>144</v>
      </c>
    </row>
    <row r="54" spans="1:11">
      <c r="A54" s="41">
        <v>3100</v>
      </c>
      <c r="B54" s="42">
        <v>1289</v>
      </c>
      <c r="C54" s="42" t="s">
        <v>177</v>
      </c>
      <c r="D54" s="42" t="s">
        <v>168</v>
      </c>
      <c r="E54" s="43">
        <v>42275</v>
      </c>
      <c r="F54" s="42">
        <v>5</v>
      </c>
      <c r="G54" s="42" t="s">
        <v>149</v>
      </c>
      <c r="H54" s="42">
        <v>2</v>
      </c>
      <c r="I54" s="42">
        <v>2</v>
      </c>
      <c r="J54" s="42">
        <v>100</v>
      </c>
      <c r="K54" s="44" t="s">
        <v>150</v>
      </c>
    </row>
    <row r="55" spans="1:11">
      <c r="A55" s="37">
        <v>3101</v>
      </c>
      <c r="B55" s="38">
        <v>1290</v>
      </c>
      <c r="C55" s="38" t="s">
        <v>178</v>
      </c>
      <c r="D55" s="38" t="s">
        <v>168</v>
      </c>
      <c r="E55" s="39">
        <v>42275</v>
      </c>
      <c r="F55" s="38">
        <v>1</v>
      </c>
      <c r="G55" s="38" t="s">
        <v>143</v>
      </c>
      <c r="H55" s="38">
        <v>11</v>
      </c>
      <c r="I55" s="38">
        <v>7</v>
      </c>
      <c r="J55" s="38">
        <v>64</v>
      </c>
      <c r="K55" s="40" t="s">
        <v>144</v>
      </c>
    </row>
    <row r="56" spans="1:11">
      <c r="A56" s="41">
        <v>3102</v>
      </c>
      <c r="B56" s="42">
        <v>1290</v>
      </c>
      <c r="C56" s="42" t="s">
        <v>178</v>
      </c>
      <c r="D56" s="42" t="s">
        <v>168</v>
      </c>
      <c r="E56" s="43">
        <v>42275</v>
      </c>
      <c r="F56" s="42">
        <v>2</v>
      </c>
      <c r="G56" s="42" t="s">
        <v>145</v>
      </c>
      <c r="H56" s="42">
        <v>5</v>
      </c>
      <c r="I56" s="42">
        <v>5</v>
      </c>
      <c r="J56" s="42">
        <v>100</v>
      </c>
      <c r="K56" s="44" t="s">
        <v>150</v>
      </c>
    </row>
    <row r="57" spans="1:11">
      <c r="A57" s="37">
        <v>3103</v>
      </c>
      <c r="B57" s="38">
        <v>1290</v>
      </c>
      <c r="C57" s="38" t="s">
        <v>178</v>
      </c>
      <c r="D57" s="38" t="s">
        <v>168</v>
      </c>
      <c r="E57" s="39">
        <v>42275</v>
      </c>
      <c r="F57" s="38">
        <v>3</v>
      </c>
      <c r="G57" s="38" t="s">
        <v>147</v>
      </c>
      <c r="H57" s="38">
        <v>5</v>
      </c>
      <c r="I57" s="38">
        <v>3</v>
      </c>
      <c r="J57" s="38">
        <v>60</v>
      </c>
      <c r="K57" s="40" t="s">
        <v>144</v>
      </c>
    </row>
    <row r="58" spans="1:11">
      <c r="A58" s="41">
        <v>3104</v>
      </c>
      <c r="B58" s="42">
        <v>1290</v>
      </c>
      <c r="C58" s="42" t="s">
        <v>178</v>
      </c>
      <c r="D58" s="42" t="s">
        <v>168</v>
      </c>
      <c r="E58" s="43">
        <v>42275</v>
      </c>
      <c r="F58" s="42">
        <v>4</v>
      </c>
      <c r="G58" s="42" t="s">
        <v>148</v>
      </c>
      <c r="H58" s="42">
        <v>2</v>
      </c>
      <c r="I58" s="42">
        <v>2</v>
      </c>
      <c r="J58" s="42">
        <v>100</v>
      </c>
      <c r="K58" s="44" t="s">
        <v>150</v>
      </c>
    </row>
    <row r="59" spans="1:11">
      <c r="A59" s="37">
        <v>3105</v>
      </c>
      <c r="B59" s="38">
        <v>1290</v>
      </c>
      <c r="C59" s="38" t="s">
        <v>178</v>
      </c>
      <c r="D59" s="38" t="s">
        <v>168</v>
      </c>
      <c r="E59" s="39">
        <v>42275</v>
      </c>
      <c r="F59" s="38">
        <v>5</v>
      </c>
      <c r="G59" s="38" t="s">
        <v>149</v>
      </c>
      <c r="H59" s="38">
        <v>2</v>
      </c>
      <c r="I59" s="38">
        <v>0</v>
      </c>
      <c r="J59" s="38">
        <v>0</v>
      </c>
      <c r="K59" s="40" t="s">
        <v>144</v>
      </c>
    </row>
    <row r="60" spans="1:11">
      <c r="A60" s="41">
        <v>3106</v>
      </c>
      <c r="B60" s="42">
        <v>1291</v>
      </c>
      <c r="C60" s="42" t="s">
        <v>179</v>
      </c>
      <c r="D60" s="42" t="s">
        <v>168</v>
      </c>
      <c r="E60" s="43">
        <v>42275</v>
      </c>
      <c r="F60" s="42">
        <v>1</v>
      </c>
      <c r="G60" s="42" t="s">
        <v>143</v>
      </c>
      <c r="H60" s="42">
        <v>11</v>
      </c>
      <c r="I60" s="42">
        <v>7</v>
      </c>
      <c r="J60" s="42">
        <v>64</v>
      </c>
      <c r="K60" s="44" t="s">
        <v>144</v>
      </c>
    </row>
    <row r="61" spans="1:11">
      <c r="A61" s="37">
        <v>3107</v>
      </c>
      <c r="B61" s="38">
        <v>1291</v>
      </c>
      <c r="C61" s="38" t="s">
        <v>179</v>
      </c>
      <c r="D61" s="38" t="s">
        <v>168</v>
      </c>
      <c r="E61" s="39">
        <v>42275</v>
      </c>
      <c r="F61" s="38">
        <v>2</v>
      </c>
      <c r="G61" s="38" t="s">
        <v>145</v>
      </c>
      <c r="H61" s="38">
        <v>5</v>
      </c>
      <c r="I61" s="38">
        <v>2</v>
      </c>
      <c r="J61" s="38">
        <v>40</v>
      </c>
      <c r="K61" s="40" t="s">
        <v>144</v>
      </c>
    </row>
    <row r="62" spans="1:11">
      <c r="A62" s="41">
        <v>3108</v>
      </c>
      <c r="B62" s="42">
        <v>1291</v>
      </c>
      <c r="C62" s="42" t="s">
        <v>179</v>
      </c>
      <c r="D62" s="42" t="s">
        <v>168</v>
      </c>
      <c r="E62" s="43">
        <v>42275</v>
      </c>
      <c r="F62" s="42">
        <v>3</v>
      </c>
      <c r="G62" s="42" t="s">
        <v>147</v>
      </c>
      <c r="H62" s="42">
        <v>5</v>
      </c>
      <c r="I62" s="42">
        <v>4</v>
      </c>
      <c r="J62" s="42">
        <v>80</v>
      </c>
      <c r="K62" s="44" t="s">
        <v>146</v>
      </c>
    </row>
    <row r="63" spans="1:11">
      <c r="A63" s="37">
        <v>3109</v>
      </c>
      <c r="B63" s="38">
        <v>1291</v>
      </c>
      <c r="C63" s="38" t="s">
        <v>179</v>
      </c>
      <c r="D63" s="38" t="s">
        <v>168</v>
      </c>
      <c r="E63" s="39">
        <v>42275</v>
      </c>
      <c r="F63" s="38">
        <v>4</v>
      </c>
      <c r="G63" s="38" t="s">
        <v>148</v>
      </c>
      <c r="H63" s="38">
        <v>2</v>
      </c>
      <c r="I63" s="38">
        <v>1</v>
      </c>
      <c r="J63" s="38">
        <v>50</v>
      </c>
      <c r="K63" s="40" t="s">
        <v>144</v>
      </c>
    </row>
    <row r="64" spans="1:11">
      <c r="A64" s="41">
        <v>3110</v>
      </c>
      <c r="B64" s="42">
        <v>1291</v>
      </c>
      <c r="C64" s="42" t="s">
        <v>179</v>
      </c>
      <c r="D64" s="42" t="s">
        <v>168</v>
      </c>
      <c r="E64" s="43">
        <v>42275</v>
      </c>
      <c r="F64" s="42">
        <v>5</v>
      </c>
      <c r="G64" s="42" t="s">
        <v>149</v>
      </c>
      <c r="H64" s="42">
        <v>2</v>
      </c>
      <c r="I64" s="42">
        <v>1</v>
      </c>
      <c r="J64" s="42">
        <v>50</v>
      </c>
      <c r="K64" s="44" t="s">
        <v>144</v>
      </c>
    </row>
    <row r="65" spans="1:11">
      <c r="A65" s="37">
        <v>2333</v>
      </c>
      <c r="B65" s="38">
        <v>1219</v>
      </c>
      <c r="C65" s="38" t="s">
        <v>176</v>
      </c>
      <c r="D65" s="38" t="s">
        <v>168</v>
      </c>
      <c r="E65" s="39">
        <v>42252</v>
      </c>
      <c r="F65" s="38">
        <v>1</v>
      </c>
      <c r="G65" s="38" t="s">
        <v>143</v>
      </c>
      <c r="H65" s="38">
        <v>11</v>
      </c>
      <c r="I65" s="38">
        <v>7</v>
      </c>
      <c r="J65" s="38">
        <v>64</v>
      </c>
      <c r="K65" s="40" t="s">
        <v>144</v>
      </c>
    </row>
    <row r="66" spans="1:11">
      <c r="A66" s="41">
        <v>2334</v>
      </c>
      <c r="B66" s="42">
        <v>1219</v>
      </c>
      <c r="C66" s="42" t="s">
        <v>176</v>
      </c>
      <c r="D66" s="42" t="s">
        <v>168</v>
      </c>
      <c r="E66" s="43">
        <v>42252</v>
      </c>
      <c r="F66" s="42">
        <v>2</v>
      </c>
      <c r="G66" s="42" t="s">
        <v>145</v>
      </c>
      <c r="H66" s="42">
        <v>5</v>
      </c>
      <c r="I66" s="42">
        <v>2</v>
      </c>
      <c r="J66" s="42">
        <v>40</v>
      </c>
      <c r="K66" s="44" t="s">
        <v>144</v>
      </c>
    </row>
    <row r="67" spans="1:11">
      <c r="A67" s="37">
        <v>2335</v>
      </c>
      <c r="B67" s="38">
        <v>1219</v>
      </c>
      <c r="C67" s="38" t="s">
        <v>176</v>
      </c>
      <c r="D67" s="38" t="s">
        <v>168</v>
      </c>
      <c r="E67" s="39">
        <v>42252</v>
      </c>
      <c r="F67" s="38">
        <v>3</v>
      </c>
      <c r="G67" s="38" t="s">
        <v>147</v>
      </c>
      <c r="H67" s="38">
        <v>5</v>
      </c>
      <c r="I67" s="38">
        <v>2</v>
      </c>
      <c r="J67" s="38">
        <v>40</v>
      </c>
      <c r="K67" s="40" t="s">
        <v>144</v>
      </c>
    </row>
    <row r="68" spans="1:11">
      <c r="A68" s="41">
        <v>2336</v>
      </c>
      <c r="B68" s="42">
        <v>1219</v>
      </c>
      <c r="C68" s="42" t="s">
        <v>176</v>
      </c>
      <c r="D68" s="42" t="s">
        <v>168</v>
      </c>
      <c r="E68" s="43">
        <v>42252</v>
      </c>
      <c r="F68" s="42">
        <v>4</v>
      </c>
      <c r="G68" s="42" t="s">
        <v>148</v>
      </c>
      <c r="H68" s="42">
        <v>2</v>
      </c>
      <c r="I68" s="42">
        <v>0</v>
      </c>
      <c r="J68" s="42">
        <v>0</v>
      </c>
      <c r="K68" s="44" t="s">
        <v>144</v>
      </c>
    </row>
    <row r="69" spans="1:11">
      <c r="A69" s="37">
        <v>2337</v>
      </c>
      <c r="B69" s="38">
        <v>1219</v>
      </c>
      <c r="C69" s="38" t="s">
        <v>176</v>
      </c>
      <c r="D69" s="38" t="s">
        <v>168</v>
      </c>
      <c r="E69" s="39">
        <v>42252</v>
      </c>
      <c r="F69" s="38">
        <v>5</v>
      </c>
      <c r="G69" s="38" t="s">
        <v>149</v>
      </c>
      <c r="H69" s="38">
        <v>2</v>
      </c>
      <c r="I69" s="38">
        <v>2</v>
      </c>
      <c r="J69" s="38">
        <v>100</v>
      </c>
      <c r="K69" s="40" t="s">
        <v>150</v>
      </c>
    </row>
    <row r="70" spans="1:11">
      <c r="A70" s="41">
        <v>2338</v>
      </c>
      <c r="B70" s="42">
        <v>1220</v>
      </c>
      <c r="C70" s="42" t="s">
        <v>180</v>
      </c>
      <c r="D70" s="42" t="s">
        <v>168</v>
      </c>
      <c r="E70" s="43">
        <v>42252</v>
      </c>
      <c r="F70" s="42">
        <v>1</v>
      </c>
      <c r="G70" s="42" t="s">
        <v>143</v>
      </c>
      <c r="H70" s="42">
        <v>11</v>
      </c>
      <c r="I70" s="42">
        <v>10</v>
      </c>
      <c r="J70" s="42">
        <v>91</v>
      </c>
      <c r="K70" s="44" t="s">
        <v>152</v>
      </c>
    </row>
    <row r="71" spans="1:11">
      <c r="A71" s="37">
        <v>2339</v>
      </c>
      <c r="B71" s="38">
        <v>1220</v>
      </c>
      <c r="C71" s="38" t="s">
        <v>180</v>
      </c>
      <c r="D71" s="38" t="s">
        <v>168</v>
      </c>
      <c r="E71" s="39">
        <v>42252</v>
      </c>
      <c r="F71" s="38">
        <v>2</v>
      </c>
      <c r="G71" s="38" t="s">
        <v>145</v>
      </c>
      <c r="H71" s="38">
        <v>5</v>
      </c>
      <c r="I71" s="38">
        <v>2</v>
      </c>
      <c r="J71" s="38">
        <v>40</v>
      </c>
      <c r="K71" s="40" t="s">
        <v>144</v>
      </c>
    </row>
    <row r="72" spans="1:11">
      <c r="A72" s="41">
        <v>2340</v>
      </c>
      <c r="B72" s="42">
        <v>1220</v>
      </c>
      <c r="C72" s="42" t="s">
        <v>180</v>
      </c>
      <c r="D72" s="42" t="s">
        <v>168</v>
      </c>
      <c r="E72" s="43">
        <v>42252</v>
      </c>
      <c r="F72" s="42">
        <v>3</v>
      </c>
      <c r="G72" s="42" t="s">
        <v>147</v>
      </c>
      <c r="H72" s="42">
        <v>5</v>
      </c>
      <c r="I72" s="42">
        <v>3</v>
      </c>
      <c r="J72" s="42">
        <v>60</v>
      </c>
      <c r="K72" s="44" t="s">
        <v>144</v>
      </c>
    </row>
    <row r="73" spans="1:11">
      <c r="A73" s="37">
        <v>2341</v>
      </c>
      <c r="B73" s="38">
        <v>1220</v>
      </c>
      <c r="C73" s="38" t="s">
        <v>180</v>
      </c>
      <c r="D73" s="38" t="s">
        <v>168</v>
      </c>
      <c r="E73" s="39">
        <v>42252</v>
      </c>
      <c r="F73" s="38">
        <v>4</v>
      </c>
      <c r="G73" s="38" t="s">
        <v>148</v>
      </c>
      <c r="H73" s="38">
        <v>2</v>
      </c>
      <c r="I73" s="38">
        <v>1</v>
      </c>
      <c r="J73" s="38">
        <v>50</v>
      </c>
      <c r="K73" s="40" t="s">
        <v>144</v>
      </c>
    </row>
    <row r="74" spans="1:11">
      <c r="A74" s="41">
        <v>2342</v>
      </c>
      <c r="B74" s="42">
        <v>1220</v>
      </c>
      <c r="C74" s="42" t="s">
        <v>180</v>
      </c>
      <c r="D74" s="42" t="s">
        <v>168</v>
      </c>
      <c r="E74" s="43">
        <v>42252</v>
      </c>
      <c r="F74" s="42">
        <v>5</v>
      </c>
      <c r="G74" s="42" t="s">
        <v>149</v>
      </c>
      <c r="H74" s="42">
        <v>2</v>
      </c>
      <c r="I74" s="42">
        <v>2</v>
      </c>
      <c r="J74" s="42">
        <v>100</v>
      </c>
      <c r="K74" s="44" t="s">
        <v>150</v>
      </c>
    </row>
    <row r="75" spans="1:11">
      <c r="A75" s="37">
        <v>2343</v>
      </c>
      <c r="B75" s="38">
        <v>1221</v>
      </c>
      <c r="C75" s="38" t="s">
        <v>181</v>
      </c>
      <c r="D75" s="38" t="s">
        <v>168</v>
      </c>
      <c r="E75" s="39">
        <v>42252</v>
      </c>
      <c r="F75" s="38">
        <v>1</v>
      </c>
      <c r="G75" s="38" t="s">
        <v>143</v>
      </c>
      <c r="H75" s="38">
        <v>11</v>
      </c>
      <c r="I75" s="38">
        <v>6</v>
      </c>
      <c r="J75" s="38">
        <v>55</v>
      </c>
      <c r="K75" s="40" t="s">
        <v>144</v>
      </c>
    </row>
    <row r="76" spans="1:11">
      <c r="A76" s="41">
        <v>2344</v>
      </c>
      <c r="B76" s="42">
        <v>1221</v>
      </c>
      <c r="C76" s="42" t="s">
        <v>181</v>
      </c>
      <c r="D76" s="42" t="s">
        <v>168</v>
      </c>
      <c r="E76" s="43">
        <v>42252</v>
      </c>
      <c r="F76" s="42">
        <v>2</v>
      </c>
      <c r="G76" s="42" t="s">
        <v>145</v>
      </c>
      <c r="H76" s="42">
        <v>5</v>
      </c>
      <c r="I76" s="42">
        <v>3</v>
      </c>
      <c r="J76" s="42">
        <v>60</v>
      </c>
      <c r="K76" s="44" t="s">
        <v>144</v>
      </c>
    </row>
    <row r="77" spans="1:11">
      <c r="A77" s="37">
        <v>2345</v>
      </c>
      <c r="B77" s="38">
        <v>1221</v>
      </c>
      <c r="C77" s="38" t="s">
        <v>181</v>
      </c>
      <c r="D77" s="38" t="s">
        <v>168</v>
      </c>
      <c r="E77" s="39">
        <v>42252</v>
      </c>
      <c r="F77" s="38">
        <v>3</v>
      </c>
      <c r="G77" s="38" t="s">
        <v>147</v>
      </c>
      <c r="H77" s="38">
        <v>5</v>
      </c>
      <c r="I77" s="38">
        <v>1</v>
      </c>
      <c r="J77" s="38">
        <v>20</v>
      </c>
      <c r="K77" s="40" t="s">
        <v>144</v>
      </c>
    </row>
    <row r="78" spans="1:11">
      <c r="A78" s="41">
        <v>2346</v>
      </c>
      <c r="B78" s="42">
        <v>1221</v>
      </c>
      <c r="C78" s="42" t="s">
        <v>181</v>
      </c>
      <c r="D78" s="42" t="s">
        <v>168</v>
      </c>
      <c r="E78" s="43">
        <v>42252</v>
      </c>
      <c r="F78" s="42">
        <v>4</v>
      </c>
      <c r="G78" s="42" t="s">
        <v>148</v>
      </c>
      <c r="H78" s="42">
        <v>2</v>
      </c>
      <c r="I78" s="42">
        <v>0</v>
      </c>
      <c r="J78" s="42">
        <v>0</v>
      </c>
      <c r="K78" s="44" t="s">
        <v>144</v>
      </c>
    </row>
    <row r="79" spans="1:11">
      <c r="A79" s="37">
        <v>2347</v>
      </c>
      <c r="B79" s="38">
        <v>1221</v>
      </c>
      <c r="C79" s="38" t="s">
        <v>181</v>
      </c>
      <c r="D79" s="38" t="s">
        <v>168</v>
      </c>
      <c r="E79" s="39">
        <v>42252</v>
      </c>
      <c r="F79" s="38">
        <v>5</v>
      </c>
      <c r="G79" s="38" t="s">
        <v>149</v>
      </c>
      <c r="H79" s="38">
        <v>2</v>
      </c>
      <c r="I79" s="38">
        <v>2</v>
      </c>
      <c r="J79" s="38">
        <v>100</v>
      </c>
      <c r="K79" s="40" t="s">
        <v>150</v>
      </c>
    </row>
    <row r="80" spans="1:11">
      <c r="A80" s="41">
        <v>2348</v>
      </c>
      <c r="B80" s="42">
        <v>1222</v>
      </c>
      <c r="C80" s="42" t="s">
        <v>182</v>
      </c>
      <c r="D80" s="42" t="s">
        <v>168</v>
      </c>
      <c r="E80" s="43">
        <v>42252</v>
      </c>
      <c r="F80" s="42">
        <v>1</v>
      </c>
      <c r="G80" s="42" t="s">
        <v>143</v>
      </c>
      <c r="H80" s="42">
        <v>11</v>
      </c>
      <c r="I80" s="42">
        <v>3</v>
      </c>
      <c r="J80" s="42">
        <v>27</v>
      </c>
      <c r="K80" s="44" t="s">
        <v>144</v>
      </c>
    </row>
    <row r="81" spans="1:11">
      <c r="A81" s="37">
        <v>2349</v>
      </c>
      <c r="B81" s="38">
        <v>1222</v>
      </c>
      <c r="C81" s="38" t="s">
        <v>182</v>
      </c>
      <c r="D81" s="38" t="s">
        <v>168</v>
      </c>
      <c r="E81" s="39">
        <v>42252</v>
      </c>
      <c r="F81" s="38">
        <v>2</v>
      </c>
      <c r="G81" s="38" t="s">
        <v>145</v>
      </c>
      <c r="H81" s="38">
        <v>5</v>
      </c>
      <c r="I81" s="38">
        <v>2</v>
      </c>
      <c r="J81" s="38">
        <v>40</v>
      </c>
      <c r="K81" s="40" t="s">
        <v>144</v>
      </c>
    </row>
    <row r="82" spans="1:11">
      <c r="A82" s="41">
        <v>2350</v>
      </c>
      <c r="B82" s="42">
        <v>1222</v>
      </c>
      <c r="C82" s="42" t="s">
        <v>182</v>
      </c>
      <c r="D82" s="42" t="s">
        <v>168</v>
      </c>
      <c r="E82" s="43">
        <v>42252</v>
      </c>
      <c r="F82" s="42">
        <v>3</v>
      </c>
      <c r="G82" s="42" t="s">
        <v>147</v>
      </c>
      <c r="H82" s="42">
        <v>5</v>
      </c>
      <c r="I82" s="42">
        <v>2</v>
      </c>
      <c r="J82" s="42">
        <v>40</v>
      </c>
      <c r="K82" s="44" t="s">
        <v>144</v>
      </c>
    </row>
    <row r="83" spans="1:11">
      <c r="A83" s="37">
        <v>2351</v>
      </c>
      <c r="B83" s="38">
        <v>1222</v>
      </c>
      <c r="C83" s="38" t="s">
        <v>182</v>
      </c>
      <c r="D83" s="38" t="s">
        <v>168</v>
      </c>
      <c r="E83" s="39">
        <v>42252</v>
      </c>
      <c r="F83" s="38">
        <v>4</v>
      </c>
      <c r="G83" s="38" t="s">
        <v>148</v>
      </c>
      <c r="H83" s="38">
        <v>2</v>
      </c>
      <c r="I83" s="38">
        <v>0</v>
      </c>
      <c r="J83" s="38">
        <v>0</v>
      </c>
      <c r="K83" s="40" t="s">
        <v>144</v>
      </c>
    </row>
    <row r="84" spans="1:11">
      <c r="A84" s="41">
        <v>2352</v>
      </c>
      <c r="B84" s="42">
        <v>1222</v>
      </c>
      <c r="C84" s="42" t="s">
        <v>182</v>
      </c>
      <c r="D84" s="42" t="s">
        <v>168</v>
      </c>
      <c r="E84" s="43">
        <v>42252</v>
      </c>
      <c r="F84" s="42">
        <v>5</v>
      </c>
      <c r="G84" s="42" t="s">
        <v>149</v>
      </c>
      <c r="H84" s="42">
        <v>2</v>
      </c>
      <c r="I84" s="42">
        <v>1</v>
      </c>
      <c r="J84" s="42">
        <v>50</v>
      </c>
      <c r="K84" s="44" t="s">
        <v>144</v>
      </c>
    </row>
    <row r="85" spans="1:11">
      <c r="A85" s="37">
        <v>2358</v>
      </c>
      <c r="B85" s="38">
        <v>1224</v>
      </c>
      <c r="C85" s="38" t="s">
        <v>183</v>
      </c>
      <c r="D85" s="38" t="s">
        <v>168</v>
      </c>
      <c r="E85" s="39">
        <v>42252</v>
      </c>
      <c r="F85" s="38">
        <v>1</v>
      </c>
      <c r="G85" s="38" t="s">
        <v>143</v>
      </c>
      <c r="H85" s="38">
        <v>11</v>
      </c>
      <c r="I85" s="38">
        <v>5</v>
      </c>
      <c r="J85" s="38">
        <v>45</v>
      </c>
      <c r="K85" s="40" t="s">
        <v>144</v>
      </c>
    </row>
    <row r="86" spans="1:11">
      <c r="A86" s="41">
        <v>2359</v>
      </c>
      <c r="B86" s="42">
        <v>1224</v>
      </c>
      <c r="C86" s="42" t="s">
        <v>183</v>
      </c>
      <c r="D86" s="42" t="s">
        <v>168</v>
      </c>
      <c r="E86" s="43">
        <v>42252</v>
      </c>
      <c r="F86" s="42">
        <v>2</v>
      </c>
      <c r="G86" s="42" t="s">
        <v>145</v>
      </c>
      <c r="H86" s="42">
        <v>5</v>
      </c>
      <c r="I86" s="42">
        <v>1</v>
      </c>
      <c r="J86" s="42">
        <v>20</v>
      </c>
      <c r="K86" s="44" t="s">
        <v>144</v>
      </c>
    </row>
    <row r="87" spans="1:11">
      <c r="A87" s="37">
        <v>2360</v>
      </c>
      <c r="B87" s="38">
        <v>1224</v>
      </c>
      <c r="C87" s="38" t="s">
        <v>183</v>
      </c>
      <c r="D87" s="38" t="s">
        <v>168</v>
      </c>
      <c r="E87" s="39">
        <v>42252</v>
      </c>
      <c r="F87" s="38">
        <v>3</v>
      </c>
      <c r="G87" s="38" t="s">
        <v>147</v>
      </c>
      <c r="H87" s="38">
        <v>5</v>
      </c>
      <c r="I87" s="38">
        <v>2</v>
      </c>
      <c r="J87" s="38">
        <v>40</v>
      </c>
      <c r="K87" s="40" t="s">
        <v>144</v>
      </c>
    </row>
    <row r="88" spans="1:11">
      <c r="A88" s="41">
        <v>2361</v>
      </c>
      <c r="B88" s="42">
        <v>1224</v>
      </c>
      <c r="C88" s="42" t="s">
        <v>183</v>
      </c>
      <c r="D88" s="42" t="s">
        <v>168</v>
      </c>
      <c r="E88" s="43">
        <v>42252</v>
      </c>
      <c r="F88" s="42">
        <v>4</v>
      </c>
      <c r="G88" s="42" t="s">
        <v>148</v>
      </c>
      <c r="H88" s="42">
        <v>2</v>
      </c>
      <c r="I88" s="42">
        <v>0</v>
      </c>
      <c r="J88" s="42">
        <v>0</v>
      </c>
      <c r="K88" s="44" t="s">
        <v>144</v>
      </c>
    </row>
    <row r="89" spans="1:11">
      <c r="A89" s="37">
        <v>2362</v>
      </c>
      <c r="B89" s="38">
        <v>1224</v>
      </c>
      <c r="C89" s="38" t="s">
        <v>183</v>
      </c>
      <c r="D89" s="38" t="s">
        <v>168</v>
      </c>
      <c r="E89" s="39">
        <v>42252</v>
      </c>
      <c r="F89" s="38">
        <v>5</v>
      </c>
      <c r="G89" s="38" t="s">
        <v>149</v>
      </c>
      <c r="H89" s="38">
        <v>2</v>
      </c>
      <c r="I89" s="38">
        <v>1</v>
      </c>
      <c r="J89" s="38">
        <v>50</v>
      </c>
      <c r="K89" s="40" t="s">
        <v>144</v>
      </c>
    </row>
    <row r="90" spans="1:11">
      <c r="A90" s="41">
        <v>2363</v>
      </c>
      <c r="B90" s="42">
        <v>1225</v>
      </c>
      <c r="C90" s="42" t="s">
        <v>184</v>
      </c>
      <c r="D90" s="42" t="s">
        <v>168</v>
      </c>
      <c r="E90" s="43">
        <v>42252</v>
      </c>
      <c r="F90" s="42">
        <v>1</v>
      </c>
      <c r="G90" s="42" t="s">
        <v>143</v>
      </c>
      <c r="H90" s="42">
        <v>11</v>
      </c>
      <c r="I90" s="42">
        <v>6</v>
      </c>
      <c r="J90" s="42">
        <v>55</v>
      </c>
      <c r="K90" s="44" t="s">
        <v>144</v>
      </c>
    </row>
    <row r="91" spans="1:11">
      <c r="A91" s="37">
        <v>2364</v>
      </c>
      <c r="B91" s="38">
        <v>1225</v>
      </c>
      <c r="C91" s="38" t="s">
        <v>184</v>
      </c>
      <c r="D91" s="38" t="s">
        <v>168</v>
      </c>
      <c r="E91" s="39">
        <v>42252</v>
      </c>
      <c r="F91" s="38">
        <v>2</v>
      </c>
      <c r="G91" s="38" t="s">
        <v>145</v>
      </c>
      <c r="H91" s="38">
        <v>5</v>
      </c>
      <c r="I91" s="38">
        <v>1</v>
      </c>
      <c r="J91" s="38">
        <v>20</v>
      </c>
      <c r="K91" s="40" t="s">
        <v>144</v>
      </c>
    </row>
    <row r="92" spans="1:11">
      <c r="A92" s="41">
        <v>2365</v>
      </c>
      <c r="B92" s="42">
        <v>1225</v>
      </c>
      <c r="C92" s="42" t="s">
        <v>184</v>
      </c>
      <c r="D92" s="42" t="s">
        <v>168</v>
      </c>
      <c r="E92" s="43">
        <v>42252</v>
      </c>
      <c r="F92" s="42">
        <v>3</v>
      </c>
      <c r="G92" s="42" t="s">
        <v>147</v>
      </c>
      <c r="H92" s="42">
        <v>5</v>
      </c>
      <c r="I92" s="42">
        <v>1</v>
      </c>
      <c r="J92" s="42">
        <v>20</v>
      </c>
      <c r="K92" s="44" t="s">
        <v>144</v>
      </c>
    </row>
    <row r="93" spans="1:11">
      <c r="A93" s="37">
        <v>2366</v>
      </c>
      <c r="B93" s="38">
        <v>1225</v>
      </c>
      <c r="C93" s="38" t="s">
        <v>184</v>
      </c>
      <c r="D93" s="38" t="s">
        <v>168</v>
      </c>
      <c r="E93" s="39">
        <v>42252</v>
      </c>
      <c r="F93" s="38">
        <v>4</v>
      </c>
      <c r="G93" s="38" t="s">
        <v>148</v>
      </c>
      <c r="H93" s="38">
        <v>2</v>
      </c>
      <c r="I93" s="38">
        <v>1</v>
      </c>
      <c r="J93" s="38">
        <v>50</v>
      </c>
      <c r="K93" s="40" t="s">
        <v>144</v>
      </c>
    </row>
    <row r="94" spans="1:11">
      <c r="A94" s="41">
        <v>2367</v>
      </c>
      <c r="B94" s="42">
        <v>1225</v>
      </c>
      <c r="C94" s="42" t="s">
        <v>184</v>
      </c>
      <c r="D94" s="42" t="s">
        <v>168</v>
      </c>
      <c r="E94" s="43">
        <v>42252</v>
      </c>
      <c r="F94" s="42">
        <v>5</v>
      </c>
      <c r="G94" s="42" t="s">
        <v>149</v>
      </c>
      <c r="H94" s="42">
        <v>2</v>
      </c>
      <c r="I94" s="42">
        <v>0</v>
      </c>
      <c r="J94" s="42">
        <v>0</v>
      </c>
      <c r="K94" s="44" t="s">
        <v>144</v>
      </c>
    </row>
    <row r="95" spans="1:11">
      <c r="A95" s="37">
        <v>2318</v>
      </c>
      <c r="B95" s="38">
        <v>1216</v>
      </c>
      <c r="C95" s="38" t="s">
        <v>175</v>
      </c>
      <c r="D95" s="38" t="s">
        <v>168</v>
      </c>
      <c r="E95" s="39">
        <v>42252</v>
      </c>
      <c r="F95" s="38">
        <v>1</v>
      </c>
      <c r="G95" s="38" t="s">
        <v>143</v>
      </c>
      <c r="H95" s="38">
        <v>11</v>
      </c>
      <c r="I95" s="38">
        <v>6</v>
      </c>
      <c r="J95" s="38">
        <v>55</v>
      </c>
      <c r="K95" s="40" t="s">
        <v>144</v>
      </c>
    </row>
    <row r="96" spans="1:11">
      <c r="A96" s="41">
        <v>2319</v>
      </c>
      <c r="B96" s="42">
        <v>1216</v>
      </c>
      <c r="C96" s="42" t="s">
        <v>175</v>
      </c>
      <c r="D96" s="42" t="s">
        <v>168</v>
      </c>
      <c r="E96" s="43">
        <v>42252</v>
      </c>
      <c r="F96" s="42">
        <v>2</v>
      </c>
      <c r="G96" s="42" t="s">
        <v>145</v>
      </c>
      <c r="H96" s="42">
        <v>5</v>
      </c>
      <c r="I96" s="42">
        <v>3</v>
      </c>
      <c r="J96" s="42">
        <v>60</v>
      </c>
      <c r="K96" s="44" t="s">
        <v>144</v>
      </c>
    </row>
    <row r="97" spans="1:11">
      <c r="A97" s="37">
        <v>2320</v>
      </c>
      <c r="B97" s="38">
        <v>1216</v>
      </c>
      <c r="C97" s="38" t="s">
        <v>175</v>
      </c>
      <c r="D97" s="38" t="s">
        <v>168</v>
      </c>
      <c r="E97" s="39">
        <v>42252</v>
      </c>
      <c r="F97" s="38">
        <v>3</v>
      </c>
      <c r="G97" s="38" t="s">
        <v>147</v>
      </c>
      <c r="H97" s="38">
        <v>5</v>
      </c>
      <c r="I97" s="38">
        <v>0</v>
      </c>
      <c r="J97" s="38">
        <v>0</v>
      </c>
      <c r="K97" s="40" t="s">
        <v>144</v>
      </c>
    </row>
    <row r="98" spans="1:11">
      <c r="A98" s="41">
        <v>2321</v>
      </c>
      <c r="B98" s="42">
        <v>1216</v>
      </c>
      <c r="C98" s="42" t="s">
        <v>175</v>
      </c>
      <c r="D98" s="42" t="s">
        <v>168</v>
      </c>
      <c r="E98" s="43">
        <v>42252</v>
      </c>
      <c r="F98" s="42">
        <v>4</v>
      </c>
      <c r="G98" s="42" t="s">
        <v>148</v>
      </c>
      <c r="H98" s="42">
        <v>2</v>
      </c>
      <c r="I98" s="42">
        <v>1</v>
      </c>
      <c r="J98" s="42">
        <v>50</v>
      </c>
      <c r="K98" s="44" t="s">
        <v>144</v>
      </c>
    </row>
    <row r="99" spans="1:11">
      <c r="A99" s="37">
        <v>2322</v>
      </c>
      <c r="B99" s="38">
        <v>1216</v>
      </c>
      <c r="C99" s="38" t="s">
        <v>175</v>
      </c>
      <c r="D99" s="38" t="s">
        <v>168</v>
      </c>
      <c r="E99" s="39">
        <v>42252</v>
      </c>
      <c r="F99" s="38">
        <v>5</v>
      </c>
      <c r="G99" s="38" t="s">
        <v>149</v>
      </c>
      <c r="H99" s="38">
        <v>2</v>
      </c>
      <c r="I99" s="38">
        <v>1</v>
      </c>
      <c r="J99" s="38">
        <v>50</v>
      </c>
      <c r="K99" s="40" t="s">
        <v>144</v>
      </c>
    </row>
    <row r="100" spans="1:11">
      <c r="A100" s="41">
        <v>2326</v>
      </c>
      <c r="B100" s="42">
        <v>1217</v>
      </c>
      <c r="C100" s="42" t="s">
        <v>170</v>
      </c>
      <c r="D100" s="42" t="s">
        <v>168</v>
      </c>
      <c r="E100" s="43">
        <v>42252</v>
      </c>
      <c r="F100" s="42">
        <v>4</v>
      </c>
      <c r="G100" s="42" t="s">
        <v>148</v>
      </c>
      <c r="H100" s="42">
        <v>2</v>
      </c>
      <c r="I100" s="42">
        <v>0</v>
      </c>
      <c r="J100" s="42">
        <v>0</v>
      </c>
      <c r="K100" s="44" t="s">
        <v>144</v>
      </c>
    </row>
    <row r="101" spans="1:11">
      <c r="A101" s="37">
        <v>2327</v>
      </c>
      <c r="B101" s="38">
        <v>1217</v>
      </c>
      <c r="C101" s="38" t="s">
        <v>170</v>
      </c>
      <c r="D101" s="38" t="s">
        <v>168</v>
      </c>
      <c r="E101" s="39">
        <v>42252</v>
      </c>
      <c r="F101" s="38">
        <v>5</v>
      </c>
      <c r="G101" s="38" t="s">
        <v>149</v>
      </c>
      <c r="H101" s="38">
        <v>2</v>
      </c>
      <c r="I101" s="38">
        <v>1</v>
      </c>
      <c r="J101" s="38">
        <v>50</v>
      </c>
      <c r="K101" s="40" t="s">
        <v>144</v>
      </c>
    </row>
    <row r="102" spans="1:11">
      <c r="A102" s="41">
        <v>2368</v>
      </c>
      <c r="B102" s="42">
        <v>1226</v>
      </c>
      <c r="C102" s="42" t="s">
        <v>185</v>
      </c>
      <c r="D102" s="42" t="s">
        <v>168</v>
      </c>
      <c r="E102" s="43">
        <v>42252</v>
      </c>
      <c r="F102" s="42">
        <v>1</v>
      </c>
      <c r="G102" s="42" t="s">
        <v>143</v>
      </c>
      <c r="H102" s="42">
        <v>11</v>
      </c>
      <c r="I102" s="42">
        <v>7</v>
      </c>
      <c r="J102" s="42">
        <v>64</v>
      </c>
      <c r="K102" s="44" t="s">
        <v>144</v>
      </c>
    </row>
    <row r="103" spans="1:11">
      <c r="A103" s="37">
        <v>2369</v>
      </c>
      <c r="B103" s="38">
        <v>1226</v>
      </c>
      <c r="C103" s="38" t="s">
        <v>185</v>
      </c>
      <c r="D103" s="38" t="s">
        <v>168</v>
      </c>
      <c r="E103" s="39">
        <v>42252</v>
      </c>
      <c r="F103" s="38">
        <v>2</v>
      </c>
      <c r="G103" s="38" t="s">
        <v>145</v>
      </c>
      <c r="H103" s="38">
        <v>5</v>
      </c>
      <c r="I103" s="38">
        <v>1</v>
      </c>
      <c r="J103" s="38">
        <v>20</v>
      </c>
      <c r="K103" s="40" t="s">
        <v>144</v>
      </c>
    </row>
    <row r="104" spans="1:11">
      <c r="A104" s="41">
        <v>2370</v>
      </c>
      <c r="B104" s="42">
        <v>1226</v>
      </c>
      <c r="C104" s="42" t="s">
        <v>185</v>
      </c>
      <c r="D104" s="42" t="s">
        <v>168</v>
      </c>
      <c r="E104" s="43">
        <v>42252</v>
      </c>
      <c r="F104" s="42">
        <v>3</v>
      </c>
      <c r="G104" s="42" t="s">
        <v>147</v>
      </c>
      <c r="H104" s="42">
        <v>5</v>
      </c>
      <c r="I104" s="42">
        <v>3</v>
      </c>
      <c r="J104" s="42">
        <v>60</v>
      </c>
      <c r="K104" s="44" t="s">
        <v>144</v>
      </c>
    </row>
    <row r="105" spans="1:11">
      <c r="A105" s="37">
        <v>2371</v>
      </c>
      <c r="B105" s="38">
        <v>1226</v>
      </c>
      <c r="C105" s="38" t="s">
        <v>185</v>
      </c>
      <c r="D105" s="38" t="s">
        <v>168</v>
      </c>
      <c r="E105" s="39">
        <v>42252</v>
      </c>
      <c r="F105" s="38">
        <v>4</v>
      </c>
      <c r="G105" s="38" t="s">
        <v>148</v>
      </c>
      <c r="H105" s="38">
        <v>2</v>
      </c>
      <c r="I105" s="38">
        <v>1</v>
      </c>
      <c r="J105" s="38">
        <v>50</v>
      </c>
      <c r="K105" s="40" t="s">
        <v>144</v>
      </c>
    </row>
    <row r="106" spans="1:11">
      <c r="A106" s="41">
        <v>2372</v>
      </c>
      <c r="B106" s="42">
        <v>1226</v>
      </c>
      <c r="C106" s="42" t="s">
        <v>185</v>
      </c>
      <c r="D106" s="42" t="s">
        <v>168</v>
      </c>
      <c r="E106" s="43">
        <v>42252</v>
      </c>
      <c r="F106" s="42">
        <v>5</v>
      </c>
      <c r="G106" s="42" t="s">
        <v>149</v>
      </c>
      <c r="H106" s="42">
        <v>2</v>
      </c>
      <c r="I106" s="42">
        <v>1</v>
      </c>
      <c r="J106" s="42">
        <v>50</v>
      </c>
      <c r="K106" s="44" t="s">
        <v>144</v>
      </c>
    </row>
    <row r="107" spans="1:11">
      <c r="A107" s="37">
        <v>2373</v>
      </c>
      <c r="B107" s="38">
        <v>1227</v>
      </c>
      <c r="C107" s="38" t="s">
        <v>186</v>
      </c>
      <c r="D107" s="38" t="s">
        <v>168</v>
      </c>
      <c r="E107" s="39">
        <v>42252</v>
      </c>
      <c r="F107" s="38">
        <v>1</v>
      </c>
      <c r="G107" s="38" t="s">
        <v>143</v>
      </c>
      <c r="H107" s="38">
        <v>11</v>
      </c>
      <c r="I107" s="38">
        <v>4</v>
      </c>
      <c r="J107" s="38">
        <v>36</v>
      </c>
      <c r="K107" s="40" t="s">
        <v>144</v>
      </c>
    </row>
    <row r="108" spans="1:11">
      <c r="A108" s="41">
        <v>2374</v>
      </c>
      <c r="B108" s="42">
        <v>1227</v>
      </c>
      <c r="C108" s="42" t="s">
        <v>186</v>
      </c>
      <c r="D108" s="42" t="s">
        <v>168</v>
      </c>
      <c r="E108" s="43">
        <v>42252</v>
      </c>
      <c r="F108" s="42">
        <v>2</v>
      </c>
      <c r="G108" s="42" t="s">
        <v>145</v>
      </c>
      <c r="H108" s="42">
        <v>5</v>
      </c>
      <c r="I108" s="42">
        <v>2</v>
      </c>
      <c r="J108" s="42">
        <v>40</v>
      </c>
      <c r="K108" s="44" t="s">
        <v>144</v>
      </c>
    </row>
    <row r="109" spans="1:11">
      <c r="A109" s="37">
        <v>2375</v>
      </c>
      <c r="B109" s="38">
        <v>1227</v>
      </c>
      <c r="C109" s="38" t="s">
        <v>186</v>
      </c>
      <c r="D109" s="38" t="s">
        <v>168</v>
      </c>
      <c r="E109" s="39">
        <v>42252</v>
      </c>
      <c r="F109" s="38">
        <v>3</v>
      </c>
      <c r="G109" s="38" t="s">
        <v>147</v>
      </c>
      <c r="H109" s="38">
        <v>5</v>
      </c>
      <c r="I109" s="38">
        <v>3</v>
      </c>
      <c r="J109" s="38">
        <v>60</v>
      </c>
      <c r="K109" s="40" t="s">
        <v>144</v>
      </c>
    </row>
    <row r="110" spans="1:11">
      <c r="A110" s="41">
        <v>2376</v>
      </c>
      <c r="B110" s="42">
        <v>1227</v>
      </c>
      <c r="C110" s="42" t="s">
        <v>186</v>
      </c>
      <c r="D110" s="42" t="s">
        <v>168</v>
      </c>
      <c r="E110" s="43">
        <v>42252</v>
      </c>
      <c r="F110" s="42">
        <v>4</v>
      </c>
      <c r="G110" s="42" t="s">
        <v>148</v>
      </c>
      <c r="H110" s="42">
        <v>2</v>
      </c>
      <c r="I110" s="42">
        <v>0</v>
      </c>
      <c r="J110" s="42">
        <v>0</v>
      </c>
      <c r="K110" s="44" t="s">
        <v>144</v>
      </c>
    </row>
    <row r="111" spans="1:11">
      <c r="A111" s="37">
        <v>2377</v>
      </c>
      <c r="B111" s="38">
        <v>1227</v>
      </c>
      <c r="C111" s="38" t="s">
        <v>186</v>
      </c>
      <c r="D111" s="38" t="s">
        <v>168</v>
      </c>
      <c r="E111" s="39">
        <v>42252</v>
      </c>
      <c r="F111" s="38">
        <v>5</v>
      </c>
      <c r="G111" s="38" t="s">
        <v>149</v>
      </c>
      <c r="H111" s="38">
        <v>2</v>
      </c>
      <c r="I111" s="38">
        <v>2</v>
      </c>
      <c r="J111" s="38">
        <v>100</v>
      </c>
      <c r="K111" s="40" t="s">
        <v>150</v>
      </c>
    </row>
    <row r="112" spans="1:11">
      <c r="A112" s="41">
        <v>2378</v>
      </c>
      <c r="B112" s="42">
        <v>1228</v>
      </c>
      <c r="C112" s="42" t="s">
        <v>187</v>
      </c>
      <c r="D112" s="42" t="s">
        <v>168</v>
      </c>
      <c r="E112" s="43">
        <v>42252</v>
      </c>
      <c r="F112" s="42">
        <v>1</v>
      </c>
      <c r="G112" s="42" t="s">
        <v>143</v>
      </c>
      <c r="H112" s="42">
        <v>11</v>
      </c>
      <c r="I112" s="42">
        <v>8</v>
      </c>
      <c r="J112" s="42">
        <v>73</v>
      </c>
      <c r="K112" s="44" t="s">
        <v>151</v>
      </c>
    </row>
    <row r="113" spans="1:11">
      <c r="A113" s="37">
        <v>2379</v>
      </c>
      <c r="B113" s="38">
        <v>1228</v>
      </c>
      <c r="C113" s="38" t="s">
        <v>187</v>
      </c>
      <c r="D113" s="38" t="s">
        <v>168</v>
      </c>
      <c r="E113" s="39">
        <v>42252</v>
      </c>
      <c r="F113" s="38">
        <v>2</v>
      </c>
      <c r="G113" s="38" t="s">
        <v>145</v>
      </c>
      <c r="H113" s="38">
        <v>5</v>
      </c>
      <c r="I113" s="38">
        <v>1</v>
      </c>
      <c r="J113" s="38">
        <v>20</v>
      </c>
      <c r="K113" s="40" t="s">
        <v>144</v>
      </c>
    </row>
    <row r="114" spans="1:11">
      <c r="A114" s="41">
        <v>2380</v>
      </c>
      <c r="B114" s="42">
        <v>1228</v>
      </c>
      <c r="C114" s="42" t="s">
        <v>187</v>
      </c>
      <c r="D114" s="42" t="s">
        <v>168</v>
      </c>
      <c r="E114" s="43">
        <v>42252</v>
      </c>
      <c r="F114" s="42">
        <v>3</v>
      </c>
      <c r="G114" s="42" t="s">
        <v>147</v>
      </c>
      <c r="H114" s="42">
        <v>5</v>
      </c>
      <c r="I114" s="42">
        <v>3</v>
      </c>
      <c r="J114" s="42">
        <v>60</v>
      </c>
      <c r="K114" s="44" t="s">
        <v>144</v>
      </c>
    </row>
    <row r="115" spans="1:11">
      <c r="A115" s="37">
        <v>2381</v>
      </c>
      <c r="B115" s="38">
        <v>1228</v>
      </c>
      <c r="C115" s="38" t="s">
        <v>187</v>
      </c>
      <c r="D115" s="38" t="s">
        <v>168</v>
      </c>
      <c r="E115" s="39">
        <v>42252</v>
      </c>
      <c r="F115" s="38">
        <v>4</v>
      </c>
      <c r="G115" s="38" t="s">
        <v>148</v>
      </c>
      <c r="H115" s="38">
        <v>2</v>
      </c>
      <c r="I115" s="38">
        <v>0</v>
      </c>
      <c r="J115" s="38">
        <v>0</v>
      </c>
      <c r="K115" s="40" t="s">
        <v>144</v>
      </c>
    </row>
    <row r="116" spans="1:11">
      <c r="A116" s="41">
        <v>2382</v>
      </c>
      <c r="B116" s="42">
        <v>1228</v>
      </c>
      <c r="C116" s="42" t="s">
        <v>187</v>
      </c>
      <c r="D116" s="42" t="s">
        <v>168</v>
      </c>
      <c r="E116" s="43">
        <v>42252</v>
      </c>
      <c r="F116" s="42">
        <v>5</v>
      </c>
      <c r="G116" s="42" t="s">
        <v>149</v>
      </c>
      <c r="H116" s="42">
        <v>2</v>
      </c>
      <c r="I116" s="42">
        <v>2</v>
      </c>
      <c r="J116" s="42">
        <v>100</v>
      </c>
      <c r="K116" s="44" t="s">
        <v>150</v>
      </c>
    </row>
    <row r="117" spans="1:11">
      <c r="A117" s="37">
        <v>2383</v>
      </c>
      <c r="B117" s="38">
        <v>1229</v>
      </c>
      <c r="C117" s="38" t="s">
        <v>188</v>
      </c>
      <c r="D117" s="38" t="s">
        <v>168</v>
      </c>
      <c r="E117" s="39">
        <v>42252</v>
      </c>
      <c r="F117" s="38">
        <v>1</v>
      </c>
      <c r="G117" s="38" t="s">
        <v>143</v>
      </c>
      <c r="H117" s="38">
        <v>11</v>
      </c>
      <c r="I117" s="38">
        <v>8</v>
      </c>
      <c r="J117" s="38">
        <v>73</v>
      </c>
      <c r="K117" s="40" t="s">
        <v>151</v>
      </c>
    </row>
    <row r="118" spans="1:11">
      <c r="A118" s="41">
        <v>2384</v>
      </c>
      <c r="B118" s="42">
        <v>1229</v>
      </c>
      <c r="C118" s="42" t="s">
        <v>188</v>
      </c>
      <c r="D118" s="42" t="s">
        <v>168</v>
      </c>
      <c r="E118" s="43">
        <v>42252</v>
      </c>
      <c r="F118" s="42">
        <v>2</v>
      </c>
      <c r="G118" s="42" t="s">
        <v>145</v>
      </c>
      <c r="H118" s="42">
        <v>5</v>
      </c>
      <c r="I118" s="42">
        <v>3</v>
      </c>
      <c r="J118" s="42">
        <v>60</v>
      </c>
      <c r="K118" s="44" t="s">
        <v>144</v>
      </c>
    </row>
    <row r="119" spans="1:11">
      <c r="A119" s="37">
        <v>2385</v>
      </c>
      <c r="B119" s="38">
        <v>1229</v>
      </c>
      <c r="C119" s="38" t="s">
        <v>188</v>
      </c>
      <c r="D119" s="38" t="s">
        <v>168</v>
      </c>
      <c r="E119" s="39">
        <v>42252</v>
      </c>
      <c r="F119" s="38">
        <v>3</v>
      </c>
      <c r="G119" s="38" t="s">
        <v>147</v>
      </c>
      <c r="H119" s="38">
        <v>5</v>
      </c>
      <c r="I119" s="38">
        <v>2</v>
      </c>
      <c r="J119" s="38">
        <v>40</v>
      </c>
      <c r="K119" s="40" t="s">
        <v>144</v>
      </c>
    </row>
    <row r="120" spans="1:11">
      <c r="A120" s="41">
        <v>2386</v>
      </c>
      <c r="B120" s="42">
        <v>1229</v>
      </c>
      <c r="C120" s="42" t="s">
        <v>188</v>
      </c>
      <c r="D120" s="42" t="s">
        <v>168</v>
      </c>
      <c r="E120" s="43">
        <v>42252</v>
      </c>
      <c r="F120" s="42">
        <v>4</v>
      </c>
      <c r="G120" s="42" t="s">
        <v>148</v>
      </c>
      <c r="H120" s="42">
        <v>2</v>
      </c>
      <c r="I120" s="42">
        <v>1</v>
      </c>
      <c r="J120" s="42">
        <v>50</v>
      </c>
      <c r="K120" s="44" t="s">
        <v>144</v>
      </c>
    </row>
    <row r="121" spans="1:11">
      <c r="A121" s="37">
        <v>2387</v>
      </c>
      <c r="B121" s="38">
        <v>1229</v>
      </c>
      <c r="C121" s="38" t="s">
        <v>188</v>
      </c>
      <c r="D121" s="38" t="s">
        <v>168</v>
      </c>
      <c r="E121" s="39">
        <v>42252</v>
      </c>
      <c r="F121" s="38">
        <v>5</v>
      </c>
      <c r="G121" s="38" t="s">
        <v>149</v>
      </c>
      <c r="H121" s="38">
        <v>2</v>
      </c>
      <c r="I121" s="38">
        <v>1</v>
      </c>
      <c r="J121" s="38">
        <v>50</v>
      </c>
      <c r="K121" s="40" t="s">
        <v>144</v>
      </c>
    </row>
    <row r="122" spans="1:11">
      <c r="A122" s="41">
        <v>2388</v>
      </c>
      <c r="B122" s="42">
        <v>1230</v>
      </c>
      <c r="C122" s="42" t="s">
        <v>189</v>
      </c>
      <c r="D122" s="42" t="s">
        <v>168</v>
      </c>
      <c r="E122" s="43">
        <v>42252</v>
      </c>
      <c r="F122" s="42">
        <v>1</v>
      </c>
      <c r="G122" s="42" t="s">
        <v>143</v>
      </c>
      <c r="H122" s="42">
        <v>11</v>
      </c>
      <c r="I122" s="42">
        <v>4</v>
      </c>
      <c r="J122" s="42">
        <v>36</v>
      </c>
      <c r="K122" s="44" t="s">
        <v>144</v>
      </c>
    </row>
    <row r="123" spans="1:11">
      <c r="A123" s="37">
        <v>3111</v>
      </c>
      <c r="B123" s="38">
        <v>1292</v>
      </c>
      <c r="C123" s="38" t="s">
        <v>183</v>
      </c>
      <c r="D123" s="38" t="s">
        <v>168</v>
      </c>
      <c r="E123" s="39">
        <v>42275</v>
      </c>
      <c r="F123" s="38">
        <v>1</v>
      </c>
      <c r="G123" s="38" t="s">
        <v>143</v>
      </c>
      <c r="H123" s="38">
        <v>11</v>
      </c>
      <c r="I123" s="38">
        <v>9</v>
      </c>
      <c r="J123" s="38">
        <v>82</v>
      </c>
      <c r="K123" s="40" t="s">
        <v>146</v>
      </c>
    </row>
    <row r="124" spans="1:11">
      <c r="A124" s="41">
        <v>3112</v>
      </c>
      <c r="B124" s="42">
        <v>1292</v>
      </c>
      <c r="C124" s="42" t="s">
        <v>183</v>
      </c>
      <c r="D124" s="42" t="s">
        <v>168</v>
      </c>
      <c r="E124" s="43">
        <v>42275</v>
      </c>
      <c r="F124" s="42">
        <v>2</v>
      </c>
      <c r="G124" s="42" t="s">
        <v>145</v>
      </c>
      <c r="H124" s="42">
        <v>5</v>
      </c>
      <c r="I124" s="42">
        <v>3</v>
      </c>
      <c r="J124" s="42">
        <v>60</v>
      </c>
      <c r="K124" s="44" t="s">
        <v>144</v>
      </c>
    </row>
    <row r="125" spans="1:11">
      <c r="A125" s="37">
        <v>3113</v>
      </c>
      <c r="B125" s="38">
        <v>1292</v>
      </c>
      <c r="C125" s="38" t="s">
        <v>183</v>
      </c>
      <c r="D125" s="38" t="s">
        <v>168</v>
      </c>
      <c r="E125" s="39">
        <v>42275</v>
      </c>
      <c r="F125" s="38">
        <v>3</v>
      </c>
      <c r="G125" s="38" t="s">
        <v>147</v>
      </c>
      <c r="H125" s="38">
        <v>5</v>
      </c>
      <c r="I125" s="38">
        <v>4</v>
      </c>
      <c r="J125" s="38">
        <v>80</v>
      </c>
      <c r="K125" s="40" t="s">
        <v>146</v>
      </c>
    </row>
    <row r="126" spans="1:11">
      <c r="A126" s="41">
        <v>3114</v>
      </c>
      <c r="B126" s="42">
        <v>1292</v>
      </c>
      <c r="C126" s="42" t="s">
        <v>183</v>
      </c>
      <c r="D126" s="42" t="s">
        <v>168</v>
      </c>
      <c r="E126" s="43">
        <v>42275</v>
      </c>
      <c r="F126" s="42">
        <v>4</v>
      </c>
      <c r="G126" s="42" t="s">
        <v>148</v>
      </c>
      <c r="H126" s="42">
        <v>2</v>
      </c>
      <c r="I126" s="42">
        <v>2</v>
      </c>
      <c r="J126" s="42">
        <v>100</v>
      </c>
      <c r="K126" s="44" t="s">
        <v>150</v>
      </c>
    </row>
    <row r="127" spans="1:11">
      <c r="A127" s="37">
        <v>3115</v>
      </c>
      <c r="B127" s="38">
        <v>1292</v>
      </c>
      <c r="C127" s="38" t="s">
        <v>183</v>
      </c>
      <c r="D127" s="38" t="s">
        <v>168</v>
      </c>
      <c r="E127" s="39">
        <v>42275</v>
      </c>
      <c r="F127" s="38">
        <v>5</v>
      </c>
      <c r="G127" s="38" t="s">
        <v>149</v>
      </c>
      <c r="H127" s="38">
        <v>2</v>
      </c>
      <c r="I127" s="38">
        <v>2</v>
      </c>
      <c r="J127" s="38">
        <v>100</v>
      </c>
      <c r="K127" s="40" t="s">
        <v>150</v>
      </c>
    </row>
    <row r="128" spans="1:11">
      <c r="A128" s="41">
        <v>3116</v>
      </c>
      <c r="B128" s="42">
        <v>1293</v>
      </c>
      <c r="C128" s="42" t="s">
        <v>185</v>
      </c>
      <c r="D128" s="42" t="s">
        <v>168</v>
      </c>
      <c r="E128" s="43">
        <v>42275</v>
      </c>
      <c r="F128" s="42">
        <v>1</v>
      </c>
      <c r="G128" s="42" t="s">
        <v>143</v>
      </c>
      <c r="H128" s="42">
        <v>11</v>
      </c>
      <c r="I128" s="42">
        <v>11</v>
      </c>
      <c r="J128" s="42">
        <v>100</v>
      </c>
      <c r="K128" s="44" t="s">
        <v>150</v>
      </c>
    </row>
    <row r="129" spans="1:11">
      <c r="A129" s="37">
        <v>3117</v>
      </c>
      <c r="B129" s="38">
        <v>1293</v>
      </c>
      <c r="C129" s="38" t="s">
        <v>185</v>
      </c>
      <c r="D129" s="38" t="s">
        <v>168</v>
      </c>
      <c r="E129" s="39">
        <v>42275</v>
      </c>
      <c r="F129" s="38">
        <v>2</v>
      </c>
      <c r="G129" s="38" t="s">
        <v>145</v>
      </c>
      <c r="H129" s="38">
        <v>5</v>
      </c>
      <c r="I129" s="38">
        <v>4</v>
      </c>
      <c r="J129" s="38">
        <v>80</v>
      </c>
      <c r="K129" s="40" t="s">
        <v>146</v>
      </c>
    </row>
    <row r="130" spans="1:11">
      <c r="A130" s="41">
        <v>3118</v>
      </c>
      <c r="B130" s="42">
        <v>1293</v>
      </c>
      <c r="C130" s="42" t="s">
        <v>185</v>
      </c>
      <c r="D130" s="42" t="s">
        <v>168</v>
      </c>
      <c r="E130" s="43">
        <v>42275</v>
      </c>
      <c r="F130" s="42">
        <v>3</v>
      </c>
      <c r="G130" s="42" t="s">
        <v>147</v>
      </c>
      <c r="H130" s="42">
        <v>5</v>
      </c>
      <c r="I130" s="42">
        <v>5</v>
      </c>
      <c r="J130" s="42">
        <v>100</v>
      </c>
      <c r="K130" s="44" t="s">
        <v>150</v>
      </c>
    </row>
    <row r="131" spans="1:11">
      <c r="A131" s="37">
        <v>3119</v>
      </c>
      <c r="B131" s="38">
        <v>1293</v>
      </c>
      <c r="C131" s="38" t="s">
        <v>185</v>
      </c>
      <c r="D131" s="38" t="s">
        <v>168</v>
      </c>
      <c r="E131" s="39">
        <v>42275</v>
      </c>
      <c r="F131" s="38">
        <v>4</v>
      </c>
      <c r="G131" s="38" t="s">
        <v>148</v>
      </c>
      <c r="H131" s="38">
        <v>2</v>
      </c>
      <c r="I131" s="38">
        <v>1</v>
      </c>
      <c r="J131" s="38">
        <v>50</v>
      </c>
      <c r="K131" s="40" t="s">
        <v>144</v>
      </c>
    </row>
    <row r="132" spans="1:11">
      <c r="A132" s="41">
        <v>3120</v>
      </c>
      <c r="B132" s="42">
        <v>1293</v>
      </c>
      <c r="C132" s="42" t="s">
        <v>185</v>
      </c>
      <c r="D132" s="42" t="s">
        <v>168</v>
      </c>
      <c r="E132" s="43">
        <v>42275</v>
      </c>
      <c r="F132" s="42">
        <v>5</v>
      </c>
      <c r="G132" s="42" t="s">
        <v>149</v>
      </c>
      <c r="H132" s="42">
        <v>2</v>
      </c>
      <c r="I132" s="42">
        <v>0</v>
      </c>
      <c r="J132" s="42">
        <v>0</v>
      </c>
      <c r="K132" s="44" t="s">
        <v>144</v>
      </c>
    </row>
    <row r="133" spans="1:11">
      <c r="A133" s="37">
        <v>3121</v>
      </c>
      <c r="B133" s="38">
        <v>1294</v>
      </c>
      <c r="C133" s="38" t="s">
        <v>182</v>
      </c>
      <c r="D133" s="38" t="s">
        <v>168</v>
      </c>
      <c r="E133" s="39">
        <v>42275</v>
      </c>
      <c r="F133" s="38">
        <v>1</v>
      </c>
      <c r="G133" s="38" t="s">
        <v>143</v>
      </c>
      <c r="H133" s="38">
        <v>11</v>
      </c>
      <c r="I133" s="38">
        <v>8</v>
      </c>
      <c r="J133" s="38">
        <v>73</v>
      </c>
      <c r="K133" s="40" t="s">
        <v>151</v>
      </c>
    </row>
    <row r="134" spans="1:11">
      <c r="A134" s="41">
        <v>3122</v>
      </c>
      <c r="B134" s="42">
        <v>1294</v>
      </c>
      <c r="C134" s="42" t="s">
        <v>182</v>
      </c>
      <c r="D134" s="42" t="s">
        <v>168</v>
      </c>
      <c r="E134" s="43">
        <v>42275</v>
      </c>
      <c r="F134" s="42">
        <v>2</v>
      </c>
      <c r="G134" s="42" t="s">
        <v>145</v>
      </c>
      <c r="H134" s="42">
        <v>5</v>
      </c>
      <c r="I134" s="42">
        <v>3</v>
      </c>
      <c r="J134" s="42">
        <v>60</v>
      </c>
      <c r="K134" s="44" t="s">
        <v>144</v>
      </c>
    </row>
    <row r="135" spans="1:11">
      <c r="A135" s="37">
        <v>3123</v>
      </c>
      <c r="B135" s="38">
        <v>1294</v>
      </c>
      <c r="C135" s="38" t="s">
        <v>182</v>
      </c>
      <c r="D135" s="38" t="s">
        <v>168</v>
      </c>
      <c r="E135" s="39">
        <v>42275</v>
      </c>
      <c r="F135" s="38">
        <v>3</v>
      </c>
      <c r="G135" s="38" t="s">
        <v>147</v>
      </c>
      <c r="H135" s="38">
        <v>5</v>
      </c>
      <c r="I135" s="38">
        <v>3</v>
      </c>
      <c r="J135" s="38">
        <v>60</v>
      </c>
      <c r="K135" s="40" t="s">
        <v>144</v>
      </c>
    </row>
    <row r="136" spans="1:11">
      <c r="A136" s="41">
        <v>3124</v>
      </c>
      <c r="B136" s="42">
        <v>1294</v>
      </c>
      <c r="C136" s="42" t="s">
        <v>182</v>
      </c>
      <c r="D136" s="42" t="s">
        <v>168</v>
      </c>
      <c r="E136" s="43">
        <v>42275</v>
      </c>
      <c r="F136" s="42">
        <v>4</v>
      </c>
      <c r="G136" s="42" t="s">
        <v>148</v>
      </c>
      <c r="H136" s="42">
        <v>2</v>
      </c>
      <c r="I136" s="42">
        <v>0</v>
      </c>
      <c r="J136" s="42">
        <v>0</v>
      </c>
      <c r="K136" s="44" t="s">
        <v>144</v>
      </c>
    </row>
    <row r="137" spans="1:11">
      <c r="A137" s="37">
        <v>3125</v>
      </c>
      <c r="B137" s="38">
        <v>1294</v>
      </c>
      <c r="C137" s="38" t="s">
        <v>182</v>
      </c>
      <c r="D137" s="38" t="s">
        <v>168</v>
      </c>
      <c r="E137" s="39">
        <v>42275</v>
      </c>
      <c r="F137" s="38">
        <v>5</v>
      </c>
      <c r="G137" s="38" t="s">
        <v>149</v>
      </c>
      <c r="H137" s="38">
        <v>2</v>
      </c>
      <c r="I137" s="38">
        <v>2</v>
      </c>
      <c r="J137" s="38">
        <v>100</v>
      </c>
      <c r="K137" s="40" t="s">
        <v>150</v>
      </c>
    </row>
    <row r="138" spans="1:11">
      <c r="A138" s="41">
        <v>3126</v>
      </c>
      <c r="B138" s="42">
        <v>1295</v>
      </c>
      <c r="C138" s="42" t="s">
        <v>190</v>
      </c>
      <c r="D138" s="42" t="s">
        <v>168</v>
      </c>
      <c r="E138" s="43">
        <v>42275</v>
      </c>
      <c r="F138" s="42">
        <v>1</v>
      </c>
      <c r="G138" s="42" t="s">
        <v>143</v>
      </c>
      <c r="H138" s="42">
        <v>11</v>
      </c>
      <c r="I138" s="42">
        <v>8</v>
      </c>
      <c r="J138" s="42">
        <v>73</v>
      </c>
      <c r="K138" s="44" t="s">
        <v>151</v>
      </c>
    </row>
    <row r="139" spans="1:11">
      <c r="A139" s="37">
        <v>3127</v>
      </c>
      <c r="B139" s="38">
        <v>1295</v>
      </c>
      <c r="C139" s="38" t="s">
        <v>190</v>
      </c>
      <c r="D139" s="38" t="s">
        <v>168</v>
      </c>
      <c r="E139" s="39">
        <v>42275</v>
      </c>
      <c r="F139" s="38">
        <v>2</v>
      </c>
      <c r="G139" s="38" t="s">
        <v>145</v>
      </c>
      <c r="H139" s="38">
        <v>5</v>
      </c>
      <c r="I139" s="38">
        <v>3</v>
      </c>
      <c r="J139" s="38">
        <v>60</v>
      </c>
      <c r="K139" s="40" t="s">
        <v>144</v>
      </c>
    </row>
    <row r="140" spans="1:11">
      <c r="A140" s="41">
        <v>3128</v>
      </c>
      <c r="B140" s="42">
        <v>1295</v>
      </c>
      <c r="C140" s="42" t="s">
        <v>190</v>
      </c>
      <c r="D140" s="42" t="s">
        <v>168</v>
      </c>
      <c r="E140" s="43">
        <v>42275</v>
      </c>
      <c r="F140" s="42">
        <v>3</v>
      </c>
      <c r="G140" s="42" t="s">
        <v>147</v>
      </c>
      <c r="H140" s="42">
        <v>5</v>
      </c>
      <c r="I140" s="42">
        <v>4</v>
      </c>
      <c r="J140" s="42">
        <v>80</v>
      </c>
      <c r="K140" s="44" t="s">
        <v>146</v>
      </c>
    </row>
    <row r="141" spans="1:11">
      <c r="A141" s="37">
        <v>3129</v>
      </c>
      <c r="B141" s="38">
        <v>1295</v>
      </c>
      <c r="C141" s="38" t="s">
        <v>190</v>
      </c>
      <c r="D141" s="38" t="s">
        <v>168</v>
      </c>
      <c r="E141" s="39">
        <v>42275</v>
      </c>
      <c r="F141" s="38">
        <v>4</v>
      </c>
      <c r="G141" s="38" t="s">
        <v>148</v>
      </c>
      <c r="H141" s="38">
        <v>2</v>
      </c>
      <c r="I141" s="38">
        <v>1</v>
      </c>
      <c r="J141" s="38">
        <v>50</v>
      </c>
      <c r="K141" s="40" t="s">
        <v>144</v>
      </c>
    </row>
    <row r="142" spans="1:11">
      <c r="A142" s="41">
        <v>3130</v>
      </c>
      <c r="B142" s="42">
        <v>1295</v>
      </c>
      <c r="C142" s="42" t="s">
        <v>190</v>
      </c>
      <c r="D142" s="42" t="s">
        <v>168</v>
      </c>
      <c r="E142" s="43">
        <v>42275</v>
      </c>
      <c r="F142" s="42">
        <v>5</v>
      </c>
      <c r="G142" s="42" t="s">
        <v>149</v>
      </c>
      <c r="H142" s="42">
        <v>2</v>
      </c>
      <c r="I142" s="42">
        <v>2</v>
      </c>
      <c r="J142" s="42">
        <v>100</v>
      </c>
      <c r="K142" s="44" t="s">
        <v>150</v>
      </c>
    </row>
    <row r="143" spans="1:11">
      <c r="A143" s="37">
        <v>3131</v>
      </c>
      <c r="B143" s="38">
        <v>1296</v>
      </c>
      <c r="C143" s="38" t="s">
        <v>180</v>
      </c>
      <c r="D143" s="38" t="s">
        <v>168</v>
      </c>
      <c r="E143" s="39">
        <v>42275</v>
      </c>
      <c r="F143" s="38">
        <v>1</v>
      </c>
      <c r="G143" s="38" t="s">
        <v>143</v>
      </c>
      <c r="H143" s="38">
        <v>11</v>
      </c>
      <c r="I143" s="38">
        <v>11</v>
      </c>
      <c r="J143" s="38">
        <v>100</v>
      </c>
      <c r="K143" s="40" t="s">
        <v>150</v>
      </c>
    </row>
    <row r="144" spans="1:11">
      <c r="A144" s="41">
        <v>3132</v>
      </c>
      <c r="B144" s="42">
        <v>1296</v>
      </c>
      <c r="C144" s="42" t="s">
        <v>180</v>
      </c>
      <c r="D144" s="42" t="s">
        <v>168</v>
      </c>
      <c r="E144" s="43">
        <v>42275</v>
      </c>
      <c r="F144" s="42">
        <v>2</v>
      </c>
      <c r="G144" s="42" t="s">
        <v>145</v>
      </c>
      <c r="H144" s="42">
        <v>5</v>
      </c>
      <c r="I144" s="42">
        <v>5</v>
      </c>
      <c r="J144" s="42">
        <v>100</v>
      </c>
      <c r="K144" s="44" t="s">
        <v>150</v>
      </c>
    </row>
    <row r="145" spans="1:11">
      <c r="A145" s="37">
        <v>3133</v>
      </c>
      <c r="B145" s="38">
        <v>1296</v>
      </c>
      <c r="C145" s="38" t="s">
        <v>180</v>
      </c>
      <c r="D145" s="38" t="s">
        <v>168</v>
      </c>
      <c r="E145" s="39">
        <v>42275</v>
      </c>
      <c r="F145" s="38">
        <v>3</v>
      </c>
      <c r="G145" s="38" t="s">
        <v>147</v>
      </c>
      <c r="H145" s="38">
        <v>5</v>
      </c>
      <c r="I145" s="38">
        <v>5</v>
      </c>
      <c r="J145" s="38">
        <v>100</v>
      </c>
      <c r="K145" s="40" t="s">
        <v>150</v>
      </c>
    </row>
    <row r="146" spans="1:11">
      <c r="A146" s="41">
        <v>3134</v>
      </c>
      <c r="B146" s="42">
        <v>1296</v>
      </c>
      <c r="C146" s="42" t="s">
        <v>180</v>
      </c>
      <c r="D146" s="42" t="s">
        <v>168</v>
      </c>
      <c r="E146" s="43">
        <v>42275</v>
      </c>
      <c r="F146" s="42">
        <v>4</v>
      </c>
      <c r="G146" s="42" t="s">
        <v>148</v>
      </c>
      <c r="H146" s="42">
        <v>2</v>
      </c>
      <c r="I146" s="42">
        <v>2</v>
      </c>
      <c r="J146" s="42">
        <v>100</v>
      </c>
      <c r="K146" s="44" t="s">
        <v>150</v>
      </c>
    </row>
    <row r="147" spans="1:11">
      <c r="A147" s="37">
        <v>3135</v>
      </c>
      <c r="B147" s="38">
        <v>1296</v>
      </c>
      <c r="C147" s="38" t="s">
        <v>180</v>
      </c>
      <c r="D147" s="38" t="s">
        <v>168</v>
      </c>
      <c r="E147" s="39">
        <v>42275</v>
      </c>
      <c r="F147" s="38">
        <v>5</v>
      </c>
      <c r="G147" s="38" t="s">
        <v>149</v>
      </c>
      <c r="H147" s="38">
        <v>2</v>
      </c>
      <c r="I147" s="38">
        <v>2</v>
      </c>
      <c r="J147" s="38">
        <v>100</v>
      </c>
      <c r="K147" s="40" t="s">
        <v>150</v>
      </c>
    </row>
    <row r="148" spans="1:11">
      <c r="A148" s="41">
        <v>3136</v>
      </c>
      <c r="B148" s="42">
        <v>1297</v>
      </c>
      <c r="C148" s="42" t="s">
        <v>191</v>
      </c>
      <c r="D148" s="42" t="s">
        <v>168</v>
      </c>
      <c r="E148" s="43">
        <v>42275</v>
      </c>
      <c r="F148" s="42">
        <v>1</v>
      </c>
      <c r="G148" s="42" t="s">
        <v>143</v>
      </c>
      <c r="H148" s="42">
        <v>11</v>
      </c>
      <c r="I148" s="42">
        <v>10</v>
      </c>
      <c r="J148" s="42">
        <v>91</v>
      </c>
      <c r="K148" s="44" t="s">
        <v>152</v>
      </c>
    </row>
    <row r="149" spans="1:11">
      <c r="A149" s="37">
        <v>3137</v>
      </c>
      <c r="B149" s="38">
        <v>1297</v>
      </c>
      <c r="C149" s="38" t="s">
        <v>191</v>
      </c>
      <c r="D149" s="38" t="s">
        <v>168</v>
      </c>
      <c r="E149" s="39">
        <v>42275</v>
      </c>
      <c r="F149" s="38">
        <v>2</v>
      </c>
      <c r="G149" s="38" t="s">
        <v>145</v>
      </c>
      <c r="H149" s="38">
        <v>5</v>
      </c>
      <c r="I149" s="38">
        <v>3</v>
      </c>
      <c r="J149" s="38">
        <v>60</v>
      </c>
      <c r="K149" s="40" t="s">
        <v>144</v>
      </c>
    </row>
    <row r="150" spans="1:11">
      <c r="A150" s="41">
        <v>3138</v>
      </c>
      <c r="B150" s="42">
        <v>1297</v>
      </c>
      <c r="C150" s="42" t="s">
        <v>191</v>
      </c>
      <c r="D150" s="42" t="s">
        <v>168</v>
      </c>
      <c r="E150" s="43">
        <v>42275</v>
      </c>
      <c r="F150" s="42">
        <v>3</v>
      </c>
      <c r="G150" s="42" t="s">
        <v>147</v>
      </c>
      <c r="H150" s="42">
        <v>5</v>
      </c>
      <c r="I150" s="42">
        <v>4</v>
      </c>
      <c r="J150" s="42">
        <v>80</v>
      </c>
      <c r="K150" s="44" t="s">
        <v>146</v>
      </c>
    </row>
    <row r="151" spans="1:11">
      <c r="A151" s="37">
        <v>3139</v>
      </c>
      <c r="B151" s="38">
        <v>1297</v>
      </c>
      <c r="C151" s="38" t="s">
        <v>191</v>
      </c>
      <c r="D151" s="38" t="s">
        <v>168</v>
      </c>
      <c r="E151" s="39">
        <v>42275</v>
      </c>
      <c r="F151" s="38">
        <v>4</v>
      </c>
      <c r="G151" s="38" t="s">
        <v>148</v>
      </c>
      <c r="H151" s="38">
        <v>2</v>
      </c>
      <c r="I151" s="38">
        <v>1</v>
      </c>
      <c r="J151" s="38">
        <v>50</v>
      </c>
      <c r="K151" s="40" t="s">
        <v>144</v>
      </c>
    </row>
    <row r="152" spans="1:11">
      <c r="A152" s="41">
        <v>3140</v>
      </c>
      <c r="B152" s="42">
        <v>1297</v>
      </c>
      <c r="C152" s="42" t="s">
        <v>191</v>
      </c>
      <c r="D152" s="42" t="s">
        <v>168</v>
      </c>
      <c r="E152" s="43">
        <v>42275</v>
      </c>
      <c r="F152" s="42">
        <v>5</v>
      </c>
      <c r="G152" s="42" t="s">
        <v>149</v>
      </c>
      <c r="H152" s="42">
        <v>2</v>
      </c>
      <c r="I152" s="42">
        <v>1</v>
      </c>
      <c r="J152" s="42">
        <v>50</v>
      </c>
      <c r="K152" s="44" t="s">
        <v>144</v>
      </c>
    </row>
    <row r="153" spans="1:11">
      <c r="A153" s="37">
        <v>3141</v>
      </c>
      <c r="B153" s="38">
        <v>1298</v>
      </c>
      <c r="C153" s="38" t="s">
        <v>187</v>
      </c>
      <c r="D153" s="38" t="s">
        <v>168</v>
      </c>
      <c r="E153" s="39">
        <v>42275</v>
      </c>
      <c r="F153" s="38">
        <v>1</v>
      </c>
      <c r="G153" s="38" t="s">
        <v>143</v>
      </c>
      <c r="H153" s="38">
        <v>11</v>
      </c>
      <c r="I153" s="38">
        <v>6</v>
      </c>
      <c r="J153" s="38">
        <v>55</v>
      </c>
      <c r="K153" s="40" t="s">
        <v>144</v>
      </c>
    </row>
    <row r="154" spans="1:11">
      <c r="A154" s="41">
        <v>3142</v>
      </c>
      <c r="B154" s="42">
        <v>1298</v>
      </c>
      <c r="C154" s="42" t="s">
        <v>187</v>
      </c>
      <c r="D154" s="42" t="s">
        <v>168</v>
      </c>
      <c r="E154" s="43">
        <v>42275</v>
      </c>
      <c r="F154" s="42">
        <v>2</v>
      </c>
      <c r="G154" s="42" t="s">
        <v>145</v>
      </c>
      <c r="H154" s="42">
        <v>5</v>
      </c>
      <c r="I154" s="42">
        <v>2</v>
      </c>
      <c r="J154" s="42">
        <v>40</v>
      </c>
      <c r="K154" s="44" t="s">
        <v>144</v>
      </c>
    </row>
    <row r="155" spans="1:11">
      <c r="A155" s="37">
        <v>3143</v>
      </c>
      <c r="B155" s="38">
        <v>1298</v>
      </c>
      <c r="C155" s="38" t="s">
        <v>187</v>
      </c>
      <c r="D155" s="38" t="s">
        <v>168</v>
      </c>
      <c r="E155" s="39">
        <v>42275</v>
      </c>
      <c r="F155" s="38">
        <v>3</v>
      </c>
      <c r="G155" s="38" t="s">
        <v>147</v>
      </c>
      <c r="H155" s="38">
        <v>5</v>
      </c>
      <c r="I155" s="38">
        <v>5</v>
      </c>
      <c r="J155" s="38">
        <v>100</v>
      </c>
      <c r="K155" s="40" t="s">
        <v>150</v>
      </c>
    </row>
    <row r="156" spans="1:11">
      <c r="A156" s="41">
        <v>3144</v>
      </c>
      <c r="B156" s="42">
        <v>1298</v>
      </c>
      <c r="C156" s="42" t="s">
        <v>187</v>
      </c>
      <c r="D156" s="42" t="s">
        <v>168</v>
      </c>
      <c r="E156" s="43">
        <v>42275</v>
      </c>
      <c r="F156" s="42">
        <v>4</v>
      </c>
      <c r="G156" s="42" t="s">
        <v>148</v>
      </c>
      <c r="H156" s="42">
        <v>2</v>
      </c>
      <c r="I156" s="42">
        <v>2</v>
      </c>
      <c r="J156" s="42">
        <v>100</v>
      </c>
      <c r="K156" s="44" t="s">
        <v>150</v>
      </c>
    </row>
    <row r="157" spans="1:11">
      <c r="A157" s="37">
        <v>3145</v>
      </c>
      <c r="B157" s="38">
        <v>1298</v>
      </c>
      <c r="C157" s="38" t="s">
        <v>187</v>
      </c>
      <c r="D157" s="38" t="s">
        <v>168</v>
      </c>
      <c r="E157" s="39">
        <v>42275</v>
      </c>
      <c r="F157" s="38">
        <v>5</v>
      </c>
      <c r="G157" s="38" t="s">
        <v>149</v>
      </c>
      <c r="H157" s="38">
        <v>2</v>
      </c>
      <c r="I157" s="38">
        <v>2</v>
      </c>
      <c r="J157" s="38">
        <v>100</v>
      </c>
      <c r="K157" s="40" t="s">
        <v>150</v>
      </c>
    </row>
    <row r="158" spans="1:11">
      <c r="A158" s="41">
        <v>3146</v>
      </c>
      <c r="B158" s="42">
        <v>1299</v>
      </c>
      <c r="C158" s="42" t="s">
        <v>192</v>
      </c>
      <c r="D158" s="42" t="s">
        <v>168</v>
      </c>
      <c r="E158" s="43">
        <v>42275</v>
      </c>
      <c r="F158" s="42">
        <v>1</v>
      </c>
      <c r="G158" s="42" t="s">
        <v>143</v>
      </c>
      <c r="H158" s="42">
        <v>11</v>
      </c>
      <c r="I158" s="42">
        <v>9</v>
      </c>
      <c r="J158" s="42">
        <v>82</v>
      </c>
      <c r="K158" s="44" t="s">
        <v>146</v>
      </c>
    </row>
    <row r="159" spans="1:11">
      <c r="A159" s="37">
        <v>3147</v>
      </c>
      <c r="B159" s="38">
        <v>1299</v>
      </c>
      <c r="C159" s="38" t="s">
        <v>192</v>
      </c>
      <c r="D159" s="38" t="s">
        <v>168</v>
      </c>
      <c r="E159" s="39">
        <v>42275</v>
      </c>
      <c r="F159" s="38">
        <v>2</v>
      </c>
      <c r="G159" s="38" t="s">
        <v>145</v>
      </c>
      <c r="H159" s="38">
        <v>5</v>
      </c>
      <c r="I159" s="38">
        <v>4</v>
      </c>
      <c r="J159" s="38">
        <v>80</v>
      </c>
      <c r="K159" s="40" t="s">
        <v>146</v>
      </c>
    </row>
    <row r="160" spans="1:11">
      <c r="A160" s="41">
        <v>3148</v>
      </c>
      <c r="B160" s="42">
        <v>1299</v>
      </c>
      <c r="C160" s="42" t="s">
        <v>192</v>
      </c>
      <c r="D160" s="42" t="s">
        <v>168</v>
      </c>
      <c r="E160" s="43">
        <v>42275</v>
      </c>
      <c r="F160" s="42">
        <v>3</v>
      </c>
      <c r="G160" s="42" t="s">
        <v>147</v>
      </c>
      <c r="H160" s="42">
        <v>5</v>
      </c>
      <c r="I160" s="42">
        <v>4</v>
      </c>
      <c r="J160" s="42">
        <v>80</v>
      </c>
      <c r="K160" s="44" t="s">
        <v>146</v>
      </c>
    </row>
    <row r="161" spans="1:11">
      <c r="A161" s="37">
        <v>3149</v>
      </c>
      <c r="B161" s="38">
        <v>1299</v>
      </c>
      <c r="C161" s="38" t="s">
        <v>192</v>
      </c>
      <c r="D161" s="38" t="s">
        <v>168</v>
      </c>
      <c r="E161" s="39">
        <v>42275</v>
      </c>
      <c r="F161" s="38">
        <v>4</v>
      </c>
      <c r="G161" s="38" t="s">
        <v>148</v>
      </c>
      <c r="H161" s="38">
        <v>2</v>
      </c>
      <c r="I161" s="38">
        <v>1</v>
      </c>
      <c r="J161" s="38">
        <v>50</v>
      </c>
      <c r="K161" s="40" t="s">
        <v>144</v>
      </c>
    </row>
    <row r="162" spans="1:11">
      <c r="A162" s="41">
        <v>3150</v>
      </c>
      <c r="B162" s="42">
        <v>1299</v>
      </c>
      <c r="C162" s="42" t="s">
        <v>192</v>
      </c>
      <c r="D162" s="42" t="s">
        <v>168</v>
      </c>
      <c r="E162" s="43">
        <v>42275</v>
      </c>
      <c r="F162" s="42">
        <v>5</v>
      </c>
      <c r="G162" s="42" t="s">
        <v>149</v>
      </c>
      <c r="H162" s="42">
        <v>2</v>
      </c>
      <c r="I162" s="42">
        <v>1</v>
      </c>
      <c r="J162" s="42">
        <v>50</v>
      </c>
      <c r="K162" s="44" t="s">
        <v>144</v>
      </c>
    </row>
    <row r="163" spans="1:11">
      <c r="A163" s="37">
        <v>3151</v>
      </c>
      <c r="B163" s="38">
        <v>1300</v>
      </c>
      <c r="C163" s="38" t="s">
        <v>171</v>
      </c>
      <c r="D163" s="38" t="s">
        <v>168</v>
      </c>
      <c r="E163" s="39">
        <v>42275</v>
      </c>
      <c r="F163" s="38">
        <v>1</v>
      </c>
      <c r="G163" s="38" t="s">
        <v>143</v>
      </c>
      <c r="H163" s="38">
        <v>11</v>
      </c>
      <c r="I163" s="38">
        <v>9</v>
      </c>
      <c r="J163" s="38">
        <v>82</v>
      </c>
      <c r="K163" s="40" t="s">
        <v>146</v>
      </c>
    </row>
    <row r="164" spans="1:11">
      <c r="A164" s="41">
        <v>3152</v>
      </c>
      <c r="B164" s="42">
        <v>1300</v>
      </c>
      <c r="C164" s="42" t="s">
        <v>171</v>
      </c>
      <c r="D164" s="42" t="s">
        <v>168</v>
      </c>
      <c r="E164" s="43">
        <v>42275</v>
      </c>
      <c r="F164" s="42">
        <v>2</v>
      </c>
      <c r="G164" s="42" t="s">
        <v>145</v>
      </c>
      <c r="H164" s="42">
        <v>5</v>
      </c>
      <c r="I164" s="42">
        <v>2</v>
      </c>
      <c r="J164" s="42">
        <v>40</v>
      </c>
      <c r="K164" s="44" t="s">
        <v>144</v>
      </c>
    </row>
    <row r="165" spans="1:11">
      <c r="A165" s="37">
        <v>3153</v>
      </c>
      <c r="B165" s="38">
        <v>1300</v>
      </c>
      <c r="C165" s="38" t="s">
        <v>171</v>
      </c>
      <c r="D165" s="38" t="s">
        <v>168</v>
      </c>
      <c r="E165" s="39">
        <v>42275</v>
      </c>
      <c r="F165" s="38">
        <v>3</v>
      </c>
      <c r="G165" s="38" t="s">
        <v>147</v>
      </c>
      <c r="H165" s="38">
        <v>5</v>
      </c>
      <c r="I165" s="38">
        <v>2</v>
      </c>
      <c r="J165" s="38">
        <v>40</v>
      </c>
      <c r="K165" s="40" t="s">
        <v>144</v>
      </c>
    </row>
    <row r="166" spans="1:11">
      <c r="A166" s="41">
        <v>3154</v>
      </c>
      <c r="B166" s="42">
        <v>1300</v>
      </c>
      <c r="C166" s="42" t="s">
        <v>171</v>
      </c>
      <c r="D166" s="42" t="s">
        <v>168</v>
      </c>
      <c r="E166" s="43">
        <v>42275</v>
      </c>
      <c r="F166" s="42">
        <v>4</v>
      </c>
      <c r="G166" s="42" t="s">
        <v>148</v>
      </c>
      <c r="H166" s="42">
        <v>2</v>
      </c>
      <c r="I166" s="42">
        <v>1</v>
      </c>
      <c r="J166" s="42">
        <v>50</v>
      </c>
      <c r="K166" s="44" t="s">
        <v>144</v>
      </c>
    </row>
    <row r="167" spans="1:11">
      <c r="A167" s="37">
        <v>3155</v>
      </c>
      <c r="B167" s="38">
        <v>1300</v>
      </c>
      <c r="C167" s="38" t="s">
        <v>171</v>
      </c>
      <c r="D167" s="38" t="s">
        <v>168</v>
      </c>
      <c r="E167" s="39">
        <v>42275</v>
      </c>
      <c r="F167" s="38">
        <v>5</v>
      </c>
      <c r="G167" s="38" t="s">
        <v>149</v>
      </c>
      <c r="H167" s="38">
        <v>2</v>
      </c>
      <c r="I167" s="38">
        <v>1</v>
      </c>
      <c r="J167" s="38">
        <v>50</v>
      </c>
      <c r="K167" s="40" t="s">
        <v>144</v>
      </c>
    </row>
    <row r="168" spans="1:11">
      <c r="A168" s="41">
        <v>3156</v>
      </c>
      <c r="B168" s="42">
        <v>1301</v>
      </c>
      <c r="C168" s="42" t="s">
        <v>172</v>
      </c>
      <c r="D168" s="42" t="s">
        <v>168</v>
      </c>
      <c r="E168" s="43">
        <v>42275</v>
      </c>
      <c r="F168" s="42">
        <v>1</v>
      </c>
      <c r="G168" s="42" t="s">
        <v>143</v>
      </c>
      <c r="H168" s="42">
        <v>11</v>
      </c>
      <c r="I168" s="42">
        <v>8</v>
      </c>
      <c r="J168" s="42">
        <v>73</v>
      </c>
      <c r="K168" s="44" t="s">
        <v>151</v>
      </c>
    </row>
    <row r="169" spans="1:11">
      <c r="A169" s="37">
        <v>3157</v>
      </c>
      <c r="B169" s="38">
        <v>1301</v>
      </c>
      <c r="C169" s="38" t="s">
        <v>172</v>
      </c>
      <c r="D169" s="38" t="s">
        <v>168</v>
      </c>
      <c r="E169" s="39">
        <v>42275</v>
      </c>
      <c r="F169" s="38">
        <v>2</v>
      </c>
      <c r="G169" s="38" t="s">
        <v>145</v>
      </c>
      <c r="H169" s="38">
        <v>5</v>
      </c>
      <c r="I169" s="38">
        <v>2</v>
      </c>
      <c r="J169" s="38">
        <v>40</v>
      </c>
      <c r="K169" s="40" t="s">
        <v>144</v>
      </c>
    </row>
    <row r="170" spans="1:11">
      <c r="A170" s="41">
        <v>3158</v>
      </c>
      <c r="B170" s="42">
        <v>1301</v>
      </c>
      <c r="C170" s="42" t="s">
        <v>172</v>
      </c>
      <c r="D170" s="42" t="s">
        <v>168</v>
      </c>
      <c r="E170" s="43">
        <v>42275</v>
      </c>
      <c r="F170" s="42">
        <v>3</v>
      </c>
      <c r="G170" s="42" t="s">
        <v>147</v>
      </c>
      <c r="H170" s="42">
        <v>5</v>
      </c>
      <c r="I170" s="42">
        <v>3</v>
      </c>
      <c r="J170" s="42">
        <v>60</v>
      </c>
      <c r="K170" s="44" t="s">
        <v>144</v>
      </c>
    </row>
    <row r="171" spans="1:11">
      <c r="A171" s="37">
        <v>3159</v>
      </c>
      <c r="B171" s="38">
        <v>1301</v>
      </c>
      <c r="C171" s="38" t="s">
        <v>172</v>
      </c>
      <c r="D171" s="38" t="s">
        <v>168</v>
      </c>
      <c r="E171" s="39">
        <v>42275</v>
      </c>
      <c r="F171" s="38">
        <v>4</v>
      </c>
      <c r="G171" s="38" t="s">
        <v>148</v>
      </c>
      <c r="H171" s="38">
        <v>2</v>
      </c>
      <c r="I171" s="38">
        <v>2</v>
      </c>
      <c r="J171" s="38">
        <v>100</v>
      </c>
      <c r="K171" s="40" t="s">
        <v>150</v>
      </c>
    </row>
    <row r="172" spans="1:11">
      <c r="A172" s="41">
        <v>3160</v>
      </c>
      <c r="B172" s="42">
        <v>1301</v>
      </c>
      <c r="C172" s="42" t="s">
        <v>172</v>
      </c>
      <c r="D172" s="42" t="s">
        <v>168</v>
      </c>
      <c r="E172" s="43">
        <v>42275</v>
      </c>
      <c r="F172" s="42">
        <v>5</v>
      </c>
      <c r="G172" s="42" t="s">
        <v>149</v>
      </c>
      <c r="H172" s="42">
        <v>2</v>
      </c>
      <c r="I172" s="42">
        <v>2</v>
      </c>
      <c r="J172" s="42">
        <v>100</v>
      </c>
      <c r="K172" s="44" t="s">
        <v>150</v>
      </c>
    </row>
    <row r="173" spans="1:11">
      <c r="A173" s="37">
        <v>3161</v>
      </c>
      <c r="B173" s="38">
        <v>1302</v>
      </c>
      <c r="C173" s="38" t="s">
        <v>193</v>
      </c>
      <c r="D173" s="38" t="s">
        <v>168</v>
      </c>
      <c r="E173" s="39">
        <v>42275</v>
      </c>
      <c r="F173" s="38">
        <v>1</v>
      </c>
      <c r="G173" s="38" t="s">
        <v>143</v>
      </c>
      <c r="H173" s="38">
        <v>11</v>
      </c>
      <c r="I173" s="38">
        <v>9</v>
      </c>
      <c r="J173" s="38">
        <v>82</v>
      </c>
      <c r="K173" s="40" t="s">
        <v>146</v>
      </c>
    </row>
    <row r="174" spans="1:11">
      <c r="A174" s="41">
        <v>3162</v>
      </c>
      <c r="B174" s="42">
        <v>1302</v>
      </c>
      <c r="C174" s="42" t="s">
        <v>193</v>
      </c>
      <c r="D174" s="42" t="s">
        <v>168</v>
      </c>
      <c r="E174" s="43">
        <v>42275</v>
      </c>
      <c r="F174" s="42">
        <v>2</v>
      </c>
      <c r="G174" s="42" t="s">
        <v>145</v>
      </c>
      <c r="H174" s="42">
        <v>5</v>
      </c>
      <c r="I174" s="42">
        <v>4</v>
      </c>
      <c r="J174" s="42">
        <v>80</v>
      </c>
      <c r="K174" s="44" t="s">
        <v>146</v>
      </c>
    </row>
    <row r="175" spans="1:11">
      <c r="A175" s="37">
        <v>3163</v>
      </c>
      <c r="B175" s="38">
        <v>1302</v>
      </c>
      <c r="C175" s="38" t="s">
        <v>193</v>
      </c>
      <c r="D175" s="38" t="s">
        <v>168</v>
      </c>
      <c r="E175" s="39">
        <v>42275</v>
      </c>
      <c r="F175" s="38">
        <v>3</v>
      </c>
      <c r="G175" s="38" t="s">
        <v>147</v>
      </c>
      <c r="H175" s="38">
        <v>5</v>
      </c>
      <c r="I175" s="38">
        <v>4</v>
      </c>
      <c r="J175" s="38">
        <v>80</v>
      </c>
      <c r="K175" s="40" t="s">
        <v>146</v>
      </c>
    </row>
    <row r="176" spans="1:11">
      <c r="A176" s="41">
        <v>3164</v>
      </c>
      <c r="B176" s="42">
        <v>1302</v>
      </c>
      <c r="C176" s="42" t="s">
        <v>193</v>
      </c>
      <c r="D176" s="42" t="s">
        <v>168</v>
      </c>
      <c r="E176" s="43">
        <v>42275</v>
      </c>
      <c r="F176" s="42">
        <v>4</v>
      </c>
      <c r="G176" s="42" t="s">
        <v>148</v>
      </c>
      <c r="H176" s="42">
        <v>2</v>
      </c>
      <c r="I176" s="42">
        <v>0</v>
      </c>
      <c r="J176" s="42">
        <v>0</v>
      </c>
      <c r="K176" s="44" t="s">
        <v>144</v>
      </c>
    </row>
    <row r="177" spans="1:11">
      <c r="A177" s="37">
        <v>3165</v>
      </c>
      <c r="B177" s="38">
        <v>1302</v>
      </c>
      <c r="C177" s="38" t="s">
        <v>193</v>
      </c>
      <c r="D177" s="38" t="s">
        <v>168</v>
      </c>
      <c r="E177" s="39">
        <v>42275</v>
      </c>
      <c r="F177" s="38">
        <v>5</v>
      </c>
      <c r="G177" s="38" t="s">
        <v>149</v>
      </c>
      <c r="H177" s="38">
        <v>2</v>
      </c>
      <c r="I177" s="38">
        <v>2</v>
      </c>
      <c r="J177" s="38">
        <v>100</v>
      </c>
      <c r="K177" s="40" t="s">
        <v>150</v>
      </c>
    </row>
    <row r="178" spans="1:11">
      <c r="A178" s="41">
        <v>3166</v>
      </c>
      <c r="B178" s="42">
        <v>1303</v>
      </c>
      <c r="C178" s="42" t="s">
        <v>194</v>
      </c>
      <c r="D178" s="42" t="s">
        <v>168</v>
      </c>
      <c r="E178" s="43">
        <v>42275</v>
      </c>
      <c r="F178" s="42">
        <v>1</v>
      </c>
      <c r="G178" s="42" t="s">
        <v>143</v>
      </c>
      <c r="H178" s="42">
        <v>11</v>
      </c>
      <c r="I178" s="42">
        <v>11</v>
      </c>
      <c r="J178" s="42">
        <v>100</v>
      </c>
      <c r="K178" s="44" t="s">
        <v>150</v>
      </c>
    </row>
    <row r="179" spans="1:11">
      <c r="A179" s="37">
        <v>3167</v>
      </c>
      <c r="B179" s="38">
        <v>1303</v>
      </c>
      <c r="C179" s="38" t="s">
        <v>194</v>
      </c>
      <c r="D179" s="38" t="s">
        <v>168</v>
      </c>
      <c r="E179" s="39">
        <v>42275</v>
      </c>
      <c r="F179" s="38">
        <v>2</v>
      </c>
      <c r="G179" s="38" t="s">
        <v>145</v>
      </c>
      <c r="H179" s="38">
        <v>5</v>
      </c>
      <c r="I179" s="38">
        <v>3</v>
      </c>
      <c r="J179" s="38">
        <v>60</v>
      </c>
      <c r="K179" s="40" t="s">
        <v>144</v>
      </c>
    </row>
    <row r="180" spans="1:11">
      <c r="A180" s="41">
        <v>3168</v>
      </c>
      <c r="B180" s="42">
        <v>1303</v>
      </c>
      <c r="C180" s="42" t="s">
        <v>194</v>
      </c>
      <c r="D180" s="42" t="s">
        <v>168</v>
      </c>
      <c r="E180" s="43">
        <v>42275</v>
      </c>
      <c r="F180" s="42">
        <v>3</v>
      </c>
      <c r="G180" s="42" t="s">
        <v>147</v>
      </c>
      <c r="H180" s="42">
        <v>5</v>
      </c>
      <c r="I180" s="42">
        <v>3</v>
      </c>
      <c r="J180" s="42">
        <v>60</v>
      </c>
      <c r="K180" s="44" t="s">
        <v>144</v>
      </c>
    </row>
    <row r="181" spans="1:11">
      <c r="A181" s="37">
        <v>3169</v>
      </c>
      <c r="B181" s="38">
        <v>1303</v>
      </c>
      <c r="C181" s="38" t="s">
        <v>194</v>
      </c>
      <c r="D181" s="38" t="s">
        <v>168</v>
      </c>
      <c r="E181" s="39">
        <v>42275</v>
      </c>
      <c r="F181" s="38">
        <v>4</v>
      </c>
      <c r="G181" s="38" t="s">
        <v>148</v>
      </c>
      <c r="H181" s="38">
        <v>2</v>
      </c>
      <c r="I181" s="38">
        <v>1</v>
      </c>
      <c r="J181" s="38">
        <v>50</v>
      </c>
      <c r="K181" s="40" t="s">
        <v>144</v>
      </c>
    </row>
    <row r="182" spans="1:11">
      <c r="A182" s="41">
        <v>3170</v>
      </c>
      <c r="B182" s="42">
        <v>1303</v>
      </c>
      <c r="C182" s="42" t="s">
        <v>194</v>
      </c>
      <c r="D182" s="42" t="s">
        <v>168</v>
      </c>
      <c r="E182" s="43">
        <v>42275</v>
      </c>
      <c r="F182" s="42">
        <v>5</v>
      </c>
      <c r="G182" s="42" t="s">
        <v>149</v>
      </c>
      <c r="H182" s="42">
        <v>2</v>
      </c>
      <c r="I182" s="42">
        <v>2</v>
      </c>
      <c r="J182" s="42">
        <v>100</v>
      </c>
      <c r="K182" s="44" t="s">
        <v>150</v>
      </c>
    </row>
    <row r="183" spans="1:11">
      <c r="A183" s="37">
        <v>3171</v>
      </c>
      <c r="B183" s="38">
        <v>1304</v>
      </c>
      <c r="C183" s="38" t="s">
        <v>195</v>
      </c>
      <c r="D183" s="38" t="s">
        <v>168</v>
      </c>
      <c r="E183" s="39">
        <v>42275</v>
      </c>
      <c r="F183" s="38">
        <v>1</v>
      </c>
      <c r="G183" s="38" t="s">
        <v>143</v>
      </c>
      <c r="H183" s="38">
        <v>11</v>
      </c>
      <c r="I183" s="38">
        <v>8</v>
      </c>
      <c r="J183" s="38">
        <v>73</v>
      </c>
      <c r="K183" s="40" t="s">
        <v>151</v>
      </c>
    </row>
    <row r="184" spans="1:11">
      <c r="A184" s="41">
        <v>3172</v>
      </c>
      <c r="B184" s="42">
        <v>1304</v>
      </c>
      <c r="C184" s="42" t="s">
        <v>195</v>
      </c>
      <c r="D184" s="42" t="s">
        <v>168</v>
      </c>
      <c r="E184" s="43">
        <v>42275</v>
      </c>
      <c r="F184" s="42">
        <v>2</v>
      </c>
      <c r="G184" s="42" t="s">
        <v>145</v>
      </c>
      <c r="H184" s="42">
        <v>5</v>
      </c>
      <c r="I184" s="42">
        <v>4</v>
      </c>
      <c r="J184" s="42">
        <v>80</v>
      </c>
      <c r="K184" s="44" t="s">
        <v>146</v>
      </c>
    </row>
    <row r="185" spans="1:11">
      <c r="A185" s="37">
        <v>515</v>
      </c>
      <c r="B185" s="38">
        <v>461</v>
      </c>
      <c r="C185" s="38" t="e">
        <v>#N/A</v>
      </c>
      <c r="D185" s="38" t="s">
        <v>168</v>
      </c>
      <c r="E185" s="39">
        <v>41877</v>
      </c>
      <c r="F185" s="38">
        <v>1</v>
      </c>
      <c r="G185" s="38" t="s">
        <v>143</v>
      </c>
      <c r="H185" s="38">
        <v>11</v>
      </c>
      <c r="I185" s="38">
        <v>0</v>
      </c>
      <c r="J185" s="38">
        <v>0</v>
      </c>
      <c r="K185" s="40" t="s">
        <v>144</v>
      </c>
    </row>
    <row r="186" spans="1:11">
      <c r="A186" s="41">
        <v>516</v>
      </c>
      <c r="B186" s="42">
        <v>462</v>
      </c>
      <c r="C186" s="42" t="s">
        <v>196</v>
      </c>
      <c r="D186" s="42" t="s">
        <v>168</v>
      </c>
      <c r="E186" s="43">
        <v>41885</v>
      </c>
      <c r="F186" s="42">
        <v>1</v>
      </c>
      <c r="G186" s="42" t="s">
        <v>143</v>
      </c>
      <c r="H186" s="42">
        <v>11</v>
      </c>
      <c r="I186" s="42">
        <v>2</v>
      </c>
      <c r="J186" s="42">
        <v>18</v>
      </c>
      <c r="K186" s="44" t="s">
        <v>144</v>
      </c>
    </row>
    <row r="187" spans="1:11">
      <c r="A187" s="37">
        <v>517</v>
      </c>
      <c r="B187" s="38">
        <v>462</v>
      </c>
      <c r="C187" s="38" t="s">
        <v>196</v>
      </c>
      <c r="D187" s="38" t="s">
        <v>168</v>
      </c>
      <c r="E187" s="39">
        <v>41885</v>
      </c>
      <c r="F187" s="38">
        <v>2</v>
      </c>
      <c r="G187" s="38" t="s">
        <v>145</v>
      </c>
      <c r="H187" s="38">
        <v>5</v>
      </c>
      <c r="I187" s="38">
        <v>1</v>
      </c>
      <c r="J187" s="38">
        <v>20</v>
      </c>
      <c r="K187" s="40" t="s">
        <v>144</v>
      </c>
    </row>
    <row r="188" spans="1:11">
      <c r="A188" s="41">
        <v>518</v>
      </c>
      <c r="B188" s="42">
        <v>462</v>
      </c>
      <c r="C188" s="42" t="s">
        <v>196</v>
      </c>
      <c r="D188" s="42" t="s">
        <v>168</v>
      </c>
      <c r="E188" s="43">
        <v>41885</v>
      </c>
      <c r="F188" s="42">
        <v>3</v>
      </c>
      <c r="G188" s="42" t="s">
        <v>147</v>
      </c>
      <c r="H188" s="42">
        <v>5</v>
      </c>
      <c r="I188" s="42">
        <v>3</v>
      </c>
      <c r="J188" s="42">
        <v>60</v>
      </c>
      <c r="K188" s="44" t="s">
        <v>144</v>
      </c>
    </row>
    <row r="189" spans="1:11">
      <c r="A189" s="37">
        <v>519</v>
      </c>
      <c r="B189" s="38">
        <v>462</v>
      </c>
      <c r="C189" s="38" t="s">
        <v>196</v>
      </c>
      <c r="D189" s="38" t="s">
        <v>168</v>
      </c>
      <c r="E189" s="39">
        <v>41885</v>
      </c>
      <c r="F189" s="38">
        <v>4</v>
      </c>
      <c r="G189" s="38" t="s">
        <v>148</v>
      </c>
      <c r="H189" s="38">
        <v>2</v>
      </c>
      <c r="I189" s="38">
        <v>1</v>
      </c>
      <c r="J189" s="38">
        <v>50</v>
      </c>
      <c r="K189" s="40" t="s">
        <v>144</v>
      </c>
    </row>
    <row r="190" spans="1:11">
      <c r="A190" s="41">
        <v>520</v>
      </c>
      <c r="B190" s="42">
        <v>462</v>
      </c>
      <c r="C190" s="42" t="s">
        <v>196</v>
      </c>
      <c r="D190" s="42" t="s">
        <v>168</v>
      </c>
      <c r="E190" s="43">
        <v>41885</v>
      </c>
      <c r="F190" s="42">
        <v>5</v>
      </c>
      <c r="G190" s="42" t="s">
        <v>149</v>
      </c>
      <c r="H190" s="42">
        <v>2</v>
      </c>
      <c r="I190" s="42">
        <v>1</v>
      </c>
      <c r="J190" s="42">
        <v>50</v>
      </c>
      <c r="K190" s="44" t="s">
        <v>144</v>
      </c>
    </row>
    <row r="191" spans="1:11">
      <c r="A191" s="37">
        <v>521</v>
      </c>
      <c r="B191" s="38">
        <v>463</v>
      </c>
      <c r="C191" s="38" t="s">
        <v>197</v>
      </c>
      <c r="D191" s="38" t="s">
        <v>168</v>
      </c>
      <c r="E191" s="39">
        <v>41885</v>
      </c>
      <c r="F191" s="38">
        <v>1</v>
      </c>
      <c r="G191" s="38" t="s">
        <v>143</v>
      </c>
      <c r="H191" s="38">
        <v>11</v>
      </c>
      <c r="I191" s="38">
        <v>1</v>
      </c>
      <c r="J191" s="38">
        <v>9</v>
      </c>
      <c r="K191" s="40" t="s">
        <v>144</v>
      </c>
    </row>
    <row r="192" spans="1:11">
      <c r="A192" s="41">
        <v>522</v>
      </c>
      <c r="B192" s="42">
        <v>463</v>
      </c>
      <c r="C192" s="42" t="s">
        <v>197</v>
      </c>
      <c r="D192" s="42" t="s">
        <v>168</v>
      </c>
      <c r="E192" s="43">
        <v>41885</v>
      </c>
      <c r="F192" s="42">
        <v>2</v>
      </c>
      <c r="G192" s="42" t="s">
        <v>145</v>
      </c>
      <c r="H192" s="42">
        <v>5</v>
      </c>
      <c r="I192" s="42">
        <v>2</v>
      </c>
      <c r="J192" s="42">
        <v>40</v>
      </c>
      <c r="K192" s="44" t="s">
        <v>144</v>
      </c>
    </row>
    <row r="193" spans="1:11">
      <c r="A193" s="37">
        <v>523</v>
      </c>
      <c r="B193" s="38">
        <v>463</v>
      </c>
      <c r="C193" s="38" t="s">
        <v>197</v>
      </c>
      <c r="D193" s="38" t="s">
        <v>168</v>
      </c>
      <c r="E193" s="39">
        <v>41885</v>
      </c>
      <c r="F193" s="38">
        <v>3</v>
      </c>
      <c r="G193" s="38" t="s">
        <v>147</v>
      </c>
      <c r="H193" s="38">
        <v>5</v>
      </c>
      <c r="I193" s="38">
        <v>2</v>
      </c>
      <c r="J193" s="38">
        <v>40</v>
      </c>
      <c r="K193" s="40" t="s">
        <v>144</v>
      </c>
    </row>
    <row r="194" spans="1:11">
      <c r="A194" s="41">
        <v>524</v>
      </c>
      <c r="B194" s="42">
        <v>463</v>
      </c>
      <c r="C194" s="42" t="s">
        <v>197</v>
      </c>
      <c r="D194" s="42" t="s">
        <v>168</v>
      </c>
      <c r="E194" s="43">
        <v>41885</v>
      </c>
      <c r="F194" s="42">
        <v>4</v>
      </c>
      <c r="G194" s="42" t="s">
        <v>148</v>
      </c>
      <c r="H194" s="42">
        <v>2</v>
      </c>
      <c r="I194" s="42">
        <v>0</v>
      </c>
      <c r="J194" s="42">
        <v>0</v>
      </c>
      <c r="K194" s="44" t="s">
        <v>144</v>
      </c>
    </row>
    <row r="195" spans="1:11">
      <c r="A195" s="37">
        <v>525</v>
      </c>
      <c r="B195" s="38">
        <v>463</v>
      </c>
      <c r="C195" s="38" t="s">
        <v>197</v>
      </c>
      <c r="D195" s="38" t="s">
        <v>168</v>
      </c>
      <c r="E195" s="39">
        <v>41885</v>
      </c>
      <c r="F195" s="38">
        <v>5</v>
      </c>
      <c r="G195" s="38" t="s">
        <v>149</v>
      </c>
      <c r="H195" s="38">
        <v>2</v>
      </c>
      <c r="I195" s="38">
        <v>1</v>
      </c>
      <c r="J195" s="38">
        <v>50</v>
      </c>
      <c r="K195" s="40" t="s">
        <v>144</v>
      </c>
    </row>
    <row r="196" spans="1:11">
      <c r="A196" s="41">
        <v>526</v>
      </c>
      <c r="B196" s="42">
        <v>464</v>
      </c>
      <c r="C196" s="42" t="s">
        <v>198</v>
      </c>
      <c r="D196" s="42" t="s">
        <v>168</v>
      </c>
      <c r="E196" s="43">
        <v>41885</v>
      </c>
      <c r="F196" s="42">
        <v>1</v>
      </c>
      <c r="G196" s="42" t="s">
        <v>143</v>
      </c>
      <c r="H196" s="42">
        <v>11</v>
      </c>
      <c r="I196" s="42">
        <v>4</v>
      </c>
      <c r="J196" s="42">
        <v>36</v>
      </c>
      <c r="K196" s="44" t="s">
        <v>144</v>
      </c>
    </row>
    <row r="197" spans="1:11">
      <c r="A197" s="37">
        <v>527</v>
      </c>
      <c r="B197" s="38">
        <v>464</v>
      </c>
      <c r="C197" s="38" t="s">
        <v>198</v>
      </c>
      <c r="D197" s="38" t="s">
        <v>168</v>
      </c>
      <c r="E197" s="39">
        <v>41885</v>
      </c>
      <c r="F197" s="38">
        <v>2</v>
      </c>
      <c r="G197" s="38" t="s">
        <v>145</v>
      </c>
      <c r="H197" s="38">
        <v>5</v>
      </c>
      <c r="I197" s="38">
        <v>2</v>
      </c>
      <c r="J197" s="38">
        <v>40</v>
      </c>
      <c r="K197" s="40" t="s">
        <v>144</v>
      </c>
    </row>
    <row r="198" spans="1:11">
      <c r="A198" s="41">
        <v>528</v>
      </c>
      <c r="B198" s="42">
        <v>464</v>
      </c>
      <c r="C198" s="42" t="s">
        <v>198</v>
      </c>
      <c r="D198" s="42" t="s">
        <v>168</v>
      </c>
      <c r="E198" s="43">
        <v>41885</v>
      </c>
      <c r="F198" s="42">
        <v>3</v>
      </c>
      <c r="G198" s="42" t="s">
        <v>147</v>
      </c>
      <c r="H198" s="42">
        <v>5</v>
      </c>
      <c r="I198" s="42">
        <v>2</v>
      </c>
      <c r="J198" s="42">
        <v>40</v>
      </c>
      <c r="K198" s="44" t="s">
        <v>144</v>
      </c>
    </row>
    <row r="199" spans="1:11">
      <c r="A199" s="37">
        <v>529</v>
      </c>
      <c r="B199" s="38">
        <v>464</v>
      </c>
      <c r="C199" s="38" t="s">
        <v>198</v>
      </c>
      <c r="D199" s="38" t="s">
        <v>168</v>
      </c>
      <c r="E199" s="39">
        <v>41885</v>
      </c>
      <c r="F199" s="38">
        <v>4</v>
      </c>
      <c r="G199" s="38" t="s">
        <v>148</v>
      </c>
      <c r="H199" s="38">
        <v>2</v>
      </c>
      <c r="I199" s="38">
        <v>1</v>
      </c>
      <c r="J199" s="38">
        <v>50</v>
      </c>
      <c r="K199" s="40" t="s">
        <v>144</v>
      </c>
    </row>
    <row r="200" spans="1:11">
      <c r="A200" s="41">
        <v>530</v>
      </c>
      <c r="B200" s="42">
        <v>464</v>
      </c>
      <c r="C200" s="42" t="s">
        <v>198</v>
      </c>
      <c r="D200" s="42" t="s">
        <v>168</v>
      </c>
      <c r="E200" s="43">
        <v>41885</v>
      </c>
      <c r="F200" s="42">
        <v>5</v>
      </c>
      <c r="G200" s="42" t="s">
        <v>149</v>
      </c>
      <c r="H200" s="42">
        <v>2</v>
      </c>
      <c r="I200" s="42">
        <v>1</v>
      </c>
      <c r="J200" s="42">
        <v>50</v>
      </c>
      <c r="K200" s="44" t="s">
        <v>144</v>
      </c>
    </row>
    <row r="201" spans="1:11">
      <c r="A201" s="37">
        <v>531</v>
      </c>
      <c r="B201" s="38">
        <v>465</v>
      </c>
      <c r="C201" s="38" t="s">
        <v>199</v>
      </c>
      <c r="D201" s="38" t="s">
        <v>168</v>
      </c>
      <c r="E201" s="39">
        <v>41885</v>
      </c>
      <c r="F201" s="38">
        <v>1</v>
      </c>
      <c r="G201" s="38" t="s">
        <v>143</v>
      </c>
      <c r="H201" s="38">
        <v>11</v>
      </c>
      <c r="I201" s="38">
        <v>1</v>
      </c>
      <c r="J201" s="38">
        <v>9</v>
      </c>
      <c r="K201" s="40" t="s">
        <v>144</v>
      </c>
    </row>
    <row r="202" spans="1:11">
      <c r="A202" s="41">
        <v>532</v>
      </c>
      <c r="B202" s="42">
        <v>465</v>
      </c>
      <c r="C202" s="42" t="s">
        <v>199</v>
      </c>
      <c r="D202" s="42" t="s">
        <v>168</v>
      </c>
      <c r="E202" s="43">
        <v>41885</v>
      </c>
      <c r="F202" s="42">
        <v>2</v>
      </c>
      <c r="G202" s="42" t="s">
        <v>145</v>
      </c>
      <c r="H202" s="42">
        <v>5</v>
      </c>
      <c r="I202" s="42">
        <v>2</v>
      </c>
      <c r="J202" s="42">
        <v>40</v>
      </c>
      <c r="K202" s="44" t="s">
        <v>144</v>
      </c>
    </row>
    <row r="203" spans="1:11">
      <c r="A203" s="37">
        <v>2389</v>
      </c>
      <c r="B203" s="38">
        <v>1230</v>
      </c>
      <c r="C203" s="38" t="s">
        <v>189</v>
      </c>
      <c r="D203" s="38" t="s">
        <v>168</v>
      </c>
      <c r="E203" s="39">
        <v>42252</v>
      </c>
      <c r="F203" s="38">
        <v>2</v>
      </c>
      <c r="G203" s="38" t="s">
        <v>145</v>
      </c>
      <c r="H203" s="38">
        <v>5</v>
      </c>
      <c r="I203" s="38">
        <v>3</v>
      </c>
      <c r="J203" s="38">
        <v>60</v>
      </c>
      <c r="K203" s="40" t="s">
        <v>144</v>
      </c>
    </row>
    <row r="204" spans="1:11">
      <c r="A204" s="41">
        <v>2390</v>
      </c>
      <c r="B204" s="42">
        <v>1230</v>
      </c>
      <c r="C204" s="42" t="s">
        <v>189</v>
      </c>
      <c r="D204" s="42" t="s">
        <v>168</v>
      </c>
      <c r="E204" s="43">
        <v>42252</v>
      </c>
      <c r="F204" s="42">
        <v>3</v>
      </c>
      <c r="G204" s="42" t="s">
        <v>147</v>
      </c>
      <c r="H204" s="42">
        <v>5</v>
      </c>
      <c r="I204" s="42">
        <v>2</v>
      </c>
      <c r="J204" s="42">
        <v>40</v>
      </c>
      <c r="K204" s="44" t="s">
        <v>144</v>
      </c>
    </row>
    <row r="205" spans="1:11">
      <c r="A205" s="37">
        <v>2391</v>
      </c>
      <c r="B205" s="38">
        <v>1230</v>
      </c>
      <c r="C205" s="38" t="s">
        <v>189</v>
      </c>
      <c r="D205" s="38" t="s">
        <v>168</v>
      </c>
      <c r="E205" s="39">
        <v>42252</v>
      </c>
      <c r="F205" s="38">
        <v>4</v>
      </c>
      <c r="G205" s="38" t="s">
        <v>148</v>
      </c>
      <c r="H205" s="38">
        <v>2</v>
      </c>
      <c r="I205" s="38">
        <v>1</v>
      </c>
      <c r="J205" s="38">
        <v>50</v>
      </c>
      <c r="K205" s="40" t="s">
        <v>144</v>
      </c>
    </row>
    <row r="206" spans="1:11">
      <c r="A206" s="41">
        <v>2392</v>
      </c>
      <c r="B206" s="42">
        <v>1230</v>
      </c>
      <c r="C206" s="42" t="s">
        <v>189</v>
      </c>
      <c r="D206" s="42" t="s">
        <v>168</v>
      </c>
      <c r="E206" s="43">
        <v>42252</v>
      </c>
      <c r="F206" s="42">
        <v>5</v>
      </c>
      <c r="G206" s="42" t="s">
        <v>149</v>
      </c>
      <c r="H206" s="42">
        <v>2</v>
      </c>
      <c r="I206" s="42">
        <v>2</v>
      </c>
      <c r="J206" s="42">
        <v>100</v>
      </c>
      <c r="K206" s="44" t="s">
        <v>150</v>
      </c>
    </row>
    <row r="207" spans="1:11">
      <c r="A207" s="37">
        <v>2393</v>
      </c>
      <c r="B207" s="38">
        <v>1231</v>
      </c>
      <c r="C207" s="38" t="s">
        <v>200</v>
      </c>
      <c r="D207" s="38" t="s">
        <v>168</v>
      </c>
      <c r="E207" s="39">
        <v>42252</v>
      </c>
      <c r="F207" s="38">
        <v>1</v>
      </c>
      <c r="G207" s="38" t="s">
        <v>143</v>
      </c>
      <c r="H207" s="38">
        <v>11</v>
      </c>
      <c r="I207" s="38">
        <v>4</v>
      </c>
      <c r="J207" s="38">
        <v>36</v>
      </c>
      <c r="K207" s="40" t="s">
        <v>144</v>
      </c>
    </row>
    <row r="208" spans="1:11">
      <c r="A208" s="41">
        <v>2394</v>
      </c>
      <c r="B208" s="42">
        <v>1231</v>
      </c>
      <c r="C208" s="42" t="s">
        <v>200</v>
      </c>
      <c r="D208" s="42" t="s">
        <v>168</v>
      </c>
      <c r="E208" s="43">
        <v>42252</v>
      </c>
      <c r="F208" s="42">
        <v>2</v>
      </c>
      <c r="G208" s="42" t="s">
        <v>145</v>
      </c>
      <c r="H208" s="42">
        <v>5</v>
      </c>
      <c r="I208" s="42">
        <v>2</v>
      </c>
      <c r="J208" s="42">
        <v>40</v>
      </c>
      <c r="K208" s="44" t="s">
        <v>144</v>
      </c>
    </row>
    <row r="209" spans="1:11">
      <c r="A209" s="37">
        <v>2395</v>
      </c>
      <c r="B209" s="38">
        <v>1231</v>
      </c>
      <c r="C209" s="38" t="s">
        <v>200</v>
      </c>
      <c r="D209" s="38" t="s">
        <v>168</v>
      </c>
      <c r="E209" s="39">
        <v>42252</v>
      </c>
      <c r="F209" s="38">
        <v>3</v>
      </c>
      <c r="G209" s="38" t="s">
        <v>147</v>
      </c>
      <c r="H209" s="38">
        <v>5</v>
      </c>
      <c r="I209" s="38">
        <v>2</v>
      </c>
      <c r="J209" s="38">
        <v>40</v>
      </c>
      <c r="K209" s="40" t="s">
        <v>144</v>
      </c>
    </row>
    <row r="210" spans="1:11">
      <c r="A210" s="41">
        <v>2396</v>
      </c>
      <c r="B210" s="42">
        <v>1231</v>
      </c>
      <c r="C210" s="42" t="s">
        <v>200</v>
      </c>
      <c r="D210" s="42" t="s">
        <v>168</v>
      </c>
      <c r="E210" s="43">
        <v>42252</v>
      </c>
      <c r="F210" s="42">
        <v>4</v>
      </c>
      <c r="G210" s="42" t="s">
        <v>148</v>
      </c>
      <c r="H210" s="42">
        <v>2</v>
      </c>
      <c r="I210" s="42">
        <v>0</v>
      </c>
      <c r="J210" s="42">
        <v>0</v>
      </c>
      <c r="K210" s="44" t="s">
        <v>144</v>
      </c>
    </row>
    <row r="211" spans="1:11">
      <c r="A211" s="37">
        <v>2397</v>
      </c>
      <c r="B211" s="38">
        <v>1231</v>
      </c>
      <c r="C211" s="38" t="s">
        <v>200</v>
      </c>
      <c r="D211" s="38" t="s">
        <v>168</v>
      </c>
      <c r="E211" s="39">
        <v>42252</v>
      </c>
      <c r="F211" s="38">
        <v>5</v>
      </c>
      <c r="G211" s="38" t="s">
        <v>149</v>
      </c>
      <c r="H211" s="38">
        <v>2</v>
      </c>
      <c r="I211" s="38">
        <v>0</v>
      </c>
      <c r="J211" s="38">
        <v>0</v>
      </c>
      <c r="K211" s="40" t="s">
        <v>144</v>
      </c>
    </row>
    <row r="212" spans="1:11">
      <c r="A212" s="41">
        <v>2398</v>
      </c>
      <c r="B212" s="42">
        <v>1232</v>
      </c>
      <c r="C212" s="42" t="s">
        <v>201</v>
      </c>
      <c r="D212" s="42" t="s">
        <v>168</v>
      </c>
      <c r="E212" s="43">
        <v>42252</v>
      </c>
      <c r="F212" s="42">
        <v>1</v>
      </c>
      <c r="G212" s="42" t="s">
        <v>143</v>
      </c>
      <c r="H212" s="42">
        <v>11</v>
      </c>
      <c r="I212" s="42">
        <v>6</v>
      </c>
      <c r="J212" s="42">
        <v>55</v>
      </c>
      <c r="K212" s="44" t="s">
        <v>144</v>
      </c>
    </row>
    <row r="213" spans="1:11">
      <c r="A213" s="37">
        <v>2399</v>
      </c>
      <c r="B213" s="38">
        <v>1232</v>
      </c>
      <c r="C213" s="38" t="s">
        <v>201</v>
      </c>
      <c r="D213" s="38" t="s">
        <v>168</v>
      </c>
      <c r="E213" s="39">
        <v>42252</v>
      </c>
      <c r="F213" s="38">
        <v>2</v>
      </c>
      <c r="G213" s="38" t="s">
        <v>145</v>
      </c>
      <c r="H213" s="38">
        <v>5</v>
      </c>
      <c r="I213" s="38">
        <v>4</v>
      </c>
      <c r="J213" s="38">
        <v>80</v>
      </c>
      <c r="K213" s="40" t="s">
        <v>146</v>
      </c>
    </row>
    <row r="214" spans="1:11">
      <c r="A214" s="41">
        <v>2400</v>
      </c>
      <c r="B214" s="42">
        <v>1232</v>
      </c>
      <c r="C214" s="42" t="s">
        <v>201</v>
      </c>
      <c r="D214" s="42" t="s">
        <v>168</v>
      </c>
      <c r="E214" s="43">
        <v>42252</v>
      </c>
      <c r="F214" s="42">
        <v>3</v>
      </c>
      <c r="G214" s="42" t="s">
        <v>147</v>
      </c>
      <c r="H214" s="42">
        <v>5</v>
      </c>
      <c r="I214" s="42">
        <v>4</v>
      </c>
      <c r="J214" s="42">
        <v>80</v>
      </c>
      <c r="K214" s="44" t="s">
        <v>146</v>
      </c>
    </row>
    <row r="215" spans="1:11">
      <c r="A215" s="37">
        <v>533</v>
      </c>
      <c r="B215" s="38">
        <v>465</v>
      </c>
      <c r="C215" s="38" t="s">
        <v>199</v>
      </c>
      <c r="D215" s="38" t="s">
        <v>168</v>
      </c>
      <c r="E215" s="39">
        <v>41885</v>
      </c>
      <c r="F215" s="38">
        <v>3</v>
      </c>
      <c r="G215" s="38" t="s">
        <v>147</v>
      </c>
      <c r="H215" s="38">
        <v>5</v>
      </c>
      <c r="I215" s="38">
        <v>1</v>
      </c>
      <c r="J215" s="38">
        <v>20</v>
      </c>
      <c r="K215" s="40" t="s">
        <v>144</v>
      </c>
    </row>
    <row r="216" spans="1:11">
      <c r="A216" s="41">
        <v>534</v>
      </c>
      <c r="B216" s="42">
        <v>465</v>
      </c>
      <c r="C216" s="42" t="s">
        <v>199</v>
      </c>
      <c r="D216" s="42" t="s">
        <v>168</v>
      </c>
      <c r="E216" s="43">
        <v>41885</v>
      </c>
      <c r="F216" s="42">
        <v>4</v>
      </c>
      <c r="G216" s="42" t="s">
        <v>148</v>
      </c>
      <c r="H216" s="42">
        <v>2</v>
      </c>
      <c r="I216" s="42">
        <v>1</v>
      </c>
      <c r="J216" s="42">
        <v>50</v>
      </c>
      <c r="K216" s="44" t="s">
        <v>144</v>
      </c>
    </row>
    <row r="217" spans="1:11">
      <c r="A217" s="37">
        <v>535</v>
      </c>
      <c r="B217" s="38">
        <v>465</v>
      </c>
      <c r="C217" s="38" t="s">
        <v>199</v>
      </c>
      <c r="D217" s="38" t="s">
        <v>168</v>
      </c>
      <c r="E217" s="39">
        <v>41885</v>
      </c>
      <c r="F217" s="38">
        <v>5</v>
      </c>
      <c r="G217" s="38" t="s">
        <v>149</v>
      </c>
      <c r="H217" s="38">
        <v>2</v>
      </c>
      <c r="I217" s="38">
        <v>1</v>
      </c>
      <c r="J217" s="38">
        <v>50</v>
      </c>
      <c r="K217" s="40" t="s">
        <v>144</v>
      </c>
    </row>
    <row r="218" spans="1:11">
      <c r="A218" s="41">
        <v>536</v>
      </c>
      <c r="B218" s="42">
        <v>466</v>
      </c>
      <c r="C218" s="42" t="s">
        <v>202</v>
      </c>
      <c r="D218" s="42" t="s">
        <v>168</v>
      </c>
      <c r="E218" s="43">
        <v>41885</v>
      </c>
      <c r="F218" s="42">
        <v>1</v>
      </c>
      <c r="G218" s="42" t="s">
        <v>143</v>
      </c>
      <c r="H218" s="42">
        <v>11</v>
      </c>
      <c r="I218" s="42">
        <v>4</v>
      </c>
      <c r="J218" s="42">
        <v>36</v>
      </c>
      <c r="K218" s="44" t="s">
        <v>144</v>
      </c>
    </row>
    <row r="219" spans="1:11">
      <c r="A219" s="37">
        <v>537</v>
      </c>
      <c r="B219" s="38">
        <v>466</v>
      </c>
      <c r="C219" s="38" t="s">
        <v>202</v>
      </c>
      <c r="D219" s="38" t="s">
        <v>168</v>
      </c>
      <c r="E219" s="39">
        <v>41885</v>
      </c>
      <c r="F219" s="38">
        <v>2</v>
      </c>
      <c r="G219" s="38" t="s">
        <v>145</v>
      </c>
      <c r="H219" s="38">
        <v>5</v>
      </c>
      <c r="I219" s="38">
        <v>2</v>
      </c>
      <c r="J219" s="38">
        <v>40</v>
      </c>
      <c r="K219" s="40" t="s">
        <v>144</v>
      </c>
    </row>
    <row r="220" spans="1:11">
      <c r="A220" s="41">
        <v>538</v>
      </c>
      <c r="B220" s="42">
        <v>466</v>
      </c>
      <c r="C220" s="42" t="s">
        <v>202</v>
      </c>
      <c r="D220" s="42" t="s">
        <v>168</v>
      </c>
      <c r="E220" s="43">
        <v>41885</v>
      </c>
      <c r="F220" s="42">
        <v>3</v>
      </c>
      <c r="G220" s="42" t="s">
        <v>147</v>
      </c>
      <c r="H220" s="42">
        <v>5</v>
      </c>
      <c r="I220" s="42">
        <v>3</v>
      </c>
      <c r="J220" s="42">
        <v>60</v>
      </c>
      <c r="K220" s="44" t="s">
        <v>144</v>
      </c>
    </row>
    <row r="221" spans="1:11">
      <c r="A221" s="37">
        <v>539</v>
      </c>
      <c r="B221" s="38">
        <v>466</v>
      </c>
      <c r="C221" s="38" t="s">
        <v>202</v>
      </c>
      <c r="D221" s="38" t="s">
        <v>168</v>
      </c>
      <c r="E221" s="39">
        <v>41885</v>
      </c>
      <c r="F221" s="38">
        <v>4</v>
      </c>
      <c r="G221" s="38" t="s">
        <v>148</v>
      </c>
      <c r="H221" s="38">
        <v>2</v>
      </c>
      <c r="I221" s="38">
        <v>2</v>
      </c>
      <c r="J221" s="38">
        <v>100</v>
      </c>
      <c r="K221" s="40" t="s">
        <v>150</v>
      </c>
    </row>
    <row r="222" spans="1:11">
      <c r="A222" s="41">
        <v>540</v>
      </c>
      <c r="B222" s="42">
        <v>466</v>
      </c>
      <c r="C222" s="42" t="s">
        <v>202</v>
      </c>
      <c r="D222" s="42" t="s">
        <v>168</v>
      </c>
      <c r="E222" s="43">
        <v>41885</v>
      </c>
      <c r="F222" s="42">
        <v>5</v>
      </c>
      <c r="G222" s="42" t="s">
        <v>149</v>
      </c>
      <c r="H222" s="42">
        <v>2</v>
      </c>
      <c r="I222" s="42">
        <v>1</v>
      </c>
      <c r="J222" s="42">
        <v>50</v>
      </c>
      <c r="K222" s="44" t="s">
        <v>144</v>
      </c>
    </row>
    <row r="223" spans="1:11">
      <c r="A223" s="37">
        <v>541</v>
      </c>
      <c r="B223" s="38">
        <v>467</v>
      </c>
      <c r="C223" s="38" t="s">
        <v>203</v>
      </c>
      <c r="D223" s="38" t="s">
        <v>168</v>
      </c>
      <c r="E223" s="39">
        <v>41885</v>
      </c>
      <c r="F223" s="38">
        <v>1</v>
      </c>
      <c r="G223" s="38" t="s">
        <v>143</v>
      </c>
      <c r="H223" s="38">
        <v>11</v>
      </c>
      <c r="I223" s="38">
        <v>4</v>
      </c>
      <c r="J223" s="38">
        <v>36</v>
      </c>
      <c r="K223" s="40" t="s">
        <v>144</v>
      </c>
    </row>
    <row r="224" spans="1:11">
      <c r="A224" s="41">
        <v>542</v>
      </c>
      <c r="B224" s="42">
        <v>467</v>
      </c>
      <c r="C224" s="42" t="s">
        <v>203</v>
      </c>
      <c r="D224" s="42" t="s">
        <v>168</v>
      </c>
      <c r="E224" s="43">
        <v>41885</v>
      </c>
      <c r="F224" s="42">
        <v>2</v>
      </c>
      <c r="G224" s="42" t="s">
        <v>145</v>
      </c>
      <c r="H224" s="42">
        <v>5</v>
      </c>
      <c r="I224" s="42">
        <v>4</v>
      </c>
      <c r="J224" s="42">
        <v>80</v>
      </c>
      <c r="K224" s="44" t="s">
        <v>146</v>
      </c>
    </row>
    <row r="225" spans="1:11">
      <c r="A225" s="37">
        <v>543</v>
      </c>
      <c r="B225" s="38">
        <v>467</v>
      </c>
      <c r="C225" s="38" t="s">
        <v>203</v>
      </c>
      <c r="D225" s="38" t="s">
        <v>168</v>
      </c>
      <c r="E225" s="39">
        <v>41885</v>
      </c>
      <c r="F225" s="38">
        <v>3</v>
      </c>
      <c r="G225" s="38" t="s">
        <v>147</v>
      </c>
      <c r="H225" s="38">
        <v>5</v>
      </c>
      <c r="I225" s="38">
        <v>1</v>
      </c>
      <c r="J225" s="38">
        <v>20</v>
      </c>
      <c r="K225" s="40" t="s">
        <v>144</v>
      </c>
    </row>
    <row r="226" spans="1:11">
      <c r="A226" s="41">
        <v>544</v>
      </c>
      <c r="B226" s="42">
        <v>467</v>
      </c>
      <c r="C226" s="42" t="s">
        <v>203</v>
      </c>
      <c r="D226" s="42" t="s">
        <v>168</v>
      </c>
      <c r="E226" s="43">
        <v>41885</v>
      </c>
      <c r="F226" s="42">
        <v>4</v>
      </c>
      <c r="G226" s="42" t="s">
        <v>148</v>
      </c>
      <c r="H226" s="42">
        <v>2</v>
      </c>
      <c r="I226" s="42">
        <v>1</v>
      </c>
      <c r="J226" s="42">
        <v>50</v>
      </c>
      <c r="K226" s="44" t="s">
        <v>144</v>
      </c>
    </row>
    <row r="227" spans="1:11">
      <c r="A227" s="37">
        <v>545</v>
      </c>
      <c r="B227" s="38">
        <v>467</v>
      </c>
      <c r="C227" s="38" t="s">
        <v>203</v>
      </c>
      <c r="D227" s="38" t="s">
        <v>168</v>
      </c>
      <c r="E227" s="39">
        <v>41885</v>
      </c>
      <c r="F227" s="38">
        <v>5</v>
      </c>
      <c r="G227" s="38" t="s">
        <v>149</v>
      </c>
      <c r="H227" s="38">
        <v>2</v>
      </c>
      <c r="I227" s="38">
        <v>0</v>
      </c>
      <c r="J227" s="38">
        <v>0</v>
      </c>
      <c r="K227" s="40" t="s">
        <v>144</v>
      </c>
    </row>
    <row r="228" spans="1:11">
      <c r="A228" s="41">
        <v>546</v>
      </c>
      <c r="B228" s="42">
        <v>468</v>
      </c>
      <c r="C228" s="42" t="s">
        <v>169</v>
      </c>
      <c r="D228" s="42" t="s">
        <v>168</v>
      </c>
      <c r="E228" s="43">
        <v>41885</v>
      </c>
      <c r="F228" s="42">
        <v>1</v>
      </c>
      <c r="G228" s="42" t="s">
        <v>143</v>
      </c>
      <c r="H228" s="42">
        <v>11</v>
      </c>
      <c r="I228" s="42">
        <v>10</v>
      </c>
      <c r="J228" s="42">
        <v>91</v>
      </c>
      <c r="K228" s="44" t="s">
        <v>152</v>
      </c>
    </row>
    <row r="229" spans="1:11">
      <c r="A229" s="37">
        <v>547</v>
      </c>
      <c r="B229" s="38">
        <v>468</v>
      </c>
      <c r="C229" s="38" t="s">
        <v>169</v>
      </c>
      <c r="D229" s="38" t="s">
        <v>168</v>
      </c>
      <c r="E229" s="39">
        <v>41885</v>
      </c>
      <c r="F229" s="38">
        <v>2</v>
      </c>
      <c r="G229" s="38" t="s">
        <v>145</v>
      </c>
      <c r="H229" s="38">
        <v>5</v>
      </c>
      <c r="I229" s="38">
        <v>2</v>
      </c>
      <c r="J229" s="38">
        <v>40</v>
      </c>
      <c r="K229" s="40" t="s">
        <v>144</v>
      </c>
    </row>
    <row r="230" spans="1:11">
      <c r="A230" s="41">
        <v>548</v>
      </c>
      <c r="B230" s="42">
        <v>468</v>
      </c>
      <c r="C230" s="42" t="s">
        <v>169</v>
      </c>
      <c r="D230" s="42" t="s">
        <v>168</v>
      </c>
      <c r="E230" s="43">
        <v>41885</v>
      </c>
      <c r="F230" s="42">
        <v>3</v>
      </c>
      <c r="G230" s="42" t="s">
        <v>147</v>
      </c>
      <c r="H230" s="42">
        <v>5</v>
      </c>
      <c r="I230" s="42">
        <v>0</v>
      </c>
      <c r="J230" s="42">
        <v>0</v>
      </c>
      <c r="K230" s="44" t="s">
        <v>144</v>
      </c>
    </row>
    <row r="231" spans="1:11">
      <c r="A231" s="37">
        <v>549</v>
      </c>
      <c r="B231" s="38">
        <v>468</v>
      </c>
      <c r="C231" s="38" t="s">
        <v>169</v>
      </c>
      <c r="D231" s="38" t="s">
        <v>168</v>
      </c>
      <c r="E231" s="39">
        <v>41885</v>
      </c>
      <c r="F231" s="38">
        <v>4</v>
      </c>
      <c r="G231" s="38" t="s">
        <v>148</v>
      </c>
      <c r="H231" s="38">
        <v>2</v>
      </c>
      <c r="I231" s="38">
        <v>1</v>
      </c>
      <c r="J231" s="38">
        <v>50</v>
      </c>
      <c r="K231" s="40" t="s">
        <v>144</v>
      </c>
    </row>
    <row r="232" spans="1:11">
      <c r="A232" s="41">
        <v>550</v>
      </c>
      <c r="B232" s="42">
        <v>468</v>
      </c>
      <c r="C232" s="42" t="s">
        <v>169</v>
      </c>
      <c r="D232" s="42" t="s">
        <v>168</v>
      </c>
      <c r="E232" s="43">
        <v>41885</v>
      </c>
      <c r="F232" s="42">
        <v>5</v>
      </c>
      <c r="G232" s="42" t="s">
        <v>149</v>
      </c>
      <c r="H232" s="42">
        <v>2</v>
      </c>
      <c r="I232" s="42">
        <v>1</v>
      </c>
      <c r="J232" s="42">
        <v>50</v>
      </c>
      <c r="K232" s="44" t="s">
        <v>144</v>
      </c>
    </row>
    <row r="233" spans="1:11">
      <c r="A233" s="37">
        <v>551</v>
      </c>
      <c r="B233" s="38">
        <v>469</v>
      </c>
      <c r="C233" s="38" t="s">
        <v>204</v>
      </c>
      <c r="D233" s="38" t="s">
        <v>168</v>
      </c>
      <c r="E233" s="39">
        <v>41885</v>
      </c>
      <c r="F233" s="38">
        <v>1</v>
      </c>
      <c r="G233" s="38" t="s">
        <v>143</v>
      </c>
      <c r="H233" s="38">
        <v>11</v>
      </c>
      <c r="I233" s="38">
        <v>6</v>
      </c>
      <c r="J233" s="38">
        <v>55</v>
      </c>
      <c r="K233" s="40" t="s">
        <v>144</v>
      </c>
    </row>
    <row r="234" spans="1:11">
      <c r="A234" s="41">
        <v>552</v>
      </c>
      <c r="B234" s="42">
        <v>469</v>
      </c>
      <c r="C234" s="42" t="s">
        <v>204</v>
      </c>
      <c r="D234" s="42" t="s">
        <v>168</v>
      </c>
      <c r="E234" s="43">
        <v>41885</v>
      </c>
      <c r="F234" s="42">
        <v>2</v>
      </c>
      <c r="G234" s="42" t="s">
        <v>145</v>
      </c>
      <c r="H234" s="42">
        <v>5</v>
      </c>
      <c r="I234" s="42">
        <v>5</v>
      </c>
      <c r="J234" s="42">
        <v>100</v>
      </c>
      <c r="K234" s="44" t="s">
        <v>150</v>
      </c>
    </row>
    <row r="235" spans="1:11">
      <c r="A235" s="37">
        <v>553</v>
      </c>
      <c r="B235" s="38">
        <v>469</v>
      </c>
      <c r="C235" s="38" t="s">
        <v>204</v>
      </c>
      <c r="D235" s="38" t="s">
        <v>168</v>
      </c>
      <c r="E235" s="39">
        <v>41885</v>
      </c>
      <c r="F235" s="38">
        <v>3</v>
      </c>
      <c r="G235" s="38" t="s">
        <v>147</v>
      </c>
      <c r="H235" s="38">
        <v>5</v>
      </c>
      <c r="I235" s="38">
        <v>1</v>
      </c>
      <c r="J235" s="38">
        <v>20</v>
      </c>
      <c r="K235" s="40" t="s">
        <v>144</v>
      </c>
    </row>
    <row r="236" spans="1:11">
      <c r="A236" s="41">
        <v>554</v>
      </c>
      <c r="B236" s="42">
        <v>469</v>
      </c>
      <c r="C236" s="42" t="s">
        <v>204</v>
      </c>
      <c r="D236" s="42" t="s">
        <v>168</v>
      </c>
      <c r="E236" s="43">
        <v>41885</v>
      </c>
      <c r="F236" s="42">
        <v>4</v>
      </c>
      <c r="G236" s="42" t="s">
        <v>148</v>
      </c>
      <c r="H236" s="42">
        <v>2</v>
      </c>
      <c r="I236" s="42">
        <v>1</v>
      </c>
      <c r="J236" s="42">
        <v>50</v>
      </c>
      <c r="K236" s="44" t="s">
        <v>144</v>
      </c>
    </row>
    <row r="237" spans="1:11">
      <c r="A237" s="37">
        <v>555</v>
      </c>
      <c r="B237" s="38">
        <v>469</v>
      </c>
      <c r="C237" s="38" t="s">
        <v>204</v>
      </c>
      <c r="D237" s="38" t="s">
        <v>168</v>
      </c>
      <c r="E237" s="39">
        <v>41885</v>
      </c>
      <c r="F237" s="38">
        <v>5</v>
      </c>
      <c r="G237" s="38" t="s">
        <v>149</v>
      </c>
      <c r="H237" s="38">
        <v>2</v>
      </c>
      <c r="I237" s="38">
        <v>2</v>
      </c>
      <c r="J237" s="38">
        <v>100</v>
      </c>
      <c r="K237" s="40" t="s">
        <v>150</v>
      </c>
    </row>
    <row r="238" spans="1:11">
      <c r="A238" s="41">
        <v>556</v>
      </c>
      <c r="B238" s="42">
        <v>470</v>
      </c>
      <c r="C238" s="42" t="s">
        <v>205</v>
      </c>
      <c r="D238" s="42" t="s">
        <v>168</v>
      </c>
      <c r="E238" s="43">
        <v>41885</v>
      </c>
      <c r="F238" s="42">
        <v>1</v>
      </c>
      <c r="G238" s="42" t="s">
        <v>143</v>
      </c>
      <c r="H238" s="42">
        <v>11</v>
      </c>
      <c r="I238" s="42">
        <v>3</v>
      </c>
      <c r="J238" s="42">
        <v>27</v>
      </c>
      <c r="K238" s="44" t="s">
        <v>144</v>
      </c>
    </row>
    <row r="239" spans="1:11">
      <c r="A239" s="37">
        <v>557</v>
      </c>
      <c r="B239" s="38">
        <v>470</v>
      </c>
      <c r="C239" s="38" t="s">
        <v>205</v>
      </c>
      <c r="D239" s="38" t="s">
        <v>168</v>
      </c>
      <c r="E239" s="39">
        <v>41885</v>
      </c>
      <c r="F239" s="38">
        <v>2</v>
      </c>
      <c r="G239" s="38" t="s">
        <v>145</v>
      </c>
      <c r="H239" s="38">
        <v>5</v>
      </c>
      <c r="I239" s="38">
        <v>3</v>
      </c>
      <c r="J239" s="38">
        <v>60</v>
      </c>
      <c r="K239" s="40" t="s">
        <v>144</v>
      </c>
    </row>
    <row r="240" spans="1:11">
      <c r="A240" s="41">
        <v>558</v>
      </c>
      <c r="B240" s="42">
        <v>470</v>
      </c>
      <c r="C240" s="42" t="s">
        <v>205</v>
      </c>
      <c r="D240" s="42" t="s">
        <v>168</v>
      </c>
      <c r="E240" s="43">
        <v>41885</v>
      </c>
      <c r="F240" s="42">
        <v>3</v>
      </c>
      <c r="G240" s="42" t="s">
        <v>147</v>
      </c>
      <c r="H240" s="42">
        <v>5</v>
      </c>
      <c r="I240" s="42">
        <v>1</v>
      </c>
      <c r="J240" s="42">
        <v>20</v>
      </c>
      <c r="K240" s="44" t="s">
        <v>144</v>
      </c>
    </row>
    <row r="241" spans="1:11">
      <c r="A241" s="37">
        <v>559</v>
      </c>
      <c r="B241" s="38">
        <v>470</v>
      </c>
      <c r="C241" s="38" t="s">
        <v>205</v>
      </c>
      <c r="D241" s="38" t="s">
        <v>168</v>
      </c>
      <c r="E241" s="39">
        <v>41885</v>
      </c>
      <c r="F241" s="38">
        <v>4</v>
      </c>
      <c r="G241" s="38" t="s">
        <v>148</v>
      </c>
      <c r="H241" s="38">
        <v>2</v>
      </c>
      <c r="I241" s="38">
        <v>1</v>
      </c>
      <c r="J241" s="38">
        <v>50</v>
      </c>
      <c r="K241" s="40" t="s">
        <v>144</v>
      </c>
    </row>
    <row r="242" spans="1:11">
      <c r="A242" s="41">
        <v>560</v>
      </c>
      <c r="B242" s="42">
        <v>470</v>
      </c>
      <c r="C242" s="42" t="s">
        <v>205</v>
      </c>
      <c r="D242" s="42" t="s">
        <v>168</v>
      </c>
      <c r="E242" s="43">
        <v>41885</v>
      </c>
      <c r="F242" s="42">
        <v>5</v>
      </c>
      <c r="G242" s="42" t="s">
        <v>149</v>
      </c>
      <c r="H242" s="42">
        <v>2</v>
      </c>
      <c r="I242" s="42">
        <v>0</v>
      </c>
      <c r="J242" s="42">
        <v>0</v>
      </c>
      <c r="K242" s="44" t="s">
        <v>144</v>
      </c>
    </row>
    <row r="243" spans="1:11">
      <c r="A243" s="37">
        <v>561</v>
      </c>
      <c r="B243" s="38">
        <v>471</v>
      </c>
      <c r="C243" s="38" t="s">
        <v>206</v>
      </c>
      <c r="D243" s="38" t="s">
        <v>168</v>
      </c>
      <c r="E243" s="39">
        <v>41885</v>
      </c>
      <c r="F243" s="38">
        <v>1</v>
      </c>
      <c r="G243" s="38" t="s">
        <v>143</v>
      </c>
      <c r="H243" s="38">
        <v>11</v>
      </c>
      <c r="I243" s="38">
        <v>6</v>
      </c>
      <c r="J243" s="38">
        <v>55</v>
      </c>
      <c r="K243" s="40" t="s">
        <v>144</v>
      </c>
    </row>
    <row r="244" spans="1:11">
      <c r="A244" s="41">
        <v>562</v>
      </c>
      <c r="B244" s="42">
        <v>471</v>
      </c>
      <c r="C244" s="42" t="s">
        <v>206</v>
      </c>
      <c r="D244" s="42" t="s">
        <v>168</v>
      </c>
      <c r="E244" s="43">
        <v>41885</v>
      </c>
      <c r="F244" s="42">
        <v>2</v>
      </c>
      <c r="G244" s="42" t="s">
        <v>145</v>
      </c>
      <c r="H244" s="42">
        <v>5</v>
      </c>
      <c r="I244" s="42">
        <v>3</v>
      </c>
      <c r="J244" s="42">
        <v>60</v>
      </c>
      <c r="K244" s="44" t="s">
        <v>144</v>
      </c>
    </row>
    <row r="245" spans="1:11">
      <c r="A245" s="37">
        <v>563</v>
      </c>
      <c r="B245" s="38">
        <v>471</v>
      </c>
      <c r="C245" s="38" t="s">
        <v>206</v>
      </c>
      <c r="D245" s="38" t="s">
        <v>168</v>
      </c>
      <c r="E245" s="39">
        <v>41885</v>
      </c>
      <c r="F245" s="38">
        <v>3</v>
      </c>
      <c r="G245" s="38" t="s">
        <v>147</v>
      </c>
      <c r="H245" s="38">
        <v>5</v>
      </c>
      <c r="I245" s="38">
        <v>3</v>
      </c>
      <c r="J245" s="38">
        <v>60</v>
      </c>
      <c r="K245" s="40" t="s">
        <v>144</v>
      </c>
    </row>
    <row r="246" spans="1:11">
      <c r="A246" s="41">
        <v>564</v>
      </c>
      <c r="B246" s="42">
        <v>471</v>
      </c>
      <c r="C246" s="42" t="s">
        <v>206</v>
      </c>
      <c r="D246" s="42" t="s">
        <v>168</v>
      </c>
      <c r="E246" s="43">
        <v>41885</v>
      </c>
      <c r="F246" s="42">
        <v>4</v>
      </c>
      <c r="G246" s="42" t="s">
        <v>148</v>
      </c>
      <c r="H246" s="42">
        <v>2</v>
      </c>
      <c r="I246" s="42">
        <v>1</v>
      </c>
      <c r="J246" s="42">
        <v>50</v>
      </c>
      <c r="K246" s="44" t="s">
        <v>144</v>
      </c>
    </row>
    <row r="247" spans="1:11">
      <c r="A247" s="37">
        <v>565</v>
      </c>
      <c r="B247" s="38">
        <v>471</v>
      </c>
      <c r="C247" s="38" t="s">
        <v>206</v>
      </c>
      <c r="D247" s="38" t="s">
        <v>168</v>
      </c>
      <c r="E247" s="39">
        <v>41885</v>
      </c>
      <c r="F247" s="38">
        <v>5</v>
      </c>
      <c r="G247" s="38" t="s">
        <v>149</v>
      </c>
      <c r="H247" s="38">
        <v>2</v>
      </c>
      <c r="I247" s="38">
        <v>1</v>
      </c>
      <c r="J247" s="38">
        <v>50</v>
      </c>
      <c r="K247" s="40" t="s">
        <v>144</v>
      </c>
    </row>
    <row r="248" spans="1:11">
      <c r="A248" s="41">
        <v>566</v>
      </c>
      <c r="B248" s="42">
        <v>472</v>
      </c>
      <c r="C248" s="42" t="s">
        <v>207</v>
      </c>
      <c r="D248" s="42" t="s">
        <v>168</v>
      </c>
      <c r="E248" s="43">
        <v>41885</v>
      </c>
      <c r="F248" s="42">
        <v>1</v>
      </c>
      <c r="G248" s="42" t="s">
        <v>143</v>
      </c>
      <c r="H248" s="42">
        <v>11</v>
      </c>
      <c r="I248" s="42">
        <v>3</v>
      </c>
      <c r="J248" s="42">
        <v>27</v>
      </c>
      <c r="K248" s="44" t="s">
        <v>144</v>
      </c>
    </row>
    <row r="249" spans="1:11">
      <c r="A249" s="37">
        <v>567</v>
      </c>
      <c r="B249" s="38">
        <v>472</v>
      </c>
      <c r="C249" s="38" t="s">
        <v>207</v>
      </c>
      <c r="D249" s="38" t="s">
        <v>168</v>
      </c>
      <c r="E249" s="39">
        <v>41885</v>
      </c>
      <c r="F249" s="38">
        <v>2</v>
      </c>
      <c r="G249" s="38" t="s">
        <v>145</v>
      </c>
      <c r="H249" s="38">
        <v>5</v>
      </c>
      <c r="I249" s="38">
        <v>3</v>
      </c>
      <c r="J249" s="38">
        <v>60</v>
      </c>
      <c r="K249" s="40" t="s">
        <v>144</v>
      </c>
    </row>
    <row r="250" spans="1:11">
      <c r="A250" s="41">
        <v>568</v>
      </c>
      <c r="B250" s="42">
        <v>472</v>
      </c>
      <c r="C250" s="42" t="s">
        <v>207</v>
      </c>
      <c r="D250" s="42" t="s">
        <v>168</v>
      </c>
      <c r="E250" s="43">
        <v>41885</v>
      </c>
      <c r="F250" s="42">
        <v>3</v>
      </c>
      <c r="G250" s="42" t="s">
        <v>147</v>
      </c>
      <c r="H250" s="42">
        <v>5</v>
      </c>
      <c r="I250" s="42">
        <v>4</v>
      </c>
      <c r="J250" s="42">
        <v>80</v>
      </c>
      <c r="K250" s="44" t="s">
        <v>146</v>
      </c>
    </row>
    <row r="251" spans="1:11">
      <c r="A251" s="37">
        <v>569</v>
      </c>
      <c r="B251" s="38">
        <v>472</v>
      </c>
      <c r="C251" s="38" t="s">
        <v>207</v>
      </c>
      <c r="D251" s="38" t="s">
        <v>168</v>
      </c>
      <c r="E251" s="39">
        <v>41885</v>
      </c>
      <c r="F251" s="38">
        <v>4</v>
      </c>
      <c r="G251" s="38" t="s">
        <v>148</v>
      </c>
      <c r="H251" s="38">
        <v>2</v>
      </c>
      <c r="I251" s="38">
        <v>1</v>
      </c>
      <c r="J251" s="38">
        <v>50</v>
      </c>
      <c r="K251" s="40" t="s">
        <v>144</v>
      </c>
    </row>
    <row r="252" spans="1:11">
      <c r="A252" s="41">
        <v>570</v>
      </c>
      <c r="B252" s="42">
        <v>472</v>
      </c>
      <c r="C252" s="42" t="s">
        <v>207</v>
      </c>
      <c r="D252" s="42" t="s">
        <v>168</v>
      </c>
      <c r="E252" s="43">
        <v>41885</v>
      </c>
      <c r="F252" s="42">
        <v>5</v>
      </c>
      <c r="G252" s="42" t="s">
        <v>149</v>
      </c>
      <c r="H252" s="42">
        <v>2</v>
      </c>
      <c r="I252" s="42">
        <v>1</v>
      </c>
      <c r="J252" s="42">
        <v>50</v>
      </c>
      <c r="K252" s="44" t="s">
        <v>144</v>
      </c>
    </row>
    <row r="253" spans="1:11">
      <c r="A253" s="37">
        <v>571</v>
      </c>
      <c r="B253" s="38">
        <v>473</v>
      </c>
      <c r="C253" s="38" t="s">
        <v>208</v>
      </c>
      <c r="D253" s="38" t="s">
        <v>168</v>
      </c>
      <c r="E253" s="39">
        <v>41885</v>
      </c>
      <c r="F253" s="38">
        <v>1</v>
      </c>
      <c r="G253" s="38" t="s">
        <v>143</v>
      </c>
      <c r="H253" s="38">
        <v>11</v>
      </c>
      <c r="I253" s="38">
        <v>0</v>
      </c>
      <c r="J253" s="38">
        <v>0</v>
      </c>
      <c r="K253" s="40" t="s">
        <v>144</v>
      </c>
    </row>
    <row r="254" spans="1:11">
      <c r="A254" s="41">
        <v>572</v>
      </c>
      <c r="B254" s="42">
        <v>473</v>
      </c>
      <c r="C254" s="42" t="s">
        <v>208</v>
      </c>
      <c r="D254" s="42" t="s">
        <v>168</v>
      </c>
      <c r="E254" s="43">
        <v>41885</v>
      </c>
      <c r="F254" s="42">
        <v>2</v>
      </c>
      <c r="G254" s="42" t="s">
        <v>145</v>
      </c>
      <c r="H254" s="42">
        <v>5</v>
      </c>
      <c r="I254" s="42">
        <v>1</v>
      </c>
      <c r="J254" s="42">
        <v>20</v>
      </c>
      <c r="K254" s="44" t="s">
        <v>144</v>
      </c>
    </row>
    <row r="255" spans="1:11">
      <c r="A255" s="37">
        <v>573</v>
      </c>
      <c r="B255" s="38">
        <v>473</v>
      </c>
      <c r="C255" s="38" t="s">
        <v>208</v>
      </c>
      <c r="D255" s="38" t="s">
        <v>168</v>
      </c>
      <c r="E255" s="39">
        <v>41885</v>
      </c>
      <c r="F255" s="38">
        <v>3</v>
      </c>
      <c r="G255" s="38" t="s">
        <v>147</v>
      </c>
      <c r="H255" s="38">
        <v>5</v>
      </c>
      <c r="I255" s="38">
        <v>1</v>
      </c>
      <c r="J255" s="38">
        <v>20</v>
      </c>
      <c r="K255" s="40" t="s">
        <v>144</v>
      </c>
    </row>
    <row r="256" spans="1:11">
      <c r="A256" s="41">
        <v>574</v>
      </c>
      <c r="B256" s="42">
        <v>473</v>
      </c>
      <c r="C256" s="42" t="s">
        <v>208</v>
      </c>
      <c r="D256" s="42" t="s">
        <v>168</v>
      </c>
      <c r="E256" s="43">
        <v>41885</v>
      </c>
      <c r="F256" s="42">
        <v>4</v>
      </c>
      <c r="G256" s="42" t="s">
        <v>148</v>
      </c>
      <c r="H256" s="42">
        <v>2</v>
      </c>
      <c r="I256" s="42">
        <v>1</v>
      </c>
      <c r="J256" s="42">
        <v>50</v>
      </c>
      <c r="K256" s="44" t="s">
        <v>144</v>
      </c>
    </row>
    <row r="257" spans="1:11">
      <c r="A257" s="37">
        <v>575</v>
      </c>
      <c r="B257" s="38">
        <v>473</v>
      </c>
      <c r="C257" s="38" t="s">
        <v>208</v>
      </c>
      <c r="D257" s="38" t="s">
        <v>168</v>
      </c>
      <c r="E257" s="39">
        <v>41885</v>
      </c>
      <c r="F257" s="38">
        <v>5</v>
      </c>
      <c r="G257" s="38" t="s">
        <v>149</v>
      </c>
      <c r="H257" s="38">
        <v>2</v>
      </c>
      <c r="I257" s="38">
        <v>2</v>
      </c>
      <c r="J257" s="38">
        <v>100</v>
      </c>
      <c r="K257" s="40" t="s">
        <v>150</v>
      </c>
    </row>
    <row r="258" spans="1:11">
      <c r="A258" s="41">
        <v>576</v>
      </c>
      <c r="B258" s="42">
        <v>474</v>
      </c>
      <c r="C258" s="42" t="s">
        <v>209</v>
      </c>
      <c r="D258" s="42" t="s">
        <v>168</v>
      </c>
      <c r="E258" s="43">
        <v>41885</v>
      </c>
      <c r="F258" s="42">
        <v>1</v>
      </c>
      <c r="G258" s="42" t="s">
        <v>143</v>
      </c>
      <c r="H258" s="42">
        <v>11</v>
      </c>
      <c r="I258" s="42">
        <v>2</v>
      </c>
      <c r="J258" s="42">
        <v>18</v>
      </c>
      <c r="K258" s="44" t="s">
        <v>144</v>
      </c>
    </row>
    <row r="259" spans="1:11">
      <c r="A259" s="37">
        <v>577</v>
      </c>
      <c r="B259" s="38">
        <v>474</v>
      </c>
      <c r="C259" s="38" t="s">
        <v>209</v>
      </c>
      <c r="D259" s="38" t="s">
        <v>168</v>
      </c>
      <c r="E259" s="39">
        <v>41885</v>
      </c>
      <c r="F259" s="38">
        <v>2</v>
      </c>
      <c r="G259" s="38" t="s">
        <v>145</v>
      </c>
      <c r="H259" s="38">
        <v>5</v>
      </c>
      <c r="I259" s="38">
        <v>1</v>
      </c>
      <c r="J259" s="38">
        <v>20</v>
      </c>
      <c r="K259" s="40" t="s">
        <v>144</v>
      </c>
    </row>
    <row r="260" spans="1:11">
      <c r="A260" s="41">
        <v>578</v>
      </c>
      <c r="B260" s="42">
        <v>474</v>
      </c>
      <c r="C260" s="42" t="s">
        <v>209</v>
      </c>
      <c r="D260" s="42" t="s">
        <v>168</v>
      </c>
      <c r="E260" s="43">
        <v>41885</v>
      </c>
      <c r="F260" s="42">
        <v>3</v>
      </c>
      <c r="G260" s="42" t="s">
        <v>147</v>
      </c>
      <c r="H260" s="42">
        <v>5</v>
      </c>
      <c r="I260" s="42">
        <v>2</v>
      </c>
      <c r="J260" s="42">
        <v>40</v>
      </c>
      <c r="K260" s="44" t="s">
        <v>144</v>
      </c>
    </row>
    <row r="261" spans="1:11">
      <c r="A261" s="37">
        <v>579</v>
      </c>
      <c r="B261" s="38">
        <v>474</v>
      </c>
      <c r="C261" s="38" t="s">
        <v>209</v>
      </c>
      <c r="D261" s="38" t="s">
        <v>168</v>
      </c>
      <c r="E261" s="39">
        <v>41885</v>
      </c>
      <c r="F261" s="38">
        <v>4</v>
      </c>
      <c r="G261" s="38" t="s">
        <v>148</v>
      </c>
      <c r="H261" s="38">
        <v>2</v>
      </c>
      <c r="I261" s="38">
        <v>1</v>
      </c>
      <c r="J261" s="38">
        <v>50</v>
      </c>
      <c r="K261" s="40" t="s">
        <v>144</v>
      </c>
    </row>
    <row r="262" spans="1:11">
      <c r="A262" s="41">
        <v>580</v>
      </c>
      <c r="B262" s="42">
        <v>474</v>
      </c>
      <c r="C262" s="42" t="s">
        <v>209</v>
      </c>
      <c r="D262" s="42" t="s">
        <v>168</v>
      </c>
      <c r="E262" s="43">
        <v>41885</v>
      </c>
      <c r="F262" s="42">
        <v>5</v>
      </c>
      <c r="G262" s="42" t="s">
        <v>149</v>
      </c>
      <c r="H262" s="42">
        <v>2</v>
      </c>
      <c r="I262" s="42">
        <v>2</v>
      </c>
      <c r="J262" s="42">
        <v>100</v>
      </c>
      <c r="K262" s="44" t="s">
        <v>150</v>
      </c>
    </row>
    <row r="263" spans="1:11">
      <c r="A263" s="37">
        <v>581</v>
      </c>
      <c r="B263" s="38">
        <v>475</v>
      </c>
      <c r="C263" s="38" t="s">
        <v>210</v>
      </c>
      <c r="D263" s="38" t="s">
        <v>168</v>
      </c>
      <c r="E263" s="39">
        <v>41885</v>
      </c>
      <c r="F263" s="38">
        <v>1</v>
      </c>
      <c r="G263" s="38" t="s">
        <v>143</v>
      </c>
      <c r="H263" s="38">
        <v>11</v>
      </c>
      <c r="I263" s="38">
        <v>6</v>
      </c>
      <c r="J263" s="38">
        <v>55</v>
      </c>
      <c r="K263" s="40" t="s">
        <v>144</v>
      </c>
    </row>
    <row r="264" spans="1:11">
      <c r="A264" s="41">
        <v>582</v>
      </c>
      <c r="B264" s="42">
        <v>475</v>
      </c>
      <c r="C264" s="42" t="s">
        <v>210</v>
      </c>
      <c r="D264" s="42" t="s">
        <v>168</v>
      </c>
      <c r="E264" s="43">
        <v>41885</v>
      </c>
      <c r="F264" s="42">
        <v>2</v>
      </c>
      <c r="G264" s="42" t="s">
        <v>145</v>
      </c>
      <c r="H264" s="42">
        <v>5</v>
      </c>
      <c r="I264" s="42">
        <v>1</v>
      </c>
      <c r="J264" s="42">
        <v>20</v>
      </c>
      <c r="K264" s="44" t="s">
        <v>144</v>
      </c>
    </row>
    <row r="265" spans="1:11">
      <c r="A265" s="37">
        <v>583</v>
      </c>
      <c r="B265" s="38">
        <v>475</v>
      </c>
      <c r="C265" s="38" t="s">
        <v>210</v>
      </c>
      <c r="D265" s="38" t="s">
        <v>168</v>
      </c>
      <c r="E265" s="39">
        <v>41885</v>
      </c>
      <c r="F265" s="38">
        <v>3</v>
      </c>
      <c r="G265" s="38" t="s">
        <v>147</v>
      </c>
      <c r="H265" s="38">
        <v>5</v>
      </c>
      <c r="I265" s="38">
        <v>2</v>
      </c>
      <c r="J265" s="38">
        <v>40</v>
      </c>
      <c r="K265" s="40" t="s">
        <v>144</v>
      </c>
    </row>
    <row r="266" spans="1:11">
      <c r="A266" s="41">
        <v>584</v>
      </c>
      <c r="B266" s="42">
        <v>475</v>
      </c>
      <c r="C266" s="42" t="s">
        <v>210</v>
      </c>
      <c r="D266" s="42" t="s">
        <v>168</v>
      </c>
      <c r="E266" s="43">
        <v>41885</v>
      </c>
      <c r="F266" s="42">
        <v>4</v>
      </c>
      <c r="G266" s="42" t="s">
        <v>148</v>
      </c>
      <c r="H266" s="42">
        <v>2</v>
      </c>
      <c r="I266" s="42">
        <v>0</v>
      </c>
      <c r="J266" s="42">
        <v>0</v>
      </c>
      <c r="K266" s="44" t="s">
        <v>144</v>
      </c>
    </row>
    <row r="267" spans="1:11">
      <c r="A267" s="37">
        <v>585</v>
      </c>
      <c r="B267" s="38">
        <v>475</v>
      </c>
      <c r="C267" s="38" t="s">
        <v>210</v>
      </c>
      <c r="D267" s="38" t="s">
        <v>168</v>
      </c>
      <c r="E267" s="39">
        <v>41885</v>
      </c>
      <c r="F267" s="38">
        <v>5</v>
      </c>
      <c r="G267" s="38" t="s">
        <v>149</v>
      </c>
      <c r="H267" s="38">
        <v>2</v>
      </c>
      <c r="I267" s="38">
        <v>1</v>
      </c>
      <c r="J267" s="38">
        <v>50</v>
      </c>
      <c r="K267" s="40" t="s">
        <v>144</v>
      </c>
    </row>
    <row r="268" spans="1:11">
      <c r="A268" s="41">
        <v>586</v>
      </c>
      <c r="B268" s="42">
        <v>476</v>
      </c>
      <c r="C268" s="42" t="s">
        <v>211</v>
      </c>
      <c r="D268" s="42" t="s">
        <v>168</v>
      </c>
      <c r="E268" s="43">
        <v>41885</v>
      </c>
      <c r="F268" s="42">
        <v>1</v>
      </c>
      <c r="G268" s="42" t="s">
        <v>143</v>
      </c>
      <c r="H268" s="42">
        <v>11</v>
      </c>
      <c r="I268" s="42">
        <v>9</v>
      </c>
      <c r="J268" s="42">
        <v>82</v>
      </c>
      <c r="K268" s="44" t="s">
        <v>146</v>
      </c>
    </row>
    <row r="269" spans="1:11">
      <c r="A269" s="37">
        <v>587</v>
      </c>
      <c r="B269" s="38">
        <v>476</v>
      </c>
      <c r="C269" s="38" t="s">
        <v>211</v>
      </c>
      <c r="D269" s="38" t="s">
        <v>168</v>
      </c>
      <c r="E269" s="39">
        <v>41885</v>
      </c>
      <c r="F269" s="38">
        <v>2</v>
      </c>
      <c r="G269" s="38" t="s">
        <v>145</v>
      </c>
      <c r="H269" s="38">
        <v>5</v>
      </c>
      <c r="I269" s="38">
        <v>2</v>
      </c>
      <c r="J269" s="38">
        <v>40</v>
      </c>
      <c r="K269" s="40" t="s">
        <v>144</v>
      </c>
    </row>
    <row r="270" spans="1:11">
      <c r="A270" s="41">
        <v>588</v>
      </c>
      <c r="B270" s="42">
        <v>476</v>
      </c>
      <c r="C270" s="42" t="s">
        <v>211</v>
      </c>
      <c r="D270" s="42" t="s">
        <v>168</v>
      </c>
      <c r="E270" s="43">
        <v>41885</v>
      </c>
      <c r="F270" s="42">
        <v>3</v>
      </c>
      <c r="G270" s="42" t="s">
        <v>147</v>
      </c>
      <c r="H270" s="42">
        <v>5</v>
      </c>
      <c r="I270" s="42">
        <v>3</v>
      </c>
      <c r="J270" s="42">
        <v>60</v>
      </c>
      <c r="K270" s="44" t="s">
        <v>144</v>
      </c>
    </row>
    <row r="271" spans="1:11">
      <c r="A271" s="37">
        <v>589</v>
      </c>
      <c r="B271" s="38">
        <v>476</v>
      </c>
      <c r="C271" s="38" t="s">
        <v>211</v>
      </c>
      <c r="D271" s="38" t="s">
        <v>168</v>
      </c>
      <c r="E271" s="39">
        <v>41885</v>
      </c>
      <c r="F271" s="38">
        <v>4</v>
      </c>
      <c r="G271" s="38" t="s">
        <v>148</v>
      </c>
      <c r="H271" s="38">
        <v>2</v>
      </c>
      <c r="I271" s="38">
        <v>1</v>
      </c>
      <c r="J271" s="38">
        <v>50</v>
      </c>
      <c r="K271" s="40" t="s">
        <v>144</v>
      </c>
    </row>
    <row r="272" spans="1:11">
      <c r="A272" s="41">
        <v>590</v>
      </c>
      <c r="B272" s="42">
        <v>476</v>
      </c>
      <c r="C272" s="42" t="s">
        <v>211</v>
      </c>
      <c r="D272" s="42" t="s">
        <v>168</v>
      </c>
      <c r="E272" s="43">
        <v>41885</v>
      </c>
      <c r="F272" s="42">
        <v>5</v>
      </c>
      <c r="G272" s="42" t="s">
        <v>149</v>
      </c>
      <c r="H272" s="42">
        <v>2</v>
      </c>
      <c r="I272" s="42">
        <v>1</v>
      </c>
      <c r="J272" s="42">
        <v>50</v>
      </c>
      <c r="K272" s="44" t="s">
        <v>144</v>
      </c>
    </row>
    <row r="273" spans="1:11">
      <c r="A273" s="37">
        <v>591</v>
      </c>
      <c r="B273" s="38">
        <v>477</v>
      </c>
      <c r="C273" s="38" t="s">
        <v>212</v>
      </c>
      <c r="D273" s="38" t="s">
        <v>168</v>
      </c>
      <c r="E273" s="39">
        <v>41885</v>
      </c>
      <c r="F273" s="38">
        <v>1</v>
      </c>
      <c r="G273" s="38" t="s">
        <v>143</v>
      </c>
      <c r="H273" s="38">
        <v>11</v>
      </c>
      <c r="I273" s="38">
        <v>3</v>
      </c>
      <c r="J273" s="38">
        <v>27</v>
      </c>
      <c r="K273" s="40" t="s">
        <v>144</v>
      </c>
    </row>
    <row r="274" spans="1:11">
      <c r="A274" s="41">
        <v>592</v>
      </c>
      <c r="B274" s="42">
        <v>477</v>
      </c>
      <c r="C274" s="42" t="s">
        <v>212</v>
      </c>
      <c r="D274" s="42" t="s">
        <v>168</v>
      </c>
      <c r="E274" s="43">
        <v>41885</v>
      </c>
      <c r="F274" s="42">
        <v>2</v>
      </c>
      <c r="G274" s="42" t="s">
        <v>145</v>
      </c>
      <c r="H274" s="42">
        <v>5</v>
      </c>
      <c r="I274" s="42">
        <v>1</v>
      </c>
      <c r="J274" s="42">
        <v>20</v>
      </c>
      <c r="K274" s="44" t="s">
        <v>144</v>
      </c>
    </row>
    <row r="275" spans="1:11">
      <c r="A275" s="37">
        <v>593</v>
      </c>
      <c r="B275" s="38">
        <v>477</v>
      </c>
      <c r="C275" s="38" t="s">
        <v>212</v>
      </c>
      <c r="D275" s="38" t="s">
        <v>168</v>
      </c>
      <c r="E275" s="39">
        <v>41885</v>
      </c>
      <c r="F275" s="38">
        <v>3</v>
      </c>
      <c r="G275" s="38" t="s">
        <v>147</v>
      </c>
      <c r="H275" s="38">
        <v>5</v>
      </c>
      <c r="I275" s="38">
        <v>2</v>
      </c>
      <c r="J275" s="38">
        <v>40</v>
      </c>
      <c r="K275" s="40" t="s">
        <v>144</v>
      </c>
    </row>
    <row r="276" spans="1:11">
      <c r="A276" s="41">
        <v>594</v>
      </c>
      <c r="B276" s="42">
        <v>477</v>
      </c>
      <c r="C276" s="42" t="s">
        <v>212</v>
      </c>
      <c r="D276" s="42" t="s">
        <v>168</v>
      </c>
      <c r="E276" s="43">
        <v>41885</v>
      </c>
      <c r="F276" s="42">
        <v>4</v>
      </c>
      <c r="G276" s="42" t="s">
        <v>148</v>
      </c>
      <c r="H276" s="42">
        <v>2</v>
      </c>
      <c r="I276" s="42">
        <v>1</v>
      </c>
      <c r="J276" s="42">
        <v>50</v>
      </c>
      <c r="K276" s="44" t="s">
        <v>144</v>
      </c>
    </row>
    <row r="277" spans="1:11">
      <c r="A277" s="37">
        <v>595</v>
      </c>
      <c r="B277" s="38">
        <v>477</v>
      </c>
      <c r="C277" s="38" t="s">
        <v>212</v>
      </c>
      <c r="D277" s="38" t="s">
        <v>168</v>
      </c>
      <c r="E277" s="39">
        <v>41885</v>
      </c>
      <c r="F277" s="38">
        <v>5</v>
      </c>
      <c r="G277" s="38" t="s">
        <v>149</v>
      </c>
      <c r="H277" s="38">
        <v>2</v>
      </c>
      <c r="I277" s="38">
        <v>1</v>
      </c>
      <c r="J277" s="38">
        <v>50</v>
      </c>
      <c r="K277" s="40" t="s">
        <v>144</v>
      </c>
    </row>
    <row r="278" spans="1:11">
      <c r="A278" s="41">
        <v>596</v>
      </c>
      <c r="B278" s="42">
        <v>478</v>
      </c>
      <c r="C278" s="42" t="s">
        <v>213</v>
      </c>
      <c r="D278" s="42" t="s">
        <v>168</v>
      </c>
      <c r="E278" s="43">
        <v>41885</v>
      </c>
      <c r="F278" s="42">
        <v>1</v>
      </c>
      <c r="G278" s="42" t="s">
        <v>143</v>
      </c>
      <c r="H278" s="42">
        <v>11</v>
      </c>
      <c r="I278" s="42">
        <v>4</v>
      </c>
      <c r="J278" s="42">
        <v>36</v>
      </c>
      <c r="K278" s="44" t="s">
        <v>144</v>
      </c>
    </row>
    <row r="279" spans="1:11">
      <c r="A279" s="37">
        <v>597</v>
      </c>
      <c r="B279" s="38">
        <v>478</v>
      </c>
      <c r="C279" s="38" t="s">
        <v>213</v>
      </c>
      <c r="D279" s="38" t="s">
        <v>168</v>
      </c>
      <c r="E279" s="39">
        <v>41885</v>
      </c>
      <c r="F279" s="38">
        <v>2</v>
      </c>
      <c r="G279" s="38" t="s">
        <v>145</v>
      </c>
      <c r="H279" s="38">
        <v>5</v>
      </c>
      <c r="I279" s="38">
        <v>2</v>
      </c>
      <c r="J279" s="38">
        <v>40</v>
      </c>
      <c r="K279" s="40" t="s">
        <v>144</v>
      </c>
    </row>
    <row r="280" spans="1:11">
      <c r="A280" s="41">
        <v>598</v>
      </c>
      <c r="B280" s="42">
        <v>478</v>
      </c>
      <c r="C280" s="42" t="s">
        <v>213</v>
      </c>
      <c r="D280" s="42" t="s">
        <v>168</v>
      </c>
      <c r="E280" s="43">
        <v>41885</v>
      </c>
      <c r="F280" s="42">
        <v>3</v>
      </c>
      <c r="G280" s="42" t="s">
        <v>147</v>
      </c>
      <c r="H280" s="42">
        <v>5</v>
      </c>
      <c r="I280" s="42">
        <v>0</v>
      </c>
      <c r="J280" s="42">
        <v>0</v>
      </c>
      <c r="K280" s="44" t="s">
        <v>144</v>
      </c>
    </row>
    <row r="281" spans="1:11">
      <c r="A281" s="37">
        <v>599</v>
      </c>
      <c r="B281" s="38">
        <v>478</v>
      </c>
      <c r="C281" s="38" t="s">
        <v>213</v>
      </c>
      <c r="D281" s="38" t="s">
        <v>168</v>
      </c>
      <c r="E281" s="39">
        <v>41885</v>
      </c>
      <c r="F281" s="38">
        <v>4</v>
      </c>
      <c r="G281" s="38" t="s">
        <v>148</v>
      </c>
      <c r="H281" s="38">
        <v>2</v>
      </c>
      <c r="I281" s="38">
        <v>0</v>
      </c>
      <c r="J281" s="38">
        <v>0</v>
      </c>
      <c r="K281" s="40" t="s">
        <v>144</v>
      </c>
    </row>
    <row r="282" spans="1:11">
      <c r="A282" s="41">
        <v>600</v>
      </c>
      <c r="B282" s="42">
        <v>478</v>
      </c>
      <c r="C282" s="42" t="s">
        <v>213</v>
      </c>
      <c r="D282" s="42" t="s">
        <v>168</v>
      </c>
      <c r="E282" s="43">
        <v>41885</v>
      </c>
      <c r="F282" s="42">
        <v>5</v>
      </c>
      <c r="G282" s="42" t="s">
        <v>149</v>
      </c>
      <c r="H282" s="42">
        <v>2</v>
      </c>
      <c r="I282" s="42">
        <v>2</v>
      </c>
      <c r="J282" s="42">
        <v>100</v>
      </c>
      <c r="K282" s="44" t="s">
        <v>150</v>
      </c>
    </row>
    <row r="283" spans="1:11">
      <c r="A283" s="37">
        <v>601</v>
      </c>
      <c r="B283" s="38">
        <v>479</v>
      </c>
      <c r="C283" s="38" t="s">
        <v>214</v>
      </c>
      <c r="D283" s="38" t="s">
        <v>168</v>
      </c>
      <c r="E283" s="39">
        <v>41885</v>
      </c>
      <c r="F283" s="38">
        <v>1</v>
      </c>
      <c r="G283" s="38" t="s">
        <v>143</v>
      </c>
      <c r="H283" s="38">
        <v>11</v>
      </c>
      <c r="I283" s="38">
        <v>4</v>
      </c>
      <c r="J283" s="38">
        <v>36</v>
      </c>
      <c r="K283" s="40" t="s">
        <v>144</v>
      </c>
    </row>
    <row r="284" spans="1:11">
      <c r="A284" s="41">
        <v>602</v>
      </c>
      <c r="B284" s="42">
        <v>479</v>
      </c>
      <c r="C284" s="42" t="s">
        <v>214</v>
      </c>
      <c r="D284" s="42" t="s">
        <v>168</v>
      </c>
      <c r="E284" s="43">
        <v>41885</v>
      </c>
      <c r="F284" s="42">
        <v>2</v>
      </c>
      <c r="G284" s="42" t="s">
        <v>145</v>
      </c>
      <c r="H284" s="42">
        <v>5</v>
      </c>
      <c r="I284" s="42">
        <v>3</v>
      </c>
      <c r="J284" s="42">
        <v>60</v>
      </c>
      <c r="K284" s="44" t="s">
        <v>144</v>
      </c>
    </row>
    <row r="285" spans="1:11">
      <c r="A285" s="37">
        <v>603</v>
      </c>
      <c r="B285" s="38">
        <v>479</v>
      </c>
      <c r="C285" s="38" t="s">
        <v>214</v>
      </c>
      <c r="D285" s="38" t="s">
        <v>168</v>
      </c>
      <c r="E285" s="39">
        <v>41885</v>
      </c>
      <c r="F285" s="38">
        <v>3</v>
      </c>
      <c r="G285" s="38" t="s">
        <v>147</v>
      </c>
      <c r="H285" s="38">
        <v>5</v>
      </c>
      <c r="I285" s="38">
        <v>1</v>
      </c>
      <c r="J285" s="38">
        <v>20</v>
      </c>
      <c r="K285" s="40" t="s">
        <v>144</v>
      </c>
    </row>
    <row r="286" spans="1:11">
      <c r="A286" s="41">
        <v>604</v>
      </c>
      <c r="B286" s="42">
        <v>479</v>
      </c>
      <c r="C286" s="42" t="s">
        <v>214</v>
      </c>
      <c r="D286" s="42" t="s">
        <v>168</v>
      </c>
      <c r="E286" s="43">
        <v>41885</v>
      </c>
      <c r="F286" s="42">
        <v>4</v>
      </c>
      <c r="G286" s="42" t="s">
        <v>148</v>
      </c>
      <c r="H286" s="42">
        <v>2</v>
      </c>
      <c r="I286" s="42">
        <v>0</v>
      </c>
      <c r="J286" s="42">
        <v>0</v>
      </c>
      <c r="K286" s="44" t="s">
        <v>144</v>
      </c>
    </row>
    <row r="287" spans="1:11">
      <c r="A287" s="37">
        <v>605</v>
      </c>
      <c r="B287" s="38">
        <v>479</v>
      </c>
      <c r="C287" s="38" t="s">
        <v>214</v>
      </c>
      <c r="D287" s="38" t="s">
        <v>168</v>
      </c>
      <c r="E287" s="39">
        <v>41885</v>
      </c>
      <c r="F287" s="38">
        <v>5</v>
      </c>
      <c r="G287" s="38" t="s">
        <v>149</v>
      </c>
      <c r="H287" s="38">
        <v>2</v>
      </c>
      <c r="I287" s="38">
        <v>2</v>
      </c>
      <c r="J287" s="38">
        <v>100</v>
      </c>
      <c r="K287" s="40" t="s">
        <v>150</v>
      </c>
    </row>
    <row r="288" spans="1:11">
      <c r="A288" s="41">
        <v>606</v>
      </c>
      <c r="B288" s="42">
        <v>480</v>
      </c>
      <c r="C288" s="42" t="s">
        <v>215</v>
      </c>
      <c r="D288" s="42" t="s">
        <v>168</v>
      </c>
      <c r="E288" s="43">
        <v>41885</v>
      </c>
      <c r="F288" s="42">
        <v>1</v>
      </c>
      <c r="G288" s="42" t="s">
        <v>143</v>
      </c>
      <c r="H288" s="42">
        <v>11</v>
      </c>
      <c r="I288" s="42">
        <v>8</v>
      </c>
      <c r="J288" s="42">
        <v>73</v>
      </c>
      <c r="K288" s="44" t="s">
        <v>151</v>
      </c>
    </row>
    <row r="289" spans="1:11">
      <c r="A289" s="37">
        <v>607</v>
      </c>
      <c r="B289" s="38">
        <v>480</v>
      </c>
      <c r="C289" s="38" t="s">
        <v>215</v>
      </c>
      <c r="D289" s="38" t="s">
        <v>168</v>
      </c>
      <c r="E289" s="39">
        <v>41885</v>
      </c>
      <c r="F289" s="38">
        <v>2</v>
      </c>
      <c r="G289" s="38" t="s">
        <v>145</v>
      </c>
      <c r="H289" s="38">
        <v>5</v>
      </c>
      <c r="I289" s="38">
        <v>2</v>
      </c>
      <c r="J289" s="38">
        <v>40</v>
      </c>
      <c r="K289" s="40" t="s">
        <v>144</v>
      </c>
    </row>
    <row r="290" spans="1:11">
      <c r="A290" s="41">
        <v>608</v>
      </c>
      <c r="B290" s="42">
        <v>480</v>
      </c>
      <c r="C290" s="42" t="s">
        <v>215</v>
      </c>
      <c r="D290" s="42" t="s">
        <v>168</v>
      </c>
      <c r="E290" s="43">
        <v>41885</v>
      </c>
      <c r="F290" s="42">
        <v>3</v>
      </c>
      <c r="G290" s="42" t="s">
        <v>147</v>
      </c>
      <c r="H290" s="42">
        <v>5</v>
      </c>
      <c r="I290" s="42">
        <v>3</v>
      </c>
      <c r="J290" s="42">
        <v>60</v>
      </c>
      <c r="K290" s="44" t="s">
        <v>144</v>
      </c>
    </row>
    <row r="291" spans="1:11">
      <c r="A291" s="37">
        <v>609</v>
      </c>
      <c r="B291" s="38">
        <v>480</v>
      </c>
      <c r="C291" s="38" t="s">
        <v>215</v>
      </c>
      <c r="D291" s="38" t="s">
        <v>168</v>
      </c>
      <c r="E291" s="39">
        <v>41885</v>
      </c>
      <c r="F291" s="38">
        <v>4</v>
      </c>
      <c r="G291" s="38" t="s">
        <v>148</v>
      </c>
      <c r="H291" s="38">
        <v>2</v>
      </c>
      <c r="I291" s="38">
        <v>0</v>
      </c>
      <c r="J291" s="38">
        <v>0</v>
      </c>
      <c r="K291" s="40" t="s">
        <v>144</v>
      </c>
    </row>
    <row r="292" spans="1:11">
      <c r="A292" s="41">
        <v>610</v>
      </c>
      <c r="B292" s="42">
        <v>480</v>
      </c>
      <c r="C292" s="42" t="s">
        <v>215</v>
      </c>
      <c r="D292" s="42" t="s">
        <v>168</v>
      </c>
      <c r="E292" s="43">
        <v>41885</v>
      </c>
      <c r="F292" s="42">
        <v>5</v>
      </c>
      <c r="G292" s="42" t="s">
        <v>149</v>
      </c>
      <c r="H292" s="42">
        <v>2</v>
      </c>
      <c r="I292" s="42">
        <v>2</v>
      </c>
      <c r="J292" s="42">
        <v>100</v>
      </c>
      <c r="K292" s="44" t="s">
        <v>150</v>
      </c>
    </row>
    <row r="293" spans="1:11">
      <c r="A293" s="37">
        <v>611</v>
      </c>
      <c r="B293" s="38">
        <v>481</v>
      </c>
      <c r="C293" s="38" t="s">
        <v>216</v>
      </c>
      <c r="D293" s="38" t="s">
        <v>168</v>
      </c>
      <c r="E293" s="39">
        <v>41885</v>
      </c>
      <c r="F293" s="38">
        <v>1</v>
      </c>
      <c r="G293" s="38" t="s">
        <v>143</v>
      </c>
      <c r="H293" s="38">
        <v>11</v>
      </c>
      <c r="I293" s="38">
        <v>6</v>
      </c>
      <c r="J293" s="38">
        <v>55</v>
      </c>
      <c r="K293" s="40" t="s">
        <v>144</v>
      </c>
    </row>
    <row r="294" spans="1:11">
      <c r="A294" s="41">
        <v>612</v>
      </c>
      <c r="B294" s="42">
        <v>481</v>
      </c>
      <c r="C294" s="42" t="s">
        <v>216</v>
      </c>
      <c r="D294" s="42" t="s">
        <v>168</v>
      </c>
      <c r="E294" s="43">
        <v>41885</v>
      </c>
      <c r="F294" s="42">
        <v>2</v>
      </c>
      <c r="G294" s="42" t="s">
        <v>145</v>
      </c>
      <c r="H294" s="42">
        <v>5</v>
      </c>
      <c r="I294" s="42">
        <v>3</v>
      </c>
      <c r="J294" s="42">
        <v>60</v>
      </c>
      <c r="K294" s="44" t="s">
        <v>144</v>
      </c>
    </row>
    <row r="295" spans="1:11">
      <c r="A295" s="37">
        <v>613</v>
      </c>
      <c r="B295" s="38">
        <v>481</v>
      </c>
      <c r="C295" s="38" t="s">
        <v>216</v>
      </c>
      <c r="D295" s="38" t="s">
        <v>168</v>
      </c>
      <c r="E295" s="39">
        <v>41885</v>
      </c>
      <c r="F295" s="38">
        <v>3</v>
      </c>
      <c r="G295" s="38" t="s">
        <v>147</v>
      </c>
      <c r="H295" s="38">
        <v>5</v>
      </c>
      <c r="I295" s="38">
        <v>3</v>
      </c>
      <c r="J295" s="38">
        <v>60</v>
      </c>
      <c r="K295" s="40" t="s">
        <v>144</v>
      </c>
    </row>
    <row r="296" spans="1:11">
      <c r="A296" s="41">
        <v>614</v>
      </c>
      <c r="B296" s="42">
        <v>481</v>
      </c>
      <c r="C296" s="42" t="s">
        <v>216</v>
      </c>
      <c r="D296" s="42" t="s">
        <v>168</v>
      </c>
      <c r="E296" s="43">
        <v>41885</v>
      </c>
      <c r="F296" s="42">
        <v>4</v>
      </c>
      <c r="G296" s="42" t="s">
        <v>148</v>
      </c>
      <c r="H296" s="42">
        <v>2</v>
      </c>
      <c r="I296" s="42">
        <v>2</v>
      </c>
      <c r="J296" s="42">
        <v>100</v>
      </c>
      <c r="K296" s="44" t="s">
        <v>150</v>
      </c>
    </row>
    <row r="297" spans="1:11">
      <c r="A297" s="37">
        <v>615</v>
      </c>
      <c r="B297" s="38">
        <v>481</v>
      </c>
      <c r="C297" s="38" t="s">
        <v>216</v>
      </c>
      <c r="D297" s="38" t="s">
        <v>168</v>
      </c>
      <c r="E297" s="39">
        <v>41885</v>
      </c>
      <c r="F297" s="38">
        <v>5</v>
      </c>
      <c r="G297" s="38" t="s">
        <v>149</v>
      </c>
      <c r="H297" s="38">
        <v>2</v>
      </c>
      <c r="I297" s="38">
        <v>1</v>
      </c>
      <c r="J297" s="38">
        <v>50</v>
      </c>
      <c r="K297" s="40" t="s">
        <v>144</v>
      </c>
    </row>
    <row r="298" spans="1:11">
      <c r="A298" s="41">
        <v>616</v>
      </c>
      <c r="B298" s="42">
        <v>482</v>
      </c>
      <c r="C298" s="42" t="s">
        <v>180</v>
      </c>
      <c r="D298" s="42" t="s">
        <v>168</v>
      </c>
      <c r="E298" s="43">
        <v>41885</v>
      </c>
      <c r="F298" s="42">
        <v>1</v>
      </c>
      <c r="G298" s="42" t="s">
        <v>143</v>
      </c>
      <c r="H298" s="42">
        <v>11</v>
      </c>
      <c r="I298" s="42">
        <v>10</v>
      </c>
      <c r="J298" s="42">
        <v>91</v>
      </c>
      <c r="K298" s="44" t="s">
        <v>152</v>
      </c>
    </row>
    <row r="299" spans="1:11">
      <c r="A299" s="37">
        <v>617</v>
      </c>
      <c r="B299" s="38">
        <v>482</v>
      </c>
      <c r="C299" s="38" t="s">
        <v>180</v>
      </c>
      <c r="D299" s="38" t="s">
        <v>168</v>
      </c>
      <c r="E299" s="39">
        <v>41885</v>
      </c>
      <c r="F299" s="38">
        <v>2</v>
      </c>
      <c r="G299" s="38" t="s">
        <v>145</v>
      </c>
      <c r="H299" s="38">
        <v>5</v>
      </c>
      <c r="I299" s="38">
        <v>4</v>
      </c>
      <c r="J299" s="38">
        <v>80</v>
      </c>
      <c r="K299" s="40" t="s">
        <v>146</v>
      </c>
    </row>
    <row r="300" spans="1:11">
      <c r="A300" s="41">
        <v>618</v>
      </c>
      <c r="B300" s="42">
        <v>482</v>
      </c>
      <c r="C300" s="42" t="s">
        <v>180</v>
      </c>
      <c r="D300" s="42" t="s">
        <v>168</v>
      </c>
      <c r="E300" s="43">
        <v>41885</v>
      </c>
      <c r="F300" s="42">
        <v>3</v>
      </c>
      <c r="G300" s="42" t="s">
        <v>147</v>
      </c>
      <c r="H300" s="42">
        <v>5</v>
      </c>
      <c r="I300" s="42">
        <v>1</v>
      </c>
      <c r="J300" s="42">
        <v>20</v>
      </c>
      <c r="K300" s="44" t="s">
        <v>144</v>
      </c>
    </row>
    <row r="301" spans="1:11">
      <c r="A301" s="37">
        <v>619</v>
      </c>
      <c r="B301" s="38">
        <v>482</v>
      </c>
      <c r="C301" s="38" t="s">
        <v>180</v>
      </c>
      <c r="D301" s="38" t="s">
        <v>168</v>
      </c>
      <c r="E301" s="39">
        <v>41885</v>
      </c>
      <c r="F301" s="38">
        <v>4</v>
      </c>
      <c r="G301" s="38" t="s">
        <v>148</v>
      </c>
      <c r="H301" s="38">
        <v>2</v>
      </c>
      <c r="I301" s="38">
        <v>1</v>
      </c>
      <c r="J301" s="38">
        <v>50</v>
      </c>
      <c r="K301" s="40" t="s">
        <v>144</v>
      </c>
    </row>
    <row r="302" spans="1:11">
      <c r="A302" s="41">
        <v>620</v>
      </c>
      <c r="B302" s="42">
        <v>482</v>
      </c>
      <c r="C302" s="42" t="s">
        <v>180</v>
      </c>
      <c r="D302" s="42" t="s">
        <v>168</v>
      </c>
      <c r="E302" s="43">
        <v>41885</v>
      </c>
      <c r="F302" s="42">
        <v>5</v>
      </c>
      <c r="G302" s="42" t="s">
        <v>149</v>
      </c>
      <c r="H302" s="42">
        <v>2</v>
      </c>
      <c r="I302" s="42">
        <v>0</v>
      </c>
      <c r="J302" s="42">
        <v>0</v>
      </c>
      <c r="K302" s="44" t="s">
        <v>144</v>
      </c>
    </row>
    <row r="303" spans="1:11">
      <c r="A303" s="37">
        <v>621</v>
      </c>
      <c r="B303" s="38">
        <v>483</v>
      </c>
      <c r="C303" s="38" t="s">
        <v>217</v>
      </c>
      <c r="D303" s="38" t="s">
        <v>168</v>
      </c>
      <c r="E303" s="39">
        <v>41885</v>
      </c>
      <c r="F303" s="38">
        <v>1</v>
      </c>
      <c r="G303" s="38" t="s">
        <v>143</v>
      </c>
      <c r="H303" s="38">
        <v>11</v>
      </c>
      <c r="I303" s="38">
        <v>4</v>
      </c>
      <c r="J303" s="38">
        <v>36</v>
      </c>
      <c r="K303" s="40" t="s">
        <v>144</v>
      </c>
    </row>
    <row r="304" spans="1:11">
      <c r="A304" s="41">
        <v>622</v>
      </c>
      <c r="B304" s="42">
        <v>483</v>
      </c>
      <c r="C304" s="42" t="s">
        <v>217</v>
      </c>
      <c r="D304" s="42" t="s">
        <v>168</v>
      </c>
      <c r="E304" s="43">
        <v>41885</v>
      </c>
      <c r="F304" s="42">
        <v>2</v>
      </c>
      <c r="G304" s="42" t="s">
        <v>145</v>
      </c>
      <c r="H304" s="42">
        <v>5</v>
      </c>
      <c r="I304" s="42">
        <v>2</v>
      </c>
      <c r="J304" s="42">
        <v>40</v>
      </c>
      <c r="K304" s="44" t="s">
        <v>144</v>
      </c>
    </row>
    <row r="305" spans="1:11">
      <c r="A305" s="37">
        <v>623</v>
      </c>
      <c r="B305" s="38">
        <v>483</v>
      </c>
      <c r="C305" s="38" t="s">
        <v>217</v>
      </c>
      <c r="D305" s="38" t="s">
        <v>168</v>
      </c>
      <c r="E305" s="39">
        <v>41885</v>
      </c>
      <c r="F305" s="38">
        <v>3</v>
      </c>
      <c r="G305" s="38" t="s">
        <v>147</v>
      </c>
      <c r="H305" s="38">
        <v>5</v>
      </c>
      <c r="I305" s="38">
        <v>1</v>
      </c>
      <c r="J305" s="38">
        <v>20</v>
      </c>
      <c r="K305" s="40" t="s">
        <v>144</v>
      </c>
    </row>
    <row r="306" spans="1:11">
      <c r="A306" s="41">
        <v>624</v>
      </c>
      <c r="B306" s="42">
        <v>483</v>
      </c>
      <c r="C306" s="42" t="s">
        <v>217</v>
      </c>
      <c r="D306" s="42" t="s">
        <v>168</v>
      </c>
      <c r="E306" s="43">
        <v>41885</v>
      </c>
      <c r="F306" s="42">
        <v>4</v>
      </c>
      <c r="G306" s="42" t="s">
        <v>148</v>
      </c>
      <c r="H306" s="42">
        <v>2</v>
      </c>
      <c r="I306" s="42">
        <v>1</v>
      </c>
      <c r="J306" s="42">
        <v>50</v>
      </c>
      <c r="K306" s="44" t="s">
        <v>144</v>
      </c>
    </row>
    <row r="307" spans="1:11">
      <c r="A307" s="37">
        <v>625</v>
      </c>
      <c r="B307" s="38">
        <v>483</v>
      </c>
      <c r="C307" s="38" t="s">
        <v>217</v>
      </c>
      <c r="D307" s="38" t="s">
        <v>168</v>
      </c>
      <c r="E307" s="39">
        <v>41885</v>
      </c>
      <c r="F307" s="38">
        <v>5</v>
      </c>
      <c r="G307" s="38" t="s">
        <v>149</v>
      </c>
      <c r="H307" s="38">
        <v>2</v>
      </c>
      <c r="I307" s="38">
        <v>0</v>
      </c>
      <c r="J307" s="38">
        <v>0</v>
      </c>
      <c r="K307" s="40" t="s">
        <v>144</v>
      </c>
    </row>
    <row r="308" spans="1:11">
      <c r="A308" s="41">
        <v>626</v>
      </c>
      <c r="B308" s="42">
        <v>484</v>
      </c>
      <c r="C308" s="42" t="s">
        <v>218</v>
      </c>
      <c r="D308" s="42" t="s">
        <v>168</v>
      </c>
      <c r="E308" s="43">
        <v>41885</v>
      </c>
      <c r="F308" s="42">
        <v>1</v>
      </c>
      <c r="G308" s="42" t="s">
        <v>143</v>
      </c>
      <c r="H308" s="42">
        <v>11</v>
      </c>
      <c r="I308" s="42">
        <v>2</v>
      </c>
      <c r="J308" s="42">
        <v>18</v>
      </c>
      <c r="K308" s="44" t="s">
        <v>144</v>
      </c>
    </row>
    <row r="309" spans="1:11">
      <c r="A309" s="37">
        <v>627</v>
      </c>
      <c r="B309" s="38">
        <v>484</v>
      </c>
      <c r="C309" s="38" t="s">
        <v>218</v>
      </c>
      <c r="D309" s="38" t="s">
        <v>168</v>
      </c>
      <c r="E309" s="39">
        <v>41885</v>
      </c>
      <c r="F309" s="38">
        <v>2</v>
      </c>
      <c r="G309" s="38" t="s">
        <v>145</v>
      </c>
      <c r="H309" s="38">
        <v>5</v>
      </c>
      <c r="I309" s="38">
        <v>3</v>
      </c>
      <c r="J309" s="38">
        <v>60</v>
      </c>
      <c r="K309" s="40" t="s">
        <v>144</v>
      </c>
    </row>
    <row r="310" spans="1:11">
      <c r="A310" s="41">
        <v>628</v>
      </c>
      <c r="B310" s="42">
        <v>484</v>
      </c>
      <c r="C310" s="42" t="s">
        <v>218</v>
      </c>
      <c r="D310" s="42" t="s">
        <v>168</v>
      </c>
      <c r="E310" s="43">
        <v>41885</v>
      </c>
      <c r="F310" s="42">
        <v>3</v>
      </c>
      <c r="G310" s="42" t="s">
        <v>147</v>
      </c>
      <c r="H310" s="42">
        <v>5</v>
      </c>
      <c r="I310" s="42">
        <v>2</v>
      </c>
      <c r="J310" s="42">
        <v>40</v>
      </c>
      <c r="K310" s="44" t="s">
        <v>144</v>
      </c>
    </row>
    <row r="311" spans="1:11">
      <c r="A311" s="37">
        <v>629</v>
      </c>
      <c r="B311" s="38">
        <v>484</v>
      </c>
      <c r="C311" s="38" t="s">
        <v>218</v>
      </c>
      <c r="D311" s="38" t="s">
        <v>168</v>
      </c>
      <c r="E311" s="39">
        <v>41885</v>
      </c>
      <c r="F311" s="38">
        <v>4</v>
      </c>
      <c r="G311" s="38" t="s">
        <v>148</v>
      </c>
      <c r="H311" s="38">
        <v>2</v>
      </c>
      <c r="I311" s="38">
        <v>0</v>
      </c>
      <c r="J311" s="38">
        <v>0</v>
      </c>
      <c r="K311" s="40" t="s">
        <v>144</v>
      </c>
    </row>
    <row r="312" spans="1:11">
      <c r="A312" s="41">
        <v>630</v>
      </c>
      <c r="B312" s="42">
        <v>484</v>
      </c>
      <c r="C312" s="42" t="s">
        <v>218</v>
      </c>
      <c r="D312" s="42" t="s">
        <v>168</v>
      </c>
      <c r="E312" s="43">
        <v>41885</v>
      </c>
      <c r="F312" s="42">
        <v>5</v>
      </c>
      <c r="G312" s="42" t="s">
        <v>149</v>
      </c>
      <c r="H312" s="42">
        <v>2</v>
      </c>
      <c r="I312" s="42">
        <v>0</v>
      </c>
      <c r="J312" s="42">
        <v>0</v>
      </c>
      <c r="K312" s="44" t="s">
        <v>144</v>
      </c>
    </row>
    <row r="313" spans="1:11">
      <c r="A313" s="37">
        <v>631</v>
      </c>
      <c r="B313" s="38">
        <v>485</v>
      </c>
      <c r="C313" s="38" t="s">
        <v>219</v>
      </c>
      <c r="D313" s="38" t="s">
        <v>168</v>
      </c>
      <c r="E313" s="39">
        <v>41885</v>
      </c>
      <c r="F313" s="38">
        <v>1</v>
      </c>
      <c r="G313" s="38" t="s">
        <v>143</v>
      </c>
      <c r="H313" s="38">
        <v>11</v>
      </c>
      <c r="I313" s="38">
        <v>5</v>
      </c>
      <c r="J313" s="38">
        <v>45</v>
      </c>
      <c r="K313" s="40" t="s">
        <v>144</v>
      </c>
    </row>
    <row r="314" spans="1:11">
      <c r="A314" s="41">
        <v>632</v>
      </c>
      <c r="B314" s="42">
        <v>485</v>
      </c>
      <c r="C314" s="42" t="s">
        <v>219</v>
      </c>
      <c r="D314" s="42" t="s">
        <v>168</v>
      </c>
      <c r="E314" s="43">
        <v>41885</v>
      </c>
      <c r="F314" s="42">
        <v>2</v>
      </c>
      <c r="G314" s="42" t="s">
        <v>145</v>
      </c>
      <c r="H314" s="42">
        <v>5</v>
      </c>
      <c r="I314" s="42">
        <v>2</v>
      </c>
      <c r="J314" s="42">
        <v>40</v>
      </c>
      <c r="K314" s="44" t="s">
        <v>144</v>
      </c>
    </row>
    <row r="315" spans="1:11">
      <c r="A315" s="37">
        <v>633</v>
      </c>
      <c r="B315" s="38">
        <v>485</v>
      </c>
      <c r="C315" s="38" t="s">
        <v>219</v>
      </c>
      <c r="D315" s="38" t="s">
        <v>168</v>
      </c>
      <c r="E315" s="39">
        <v>41885</v>
      </c>
      <c r="F315" s="38">
        <v>3</v>
      </c>
      <c r="G315" s="38" t="s">
        <v>147</v>
      </c>
      <c r="H315" s="38">
        <v>5</v>
      </c>
      <c r="I315" s="38">
        <v>2</v>
      </c>
      <c r="J315" s="38">
        <v>40</v>
      </c>
      <c r="K315" s="40" t="s">
        <v>144</v>
      </c>
    </row>
    <row r="316" spans="1:11">
      <c r="A316" s="41">
        <v>634</v>
      </c>
      <c r="B316" s="42">
        <v>485</v>
      </c>
      <c r="C316" s="42" t="s">
        <v>219</v>
      </c>
      <c r="D316" s="42" t="s">
        <v>168</v>
      </c>
      <c r="E316" s="43">
        <v>41885</v>
      </c>
      <c r="F316" s="42">
        <v>4</v>
      </c>
      <c r="G316" s="42" t="s">
        <v>148</v>
      </c>
      <c r="H316" s="42">
        <v>2</v>
      </c>
      <c r="I316" s="42">
        <v>0</v>
      </c>
      <c r="J316" s="42">
        <v>0</v>
      </c>
      <c r="K316" s="44" t="s">
        <v>144</v>
      </c>
    </row>
    <row r="317" spans="1:11">
      <c r="A317" s="37">
        <v>635</v>
      </c>
      <c r="B317" s="38">
        <v>485</v>
      </c>
      <c r="C317" s="38" t="s">
        <v>219</v>
      </c>
      <c r="D317" s="38" t="s">
        <v>168</v>
      </c>
      <c r="E317" s="39">
        <v>41885</v>
      </c>
      <c r="F317" s="38">
        <v>5</v>
      </c>
      <c r="G317" s="38" t="s">
        <v>149</v>
      </c>
      <c r="H317" s="38">
        <v>2</v>
      </c>
      <c r="I317" s="38">
        <v>1</v>
      </c>
      <c r="J317" s="38">
        <v>50</v>
      </c>
      <c r="K317" s="40" t="s">
        <v>144</v>
      </c>
    </row>
    <row r="318" spans="1:11">
      <c r="A318" s="41">
        <v>636</v>
      </c>
      <c r="B318" s="42">
        <v>486</v>
      </c>
      <c r="C318" s="42" t="s">
        <v>220</v>
      </c>
      <c r="D318" s="42" t="s">
        <v>168</v>
      </c>
      <c r="E318" s="43">
        <v>41885</v>
      </c>
      <c r="F318" s="42">
        <v>1</v>
      </c>
      <c r="G318" s="42" t="s">
        <v>143</v>
      </c>
      <c r="H318" s="42">
        <v>11</v>
      </c>
      <c r="I318" s="42">
        <v>6</v>
      </c>
      <c r="J318" s="42">
        <v>55</v>
      </c>
      <c r="K318" s="44" t="s">
        <v>144</v>
      </c>
    </row>
    <row r="319" spans="1:11">
      <c r="A319" s="37">
        <v>637</v>
      </c>
      <c r="B319" s="38">
        <v>486</v>
      </c>
      <c r="C319" s="38" t="s">
        <v>220</v>
      </c>
      <c r="D319" s="38" t="s">
        <v>168</v>
      </c>
      <c r="E319" s="39">
        <v>41885</v>
      </c>
      <c r="F319" s="38">
        <v>2</v>
      </c>
      <c r="G319" s="38" t="s">
        <v>145</v>
      </c>
      <c r="H319" s="38">
        <v>5</v>
      </c>
      <c r="I319" s="38">
        <v>1</v>
      </c>
      <c r="J319" s="38">
        <v>20</v>
      </c>
      <c r="K319" s="40" t="s">
        <v>144</v>
      </c>
    </row>
    <row r="320" spans="1:11">
      <c r="A320" s="41">
        <v>638</v>
      </c>
      <c r="B320" s="42">
        <v>486</v>
      </c>
      <c r="C320" s="42" t="s">
        <v>220</v>
      </c>
      <c r="D320" s="42" t="s">
        <v>168</v>
      </c>
      <c r="E320" s="43">
        <v>41885</v>
      </c>
      <c r="F320" s="42">
        <v>3</v>
      </c>
      <c r="G320" s="42" t="s">
        <v>147</v>
      </c>
      <c r="H320" s="42">
        <v>5</v>
      </c>
      <c r="I320" s="42">
        <v>2</v>
      </c>
      <c r="J320" s="42">
        <v>40</v>
      </c>
      <c r="K320" s="44" t="s">
        <v>144</v>
      </c>
    </row>
    <row r="321" spans="1:11">
      <c r="A321" s="37">
        <v>639</v>
      </c>
      <c r="B321" s="38">
        <v>486</v>
      </c>
      <c r="C321" s="38" t="s">
        <v>220</v>
      </c>
      <c r="D321" s="38" t="s">
        <v>168</v>
      </c>
      <c r="E321" s="39">
        <v>41885</v>
      </c>
      <c r="F321" s="38">
        <v>4</v>
      </c>
      <c r="G321" s="38" t="s">
        <v>148</v>
      </c>
      <c r="H321" s="38">
        <v>2</v>
      </c>
      <c r="I321" s="38">
        <v>0</v>
      </c>
      <c r="J321" s="38">
        <v>0</v>
      </c>
      <c r="K321" s="40" t="s">
        <v>144</v>
      </c>
    </row>
    <row r="322" spans="1:11">
      <c r="A322" s="41">
        <v>640</v>
      </c>
      <c r="B322" s="42">
        <v>486</v>
      </c>
      <c r="C322" s="42" t="s">
        <v>220</v>
      </c>
      <c r="D322" s="42" t="s">
        <v>168</v>
      </c>
      <c r="E322" s="43">
        <v>41885</v>
      </c>
      <c r="F322" s="42">
        <v>5</v>
      </c>
      <c r="G322" s="42" t="s">
        <v>149</v>
      </c>
      <c r="H322" s="42">
        <v>2</v>
      </c>
      <c r="I322" s="42">
        <v>0</v>
      </c>
      <c r="J322" s="42">
        <v>0</v>
      </c>
      <c r="K322" s="44" t="s">
        <v>144</v>
      </c>
    </row>
    <row r="323" spans="1:11">
      <c r="A323" s="37">
        <v>641</v>
      </c>
      <c r="B323" s="38">
        <v>487</v>
      </c>
      <c r="C323" s="38" t="s">
        <v>221</v>
      </c>
      <c r="D323" s="38" t="s">
        <v>168</v>
      </c>
      <c r="E323" s="39">
        <v>41885</v>
      </c>
      <c r="F323" s="38">
        <v>1</v>
      </c>
      <c r="G323" s="38" t="s">
        <v>143</v>
      </c>
      <c r="H323" s="38">
        <v>11</v>
      </c>
      <c r="I323" s="38">
        <v>2</v>
      </c>
      <c r="J323" s="38">
        <v>18</v>
      </c>
      <c r="K323" s="40" t="s">
        <v>144</v>
      </c>
    </row>
    <row r="324" spans="1:11">
      <c r="A324" s="41">
        <v>642</v>
      </c>
      <c r="B324" s="42">
        <v>487</v>
      </c>
      <c r="C324" s="42" t="s">
        <v>221</v>
      </c>
      <c r="D324" s="42" t="s">
        <v>168</v>
      </c>
      <c r="E324" s="43">
        <v>41885</v>
      </c>
      <c r="F324" s="42">
        <v>2</v>
      </c>
      <c r="G324" s="42" t="s">
        <v>145</v>
      </c>
      <c r="H324" s="42">
        <v>5</v>
      </c>
      <c r="I324" s="42">
        <v>1</v>
      </c>
      <c r="J324" s="42">
        <v>20</v>
      </c>
      <c r="K324" s="44" t="s">
        <v>144</v>
      </c>
    </row>
    <row r="325" spans="1:11">
      <c r="A325" s="37">
        <v>643</v>
      </c>
      <c r="B325" s="38">
        <v>487</v>
      </c>
      <c r="C325" s="38" t="s">
        <v>221</v>
      </c>
      <c r="D325" s="38" t="s">
        <v>168</v>
      </c>
      <c r="E325" s="39">
        <v>41885</v>
      </c>
      <c r="F325" s="38">
        <v>3</v>
      </c>
      <c r="G325" s="38" t="s">
        <v>147</v>
      </c>
      <c r="H325" s="38">
        <v>5</v>
      </c>
      <c r="I325" s="38">
        <v>2</v>
      </c>
      <c r="J325" s="38">
        <v>40</v>
      </c>
      <c r="K325" s="40" t="s">
        <v>144</v>
      </c>
    </row>
    <row r="326" spans="1:11">
      <c r="A326" s="41">
        <v>644</v>
      </c>
      <c r="B326" s="42">
        <v>487</v>
      </c>
      <c r="C326" s="42" t="s">
        <v>221</v>
      </c>
      <c r="D326" s="42" t="s">
        <v>168</v>
      </c>
      <c r="E326" s="43">
        <v>41885</v>
      </c>
      <c r="F326" s="42">
        <v>4</v>
      </c>
      <c r="G326" s="42" t="s">
        <v>148</v>
      </c>
      <c r="H326" s="42">
        <v>2</v>
      </c>
      <c r="I326" s="42">
        <v>0</v>
      </c>
      <c r="J326" s="42">
        <v>0</v>
      </c>
      <c r="K326" s="44" t="s">
        <v>144</v>
      </c>
    </row>
    <row r="327" spans="1:11">
      <c r="A327" s="37">
        <v>645</v>
      </c>
      <c r="B327" s="38">
        <v>487</v>
      </c>
      <c r="C327" s="38" t="s">
        <v>221</v>
      </c>
      <c r="D327" s="38" t="s">
        <v>168</v>
      </c>
      <c r="E327" s="39">
        <v>41885</v>
      </c>
      <c r="F327" s="38">
        <v>5</v>
      </c>
      <c r="G327" s="38" t="s">
        <v>149</v>
      </c>
      <c r="H327" s="38">
        <v>2</v>
      </c>
      <c r="I327" s="38">
        <v>0</v>
      </c>
      <c r="J327" s="38">
        <v>0</v>
      </c>
      <c r="K327" s="40" t="s">
        <v>144</v>
      </c>
    </row>
    <row r="328" spans="1:11">
      <c r="A328" s="41">
        <v>646</v>
      </c>
      <c r="B328" s="42">
        <v>488</v>
      </c>
      <c r="C328" s="42" t="s">
        <v>222</v>
      </c>
      <c r="D328" s="42" t="s">
        <v>168</v>
      </c>
      <c r="E328" s="43">
        <v>41885</v>
      </c>
      <c r="F328" s="42">
        <v>1</v>
      </c>
      <c r="G328" s="42" t="s">
        <v>143</v>
      </c>
      <c r="H328" s="42">
        <v>11</v>
      </c>
      <c r="I328" s="42">
        <v>7</v>
      </c>
      <c r="J328" s="42">
        <v>64</v>
      </c>
      <c r="K328" s="44" t="s">
        <v>144</v>
      </c>
    </row>
    <row r="329" spans="1:11">
      <c r="A329" s="37">
        <v>647</v>
      </c>
      <c r="B329" s="38">
        <v>488</v>
      </c>
      <c r="C329" s="38" t="s">
        <v>222</v>
      </c>
      <c r="D329" s="38" t="s">
        <v>168</v>
      </c>
      <c r="E329" s="39">
        <v>41885</v>
      </c>
      <c r="F329" s="38">
        <v>2</v>
      </c>
      <c r="G329" s="38" t="s">
        <v>145</v>
      </c>
      <c r="H329" s="38">
        <v>5</v>
      </c>
      <c r="I329" s="38">
        <v>0</v>
      </c>
      <c r="J329" s="38">
        <v>0</v>
      </c>
      <c r="K329" s="40" t="s">
        <v>144</v>
      </c>
    </row>
    <row r="330" spans="1:11">
      <c r="A330" s="41">
        <v>648</v>
      </c>
      <c r="B330" s="42">
        <v>489</v>
      </c>
      <c r="C330" s="42" t="s">
        <v>223</v>
      </c>
      <c r="D330" s="42" t="s">
        <v>168</v>
      </c>
      <c r="E330" s="43">
        <v>41885</v>
      </c>
      <c r="F330" s="42">
        <v>1</v>
      </c>
      <c r="G330" s="42" t="s">
        <v>143</v>
      </c>
      <c r="H330" s="42">
        <v>11</v>
      </c>
      <c r="I330" s="42">
        <v>2</v>
      </c>
      <c r="J330" s="42">
        <v>18</v>
      </c>
      <c r="K330" s="44" t="s">
        <v>144</v>
      </c>
    </row>
    <row r="331" spans="1:11">
      <c r="A331" s="37">
        <v>649</v>
      </c>
      <c r="B331" s="38">
        <v>489</v>
      </c>
      <c r="C331" s="38" t="s">
        <v>223</v>
      </c>
      <c r="D331" s="38" t="s">
        <v>168</v>
      </c>
      <c r="E331" s="39">
        <v>41885</v>
      </c>
      <c r="F331" s="38">
        <v>2</v>
      </c>
      <c r="G331" s="38" t="s">
        <v>145</v>
      </c>
      <c r="H331" s="38">
        <v>5</v>
      </c>
      <c r="I331" s="38">
        <v>1</v>
      </c>
      <c r="J331" s="38">
        <v>20</v>
      </c>
      <c r="K331" s="40" t="s">
        <v>144</v>
      </c>
    </row>
    <row r="332" spans="1:11">
      <c r="A332" s="41">
        <v>650</v>
      </c>
      <c r="B332" s="42">
        <v>489</v>
      </c>
      <c r="C332" s="42" t="s">
        <v>223</v>
      </c>
      <c r="D332" s="42" t="s">
        <v>168</v>
      </c>
      <c r="E332" s="43">
        <v>41885</v>
      </c>
      <c r="F332" s="42">
        <v>3</v>
      </c>
      <c r="G332" s="42" t="s">
        <v>147</v>
      </c>
      <c r="H332" s="42">
        <v>5</v>
      </c>
      <c r="I332" s="42">
        <v>0</v>
      </c>
      <c r="J332" s="42">
        <v>0</v>
      </c>
      <c r="K332" s="44" t="s">
        <v>144</v>
      </c>
    </row>
    <row r="333" spans="1:11">
      <c r="A333" s="37">
        <v>651</v>
      </c>
      <c r="B333" s="38">
        <v>489</v>
      </c>
      <c r="C333" s="38" t="s">
        <v>223</v>
      </c>
      <c r="D333" s="38" t="s">
        <v>168</v>
      </c>
      <c r="E333" s="39">
        <v>41885</v>
      </c>
      <c r="F333" s="38">
        <v>4</v>
      </c>
      <c r="G333" s="38" t="s">
        <v>148</v>
      </c>
      <c r="H333" s="38">
        <v>2</v>
      </c>
      <c r="I333" s="38">
        <v>1</v>
      </c>
      <c r="J333" s="38">
        <v>50</v>
      </c>
      <c r="K333" s="40" t="s">
        <v>144</v>
      </c>
    </row>
    <row r="334" spans="1:11">
      <c r="A334" s="41">
        <v>652</v>
      </c>
      <c r="B334" s="42">
        <v>489</v>
      </c>
      <c r="C334" s="42" t="s">
        <v>223</v>
      </c>
      <c r="D334" s="42" t="s">
        <v>168</v>
      </c>
      <c r="E334" s="43">
        <v>41885</v>
      </c>
      <c r="F334" s="42">
        <v>5</v>
      </c>
      <c r="G334" s="42" t="s">
        <v>149</v>
      </c>
      <c r="H334" s="42">
        <v>2</v>
      </c>
      <c r="I334" s="42">
        <v>0</v>
      </c>
      <c r="J334" s="42">
        <v>0</v>
      </c>
      <c r="K334" s="44" t="s">
        <v>144</v>
      </c>
    </row>
    <row r="335" spans="1:11">
      <c r="A335" s="37">
        <v>653</v>
      </c>
      <c r="B335" s="38">
        <v>490</v>
      </c>
      <c r="C335" s="38" t="s">
        <v>224</v>
      </c>
      <c r="D335" s="38" t="s">
        <v>168</v>
      </c>
      <c r="E335" s="39">
        <v>41885</v>
      </c>
      <c r="F335" s="38">
        <v>1</v>
      </c>
      <c r="G335" s="38" t="s">
        <v>143</v>
      </c>
      <c r="H335" s="38">
        <v>11</v>
      </c>
      <c r="I335" s="38">
        <v>3</v>
      </c>
      <c r="J335" s="38">
        <v>27</v>
      </c>
      <c r="K335" s="40" t="s">
        <v>144</v>
      </c>
    </row>
    <row r="336" spans="1:11">
      <c r="A336" s="41">
        <v>654</v>
      </c>
      <c r="B336" s="42">
        <v>490</v>
      </c>
      <c r="C336" s="42" t="s">
        <v>224</v>
      </c>
      <c r="D336" s="42" t="s">
        <v>168</v>
      </c>
      <c r="E336" s="43">
        <v>41885</v>
      </c>
      <c r="F336" s="42">
        <v>2</v>
      </c>
      <c r="G336" s="42" t="s">
        <v>145</v>
      </c>
      <c r="H336" s="42">
        <v>5</v>
      </c>
      <c r="I336" s="42">
        <v>0</v>
      </c>
      <c r="J336" s="42">
        <v>0</v>
      </c>
      <c r="K336" s="44" t="s">
        <v>144</v>
      </c>
    </row>
    <row r="337" spans="1:11">
      <c r="A337" s="37">
        <v>655</v>
      </c>
      <c r="B337" s="38">
        <v>490</v>
      </c>
      <c r="C337" s="38" t="s">
        <v>224</v>
      </c>
      <c r="D337" s="38" t="s">
        <v>168</v>
      </c>
      <c r="E337" s="39">
        <v>41885</v>
      </c>
      <c r="F337" s="38">
        <v>3</v>
      </c>
      <c r="G337" s="38" t="s">
        <v>147</v>
      </c>
      <c r="H337" s="38">
        <v>5</v>
      </c>
      <c r="I337" s="38">
        <v>2</v>
      </c>
      <c r="J337" s="38">
        <v>40</v>
      </c>
      <c r="K337" s="40" t="s">
        <v>144</v>
      </c>
    </row>
    <row r="338" spans="1:11">
      <c r="A338" s="41">
        <v>656</v>
      </c>
      <c r="B338" s="42">
        <v>490</v>
      </c>
      <c r="C338" s="42" t="s">
        <v>224</v>
      </c>
      <c r="D338" s="42" t="s">
        <v>168</v>
      </c>
      <c r="E338" s="43">
        <v>41885</v>
      </c>
      <c r="F338" s="42">
        <v>4</v>
      </c>
      <c r="G338" s="42" t="s">
        <v>148</v>
      </c>
      <c r="H338" s="42">
        <v>2</v>
      </c>
      <c r="I338" s="42">
        <v>0</v>
      </c>
      <c r="J338" s="42">
        <v>0</v>
      </c>
      <c r="K338" s="44" t="s">
        <v>144</v>
      </c>
    </row>
    <row r="339" spans="1:11">
      <c r="A339" s="37">
        <v>657</v>
      </c>
      <c r="B339" s="38">
        <v>490</v>
      </c>
      <c r="C339" s="38" t="s">
        <v>224</v>
      </c>
      <c r="D339" s="38" t="s">
        <v>168</v>
      </c>
      <c r="E339" s="39">
        <v>41885</v>
      </c>
      <c r="F339" s="38">
        <v>5</v>
      </c>
      <c r="G339" s="38" t="s">
        <v>149</v>
      </c>
      <c r="H339" s="38">
        <v>2</v>
      </c>
      <c r="I339" s="38">
        <v>1</v>
      </c>
      <c r="J339" s="38">
        <v>50</v>
      </c>
      <c r="K339" s="40" t="s">
        <v>144</v>
      </c>
    </row>
    <row r="340" spans="1:11">
      <c r="A340" s="41">
        <v>3173</v>
      </c>
      <c r="B340" s="42">
        <v>1304</v>
      </c>
      <c r="C340" s="42" t="s">
        <v>195</v>
      </c>
      <c r="D340" s="42" t="s">
        <v>168</v>
      </c>
      <c r="E340" s="43">
        <v>42275</v>
      </c>
      <c r="F340" s="42">
        <v>3</v>
      </c>
      <c r="G340" s="42" t="s">
        <v>147</v>
      </c>
      <c r="H340" s="42">
        <v>5</v>
      </c>
      <c r="I340" s="42">
        <v>4</v>
      </c>
      <c r="J340" s="42">
        <v>80</v>
      </c>
      <c r="K340" s="44" t="s">
        <v>146</v>
      </c>
    </row>
    <row r="341" spans="1:11">
      <c r="A341" s="37">
        <v>3174</v>
      </c>
      <c r="B341" s="38">
        <v>1304</v>
      </c>
      <c r="C341" s="38" t="s">
        <v>195</v>
      </c>
      <c r="D341" s="38" t="s">
        <v>168</v>
      </c>
      <c r="E341" s="39">
        <v>42275</v>
      </c>
      <c r="F341" s="38">
        <v>4</v>
      </c>
      <c r="G341" s="38" t="s">
        <v>148</v>
      </c>
      <c r="H341" s="38">
        <v>2</v>
      </c>
      <c r="I341" s="38">
        <v>2</v>
      </c>
      <c r="J341" s="38">
        <v>100</v>
      </c>
      <c r="K341" s="40" t="s">
        <v>150</v>
      </c>
    </row>
    <row r="342" spans="1:11">
      <c r="A342" s="41">
        <v>3175</v>
      </c>
      <c r="B342" s="42">
        <v>1304</v>
      </c>
      <c r="C342" s="42" t="s">
        <v>195</v>
      </c>
      <c r="D342" s="42" t="s">
        <v>168</v>
      </c>
      <c r="E342" s="43">
        <v>42275</v>
      </c>
      <c r="F342" s="42">
        <v>5</v>
      </c>
      <c r="G342" s="42" t="s">
        <v>149</v>
      </c>
      <c r="H342" s="42">
        <v>2</v>
      </c>
      <c r="I342" s="42">
        <v>2</v>
      </c>
      <c r="J342" s="42">
        <v>100</v>
      </c>
      <c r="K342" s="44" t="s">
        <v>150</v>
      </c>
    </row>
    <row r="343" spans="1:11">
      <c r="A343" s="37">
        <v>3176</v>
      </c>
      <c r="B343" s="38">
        <v>1305</v>
      </c>
      <c r="C343" s="38" t="s">
        <v>225</v>
      </c>
      <c r="D343" s="38" t="s">
        <v>168</v>
      </c>
      <c r="E343" s="39">
        <v>42275</v>
      </c>
      <c r="F343" s="38">
        <v>1</v>
      </c>
      <c r="G343" s="38" t="s">
        <v>143</v>
      </c>
      <c r="H343" s="38">
        <v>11</v>
      </c>
      <c r="I343" s="38">
        <v>6</v>
      </c>
      <c r="J343" s="38">
        <v>55</v>
      </c>
      <c r="K343" s="40" t="s">
        <v>144</v>
      </c>
    </row>
    <row r="344" spans="1:11">
      <c r="A344" s="41">
        <v>3177</v>
      </c>
      <c r="B344" s="42">
        <v>1305</v>
      </c>
      <c r="C344" s="42" t="s">
        <v>225</v>
      </c>
      <c r="D344" s="42" t="s">
        <v>168</v>
      </c>
      <c r="E344" s="43">
        <v>42275</v>
      </c>
      <c r="F344" s="42">
        <v>2</v>
      </c>
      <c r="G344" s="42" t="s">
        <v>145</v>
      </c>
      <c r="H344" s="42">
        <v>5</v>
      </c>
      <c r="I344" s="42">
        <v>3</v>
      </c>
      <c r="J344" s="42">
        <v>60</v>
      </c>
      <c r="K344" s="44" t="s">
        <v>144</v>
      </c>
    </row>
    <row r="345" spans="1:11">
      <c r="A345" s="37">
        <v>3178</v>
      </c>
      <c r="B345" s="38">
        <v>1305</v>
      </c>
      <c r="C345" s="38" t="s">
        <v>225</v>
      </c>
      <c r="D345" s="38" t="s">
        <v>168</v>
      </c>
      <c r="E345" s="39">
        <v>42275</v>
      </c>
      <c r="F345" s="38">
        <v>3</v>
      </c>
      <c r="G345" s="38" t="s">
        <v>147</v>
      </c>
      <c r="H345" s="38">
        <v>5</v>
      </c>
      <c r="I345" s="38">
        <v>1</v>
      </c>
      <c r="J345" s="38">
        <v>20</v>
      </c>
      <c r="K345" s="40" t="s">
        <v>144</v>
      </c>
    </row>
    <row r="346" spans="1:11">
      <c r="A346" s="41">
        <v>3179</v>
      </c>
      <c r="B346" s="42">
        <v>1305</v>
      </c>
      <c r="C346" s="42" t="s">
        <v>225</v>
      </c>
      <c r="D346" s="42" t="s">
        <v>168</v>
      </c>
      <c r="E346" s="43">
        <v>42275</v>
      </c>
      <c r="F346" s="42">
        <v>4</v>
      </c>
      <c r="G346" s="42" t="s">
        <v>148</v>
      </c>
      <c r="H346" s="42">
        <v>2</v>
      </c>
      <c r="I346" s="42">
        <v>1</v>
      </c>
      <c r="J346" s="42">
        <v>50</v>
      </c>
      <c r="K346" s="44" t="s">
        <v>144</v>
      </c>
    </row>
    <row r="347" spans="1:11">
      <c r="A347" s="37">
        <v>3180</v>
      </c>
      <c r="B347" s="38">
        <v>1305</v>
      </c>
      <c r="C347" s="38" t="s">
        <v>225</v>
      </c>
      <c r="D347" s="38" t="s">
        <v>168</v>
      </c>
      <c r="E347" s="39">
        <v>42275</v>
      </c>
      <c r="F347" s="38">
        <v>5</v>
      </c>
      <c r="G347" s="38" t="s">
        <v>149</v>
      </c>
      <c r="H347" s="38">
        <v>2</v>
      </c>
      <c r="I347" s="38">
        <v>1</v>
      </c>
      <c r="J347" s="38">
        <v>50</v>
      </c>
      <c r="K347" s="40" t="s">
        <v>144</v>
      </c>
    </row>
    <row r="348" spans="1:11">
      <c r="A348" s="41">
        <v>3181</v>
      </c>
      <c r="B348" s="42">
        <v>1306</v>
      </c>
      <c r="C348" s="42" t="s">
        <v>226</v>
      </c>
      <c r="D348" s="42" t="s">
        <v>168</v>
      </c>
      <c r="E348" s="43">
        <v>42275</v>
      </c>
      <c r="F348" s="42">
        <v>1</v>
      </c>
      <c r="G348" s="42" t="s">
        <v>143</v>
      </c>
      <c r="H348" s="42">
        <v>11</v>
      </c>
      <c r="I348" s="42">
        <v>6</v>
      </c>
      <c r="J348" s="42">
        <v>55</v>
      </c>
      <c r="K348" s="44" t="s">
        <v>144</v>
      </c>
    </row>
    <row r="349" spans="1:11">
      <c r="A349" s="37">
        <v>3182</v>
      </c>
      <c r="B349" s="38">
        <v>1306</v>
      </c>
      <c r="C349" s="38" t="s">
        <v>226</v>
      </c>
      <c r="D349" s="38" t="s">
        <v>168</v>
      </c>
      <c r="E349" s="39">
        <v>42275</v>
      </c>
      <c r="F349" s="38">
        <v>2</v>
      </c>
      <c r="G349" s="38" t="s">
        <v>145</v>
      </c>
      <c r="H349" s="38">
        <v>5</v>
      </c>
      <c r="I349" s="38">
        <v>3</v>
      </c>
      <c r="J349" s="38">
        <v>60</v>
      </c>
      <c r="K349" s="40" t="s">
        <v>144</v>
      </c>
    </row>
    <row r="350" spans="1:11">
      <c r="A350" s="41">
        <v>3183</v>
      </c>
      <c r="B350" s="42">
        <v>1306</v>
      </c>
      <c r="C350" s="42" t="s">
        <v>226</v>
      </c>
      <c r="D350" s="42" t="s">
        <v>168</v>
      </c>
      <c r="E350" s="43">
        <v>42275</v>
      </c>
      <c r="F350" s="42">
        <v>3</v>
      </c>
      <c r="G350" s="42" t="s">
        <v>147</v>
      </c>
      <c r="H350" s="42">
        <v>5</v>
      </c>
      <c r="I350" s="42">
        <v>3</v>
      </c>
      <c r="J350" s="42">
        <v>60</v>
      </c>
      <c r="K350" s="44" t="s">
        <v>144</v>
      </c>
    </row>
    <row r="351" spans="1:11">
      <c r="A351" s="37">
        <v>3184</v>
      </c>
      <c r="B351" s="38">
        <v>1306</v>
      </c>
      <c r="C351" s="38" t="s">
        <v>226</v>
      </c>
      <c r="D351" s="38" t="s">
        <v>168</v>
      </c>
      <c r="E351" s="39">
        <v>42275</v>
      </c>
      <c r="F351" s="38">
        <v>4</v>
      </c>
      <c r="G351" s="38" t="s">
        <v>148</v>
      </c>
      <c r="H351" s="38">
        <v>2</v>
      </c>
      <c r="I351" s="38">
        <v>1</v>
      </c>
      <c r="J351" s="38">
        <v>50</v>
      </c>
      <c r="K351" s="40" t="s">
        <v>144</v>
      </c>
    </row>
    <row r="352" spans="1:11">
      <c r="A352" s="41">
        <v>3185</v>
      </c>
      <c r="B352" s="42">
        <v>1306</v>
      </c>
      <c r="C352" s="42" t="s">
        <v>226</v>
      </c>
      <c r="D352" s="42" t="s">
        <v>168</v>
      </c>
      <c r="E352" s="43">
        <v>42275</v>
      </c>
      <c r="F352" s="42">
        <v>5</v>
      </c>
      <c r="G352" s="42" t="s">
        <v>149</v>
      </c>
      <c r="H352" s="42">
        <v>2</v>
      </c>
      <c r="I352" s="42">
        <v>1</v>
      </c>
      <c r="J352" s="42">
        <v>50</v>
      </c>
      <c r="K352" s="44" t="s">
        <v>144</v>
      </c>
    </row>
    <row r="353" spans="1:11">
      <c r="A353" s="37">
        <v>3186</v>
      </c>
      <c r="B353" s="38">
        <v>1307</v>
      </c>
      <c r="C353" s="38" t="s">
        <v>189</v>
      </c>
      <c r="D353" s="38" t="s">
        <v>168</v>
      </c>
      <c r="E353" s="39">
        <v>42275</v>
      </c>
      <c r="F353" s="38">
        <v>1</v>
      </c>
      <c r="G353" s="38" t="s">
        <v>143</v>
      </c>
      <c r="H353" s="38">
        <v>11</v>
      </c>
      <c r="I353" s="38">
        <v>7</v>
      </c>
      <c r="J353" s="38">
        <v>64</v>
      </c>
      <c r="K353" s="40" t="s">
        <v>144</v>
      </c>
    </row>
    <row r="354" spans="1:11">
      <c r="A354" s="41">
        <v>3187</v>
      </c>
      <c r="B354" s="42">
        <v>1307</v>
      </c>
      <c r="C354" s="42" t="s">
        <v>189</v>
      </c>
      <c r="D354" s="42" t="s">
        <v>168</v>
      </c>
      <c r="E354" s="43">
        <v>42275</v>
      </c>
      <c r="F354" s="42">
        <v>2</v>
      </c>
      <c r="G354" s="42" t="s">
        <v>145</v>
      </c>
      <c r="H354" s="42">
        <v>5</v>
      </c>
      <c r="I354" s="42">
        <v>5</v>
      </c>
      <c r="J354" s="42">
        <v>100</v>
      </c>
      <c r="K354" s="44" t="s">
        <v>150</v>
      </c>
    </row>
    <row r="355" spans="1:11">
      <c r="A355" s="37">
        <v>3188</v>
      </c>
      <c r="B355" s="38">
        <v>1307</v>
      </c>
      <c r="C355" s="38" t="s">
        <v>189</v>
      </c>
      <c r="D355" s="38" t="s">
        <v>168</v>
      </c>
      <c r="E355" s="39">
        <v>42275</v>
      </c>
      <c r="F355" s="38">
        <v>3</v>
      </c>
      <c r="G355" s="38" t="s">
        <v>147</v>
      </c>
      <c r="H355" s="38">
        <v>5</v>
      </c>
      <c r="I355" s="38">
        <v>4</v>
      </c>
      <c r="J355" s="38">
        <v>80</v>
      </c>
      <c r="K355" s="40" t="s">
        <v>146</v>
      </c>
    </row>
    <row r="356" spans="1:11">
      <c r="A356" s="41">
        <v>3189</v>
      </c>
      <c r="B356" s="42">
        <v>1307</v>
      </c>
      <c r="C356" s="42" t="s">
        <v>189</v>
      </c>
      <c r="D356" s="42" t="s">
        <v>168</v>
      </c>
      <c r="E356" s="43">
        <v>42275</v>
      </c>
      <c r="F356" s="42">
        <v>4</v>
      </c>
      <c r="G356" s="42" t="s">
        <v>148</v>
      </c>
      <c r="H356" s="42">
        <v>2</v>
      </c>
      <c r="I356" s="42">
        <v>2</v>
      </c>
      <c r="J356" s="42">
        <v>100</v>
      </c>
      <c r="K356" s="44" t="s">
        <v>150</v>
      </c>
    </row>
    <row r="357" spans="1:11">
      <c r="A357" s="37">
        <v>3190</v>
      </c>
      <c r="B357" s="38">
        <v>1307</v>
      </c>
      <c r="C357" s="38" t="s">
        <v>189</v>
      </c>
      <c r="D357" s="38" t="s">
        <v>168</v>
      </c>
      <c r="E357" s="39">
        <v>42275</v>
      </c>
      <c r="F357" s="38">
        <v>5</v>
      </c>
      <c r="G357" s="38" t="s">
        <v>149</v>
      </c>
      <c r="H357" s="38">
        <v>2</v>
      </c>
      <c r="I357" s="38">
        <v>2</v>
      </c>
      <c r="J357" s="38">
        <v>100</v>
      </c>
      <c r="K357" s="40" t="s">
        <v>150</v>
      </c>
    </row>
    <row r="358" spans="1:11">
      <c r="A358" s="41">
        <v>3191</v>
      </c>
      <c r="B358" s="42">
        <v>1308</v>
      </c>
      <c r="C358" s="42" t="s">
        <v>181</v>
      </c>
      <c r="D358" s="42" t="s">
        <v>168</v>
      </c>
      <c r="E358" s="43">
        <v>42275</v>
      </c>
      <c r="F358" s="42">
        <v>1</v>
      </c>
      <c r="G358" s="42" t="s">
        <v>143</v>
      </c>
      <c r="H358" s="42">
        <v>11</v>
      </c>
      <c r="I358" s="42">
        <v>9</v>
      </c>
      <c r="J358" s="42">
        <v>82</v>
      </c>
      <c r="K358" s="44" t="s">
        <v>146</v>
      </c>
    </row>
    <row r="359" spans="1:11">
      <c r="A359" s="37">
        <v>3192</v>
      </c>
      <c r="B359" s="38">
        <v>1308</v>
      </c>
      <c r="C359" s="38" t="s">
        <v>181</v>
      </c>
      <c r="D359" s="38" t="s">
        <v>168</v>
      </c>
      <c r="E359" s="39">
        <v>42275</v>
      </c>
      <c r="F359" s="38">
        <v>2</v>
      </c>
      <c r="G359" s="38" t="s">
        <v>145</v>
      </c>
      <c r="H359" s="38">
        <v>5</v>
      </c>
      <c r="I359" s="38">
        <v>4</v>
      </c>
      <c r="J359" s="38">
        <v>80</v>
      </c>
      <c r="K359" s="40" t="s">
        <v>146</v>
      </c>
    </row>
    <row r="360" spans="1:11">
      <c r="A360" s="41">
        <v>3193</v>
      </c>
      <c r="B360" s="42">
        <v>1308</v>
      </c>
      <c r="C360" s="42" t="s">
        <v>181</v>
      </c>
      <c r="D360" s="42" t="s">
        <v>168</v>
      </c>
      <c r="E360" s="43">
        <v>42275</v>
      </c>
      <c r="F360" s="42">
        <v>3</v>
      </c>
      <c r="G360" s="42" t="s">
        <v>147</v>
      </c>
      <c r="H360" s="42">
        <v>5</v>
      </c>
      <c r="I360" s="42">
        <v>3</v>
      </c>
      <c r="J360" s="42">
        <v>60</v>
      </c>
      <c r="K360" s="44" t="s">
        <v>144</v>
      </c>
    </row>
    <row r="361" spans="1:11">
      <c r="A361" s="37">
        <v>3194</v>
      </c>
      <c r="B361" s="38">
        <v>1308</v>
      </c>
      <c r="C361" s="38" t="s">
        <v>181</v>
      </c>
      <c r="D361" s="38" t="s">
        <v>168</v>
      </c>
      <c r="E361" s="39">
        <v>42275</v>
      </c>
      <c r="F361" s="38">
        <v>4</v>
      </c>
      <c r="G361" s="38" t="s">
        <v>148</v>
      </c>
      <c r="H361" s="38">
        <v>2</v>
      </c>
      <c r="I361" s="38">
        <v>1</v>
      </c>
      <c r="J361" s="38">
        <v>50</v>
      </c>
      <c r="K361" s="40" t="s">
        <v>144</v>
      </c>
    </row>
    <row r="362" spans="1:11">
      <c r="A362" s="41">
        <v>3195</v>
      </c>
      <c r="B362" s="42">
        <v>1308</v>
      </c>
      <c r="C362" s="42" t="s">
        <v>181</v>
      </c>
      <c r="D362" s="42" t="s">
        <v>168</v>
      </c>
      <c r="E362" s="43">
        <v>42275</v>
      </c>
      <c r="F362" s="42">
        <v>5</v>
      </c>
      <c r="G362" s="42" t="s">
        <v>149</v>
      </c>
      <c r="H362" s="42">
        <v>2</v>
      </c>
      <c r="I362" s="42">
        <v>1</v>
      </c>
      <c r="J362" s="42">
        <v>50</v>
      </c>
      <c r="K362" s="44" t="s">
        <v>144</v>
      </c>
    </row>
    <row r="363" spans="1:11">
      <c r="A363" s="37">
        <v>3196</v>
      </c>
      <c r="B363" s="38">
        <v>1309</v>
      </c>
      <c r="C363" s="38" t="s">
        <v>227</v>
      </c>
      <c r="D363" s="38" t="s">
        <v>168</v>
      </c>
      <c r="E363" s="39">
        <v>42275</v>
      </c>
      <c r="F363" s="38">
        <v>1</v>
      </c>
      <c r="G363" s="38" t="s">
        <v>143</v>
      </c>
      <c r="H363" s="38">
        <v>11</v>
      </c>
      <c r="I363" s="38">
        <v>11</v>
      </c>
      <c r="J363" s="38">
        <v>100</v>
      </c>
      <c r="K363" s="40" t="s">
        <v>150</v>
      </c>
    </row>
    <row r="364" spans="1:11">
      <c r="A364" s="41">
        <v>3197</v>
      </c>
      <c r="B364" s="42">
        <v>1309</v>
      </c>
      <c r="C364" s="42" t="s">
        <v>227</v>
      </c>
      <c r="D364" s="42" t="s">
        <v>168</v>
      </c>
      <c r="E364" s="43">
        <v>42275</v>
      </c>
      <c r="F364" s="42">
        <v>2</v>
      </c>
      <c r="G364" s="42" t="s">
        <v>145</v>
      </c>
      <c r="H364" s="42">
        <v>5</v>
      </c>
      <c r="I364" s="42">
        <v>4</v>
      </c>
      <c r="J364" s="42">
        <v>80</v>
      </c>
      <c r="K364" s="44" t="s">
        <v>146</v>
      </c>
    </row>
    <row r="365" spans="1:11">
      <c r="A365" s="37">
        <v>3198</v>
      </c>
      <c r="B365" s="38">
        <v>1309</v>
      </c>
      <c r="C365" s="38" t="s">
        <v>227</v>
      </c>
      <c r="D365" s="38" t="s">
        <v>168</v>
      </c>
      <c r="E365" s="39">
        <v>42275</v>
      </c>
      <c r="F365" s="38">
        <v>3</v>
      </c>
      <c r="G365" s="38" t="s">
        <v>147</v>
      </c>
      <c r="H365" s="38">
        <v>5</v>
      </c>
      <c r="I365" s="38">
        <v>5</v>
      </c>
      <c r="J365" s="38">
        <v>100</v>
      </c>
      <c r="K365" s="40" t="s">
        <v>150</v>
      </c>
    </row>
    <row r="366" spans="1:11">
      <c r="A366" s="41">
        <v>3199</v>
      </c>
      <c r="B366" s="42">
        <v>1309</v>
      </c>
      <c r="C366" s="42" t="s">
        <v>227</v>
      </c>
      <c r="D366" s="42" t="s">
        <v>168</v>
      </c>
      <c r="E366" s="43">
        <v>42275</v>
      </c>
      <c r="F366" s="42">
        <v>4</v>
      </c>
      <c r="G366" s="42" t="s">
        <v>148</v>
      </c>
      <c r="H366" s="42">
        <v>2</v>
      </c>
      <c r="I366" s="42">
        <v>0</v>
      </c>
      <c r="J366" s="42">
        <v>0</v>
      </c>
      <c r="K366" s="44" t="s">
        <v>144</v>
      </c>
    </row>
    <row r="367" spans="1:11">
      <c r="A367" s="37">
        <v>3200</v>
      </c>
      <c r="B367" s="38">
        <v>1309</v>
      </c>
      <c r="C367" s="38" t="s">
        <v>227</v>
      </c>
      <c r="D367" s="38" t="s">
        <v>168</v>
      </c>
      <c r="E367" s="39">
        <v>42275</v>
      </c>
      <c r="F367" s="38">
        <v>5</v>
      </c>
      <c r="G367" s="38" t="s">
        <v>149</v>
      </c>
      <c r="H367" s="38">
        <v>2</v>
      </c>
      <c r="I367" s="38">
        <v>1</v>
      </c>
      <c r="J367" s="38">
        <v>50</v>
      </c>
      <c r="K367" s="40" t="s">
        <v>144</v>
      </c>
    </row>
    <row r="368" spans="1:11">
      <c r="A368" s="41">
        <v>3201</v>
      </c>
      <c r="B368" s="42">
        <v>1310</v>
      </c>
      <c r="C368" s="42" t="s">
        <v>188</v>
      </c>
      <c r="D368" s="42" t="s">
        <v>168</v>
      </c>
      <c r="E368" s="43">
        <v>42275</v>
      </c>
      <c r="F368" s="42">
        <v>1</v>
      </c>
      <c r="G368" s="42" t="s">
        <v>143</v>
      </c>
      <c r="H368" s="42">
        <v>11</v>
      </c>
      <c r="I368" s="42">
        <v>11</v>
      </c>
      <c r="J368" s="42">
        <v>100</v>
      </c>
      <c r="K368" s="44" t="s">
        <v>150</v>
      </c>
    </row>
    <row r="369" spans="1:11">
      <c r="A369" s="37">
        <v>3202</v>
      </c>
      <c r="B369" s="38">
        <v>1310</v>
      </c>
      <c r="C369" s="38" t="s">
        <v>188</v>
      </c>
      <c r="D369" s="38" t="s">
        <v>168</v>
      </c>
      <c r="E369" s="39">
        <v>42275</v>
      </c>
      <c r="F369" s="38">
        <v>2</v>
      </c>
      <c r="G369" s="38" t="s">
        <v>145</v>
      </c>
      <c r="H369" s="38">
        <v>5</v>
      </c>
      <c r="I369" s="38">
        <v>5</v>
      </c>
      <c r="J369" s="38">
        <v>100</v>
      </c>
      <c r="K369" s="40" t="s">
        <v>150</v>
      </c>
    </row>
    <row r="370" spans="1:11">
      <c r="A370" s="41">
        <v>3203</v>
      </c>
      <c r="B370" s="42">
        <v>1310</v>
      </c>
      <c r="C370" s="42" t="s">
        <v>188</v>
      </c>
      <c r="D370" s="42" t="s">
        <v>168</v>
      </c>
      <c r="E370" s="43">
        <v>42275</v>
      </c>
      <c r="F370" s="42">
        <v>3</v>
      </c>
      <c r="G370" s="42" t="s">
        <v>147</v>
      </c>
      <c r="H370" s="42">
        <v>5</v>
      </c>
      <c r="I370" s="42">
        <v>4</v>
      </c>
      <c r="J370" s="42">
        <v>80</v>
      </c>
      <c r="K370" s="44" t="s">
        <v>146</v>
      </c>
    </row>
    <row r="371" spans="1:11">
      <c r="A371" s="37">
        <v>660</v>
      </c>
      <c r="B371" s="38">
        <v>493</v>
      </c>
      <c r="C371" s="38" t="s">
        <v>209</v>
      </c>
      <c r="D371" s="38" t="s">
        <v>168</v>
      </c>
      <c r="E371" s="39">
        <v>41926</v>
      </c>
      <c r="F371" s="38">
        <v>1</v>
      </c>
      <c r="G371" s="38" t="s">
        <v>143</v>
      </c>
      <c r="H371" s="38">
        <v>11</v>
      </c>
      <c r="I371" s="38">
        <v>7</v>
      </c>
      <c r="J371" s="38">
        <v>64</v>
      </c>
      <c r="K371" s="40" t="s">
        <v>144</v>
      </c>
    </row>
    <row r="372" spans="1:11">
      <c r="A372" s="41">
        <v>661</v>
      </c>
      <c r="B372" s="42">
        <v>493</v>
      </c>
      <c r="C372" s="42" t="s">
        <v>209</v>
      </c>
      <c r="D372" s="42" t="s">
        <v>168</v>
      </c>
      <c r="E372" s="43">
        <v>41926</v>
      </c>
      <c r="F372" s="42">
        <v>2</v>
      </c>
      <c r="G372" s="42" t="s">
        <v>145</v>
      </c>
      <c r="H372" s="42">
        <v>5</v>
      </c>
      <c r="I372" s="42">
        <v>3</v>
      </c>
      <c r="J372" s="42">
        <v>60</v>
      </c>
      <c r="K372" s="44" t="s">
        <v>144</v>
      </c>
    </row>
    <row r="373" spans="1:11">
      <c r="A373" s="37">
        <v>662</v>
      </c>
      <c r="B373" s="38">
        <v>493</v>
      </c>
      <c r="C373" s="38" t="s">
        <v>209</v>
      </c>
      <c r="D373" s="38" t="s">
        <v>168</v>
      </c>
      <c r="E373" s="39">
        <v>41926</v>
      </c>
      <c r="F373" s="38">
        <v>3</v>
      </c>
      <c r="G373" s="38" t="s">
        <v>147</v>
      </c>
      <c r="H373" s="38">
        <v>5</v>
      </c>
      <c r="I373" s="38">
        <v>5</v>
      </c>
      <c r="J373" s="38">
        <v>100</v>
      </c>
      <c r="K373" s="40" t="s">
        <v>150</v>
      </c>
    </row>
    <row r="374" spans="1:11">
      <c r="A374" s="41">
        <v>663</v>
      </c>
      <c r="B374" s="42">
        <v>493</v>
      </c>
      <c r="C374" s="42" t="s">
        <v>209</v>
      </c>
      <c r="D374" s="42" t="s">
        <v>168</v>
      </c>
      <c r="E374" s="43">
        <v>41926</v>
      </c>
      <c r="F374" s="42">
        <v>4</v>
      </c>
      <c r="G374" s="42" t="s">
        <v>148</v>
      </c>
      <c r="H374" s="42">
        <v>2</v>
      </c>
      <c r="I374" s="42">
        <v>0</v>
      </c>
      <c r="J374" s="42">
        <v>0</v>
      </c>
      <c r="K374" s="44" t="s">
        <v>144</v>
      </c>
    </row>
    <row r="375" spans="1:11">
      <c r="A375" s="37">
        <v>664</v>
      </c>
      <c r="B375" s="38">
        <v>493</v>
      </c>
      <c r="C375" s="38" t="s">
        <v>209</v>
      </c>
      <c r="D375" s="38" t="s">
        <v>168</v>
      </c>
      <c r="E375" s="39">
        <v>41926</v>
      </c>
      <c r="F375" s="38">
        <v>5</v>
      </c>
      <c r="G375" s="38" t="s">
        <v>149</v>
      </c>
      <c r="H375" s="38">
        <v>2</v>
      </c>
      <c r="I375" s="38">
        <v>2</v>
      </c>
      <c r="J375" s="38">
        <v>100</v>
      </c>
      <c r="K375" s="40" t="s">
        <v>150</v>
      </c>
    </row>
    <row r="376" spans="1:11">
      <c r="A376" s="41">
        <v>665</v>
      </c>
      <c r="B376" s="42">
        <v>494</v>
      </c>
      <c r="C376" s="42" t="s">
        <v>211</v>
      </c>
      <c r="D376" s="42" t="s">
        <v>168</v>
      </c>
      <c r="E376" s="43">
        <v>41926</v>
      </c>
      <c r="F376" s="42">
        <v>1</v>
      </c>
      <c r="G376" s="42" t="s">
        <v>143</v>
      </c>
      <c r="H376" s="42">
        <v>11</v>
      </c>
      <c r="I376" s="42">
        <v>10</v>
      </c>
      <c r="J376" s="42">
        <v>91</v>
      </c>
      <c r="K376" s="44" t="s">
        <v>152</v>
      </c>
    </row>
    <row r="377" spans="1:11">
      <c r="A377" s="37">
        <v>666</v>
      </c>
      <c r="B377" s="38">
        <v>494</v>
      </c>
      <c r="C377" s="38" t="s">
        <v>211</v>
      </c>
      <c r="D377" s="38" t="s">
        <v>168</v>
      </c>
      <c r="E377" s="39">
        <v>41926</v>
      </c>
      <c r="F377" s="38">
        <v>2</v>
      </c>
      <c r="G377" s="38" t="s">
        <v>145</v>
      </c>
      <c r="H377" s="38">
        <v>5</v>
      </c>
      <c r="I377" s="38">
        <v>3</v>
      </c>
      <c r="J377" s="38">
        <v>60</v>
      </c>
      <c r="K377" s="40" t="s">
        <v>144</v>
      </c>
    </row>
    <row r="378" spans="1:11">
      <c r="A378" s="41">
        <v>667</v>
      </c>
      <c r="B378" s="42">
        <v>494</v>
      </c>
      <c r="C378" s="42" t="s">
        <v>211</v>
      </c>
      <c r="D378" s="42" t="s">
        <v>168</v>
      </c>
      <c r="E378" s="43">
        <v>41926</v>
      </c>
      <c r="F378" s="42">
        <v>3</v>
      </c>
      <c r="G378" s="42" t="s">
        <v>147</v>
      </c>
      <c r="H378" s="42">
        <v>5</v>
      </c>
      <c r="I378" s="42">
        <v>5</v>
      </c>
      <c r="J378" s="42">
        <v>100</v>
      </c>
      <c r="K378" s="44" t="s">
        <v>150</v>
      </c>
    </row>
    <row r="379" spans="1:11">
      <c r="A379" s="37">
        <v>668</v>
      </c>
      <c r="B379" s="38">
        <v>494</v>
      </c>
      <c r="C379" s="38" t="s">
        <v>211</v>
      </c>
      <c r="D379" s="38" t="s">
        <v>168</v>
      </c>
      <c r="E379" s="39">
        <v>41926</v>
      </c>
      <c r="F379" s="38">
        <v>4</v>
      </c>
      <c r="G379" s="38" t="s">
        <v>148</v>
      </c>
      <c r="H379" s="38">
        <v>2</v>
      </c>
      <c r="I379" s="38">
        <v>2</v>
      </c>
      <c r="J379" s="38">
        <v>100</v>
      </c>
      <c r="K379" s="40" t="s">
        <v>150</v>
      </c>
    </row>
    <row r="380" spans="1:11">
      <c r="A380" s="41">
        <v>669</v>
      </c>
      <c r="B380" s="42">
        <v>494</v>
      </c>
      <c r="C380" s="42" t="s">
        <v>211</v>
      </c>
      <c r="D380" s="42" t="s">
        <v>168</v>
      </c>
      <c r="E380" s="43">
        <v>41926</v>
      </c>
      <c r="F380" s="42">
        <v>5</v>
      </c>
      <c r="G380" s="42" t="s">
        <v>149</v>
      </c>
      <c r="H380" s="42">
        <v>2</v>
      </c>
      <c r="I380" s="42">
        <v>1</v>
      </c>
      <c r="J380" s="42">
        <v>50</v>
      </c>
      <c r="K380" s="44" t="s">
        <v>144</v>
      </c>
    </row>
    <row r="381" spans="1:11">
      <c r="A381" s="37">
        <v>670</v>
      </c>
      <c r="B381" s="38">
        <v>495</v>
      </c>
      <c r="C381" s="38" t="s">
        <v>198</v>
      </c>
      <c r="D381" s="38" t="s">
        <v>168</v>
      </c>
      <c r="E381" s="39">
        <v>41926</v>
      </c>
      <c r="F381" s="38">
        <v>1</v>
      </c>
      <c r="G381" s="38" t="s">
        <v>143</v>
      </c>
      <c r="H381" s="38">
        <v>11</v>
      </c>
      <c r="I381" s="38">
        <v>5</v>
      </c>
      <c r="J381" s="38">
        <v>45</v>
      </c>
      <c r="K381" s="40" t="s">
        <v>144</v>
      </c>
    </row>
    <row r="382" spans="1:11">
      <c r="A382" s="41">
        <v>671</v>
      </c>
      <c r="B382" s="42">
        <v>495</v>
      </c>
      <c r="C382" s="42" t="s">
        <v>198</v>
      </c>
      <c r="D382" s="42" t="s">
        <v>168</v>
      </c>
      <c r="E382" s="43">
        <v>41926</v>
      </c>
      <c r="F382" s="42">
        <v>2</v>
      </c>
      <c r="G382" s="42" t="s">
        <v>145</v>
      </c>
      <c r="H382" s="42">
        <v>5</v>
      </c>
      <c r="I382" s="42">
        <v>4</v>
      </c>
      <c r="J382" s="42">
        <v>80</v>
      </c>
      <c r="K382" s="44" t="s">
        <v>146</v>
      </c>
    </row>
    <row r="383" spans="1:11">
      <c r="A383" s="37">
        <v>672</v>
      </c>
      <c r="B383" s="38">
        <v>495</v>
      </c>
      <c r="C383" s="38" t="s">
        <v>198</v>
      </c>
      <c r="D383" s="38" t="s">
        <v>168</v>
      </c>
      <c r="E383" s="39">
        <v>41926</v>
      </c>
      <c r="F383" s="38">
        <v>3</v>
      </c>
      <c r="G383" s="38" t="s">
        <v>147</v>
      </c>
      <c r="H383" s="38">
        <v>5</v>
      </c>
      <c r="I383" s="38">
        <v>4</v>
      </c>
      <c r="J383" s="38">
        <v>80</v>
      </c>
      <c r="K383" s="40" t="s">
        <v>146</v>
      </c>
    </row>
    <row r="384" spans="1:11">
      <c r="A384" s="41">
        <v>673</v>
      </c>
      <c r="B384" s="42">
        <v>495</v>
      </c>
      <c r="C384" s="42" t="s">
        <v>198</v>
      </c>
      <c r="D384" s="42" t="s">
        <v>168</v>
      </c>
      <c r="E384" s="43">
        <v>41926</v>
      </c>
      <c r="F384" s="42">
        <v>4</v>
      </c>
      <c r="G384" s="42" t="s">
        <v>148</v>
      </c>
      <c r="H384" s="42">
        <v>2</v>
      </c>
      <c r="I384" s="42">
        <v>0</v>
      </c>
      <c r="J384" s="42">
        <v>0</v>
      </c>
      <c r="K384" s="44" t="s">
        <v>144</v>
      </c>
    </row>
    <row r="385" spans="1:11">
      <c r="A385" s="37">
        <v>674</v>
      </c>
      <c r="B385" s="38">
        <v>495</v>
      </c>
      <c r="C385" s="38" t="s">
        <v>198</v>
      </c>
      <c r="D385" s="38" t="s">
        <v>168</v>
      </c>
      <c r="E385" s="39">
        <v>41926</v>
      </c>
      <c r="F385" s="38">
        <v>5</v>
      </c>
      <c r="G385" s="38" t="s">
        <v>149</v>
      </c>
      <c r="H385" s="38">
        <v>2</v>
      </c>
      <c r="I385" s="38">
        <v>1</v>
      </c>
      <c r="J385" s="38">
        <v>50</v>
      </c>
      <c r="K385" s="40" t="s">
        <v>144</v>
      </c>
    </row>
    <row r="386" spans="1:11">
      <c r="A386" s="41">
        <v>675</v>
      </c>
      <c r="B386" s="42">
        <v>496</v>
      </c>
      <c r="C386" s="42" t="s">
        <v>196</v>
      </c>
      <c r="D386" s="42" t="s">
        <v>168</v>
      </c>
      <c r="E386" s="43">
        <v>41926</v>
      </c>
      <c r="F386" s="42">
        <v>1</v>
      </c>
      <c r="G386" s="42" t="s">
        <v>143</v>
      </c>
      <c r="H386" s="42">
        <v>11</v>
      </c>
      <c r="I386" s="42">
        <v>5</v>
      </c>
      <c r="J386" s="42">
        <v>45</v>
      </c>
      <c r="K386" s="44" t="s">
        <v>144</v>
      </c>
    </row>
    <row r="387" spans="1:11">
      <c r="A387" s="37">
        <v>676</v>
      </c>
      <c r="B387" s="38">
        <v>496</v>
      </c>
      <c r="C387" s="38" t="s">
        <v>196</v>
      </c>
      <c r="D387" s="38" t="s">
        <v>168</v>
      </c>
      <c r="E387" s="39">
        <v>41926</v>
      </c>
      <c r="F387" s="38">
        <v>2</v>
      </c>
      <c r="G387" s="38" t="s">
        <v>145</v>
      </c>
      <c r="H387" s="38">
        <v>5</v>
      </c>
      <c r="I387" s="38">
        <v>1</v>
      </c>
      <c r="J387" s="38">
        <v>20</v>
      </c>
      <c r="K387" s="40" t="s">
        <v>144</v>
      </c>
    </row>
    <row r="388" spans="1:11">
      <c r="A388" s="41">
        <v>677</v>
      </c>
      <c r="B388" s="42">
        <v>496</v>
      </c>
      <c r="C388" s="42" t="s">
        <v>196</v>
      </c>
      <c r="D388" s="42" t="s">
        <v>168</v>
      </c>
      <c r="E388" s="43">
        <v>41926</v>
      </c>
      <c r="F388" s="42">
        <v>3</v>
      </c>
      <c r="G388" s="42" t="s">
        <v>147</v>
      </c>
      <c r="H388" s="42">
        <v>5</v>
      </c>
      <c r="I388" s="42">
        <v>1</v>
      </c>
      <c r="J388" s="42">
        <v>20</v>
      </c>
      <c r="K388" s="44" t="s">
        <v>144</v>
      </c>
    </row>
    <row r="389" spans="1:11">
      <c r="A389" s="37">
        <v>678</v>
      </c>
      <c r="B389" s="38">
        <v>496</v>
      </c>
      <c r="C389" s="38" t="s">
        <v>196</v>
      </c>
      <c r="D389" s="38" t="s">
        <v>168</v>
      </c>
      <c r="E389" s="39">
        <v>41926</v>
      </c>
      <c r="F389" s="38">
        <v>4</v>
      </c>
      <c r="G389" s="38" t="s">
        <v>148</v>
      </c>
      <c r="H389" s="38">
        <v>2</v>
      </c>
      <c r="I389" s="38">
        <v>2</v>
      </c>
      <c r="J389" s="38">
        <v>100</v>
      </c>
      <c r="K389" s="40" t="s">
        <v>150</v>
      </c>
    </row>
    <row r="390" spans="1:11">
      <c r="A390" s="41">
        <v>679</v>
      </c>
      <c r="B390" s="42">
        <v>496</v>
      </c>
      <c r="C390" s="42" t="s">
        <v>196</v>
      </c>
      <c r="D390" s="42" t="s">
        <v>168</v>
      </c>
      <c r="E390" s="43">
        <v>41926</v>
      </c>
      <c r="F390" s="42">
        <v>5</v>
      </c>
      <c r="G390" s="42" t="s">
        <v>149</v>
      </c>
      <c r="H390" s="42">
        <v>2</v>
      </c>
      <c r="I390" s="42">
        <v>1</v>
      </c>
      <c r="J390" s="42">
        <v>50</v>
      </c>
      <c r="K390" s="44" t="s">
        <v>144</v>
      </c>
    </row>
    <row r="391" spans="1:11">
      <c r="A391" s="37">
        <v>680</v>
      </c>
      <c r="B391" s="38">
        <v>497</v>
      </c>
      <c r="C391" s="38" t="s">
        <v>210</v>
      </c>
      <c r="D391" s="38" t="s">
        <v>168</v>
      </c>
      <c r="E391" s="39">
        <v>41926</v>
      </c>
      <c r="F391" s="38">
        <v>1</v>
      </c>
      <c r="G391" s="38" t="s">
        <v>143</v>
      </c>
      <c r="H391" s="38">
        <v>11</v>
      </c>
      <c r="I391" s="38">
        <v>5</v>
      </c>
      <c r="J391" s="38">
        <v>45</v>
      </c>
      <c r="K391" s="40" t="s">
        <v>144</v>
      </c>
    </row>
    <row r="392" spans="1:11">
      <c r="A392" s="41">
        <v>681</v>
      </c>
      <c r="B392" s="42">
        <v>497</v>
      </c>
      <c r="C392" s="42" t="s">
        <v>210</v>
      </c>
      <c r="D392" s="42" t="s">
        <v>168</v>
      </c>
      <c r="E392" s="43">
        <v>41926</v>
      </c>
      <c r="F392" s="42">
        <v>2</v>
      </c>
      <c r="G392" s="42" t="s">
        <v>145</v>
      </c>
      <c r="H392" s="42">
        <v>5</v>
      </c>
      <c r="I392" s="42">
        <v>4</v>
      </c>
      <c r="J392" s="42">
        <v>80</v>
      </c>
      <c r="K392" s="44" t="s">
        <v>146</v>
      </c>
    </row>
    <row r="393" spans="1:11">
      <c r="A393" s="37">
        <v>682</v>
      </c>
      <c r="B393" s="38">
        <v>497</v>
      </c>
      <c r="C393" s="38" t="s">
        <v>210</v>
      </c>
      <c r="D393" s="38" t="s">
        <v>168</v>
      </c>
      <c r="E393" s="39">
        <v>41926</v>
      </c>
      <c r="F393" s="38">
        <v>3</v>
      </c>
      <c r="G393" s="38" t="s">
        <v>147</v>
      </c>
      <c r="H393" s="38">
        <v>5</v>
      </c>
      <c r="I393" s="38">
        <v>2</v>
      </c>
      <c r="J393" s="38">
        <v>40</v>
      </c>
      <c r="K393" s="40" t="s">
        <v>144</v>
      </c>
    </row>
    <row r="394" spans="1:11">
      <c r="A394" s="41">
        <v>683</v>
      </c>
      <c r="B394" s="42">
        <v>497</v>
      </c>
      <c r="C394" s="42" t="s">
        <v>210</v>
      </c>
      <c r="D394" s="42" t="s">
        <v>168</v>
      </c>
      <c r="E394" s="43">
        <v>41926</v>
      </c>
      <c r="F394" s="42">
        <v>4</v>
      </c>
      <c r="G394" s="42" t="s">
        <v>148</v>
      </c>
      <c r="H394" s="42">
        <v>2</v>
      </c>
      <c r="I394" s="42">
        <v>2</v>
      </c>
      <c r="J394" s="42">
        <v>100</v>
      </c>
      <c r="K394" s="44" t="s">
        <v>150</v>
      </c>
    </row>
    <row r="395" spans="1:11">
      <c r="A395" s="37">
        <v>684</v>
      </c>
      <c r="B395" s="38">
        <v>497</v>
      </c>
      <c r="C395" s="38" t="s">
        <v>210</v>
      </c>
      <c r="D395" s="38" t="s">
        <v>168</v>
      </c>
      <c r="E395" s="39">
        <v>41926</v>
      </c>
      <c r="F395" s="38">
        <v>5</v>
      </c>
      <c r="G395" s="38" t="s">
        <v>149</v>
      </c>
      <c r="H395" s="38">
        <v>2</v>
      </c>
      <c r="I395" s="38">
        <v>2</v>
      </c>
      <c r="J395" s="38">
        <v>100</v>
      </c>
      <c r="K395" s="40" t="s">
        <v>150</v>
      </c>
    </row>
    <row r="396" spans="1:11">
      <c r="A396" s="41">
        <v>685</v>
      </c>
      <c r="B396" s="42">
        <v>498</v>
      </c>
      <c r="C396" s="42" t="s">
        <v>204</v>
      </c>
      <c r="D396" s="42" t="s">
        <v>168</v>
      </c>
      <c r="E396" s="43">
        <v>41926</v>
      </c>
      <c r="F396" s="42">
        <v>1</v>
      </c>
      <c r="G396" s="42" t="s">
        <v>143</v>
      </c>
      <c r="H396" s="42">
        <v>11</v>
      </c>
      <c r="I396" s="42">
        <v>9</v>
      </c>
      <c r="J396" s="42">
        <v>82</v>
      </c>
      <c r="K396" s="44" t="s">
        <v>146</v>
      </c>
    </row>
    <row r="397" spans="1:11">
      <c r="A397" s="37">
        <v>686</v>
      </c>
      <c r="B397" s="38">
        <v>498</v>
      </c>
      <c r="C397" s="38" t="s">
        <v>204</v>
      </c>
      <c r="D397" s="38" t="s">
        <v>168</v>
      </c>
      <c r="E397" s="39">
        <v>41926</v>
      </c>
      <c r="F397" s="38">
        <v>2</v>
      </c>
      <c r="G397" s="38" t="s">
        <v>145</v>
      </c>
      <c r="H397" s="38">
        <v>5</v>
      </c>
      <c r="I397" s="38">
        <v>3</v>
      </c>
      <c r="J397" s="38">
        <v>60</v>
      </c>
      <c r="K397" s="40" t="s">
        <v>144</v>
      </c>
    </row>
    <row r="398" spans="1:11">
      <c r="A398" s="41">
        <v>687</v>
      </c>
      <c r="B398" s="42">
        <v>498</v>
      </c>
      <c r="C398" s="42" t="s">
        <v>204</v>
      </c>
      <c r="D398" s="42" t="s">
        <v>168</v>
      </c>
      <c r="E398" s="43">
        <v>41926</v>
      </c>
      <c r="F398" s="42">
        <v>3</v>
      </c>
      <c r="G398" s="42" t="s">
        <v>147</v>
      </c>
      <c r="H398" s="42">
        <v>5</v>
      </c>
      <c r="I398" s="42">
        <v>3</v>
      </c>
      <c r="J398" s="42">
        <v>60</v>
      </c>
      <c r="K398" s="44" t="s">
        <v>144</v>
      </c>
    </row>
    <row r="399" spans="1:11">
      <c r="A399" s="37">
        <v>688</v>
      </c>
      <c r="B399" s="38">
        <v>498</v>
      </c>
      <c r="C399" s="38" t="s">
        <v>204</v>
      </c>
      <c r="D399" s="38" t="s">
        <v>168</v>
      </c>
      <c r="E399" s="39">
        <v>41926</v>
      </c>
      <c r="F399" s="38">
        <v>4</v>
      </c>
      <c r="G399" s="38" t="s">
        <v>148</v>
      </c>
      <c r="H399" s="38">
        <v>2</v>
      </c>
      <c r="I399" s="38">
        <v>2</v>
      </c>
      <c r="J399" s="38">
        <v>100</v>
      </c>
      <c r="K399" s="40" t="s">
        <v>150</v>
      </c>
    </row>
    <row r="400" spans="1:11">
      <c r="A400" s="41">
        <v>689</v>
      </c>
      <c r="B400" s="42">
        <v>498</v>
      </c>
      <c r="C400" s="42" t="s">
        <v>204</v>
      </c>
      <c r="D400" s="42" t="s">
        <v>168</v>
      </c>
      <c r="E400" s="43">
        <v>41926</v>
      </c>
      <c r="F400" s="42">
        <v>5</v>
      </c>
      <c r="G400" s="42" t="s">
        <v>149</v>
      </c>
      <c r="H400" s="42">
        <v>2</v>
      </c>
      <c r="I400" s="42">
        <v>1</v>
      </c>
      <c r="J400" s="42">
        <v>50</v>
      </c>
      <c r="K400" s="44" t="s">
        <v>144</v>
      </c>
    </row>
    <row r="401" spans="1:11">
      <c r="A401" s="37">
        <v>690</v>
      </c>
      <c r="B401" s="38">
        <v>499</v>
      </c>
      <c r="C401" s="38" t="s">
        <v>202</v>
      </c>
      <c r="D401" s="38" t="s">
        <v>168</v>
      </c>
      <c r="E401" s="39">
        <v>41926</v>
      </c>
      <c r="F401" s="38">
        <v>1</v>
      </c>
      <c r="G401" s="38" t="s">
        <v>143</v>
      </c>
      <c r="H401" s="38">
        <v>11</v>
      </c>
      <c r="I401" s="38">
        <v>7</v>
      </c>
      <c r="J401" s="38">
        <v>64</v>
      </c>
      <c r="K401" s="40" t="s">
        <v>144</v>
      </c>
    </row>
    <row r="402" spans="1:11">
      <c r="A402" s="41">
        <v>691</v>
      </c>
      <c r="B402" s="42">
        <v>499</v>
      </c>
      <c r="C402" s="42" t="s">
        <v>202</v>
      </c>
      <c r="D402" s="42" t="s">
        <v>168</v>
      </c>
      <c r="E402" s="43">
        <v>41926</v>
      </c>
      <c r="F402" s="42">
        <v>2</v>
      </c>
      <c r="G402" s="42" t="s">
        <v>145</v>
      </c>
      <c r="H402" s="42">
        <v>5</v>
      </c>
      <c r="I402" s="42">
        <v>3</v>
      </c>
      <c r="J402" s="42">
        <v>60</v>
      </c>
      <c r="K402" s="44" t="s">
        <v>144</v>
      </c>
    </row>
    <row r="403" spans="1:11">
      <c r="A403" s="37">
        <v>692</v>
      </c>
      <c r="B403" s="38">
        <v>499</v>
      </c>
      <c r="C403" s="38" t="s">
        <v>202</v>
      </c>
      <c r="D403" s="38" t="s">
        <v>168</v>
      </c>
      <c r="E403" s="39">
        <v>41926</v>
      </c>
      <c r="F403" s="38">
        <v>3</v>
      </c>
      <c r="G403" s="38" t="s">
        <v>147</v>
      </c>
      <c r="H403" s="38">
        <v>5</v>
      </c>
      <c r="I403" s="38">
        <v>5</v>
      </c>
      <c r="J403" s="38">
        <v>100</v>
      </c>
      <c r="K403" s="40" t="s">
        <v>150</v>
      </c>
    </row>
    <row r="404" spans="1:11">
      <c r="A404" s="41">
        <v>693</v>
      </c>
      <c r="B404" s="42">
        <v>499</v>
      </c>
      <c r="C404" s="42" t="s">
        <v>202</v>
      </c>
      <c r="D404" s="42" t="s">
        <v>168</v>
      </c>
      <c r="E404" s="43">
        <v>41926</v>
      </c>
      <c r="F404" s="42">
        <v>4</v>
      </c>
      <c r="G404" s="42" t="s">
        <v>148</v>
      </c>
      <c r="H404" s="42">
        <v>2</v>
      </c>
      <c r="I404" s="42">
        <v>2</v>
      </c>
      <c r="J404" s="42">
        <v>100</v>
      </c>
      <c r="K404" s="44" t="s">
        <v>150</v>
      </c>
    </row>
    <row r="405" spans="1:11">
      <c r="A405" s="37">
        <v>694</v>
      </c>
      <c r="B405" s="38">
        <v>499</v>
      </c>
      <c r="C405" s="38" t="s">
        <v>202</v>
      </c>
      <c r="D405" s="38" t="s">
        <v>168</v>
      </c>
      <c r="E405" s="39">
        <v>41926</v>
      </c>
      <c r="F405" s="38">
        <v>5</v>
      </c>
      <c r="G405" s="38" t="s">
        <v>149</v>
      </c>
      <c r="H405" s="38">
        <v>2</v>
      </c>
      <c r="I405" s="38">
        <v>1</v>
      </c>
      <c r="J405" s="38">
        <v>50</v>
      </c>
      <c r="K405" s="40" t="s">
        <v>144</v>
      </c>
    </row>
    <row r="406" spans="1:11">
      <c r="A406" s="41">
        <v>695</v>
      </c>
      <c r="B406" s="42">
        <v>500</v>
      </c>
      <c r="C406" s="42" t="s">
        <v>222</v>
      </c>
      <c r="D406" s="42" t="s">
        <v>168</v>
      </c>
      <c r="E406" s="43">
        <v>41926</v>
      </c>
      <c r="F406" s="42">
        <v>1</v>
      </c>
      <c r="G406" s="42" t="s">
        <v>143</v>
      </c>
      <c r="H406" s="42">
        <v>11</v>
      </c>
      <c r="I406" s="42">
        <v>9</v>
      </c>
      <c r="J406" s="42">
        <v>82</v>
      </c>
      <c r="K406" s="44" t="s">
        <v>146</v>
      </c>
    </row>
    <row r="407" spans="1:11">
      <c r="A407" s="37">
        <v>696</v>
      </c>
      <c r="B407" s="38">
        <v>500</v>
      </c>
      <c r="C407" s="38" t="s">
        <v>222</v>
      </c>
      <c r="D407" s="38" t="s">
        <v>168</v>
      </c>
      <c r="E407" s="39">
        <v>41926</v>
      </c>
      <c r="F407" s="38">
        <v>2</v>
      </c>
      <c r="G407" s="38" t="s">
        <v>145</v>
      </c>
      <c r="H407" s="38">
        <v>5</v>
      </c>
      <c r="I407" s="38">
        <v>4</v>
      </c>
      <c r="J407" s="38">
        <v>80</v>
      </c>
      <c r="K407" s="40" t="s">
        <v>146</v>
      </c>
    </row>
    <row r="408" spans="1:11">
      <c r="A408" s="41">
        <v>697</v>
      </c>
      <c r="B408" s="42">
        <v>500</v>
      </c>
      <c r="C408" s="42" t="s">
        <v>222</v>
      </c>
      <c r="D408" s="42" t="s">
        <v>168</v>
      </c>
      <c r="E408" s="43">
        <v>41926</v>
      </c>
      <c r="F408" s="42">
        <v>3</v>
      </c>
      <c r="G408" s="42" t="s">
        <v>147</v>
      </c>
      <c r="H408" s="42">
        <v>5</v>
      </c>
      <c r="I408" s="42">
        <v>4</v>
      </c>
      <c r="J408" s="42">
        <v>80</v>
      </c>
      <c r="K408" s="44" t="s">
        <v>146</v>
      </c>
    </row>
    <row r="409" spans="1:11">
      <c r="A409" s="37">
        <v>698</v>
      </c>
      <c r="B409" s="38">
        <v>500</v>
      </c>
      <c r="C409" s="38" t="s">
        <v>222</v>
      </c>
      <c r="D409" s="38" t="s">
        <v>168</v>
      </c>
      <c r="E409" s="39">
        <v>41926</v>
      </c>
      <c r="F409" s="38">
        <v>4</v>
      </c>
      <c r="G409" s="38" t="s">
        <v>148</v>
      </c>
      <c r="H409" s="38">
        <v>2</v>
      </c>
      <c r="I409" s="38">
        <v>2</v>
      </c>
      <c r="J409" s="38">
        <v>100</v>
      </c>
      <c r="K409" s="40" t="s">
        <v>150</v>
      </c>
    </row>
    <row r="410" spans="1:11">
      <c r="A410" s="41">
        <v>699</v>
      </c>
      <c r="B410" s="42">
        <v>500</v>
      </c>
      <c r="C410" s="42" t="s">
        <v>222</v>
      </c>
      <c r="D410" s="42" t="s">
        <v>168</v>
      </c>
      <c r="E410" s="43">
        <v>41926</v>
      </c>
      <c r="F410" s="42">
        <v>5</v>
      </c>
      <c r="G410" s="42" t="s">
        <v>149</v>
      </c>
      <c r="H410" s="42">
        <v>2</v>
      </c>
      <c r="I410" s="42">
        <v>2</v>
      </c>
      <c r="J410" s="42">
        <v>100</v>
      </c>
      <c r="K410" s="44" t="s">
        <v>150</v>
      </c>
    </row>
    <row r="411" spans="1:11">
      <c r="A411" s="37">
        <v>700</v>
      </c>
      <c r="B411" s="38">
        <v>501</v>
      </c>
      <c r="C411" s="38" t="s">
        <v>217</v>
      </c>
      <c r="D411" s="38" t="s">
        <v>168</v>
      </c>
      <c r="E411" s="39">
        <v>41926</v>
      </c>
      <c r="F411" s="38">
        <v>1</v>
      </c>
      <c r="G411" s="38" t="s">
        <v>143</v>
      </c>
      <c r="H411" s="38">
        <v>11</v>
      </c>
      <c r="I411" s="38">
        <v>5</v>
      </c>
      <c r="J411" s="38">
        <v>45</v>
      </c>
      <c r="K411" s="40" t="s">
        <v>144</v>
      </c>
    </row>
    <row r="412" spans="1:11">
      <c r="A412" s="41">
        <v>701</v>
      </c>
      <c r="B412" s="42">
        <v>501</v>
      </c>
      <c r="C412" s="42" t="s">
        <v>217</v>
      </c>
      <c r="D412" s="42" t="s">
        <v>168</v>
      </c>
      <c r="E412" s="43">
        <v>41926</v>
      </c>
      <c r="F412" s="42">
        <v>2</v>
      </c>
      <c r="G412" s="42" t="s">
        <v>145</v>
      </c>
      <c r="H412" s="42">
        <v>5</v>
      </c>
      <c r="I412" s="42">
        <v>2</v>
      </c>
      <c r="J412" s="42">
        <v>40</v>
      </c>
      <c r="K412" s="44" t="s">
        <v>144</v>
      </c>
    </row>
    <row r="413" spans="1:11">
      <c r="A413" s="37">
        <v>702</v>
      </c>
      <c r="B413" s="38">
        <v>501</v>
      </c>
      <c r="C413" s="38" t="s">
        <v>217</v>
      </c>
      <c r="D413" s="38" t="s">
        <v>168</v>
      </c>
      <c r="E413" s="39">
        <v>41926</v>
      </c>
      <c r="F413" s="38">
        <v>3</v>
      </c>
      <c r="G413" s="38" t="s">
        <v>147</v>
      </c>
      <c r="H413" s="38">
        <v>5</v>
      </c>
      <c r="I413" s="38">
        <v>3</v>
      </c>
      <c r="J413" s="38">
        <v>60</v>
      </c>
      <c r="K413" s="40" t="s">
        <v>144</v>
      </c>
    </row>
    <row r="414" spans="1:11">
      <c r="A414" s="41">
        <v>703</v>
      </c>
      <c r="B414" s="42">
        <v>501</v>
      </c>
      <c r="C414" s="42" t="s">
        <v>217</v>
      </c>
      <c r="D414" s="42" t="s">
        <v>168</v>
      </c>
      <c r="E414" s="43">
        <v>41926</v>
      </c>
      <c r="F414" s="42">
        <v>4</v>
      </c>
      <c r="G414" s="42" t="s">
        <v>148</v>
      </c>
      <c r="H414" s="42">
        <v>2</v>
      </c>
      <c r="I414" s="42">
        <v>0</v>
      </c>
      <c r="J414" s="42">
        <v>0</v>
      </c>
      <c r="K414" s="44" t="s">
        <v>144</v>
      </c>
    </row>
    <row r="415" spans="1:11">
      <c r="A415" s="37">
        <v>704</v>
      </c>
      <c r="B415" s="38">
        <v>501</v>
      </c>
      <c r="C415" s="38" t="s">
        <v>217</v>
      </c>
      <c r="D415" s="38" t="s">
        <v>168</v>
      </c>
      <c r="E415" s="39">
        <v>41926</v>
      </c>
      <c r="F415" s="38">
        <v>5</v>
      </c>
      <c r="G415" s="38" t="s">
        <v>149</v>
      </c>
      <c r="H415" s="38">
        <v>2</v>
      </c>
      <c r="I415" s="38">
        <v>1</v>
      </c>
      <c r="J415" s="38">
        <v>50</v>
      </c>
      <c r="K415" s="40" t="s">
        <v>144</v>
      </c>
    </row>
    <row r="416" spans="1:11">
      <c r="A416" s="41">
        <v>705</v>
      </c>
      <c r="B416" s="42">
        <v>502</v>
      </c>
      <c r="C416" s="42" t="s">
        <v>203</v>
      </c>
      <c r="D416" s="42" t="s">
        <v>168</v>
      </c>
      <c r="E416" s="43">
        <v>41926</v>
      </c>
      <c r="F416" s="42">
        <v>1</v>
      </c>
      <c r="G416" s="42" t="s">
        <v>143</v>
      </c>
      <c r="H416" s="42">
        <v>11</v>
      </c>
      <c r="I416" s="42">
        <v>6</v>
      </c>
      <c r="J416" s="42">
        <v>55</v>
      </c>
      <c r="K416" s="44" t="s">
        <v>144</v>
      </c>
    </row>
    <row r="417" spans="1:11">
      <c r="A417" s="37">
        <v>706</v>
      </c>
      <c r="B417" s="38">
        <v>502</v>
      </c>
      <c r="C417" s="38" t="s">
        <v>203</v>
      </c>
      <c r="D417" s="38" t="s">
        <v>168</v>
      </c>
      <c r="E417" s="39">
        <v>41926</v>
      </c>
      <c r="F417" s="38">
        <v>2</v>
      </c>
      <c r="G417" s="38" t="s">
        <v>145</v>
      </c>
      <c r="H417" s="38">
        <v>5</v>
      </c>
      <c r="I417" s="38">
        <v>5</v>
      </c>
      <c r="J417" s="38">
        <v>100</v>
      </c>
      <c r="K417" s="40" t="s">
        <v>150</v>
      </c>
    </row>
    <row r="418" spans="1:11">
      <c r="A418" s="41">
        <v>707</v>
      </c>
      <c r="B418" s="42">
        <v>502</v>
      </c>
      <c r="C418" s="42" t="s">
        <v>203</v>
      </c>
      <c r="D418" s="42" t="s">
        <v>168</v>
      </c>
      <c r="E418" s="43">
        <v>41926</v>
      </c>
      <c r="F418" s="42">
        <v>3</v>
      </c>
      <c r="G418" s="42" t="s">
        <v>147</v>
      </c>
      <c r="H418" s="42">
        <v>5</v>
      </c>
      <c r="I418" s="42">
        <v>3</v>
      </c>
      <c r="J418" s="42">
        <v>60</v>
      </c>
      <c r="K418" s="44" t="s">
        <v>144</v>
      </c>
    </row>
    <row r="419" spans="1:11">
      <c r="A419" s="37">
        <v>708</v>
      </c>
      <c r="B419" s="38">
        <v>502</v>
      </c>
      <c r="C419" s="38" t="s">
        <v>203</v>
      </c>
      <c r="D419" s="38" t="s">
        <v>168</v>
      </c>
      <c r="E419" s="39">
        <v>41926</v>
      </c>
      <c r="F419" s="38">
        <v>4</v>
      </c>
      <c r="G419" s="38" t="s">
        <v>148</v>
      </c>
      <c r="H419" s="38">
        <v>2</v>
      </c>
      <c r="I419" s="38">
        <v>1</v>
      </c>
      <c r="J419" s="38">
        <v>50</v>
      </c>
      <c r="K419" s="40" t="s">
        <v>144</v>
      </c>
    </row>
    <row r="420" spans="1:11">
      <c r="A420" s="41">
        <v>709</v>
      </c>
      <c r="B420" s="42">
        <v>502</v>
      </c>
      <c r="C420" s="42" t="s">
        <v>203</v>
      </c>
      <c r="D420" s="42" t="s">
        <v>168</v>
      </c>
      <c r="E420" s="43">
        <v>41926</v>
      </c>
      <c r="F420" s="42">
        <v>5</v>
      </c>
      <c r="G420" s="42" t="s">
        <v>149</v>
      </c>
      <c r="H420" s="42">
        <v>2</v>
      </c>
      <c r="I420" s="42">
        <v>2</v>
      </c>
      <c r="J420" s="42">
        <v>100</v>
      </c>
      <c r="K420" s="44" t="s">
        <v>150</v>
      </c>
    </row>
    <row r="421" spans="1:11">
      <c r="A421" s="37">
        <v>710</v>
      </c>
      <c r="B421" s="38">
        <v>503</v>
      </c>
      <c r="C421" s="38" t="s">
        <v>218</v>
      </c>
      <c r="D421" s="38" t="s">
        <v>168</v>
      </c>
      <c r="E421" s="39">
        <v>41926</v>
      </c>
      <c r="F421" s="38">
        <v>1</v>
      </c>
      <c r="G421" s="38" t="s">
        <v>143</v>
      </c>
      <c r="H421" s="38">
        <v>11</v>
      </c>
      <c r="I421" s="38">
        <v>6</v>
      </c>
      <c r="J421" s="38">
        <v>55</v>
      </c>
      <c r="K421" s="40" t="s">
        <v>144</v>
      </c>
    </row>
    <row r="422" spans="1:11">
      <c r="A422" s="41">
        <v>711</v>
      </c>
      <c r="B422" s="42">
        <v>503</v>
      </c>
      <c r="C422" s="42" t="s">
        <v>218</v>
      </c>
      <c r="D422" s="42" t="s">
        <v>168</v>
      </c>
      <c r="E422" s="43">
        <v>41926</v>
      </c>
      <c r="F422" s="42">
        <v>2</v>
      </c>
      <c r="G422" s="42" t="s">
        <v>145</v>
      </c>
      <c r="H422" s="42">
        <v>5</v>
      </c>
      <c r="I422" s="42">
        <v>3</v>
      </c>
      <c r="J422" s="42">
        <v>60</v>
      </c>
      <c r="K422" s="44" t="s">
        <v>144</v>
      </c>
    </row>
    <row r="423" spans="1:11">
      <c r="A423" s="37">
        <v>712</v>
      </c>
      <c r="B423" s="38">
        <v>503</v>
      </c>
      <c r="C423" s="38" t="s">
        <v>218</v>
      </c>
      <c r="D423" s="38" t="s">
        <v>168</v>
      </c>
      <c r="E423" s="39">
        <v>41926</v>
      </c>
      <c r="F423" s="38">
        <v>3</v>
      </c>
      <c r="G423" s="38" t="s">
        <v>147</v>
      </c>
      <c r="H423" s="38">
        <v>5</v>
      </c>
      <c r="I423" s="38">
        <v>1</v>
      </c>
      <c r="J423" s="38">
        <v>20</v>
      </c>
      <c r="K423" s="40" t="s">
        <v>144</v>
      </c>
    </row>
    <row r="424" spans="1:11">
      <c r="A424" s="41">
        <v>713</v>
      </c>
      <c r="B424" s="42">
        <v>503</v>
      </c>
      <c r="C424" s="42" t="s">
        <v>218</v>
      </c>
      <c r="D424" s="42" t="s">
        <v>168</v>
      </c>
      <c r="E424" s="43">
        <v>41926</v>
      </c>
      <c r="F424" s="42">
        <v>4</v>
      </c>
      <c r="G424" s="42" t="s">
        <v>148</v>
      </c>
      <c r="H424" s="42">
        <v>2</v>
      </c>
      <c r="I424" s="42">
        <v>1</v>
      </c>
      <c r="J424" s="42">
        <v>50</v>
      </c>
      <c r="K424" s="44" t="s">
        <v>144</v>
      </c>
    </row>
    <row r="425" spans="1:11">
      <c r="A425" s="37">
        <v>714</v>
      </c>
      <c r="B425" s="38">
        <v>503</v>
      </c>
      <c r="C425" s="38" t="s">
        <v>218</v>
      </c>
      <c r="D425" s="38" t="s">
        <v>168</v>
      </c>
      <c r="E425" s="39">
        <v>41926</v>
      </c>
      <c r="F425" s="38">
        <v>5</v>
      </c>
      <c r="G425" s="38" t="s">
        <v>149</v>
      </c>
      <c r="H425" s="38">
        <v>2</v>
      </c>
      <c r="I425" s="38">
        <v>1</v>
      </c>
      <c r="J425" s="38">
        <v>50</v>
      </c>
      <c r="K425" s="40" t="s">
        <v>144</v>
      </c>
    </row>
    <row r="426" spans="1:11">
      <c r="A426" s="41">
        <v>715</v>
      </c>
      <c r="B426" s="42">
        <v>504</v>
      </c>
      <c r="C426" s="42" t="s">
        <v>197</v>
      </c>
      <c r="D426" s="42" t="s">
        <v>168</v>
      </c>
      <c r="E426" s="43">
        <v>41926</v>
      </c>
      <c r="F426" s="42">
        <v>1</v>
      </c>
      <c r="G426" s="42" t="s">
        <v>143</v>
      </c>
      <c r="H426" s="42">
        <v>11</v>
      </c>
      <c r="I426" s="42">
        <v>8</v>
      </c>
      <c r="J426" s="42">
        <v>73</v>
      </c>
      <c r="K426" s="44" t="s">
        <v>151</v>
      </c>
    </row>
    <row r="427" spans="1:11">
      <c r="A427" s="37">
        <v>716</v>
      </c>
      <c r="B427" s="38">
        <v>504</v>
      </c>
      <c r="C427" s="38" t="s">
        <v>197</v>
      </c>
      <c r="D427" s="38" t="s">
        <v>168</v>
      </c>
      <c r="E427" s="39">
        <v>41926</v>
      </c>
      <c r="F427" s="38">
        <v>2</v>
      </c>
      <c r="G427" s="38" t="s">
        <v>145</v>
      </c>
      <c r="H427" s="38">
        <v>5</v>
      </c>
      <c r="I427" s="38">
        <v>4</v>
      </c>
      <c r="J427" s="38">
        <v>80</v>
      </c>
      <c r="K427" s="40" t="s">
        <v>146</v>
      </c>
    </row>
    <row r="428" spans="1:11">
      <c r="A428" s="41">
        <v>717</v>
      </c>
      <c r="B428" s="42">
        <v>504</v>
      </c>
      <c r="C428" s="42" t="s">
        <v>197</v>
      </c>
      <c r="D428" s="42" t="s">
        <v>168</v>
      </c>
      <c r="E428" s="43">
        <v>41926</v>
      </c>
      <c r="F428" s="42">
        <v>3</v>
      </c>
      <c r="G428" s="42" t="s">
        <v>147</v>
      </c>
      <c r="H428" s="42">
        <v>5</v>
      </c>
      <c r="I428" s="42">
        <v>4</v>
      </c>
      <c r="J428" s="42">
        <v>80</v>
      </c>
      <c r="K428" s="44" t="s">
        <v>146</v>
      </c>
    </row>
    <row r="429" spans="1:11">
      <c r="A429" s="37">
        <v>718</v>
      </c>
      <c r="B429" s="38">
        <v>504</v>
      </c>
      <c r="C429" s="38" t="s">
        <v>197</v>
      </c>
      <c r="D429" s="38" t="s">
        <v>168</v>
      </c>
      <c r="E429" s="39">
        <v>41926</v>
      </c>
      <c r="F429" s="38">
        <v>4</v>
      </c>
      <c r="G429" s="38" t="s">
        <v>148</v>
      </c>
      <c r="H429" s="38">
        <v>2</v>
      </c>
      <c r="I429" s="38">
        <v>1</v>
      </c>
      <c r="J429" s="38">
        <v>50</v>
      </c>
      <c r="K429" s="40" t="s">
        <v>144</v>
      </c>
    </row>
    <row r="430" spans="1:11">
      <c r="A430" s="41">
        <v>719</v>
      </c>
      <c r="B430" s="42">
        <v>504</v>
      </c>
      <c r="C430" s="42" t="s">
        <v>197</v>
      </c>
      <c r="D430" s="42" t="s">
        <v>168</v>
      </c>
      <c r="E430" s="43">
        <v>41926</v>
      </c>
      <c r="F430" s="42">
        <v>5</v>
      </c>
      <c r="G430" s="42" t="s">
        <v>149</v>
      </c>
      <c r="H430" s="42">
        <v>2</v>
      </c>
      <c r="I430" s="42">
        <v>1</v>
      </c>
      <c r="J430" s="42">
        <v>50</v>
      </c>
      <c r="K430" s="44" t="s">
        <v>144</v>
      </c>
    </row>
    <row r="431" spans="1:11">
      <c r="A431" s="37">
        <v>720</v>
      </c>
      <c r="B431" s="38">
        <v>505</v>
      </c>
      <c r="C431" s="38" t="s">
        <v>205</v>
      </c>
      <c r="D431" s="38" t="s">
        <v>168</v>
      </c>
      <c r="E431" s="39">
        <v>41926</v>
      </c>
      <c r="F431" s="38">
        <v>1</v>
      </c>
      <c r="G431" s="38" t="s">
        <v>143</v>
      </c>
      <c r="H431" s="38">
        <v>11</v>
      </c>
      <c r="I431" s="38">
        <v>5</v>
      </c>
      <c r="J431" s="38">
        <v>45</v>
      </c>
      <c r="K431" s="40" t="s">
        <v>144</v>
      </c>
    </row>
    <row r="432" spans="1:11">
      <c r="A432" s="41">
        <v>721</v>
      </c>
      <c r="B432" s="42">
        <v>505</v>
      </c>
      <c r="C432" s="42" t="s">
        <v>205</v>
      </c>
      <c r="D432" s="42" t="s">
        <v>168</v>
      </c>
      <c r="E432" s="43">
        <v>41926</v>
      </c>
      <c r="F432" s="42">
        <v>2</v>
      </c>
      <c r="G432" s="42" t="s">
        <v>145</v>
      </c>
      <c r="H432" s="42">
        <v>5</v>
      </c>
      <c r="I432" s="42">
        <v>2</v>
      </c>
      <c r="J432" s="42">
        <v>40</v>
      </c>
      <c r="K432" s="44" t="s">
        <v>144</v>
      </c>
    </row>
    <row r="433" spans="1:11">
      <c r="A433" s="37">
        <v>722</v>
      </c>
      <c r="B433" s="38">
        <v>505</v>
      </c>
      <c r="C433" s="38" t="s">
        <v>205</v>
      </c>
      <c r="D433" s="38" t="s">
        <v>168</v>
      </c>
      <c r="E433" s="39">
        <v>41926</v>
      </c>
      <c r="F433" s="38">
        <v>3</v>
      </c>
      <c r="G433" s="38" t="s">
        <v>147</v>
      </c>
      <c r="H433" s="38">
        <v>5</v>
      </c>
      <c r="I433" s="38">
        <v>3</v>
      </c>
      <c r="J433" s="38">
        <v>60</v>
      </c>
      <c r="K433" s="40" t="s">
        <v>144</v>
      </c>
    </row>
    <row r="434" spans="1:11">
      <c r="A434" s="41">
        <v>723</v>
      </c>
      <c r="B434" s="42">
        <v>505</v>
      </c>
      <c r="C434" s="42" t="s">
        <v>205</v>
      </c>
      <c r="D434" s="42" t="s">
        <v>168</v>
      </c>
      <c r="E434" s="43">
        <v>41926</v>
      </c>
      <c r="F434" s="42">
        <v>4</v>
      </c>
      <c r="G434" s="42" t="s">
        <v>148</v>
      </c>
      <c r="H434" s="42">
        <v>2</v>
      </c>
      <c r="I434" s="42">
        <v>1</v>
      </c>
      <c r="J434" s="42">
        <v>50</v>
      </c>
      <c r="K434" s="44" t="s">
        <v>144</v>
      </c>
    </row>
    <row r="435" spans="1:11">
      <c r="A435" s="37">
        <v>724</v>
      </c>
      <c r="B435" s="38">
        <v>505</v>
      </c>
      <c r="C435" s="38" t="s">
        <v>205</v>
      </c>
      <c r="D435" s="38" t="s">
        <v>168</v>
      </c>
      <c r="E435" s="39">
        <v>41926</v>
      </c>
      <c r="F435" s="38">
        <v>5</v>
      </c>
      <c r="G435" s="38" t="s">
        <v>149</v>
      </c>
      <c r="H435" s="38">
        <v>2</v>
      </c>
      <c r="I435" s="38">
        <v>2</v>
      </c>
      <c r="J435" s="38">
        <v>100</v>
      </c>
      <c r="K435" s="40" t="s">
        <v>150</v>
      </c>
    </row>
    <row r="436" spans="1:11">
      <c r="A436" s="41">
        <v>725</v>
      </c>
      <c r="B436" s="42">
        <v>506</v>
      </c>
      <c r="C436" s="42" t="s">
        <v>208</v>
      </c>
      <c r="D436" s="42" t="s">
        <v>168</v>
      </c>
      <c r="E436" s="43">
        <v>41926</v>
      </c>
      <c r="F436" s="42">
        <v>1</v>
      </c>
      <c r="G436" s="42" t="s">
        <v>143</v>
      </c>
      <c r="H436" s="42">
        <v>11</v>
      </c>
      <c r="I436" s="42">
        <v>8</v>
      </c>
      <c r="J436" s="42">
        <v>73</v>
      </c>
      <c r="K436" s="44" t="s">
        <v>151</v>
      </c>
    </row>
    <row r="437" spans="1:11">
      <c r="A437" s="37">
        <v>726</v>
      </c>
      <c r="B437" s="38">
        <v>506</v>
      </c>
      <c r="C437" s="38" t="s">
        <v>208</v>
      </c>
      <c r="D437" s="38" t="s">
        <v>168</v>
      </c>
      <c r="E437" s="39">
        <v>41926</v>
      </c>
      <c r="F437" s="38">
        <v>2</v>
      </c>
      <c r="G437" s="38" t="s">
        <v>145</v>
      </c>
      <c r="H437" s="38">
        <v>5</v>
      </c>
      <c r="I437" s="38">
        <v>3</v>
      </c>
      <c r="J437" s="38">
        <v>60</v>
      </c>
      <c r="K437" s="40" t="s">
        <v>144</v>
      </c>
    </row>
    <row r="438" spans="1:11">
      <c r="A438" s="41">
        <v>727</v>
      </c>
      <c r="B438" s="42">
        <v>506</v>
      </c>
      <c r="C438" s="42" t="s">
        <v>208</v>
      </c>
      <c r="D438" s="42" t="s">
        <v>168</v>
      </c>
      <c r="E438" s="43">
        <v>41926</v>
      </c>
      <c r="F438" s="42">
        <v>3</v>
      </c>
      <c r="G438" s="42" t="s">
        <v>147</v>
      </c>
      <c r="H438" s="42">
        <v>5</v>
      </c>
      <c r="I438" s="42">
        <v>0</v>
      </c>
      <c r="J438" s="42">
        <v>0</v>
      </c>
      <c r="K438" s="44" t="s">
        <v>144</v>
      </c>
    </row>
    <row r="439" spans="1:11">
      <c r="A439" s="37">
        <v>728</v>
      </c>
      <c r="B439" s="38">
        <v>506</v>
      </c>
      <c r="C439" s="38" t="s">
        <v>208</v>
      </c>
      <c r="D439" s="38" t="s">
        <v>168</v>
      </c>
      <c r="E439" s="39">
        <v>41926</v>
      </c>
      <c r="F439" s="38">
        <v>4</v>
      </c>
      <c r="G439" s="38" t="s">
        <v>148</v>
      </c>
      <c r="H439" s="38">
        <v>2</v>
      </c>
      <c r="I439" s="38">
        <v>1</v>
      </c>
      <c r="J439" s="38">
        <v>50</v>
      </c>
      <c r="K439" s="40" t="s">
        <v>144</v>
      </c>
    </row>
    <row r="440" spans="1:11">
      <c r="A440" s="41">
        <v>729</v>
      </c>
      <c r="B440" s="42">
        <v>506</v>
      </c>
      <c r="C440" s="42" t="s">
        <v>208</v>
      </c>
      <c r="D440" s="42" t="s">
        <v>168</v>
      </c>
      <c r="E440" s="43">
        <v>41926</v>
      </c>
      <c r="F440" s="42">
        <v>5</v>
      </c>
      <c r="G440" s="42" t="s">
        <v>149</v>
      </c>
      <c r="H440" s="42">
        <v>2</v>
      </c>
      <c r="I440" s="42">
        <v>0</v>
      </c>
      <c r="J440" s="42">
        <v>0</v>
      </c>
      <c r="K440" s="44" t="s">
        <v>144</v>
      </c>
    </row>
    <row r="441" spans="1:11">
      <c r="A441" s="37">
        <v>730</v>
      </c>
      <c r="B441" s="38">
        <v>507</v>
      </c>
      <c r="C441" s="38" t="s">
        <v>216</v>
      </c>
      <c r="D441" s="38" t="s">
        <v>168</v>
      </c>
      <c r="E441" s="39">
        <v>41926</v>
      </c>
      <c r="F441" s="38">
        <v>1</v>
      </c>
      <c r="G441" s="38" t="s">
        <v>143</v>
      </c>
      <c r="H441" s="38">
        <v>11</v>
      </c>
      <c r="I441" s="38">
        <v>8</v>
      </c>
      <c r="J441" s="38">
        <v>73</v>
      </c>
      <c r="K441" s="40" t="s">
        <v>151</v>
      </c>
    </row>
    <row r="442" spans="1:11">
      <c r="A442" s="41">
        <v>731</v>
      </c>
      <c r="B442" s="42">
        <v>507</v>
      </c>
      <c r="C442" s="42" t="s">
        <v>216</v>
      </c>
      <c r="D442" s="42" t="s">
        <v>168</v>
      </c>
      <c r="E442" s="43">
        <v>41926</v>
      </c>
      <c r="F442" s="42">
        <v>2</v>
      </c>
      <c r="G442" s="42" t="s">
        <v>145</v>
      </c>
      <c r="H442" s="42">
        <v>5</v>
      </c>
      <c r="I442" s="42">
        <v>3</v>
      </c>
      <c r="J442" s="42">
        <v>60</v>
      </c>
      <c r="K442" s="44" t="s">
        <v>144</v>
      </c>
    </row>
    <row r="443" spans="1:11">
      <c r="A443" s="37">
        <v>732</v>
      </c>
      <c r="B443" s="38">
        <v>507</v>
      </c>
      <c r="C443" s="38" t="s">
        <v>216</v>
      </c>
      <c r="D443" s="38" t="s">
        <v>168</v>
      </c>
      <c r="E443" s="39">
        <v>41926</v>
      </c>
      <c r="F443" s="38">
        <v>3</v>
      </c>
      <c r="G443" s="38" t="s">
        <v>147</v>
      </c>
      <c r="H443" s="38">
        <v>5</v>
      </c>
      <c r="I443" s="38">
        <v>1</v>
      </c>
      <c r="J443" s="38">
        <v>20</v>
      </c>
      <c r="K443" s="40" t="s">
        <v>144</v>
      </c>
    </row>
    <row r="444" spans="1:11">
      <c r="A444" s="41">
        <v>733</v>
      </c>
      <c r="B444" s="42">
        <v>507</v>
      </c>
      <c r="C444" s="42" t="s">
        <v>216</v>
      </c>
      <c r="D444" s="42" t="s">
        <v>168</v>
      </c>
      <c r="E444" s="43">
        <v>41926</v>
      </c>
      <c r="F444" s="42">
        <v>4</v>
      </c>
      <c r="G444" s="42" t="s">
        <v>148</v>
      </c>
      <c r="H444" s="42">
        <v>2</v>
      </c>
      <c r="I444" s="42">
        <v>2</v>
      </c>
      <c r="J444" s="42">
        <v>100</v>
      </c>
      <c r="K444" s="44" t="s">
        <v>150</v>
      </c>
    </row>
    <row r="445" spans="1:11">
      <c r="A445" s="37">
        <v>734</v>
      </c>
      <c r="B445" s="38">
        <v>507</v>
      </c>
      <c r="C445" s="38" t="s">
        <v>216</v>
      </c>
      <c r="D445" s="38" t="s">
        <v>168</v>
      </c>
      <c r="E445" s="39">
        <v>41926</v>
      </c>
      <c r="F445" s="38">
        <v>5</v>
      </c>
      <c r="G445" s="38" t="s">
        <v>149</v>
      </c>
      <c r="H445" s="38">
        <v>2</v>
      </c>
      <c r="I445" s="38">
        <v>1</v>
      </c>
      <c r="J445" s="38">
        <v>50</v>
      </c>
      <c r="K445" s="40" t="s">
        <v>144</v>
      </c>
    </row>
    <row r="446" spans="1:11">
      <c r="A446" s="41">
        <v>735</v>
      </c>
      <c r="B446" s="42">
        <v>508</v>
      </c>
      <c r="C446" s="42" t="s">
        <v>220</v>
      </c>
      <c r="D446" s="42" t="s">
        <v>168</v>
      </c>
      <c r="E446" s="43">
        <v>41926</v>
      </c>
      <c r="F446" s="42">
        <v>1</v>
      </c>
      <c r="G446" s="42" t="s">
        <v>143</v>
      </c>
      <c r="H446" s="42">
        <v>11</v>
      </c>
      <c r="I446" s="42">
        <v>6</v>
      </c>
      <c r="J446" s="42">
        <v>55</v>
      </c>
      <c r="K446" s="44" t="s">
        <v>144</v>
      </c>
    </row>
    <row r="447" spans="1:11">
      <c r="A447" s="37">
        <v>736</v>
      </c>
      <c r="B447" s="38">
        <v>508</v>
      </c>
      <c r="C447" s="38" t="s">
        <v>220</v>
      </c>
      <c r="D447" s="38" t="s">
        <v>168</v>
      </c>
      <c r="E447" s="39">
        <v>41926</v>
      </c>
      <c r="F447" s="38">
        <v>2</v>
      </c>
      <c r="G447" s="38" t="s">
        <v>145</v>
      </c>
      <c r="H447" s="38">
        <v>5</v>
      </c>
      <c r="I447" s="38">
        <v>3</v>
      </c>
      <c r="J447" s="38">
        <v>60</v>
      </c>
      <c r="K447" s="40" t="s">
        <v>144</v>
      </c>
    </row>
    <row r="448" spans="1:11">
      <c r="A448" s="41">
        <v>737</v>
      </c>
      <c r="B448" s="42">
        <v>508</v>
      </c>
      <c r="C448" s="42" t="s">
        <v>220</v>
      </c>
      <c r="D448" s="42" t="s">
        <v>168</v>
      </c>
      <c r="E448" s="43">
        <v>41926</v>
      </c>
      <c r="F448" s="42">
        <v>3</v>
      </c>
      <c r="G448" s="42" t="s">
        <v>147</v>
      </c>
      <c r="H448" s="42">
        <v>5</v>
      </c>
      <c r="I448" s="42">
        <v>2</v>
      </c>
      <c r="J448" s="42">
        <v>40</v>
      </c>
      <c r="K448" s="44" t="s">
        <v>144</v>
      </c>
    </row>
    <row r="449" spans="1:11">
      <c r="A449" s="37">
        <v>738</v>
      </c>
      <c r="B449" s="38">
        <v>508</v>
      </c>
      <c r="C449" s="38" t="s">
        <v>220</v>
      </c>
      <c r="D449" s="38" t="s">
        <v>168</v>
      </c>
      <c r="E449" s="39">
        <v>41926</v>
      </c>
      <c r="F449" s="38">
        <v>4</v>
      </c>
      <c r="G449" s="38" t="s">
        <v>148</v>
      </c>
      <c r="H449" s="38">
        <v>2</v>
      </c>
      <c r="I449" s="38">
        <v>1</v>
      </c>
      <c r="J449" s="38">
        <v>50</v>
      </c>
      <c r="K449" s="40" t="s">
        <v>144</v>
      </c>
    </row>
    <row r="450" spans="1:11">
      <c r="A450" s="41">
        <v>739</v>
      </c>
      <c r="B450" s="42">
        <v>508</v>
      </c>
      <c r="C450" s="42" t="s">
        <v>220</v>
      </c>
      <c r="D450" s="42" t="s">
        <v>168</v>
      </c>
      <c r="E450" s="43">
        <v>41926</v>
      </c>
      <c r="F450" s="42">
        <v>5</v>
      </c>
      <c r="G450" s="42" t="s">
        <v>149</v>
      </c>
      <c r="H450" s="42">
        <v>2</v>
      </c>
      <c r="I450" s="42">
        <v>0</v>
      </c>
      <c r="J450" s="42">
        <v>0</v>
      </c>
      <c r="K450" s="44" t="s">
        <v>144</v>
      </c>
    </row>
    <row r="451" spans="1:11">
      <c r="A451" s="37">
        <v>740</v>
      </c>
      <c r="B451" s="38">
        <v>509</v>
      </c>
      <c r="C451" s="38" t="s">
        <v>180</v>
      </c>
      <c r="D451" s="38" t="s">
        <v>168</v>
      </c>
      <c r="E451" s="39">
        <v>41926</v>
      </c>
      <c r="F451" s="38">
        <v>1</v>
      </c>
      <c r="G451" s="38" t="s">
        <v>143</v>
      </c>
      <c r="H451" s="38">
        <v>11</v>
      </c>
      <c r="I451" s="38">
        <v>10</v>
      </c>
      <c r="J451" s="38">
        <v>91</v>
      </c>
      <c r="K451" s="40" t="s">
        <v>152</v>
      </c>
    </row>
    <row r="452" spans="1:11">
      <c r="A452" s="41">
        <v>741</v>
      </c>
      <c r="B452" s="42">
        <v>509</v>
      </c>
      <c r="C452" s="42" t="s">
        <v>180</v>
      </c>
      <c r="D452" s="42" t="s">
        <v>168</v>
      </c>
      <c r="E452" s="43">
        <v>41926</v>
      </c>
      <c r="F452" s="42">
        <v>2</v>
      </c>
      <c r="G452" s="42" t="s">
        <v>145</v>
      </c>
      <c r="H452" s="42">
        <v>5</v>
      </c>
      <c r="I452" s="42">
        <v>4</v>
      </c>
      <c r="J452" s="42">
        <v>80</v>
      </c>
      <c r="K452" s="44" t="s">
        <v>146</v>
      </c>
    </row>
    <row r="453" spans="1:11">
      <c r="A453" s="37">
        <v>742</v>
      </c>
      <c r="B453" s="38">
        <v>509</v>
      </c>
      <c r="C453" s="38" t="s">
        <v>180</v>
      </c>
      <c r="D453" s="38" t="s">
        <v>168</v>
      </c>
      <c r="E453" s="39">
        <v>41926</v>
      </c>
      <c r="F453" s="38">
        <v>3</v>
      </c>
      <c r="G453" s="38" t="s">
        <v>147</v>
      </c>
      <c r="H453" s="38">
        <v>5</v>
      </c>
      <c r="I453" s="38">
        <v>3</v>
      </c>
      <c r="J453" s="38">
        <v>60</v>
      </c>
      <c r="K453" s="40" t="s">
        <v>144</v>
      </c>
    </row>
    <row r="454" spans="1:11">
      <c r="A454" s="41">
        <v>743</v>
      </c>
      <c r="B454" s="42">
        <v>509</v>
      </c>
      <c r="C454" s="42" t="s">
        <v>180</v>
      </c>
      <c r="D454" s="42" t="s">
        <v>168</v>
      </c>
      <c r="E454" s="43">
        <v>41926</v>
      </c>
      <c r="F454" s="42">
        <v>4</v>
      </c>
      <c r="G454" s="42" t="s">
        <v>148</v>
      </c>
      <c r="H454" s="42">
        <v>2</v>
      </c>
      <c r="I454" s="42">
        <v>1</v>
      </c>
      <c r="J454" s="42">
        <v>50</v>
      </c>
      <c r="K454" s="44" t="s">
        <v>144</v>
      </c>
    </row>
    <row r="455" spans="1:11">
      <c r="A455" s="37">
        <v>744</v>
      </c>
      <c r="B455" s="38">
        <v>509</v>
      </c>
      <c r="C455" s="38" t="s">
        <v>180</v>
      </c>
      <c r="D455" s="38" t="s">
        <v>168</v>
      </c>
      <c r="E455" s="39">
        <v>41926</v>
      </c>
      <c r="F455" s="38">
        <v>5</v>
      </c>
      <c r="G455" s="38" t="s">
        <v>149</v>
      </c>
      <c r="H455" s="38">
        <v>2</v>
      </c>
      <c r="I455" s="38">
        <v>1</v>
      </c>
      <c r="J455" s="38">
        <v>50</v>
      </c>
      <c r="K455" s="40" t="s">
        <v>144</v>
      </c>
    </row>
    <row r="456" spans="1:11">
      <c r="A456" s="41">
        <v>745</v>
      </c>
      <c r="B456" s="42">
        <v>510</v>
      </c>
      <c r="C456" s="42" t="s">
        <v>199</v>
      </c>
      <c r="D456" s="42" t="s">
        <v>168</v>
      </c>
      <c r="E456" s="43">
        <v>41926</v>
      </c>
      <c r="F456" s="42">
        <v>1</v>
      </c>
      <c r="G456" s="42" t="s">
        <v>143</v>
      </c>
      <c r="H456" s="42">
        <v>11</v>
      </c>
      <c r="I456" s="42">
        <v>4</v>
      </c>
      <c r="J456" s="42">
        <v>36</v>
      </c>
      <c r="K456" s="44" t="s">
        <v>144</v>
      </c>
    </row>
    <row r="457" spans="1:11">
      <c r="A457" s="37">
        <v>746</v>
      </c>
      <c r="B457" s="38">
        <v>510</v>
      </c>
      <c r="C457" s="38" t="s">
        <v>199</v>
      </c>
      <c r="D457" s="38" t="s">
        <v>168</v>
      </c>
      <c r="E457" s="39">
        <v>41926</v>
      </c>
      <c r="F457" s="38">
        <v>2</v>
      </c>
      <c r="G457" s="38" t="s">
        <v>145</v>
      </c>
      <c r="H457" s="38">
        <v>5</v>
      </c>
      <c r="I457" s="38">
        <v>4</v>
      </c>
      <c r="J457" s="38">
        <v>80</v>
      </c>
      <c r="K457" s="40" t="s">
        <v>146</v>
      </c>
    </row>
    <row r="458" spans="1:11">
      <c r="A458" s="41">
        <v>747</v>
      </c>
      <c r="B458" s="42">
        <v>510</v>
      </c>
      <c r="C458" s="42" t="s">
        <v>199</v>
      </c>
      <c r="D458" s="42" t="s">
        <v>168</v>
      </c>
      <c r="E458" s="43">
        <v>41926</v>
      </c>
      <c r="F458" s="42">
        <v>3</v>
      </c>
      <c r="G458" s="42" t="s">
        <v>147</v>
      </c>
      <c r="H458" s="42">
        <v>5</v>
      </c>
      <c r="I458" s="42">
        <v>2</v>
      </c>
      <c r="J458" s="42">
        <v>40</v>
      </c>
      <c r="K458" s="44" t="s">
        <v>144</v>
      </c>
    </row>
    <row r="459" spans="1:11">
      <c r="A459" s="37">
        <v>748</v>
      </c>
      <c r="B459" s="38">
        <v>510</v>
      </c>
      <c r="C459" s="38" t="s">
        <v>199</v>
      </c>
      <c r="D459" s="38" t="s">
        <v>168</v>
      </c>
      <c r="E459" s="39">
        <v>41926</v>
      </c>
      <c r="F459" s="38">
        <v>4</v>
      </c>
      <c r="G459" s="38" t="s">
        <v>148</v>
      </c>
      <c r="H459" s="38">
        <v>2</v>
      </c>
      <c r="I459" s="38">
        <v>1</v>
      </c>
      <c r="J459" s="38">
        <v>50</v>
      </c>
      <c r="K459" s="40" t="s">
        <v>144</v>
      </c>
    </row>
    <row r="460" spans="1:11">
      <c r="A460" s="41">
        <v>749</v>
      </c>
      <c r="B460" s="42">
        <v>510</v>
      </c>
      <c r="C460" s="42" t="s">
        <v>199</v>
      </c>
      <c r="D460" s="42" t="s">
        <v>168</v>
      </c>
      <c r="E460" s="43">
        <v>41926</v>
      </c>
      <c r="F460" s="42">
        <v>5</v>
      </c>
      <c r="G460" s="42" t="s">
        <v>149</v>
      </c>
      <c r="H460" s="42">
        <v>2</v>
      </c>
      <c r="I460" s="42">
        <v>1</v>
      </c>
      <c r="J460" s="42">
        <v>50</v>
      </c>
      <c r="K460" s="44" t="s">
        <v>144</v>
      </c>
    </row>
    <row r="461" spans="1:11">
      <c r="A461" s="37">
        <v>750</v>
      </c>
      <c r="B461" s="38">
        <v>511</v>
      </c>
      <c r="C461" s="38" t="s">
        <v>214</v>
      </c>
      <c r="D461" s="38" t="s">
        <v>168</v>
      </c>
      <c r="E461" s="39">
        <v>41926</v>
      </c>
      <c r="F461" s="38">
        <v>1</v>
      </c>
      <c r="G461" s="38" t="s">
        <v>143</v>
      </c>
      <c r="H461" s="38">
        <v>11</v>
      </c>
      <c r="I461" s="38">
        <v>10</v>
      </c>
      <c r="J461" s="38">
        <v>91</v>
      </c>
      <c r="K461" s="40" t="s">
        <v>152</v>
      </c>
    </row>
    <row r="462" spans="1:11">
      <c r="A462" s="41">
        <v>751</v>
      </c>
      <c r="B462" s="42">
        <v>511</v>
      </c>
      <c r="C462" s="42" t="s">
        <v>214</v>
      </c>
      <c r="D462" s="42" t="s">
        <v>168</v>
      </c>
      <c r="E462" s="43">
        <v>41926</v>
      </c>
      <c r="F462" s="42">
        <v>2</v>
      </c>
      <c r="G462" s="42" t="s">
        <v>145</v>
      </c>
      <c r="H462" s="42">
        <v>5</v>
      </c>
      <c r="I462" s="42">
        <v>2</v>
      </c>
      <c r="J462" s="42">
        <v>40</v>
      </c>
      <c r="K462" s="44" t="s">
        <v>144</v>
      </c>
    </row>
    <row r="463" spans="1:11">
      <c r="A463" s="37">
        <v>752</v>
      </c>
      <c r="B463" s="38">
        <v>511</v>
      </c>
      <c r="C463" s="38" t="s">
        <v>214</v>
      </c>
      <c r="D463" s="38" t="s">
        <v>168</v>
      </c>
      <c r="E463" s="39">
        <v>41926</v>
      </c>
      <c r="F463" s="38">
        <v>3</v>
      </c>
      <c r="G463" s="38" t="s">
        <v>147</v>
      </c>
      <c r="H463" s="38">
        <v>5</v>
      </c>
      <c r="I463" s="38">
        <v>3</v>
      </c>
      <c r="J463" s="38">
        <v>60</v>
      </c>
      <c r="K463" s="40" t="s">
        <v>144</v>
      </c>
    </row>
    <row r="464" spans="1:11">
      <c r="A464" s="41">
        <v>753</v>
      </c>
      <c r="B464" s="42">
        <v>511</v>
      </c>
      <c r="C464" s="42" t="s">
        <v>214</v>
      </c>
      <c r="D464" s="42" t="s">
        <v>168</v>
      </c>
      <c r="E464" s="43">
        <v>41926</v>
      </c>
      <c r="F464" s="42">
        <v>4</v>
      </c>
      <c r="G464" s="42" t="s">
        <v>148</v>
      </c>
      <c r="H464" s="42">
        <v>2</v>
      </c>
      <c r="I464" s="42">
        <v>1</v>
      </c>
      <c r="J464" s="42">
        <v>50</v>
      </c>
      <c r="K464" s="44" t="s">
        <v>144</v>
      </c>
    </row>
    <row r="465" spans="1:11">
      <c r="A465" s="37">
        <v>754</v>
      </c>
      <c r="B465" s="38">
        <v>511</v>
      </c>
      <c r="C465" s="38" t="s">
        <v>214</v>
      </c>
      <c r="D465" s="38" t="s">
        <v>168</v>
      </c>
      <c r="E465" s="39">
        <v>41926</v>
      </c>
      <c r="F465" s="38">
        <v>5</v>
      </c>
      <c r="G465" s="38" t="s">
        <v>149</v>
      </c>
      <c r="H465" s="38">
        <v>2</v>
      </c>
      <c r="I465" s="38">
        <v>1</v>
      </c>
      <c r="J465" s="38">
        <v>50</v>
      </c>
      <c r="K465" s="40" t="s">
        <v>144</v>
      </c>
    </row>
    <row r="466" spans="1:11">
      <c r="A466" s="41">
        <v>755</v>
      </c>
      <c r="B466" s="42">
        <v>512</v>
      </c>
      <c r="C466" s="42" t="s">
        <v>207</v>
      </c>
      <c r="D466" s="42" t="s">
        <v>168</v>
      </c>
      <c r="E466" s="43">
        <v>41926</v>
      </c>
      <c r="F466" s="42">
        <v>1</v>
      </c>
      <c r="G466" s="42" t="s">
        <v>143</v>
      </c>
      <c r="H466" s="42">
        <v>11</v>
      </c>
      <c r="I466" s="42">
        <v>4</v>
      </c>
      <c r="J466" s="42">
        <v>36</v>
      </c>
      <c r="K466" s="44" t="s">
        <v>144</v>
      </c>
    </row>
    <row r="467" spans="1:11">
      <c r="A467" s="37">
        <v>756</v>
      </c>
      <c r="B467" s="38">
        <v>512</v>
      </c>
      <c r="C467" s="38" t="s">
        <v>207</v>
      </c>
      <c r="D467" s="38" t="s">
        <v>168</v>
      </c>
      <c r="E467" s="39">
        <v>41926</v>
      </c>
      <c r="F467" s="38">
        <v>2</v>
      </c>
      <c r="G467" s="38" t="s">
        <v>145</v>
      </c>
      <c r="H467" s="38">
        <v>5</v>
      </c>
      <c r="I467" s="38">
        <v>3</v>
      </c>
      <c r="J467" s="38">
        <v>60</v>
      </c>
      <c r="K467" s="40" t="s">
        <v>144</v>
      </c>
    </row>
    <row r="468" spans="1:11">
      <c r="A468" s="41">
        <v>757</v>
      </c>
      <c r="B468" s="42">
        <v>512</v>
      </c>
      <c r="C468" s="42" t="s">
        <v>207</v>
      </c>
      <c r="D468" s="42" t="s">
        <v>168</v>
      </c>
      <c r="E468" s="43">
        <v>41926</v>
      </c>
      <c r="F468" s="42">
        <v>3</v>
      </c>
      <c r="G468" s="42" t="s">
        <v>147</v>
      </c>
      <c r="H468" s="42">
        <v>5</v>
      </c>
      <c r="I468" s="42">
        <v>2</v>
      </c>
      <c r="J468" s="42">
        <v>40</v>
      </c>
      <c r="K468" s="44" t="s">
        <v>144</v>
      </c>
    </row>
    <row r="469" spans="1:11">
      <c r="A469" s="37">
        <v>758</v>
      </c>
      <c r="B469" s="38">
        <v>512</v>
      </c>
      <c r="C469" s="38" t="s">
        <v>207</v>
      </c>
      <c r="D469" s="38" t="s">
        <v>168</v>
      </c>
      <c r="E469" s="39">
        <v>41926</v>
      </c>
      <c r="F469" s="38">
        <v>4</v>
      </c>
      <c r="G469" s="38" t="s">
        <v>148</v>
      </c>
      <c r="H469" s="38">
        <v>2</v>
      </c>
      <c r="I469" s="38">
        <v>0</v>
      </c>
      <c r="J469" s="38">
        <v>0</v>
      </c>
      <c r="K469" s="40" t="s">
        <v>144</v>
      </c>
    </row>
    <row r="470" spans="1:11">
      <c r="A470" s="41">
        <v>759</v>
      </c>
      <c r="B470" s="42">
        <v>512</v>
      </c>
      <c r="C470" s="42" t="s">
        <v>207</v>
      </c>
      <c r="D470" s="42" t="s">
        <v>168</v>
      </c>
      <c r="E470" s="43">
        <v>41926</v>
      </c>
      <c r="F470" s="42">
        <v>5</v>
      </c>
      <c r="G470" s="42" t="s">
        <v>149</v>
      </c>
      <c r="H470" s="42">
        <v>2</v>
      </c>
      <c r="I470" s="42">
        <v>2</v>
      </c>
      <c r="J470" s="42">
        <v>100</v>
      </c>
      <c r="K470" s="44" t="s">
        <v>150</v>
      </c>
    </row>
    <row r="471" spans="1:11">
      <c r="A471" s="37">
        <v>760</v>
      </c>
      <c r="B471" s="38">
        <v>513</v>
      </c>
      <c r="C471" s="38" t="s">
        <v>223</v>
      </c>
      <c r="D471" s="38" t="s">
        <v>168</v>
      </c>
      <c r="E471" s="39">
        <v>41926</v>
      </c>
      <c r="F471" s="38">
        <v>1</v>
      </c>
      <c r="G471" s="38" t="s">
        <v>143</v>
      </c>
      <c r="H471" s="38">
        <v>11</v>
      </c>
      <c r="I471" s="38">
        <v>7</v>
      </c>
      <c r="J471" s="38">
        <v>64</v>
      </c>
      <c r="K471" s="40" t="s">
        <v>144</v>
      </c>
    </row>
    <row r="472" spans="1:11">
      <c r="A472" s="41">
        <v>761</v>
      </c>
      <c r="B472" s="42">
        <v>513</v>
      </c>
      <c r="C472" s="42" t="s">
        <v>223</v>
      </c>
      <c r="D472" s="42" t="s">
        <v>168</v>
      </c>
      <c r="E472" s="43">
        <v>41926</v>
      </c>
      <c r="F472" s="42">
        <v>2</v>
      </c>
      <c r="G472" s="42" t="s">
        <v>145</v>
      </c>
      <c r="H472" s="42">
        <v>5</v>
      </c>
      <c r="I472" s="42">
        <v>2</v>
      </c>
      <c r="J472" s="42">
        <v>40</v>
      </c>
      <c r="K472" s="44" t="s">
        <v>144</v>
      </c>
    </row>
    <row r="473" spans="1:11">
      <c r="A473" s="37">
        <v>762</v>
      </c>
      <c r="B473" s="38">
        <v>513</v>
      </c>
      <c r="C473" s="38" t="s">
        <v>223</v>
      </c>
      <c r="D473" s="38" t="s">
        <v>168</v>
      </c>
      <c r="E473" s="39">
        <v>41926</v>
      </c>
      <c r="F473" s="38">
        <v>3</v>
      </c>
      <c r="G473" s="38" t="s">
        <v>147</v>
      </c>
      <c r="H473" s="38">
        <v>5</v>
      </c>
      <c r="I473" s="38">
        <v>1</v>
      </c>
      <c r="J473" s="38">
        <v>20</v>
      </c>
      <c r="K473" s="40" t="s">
        <v>144</v>
      </c>
    </row>
    <row r="474" spans="1:11">
      <c r="A474" s="41">
        <v>763</v>
      </c>
      <c r="B474" s="42">
        <v>513</v>
      </c>
      <c r="C474" s="42" t="s">
        <v>223</v>
      </c>
      <c r="D474" s="42" t="s">
        <v>168</v>
      </c>
      <c r="E474" s="43">
        <v>41926</v>
      </c>
      <c r="F474" s="42">
        <v>4</v>
      </c>
      <c r="G474" s="42" t="s">
        <v>148</v>
      </c>
      <c r="H474" s="42">
        <v>2</v>
      </c>
      <c r="I474" s="42">
        <v>0</v>
      </c>
      <c r="J474" s="42">
        <v>0</v>
      </c>
      <c r="K474" s="44" t="s">
        <v>144</v>
      </c>
    </row>
    <row r="475" spans="1:11">
      <c r="A475" s="37">
        <v>764</v>
      </c>
      <c r="B475" s="38">
        <v>513</v>
      </c>
      <c r="C475" s="38" t="s">
        <v>223</v>
      </c>
      <c r="D475" s="38" t="s">
        <v>168</v>
      </c>
      <c r="E475" s="39">
        <v>41926</v>
      </c>
      <c r="F475" s="38">
        <v>5</v>
      </c>
      <c r="G475" s="38" t="s">
        <v>149</v>
      </c>
      <c r="H475" s="38">
        <v>2</v>
      </c>
      <c r="I475" s="38">
        <v>1</v>
      </c>
      <c r="J475" s="38">
        <v>50</v>
      </c>
      <c r="K475" s="40" t="s">
        <v>144</v>
      </c>
    </row>
    <row r="476" spans="1:11">
      <c r="A476" s="41">
        <v>765</v>
      </c>
      <c r="B476" s="42">
        <v>514</v>
      </c>
      <c r="C476" s="42" t="s">
        <v>221</v>
      </c>
      <c r="D476" s="42" t="s">
        <v>168</v>
      </c>
      <c r="E476" s="43">
        <v>41926</v>
      </c>
      <c r="F476" s="42">
        <v>1</v>
      </c>
      <c r="G476" s="42" t="s">
        <v>143</v>
      </c>
      <c r="H476" s="42">
        <v>11</v>
      </c>
      <c r="I476" s="42">
        <v>3</v>
      </c>
      <c r="J476" s="42">
        <v>27</v>
      </c>
      <c r="K476" s="44" t="s">
        <v>144</v>
      </c>
    </row>
    <row r="477" spans="1:11">
      <c r="A477" s="37">
        <v>766</v>
      </c>
      <c r="B477" s="38">
        <v>514</v>
      </c>
      <c r="C477" s="38" t="s">
        <v>221</v>
      </c>
      <c r="D477" s="38" t="s">
        <v>168</v>
      </c>
      <c r="E477" s="39">
        <v>41926</v>
      </c>
      <c r="F477" s="38">
        <v>2</v>
      </c>
      <c r="G477" s="38" t="s">
        <v>145</v>
      </c>
      <c r="H477" s="38">
        <v>5</v>
      </c>
      <c r="I477" s="38">
        <v>3</v>
      </c>
      <c r="J477" s="38">
        <v>60</v>
      </c>
      <c r="K477" s="40" t="s">
        <v>144</v>
      </c>
    </row>
    <row r="478" spans="1:11">
      <c r="A478" s="41">
        <v>767</v>
      </c>
      <c r="B478" s="42">
        <v>514</v>
      </c>
      <c r="C478" s="42" t="s">
        <v>221</v>
      </c>
      <c r="D478" s="42" t="s">
        <v>168</v>
      </c>
      <c r="E478" s="43">
        <v>41926</v>
      </c>
      <c r="F478" s="42">
        <v>3</v>
      </c>
      <c r="G478" s="42" t="s">
        <v>147</v>
      </c>
      <c r="H478" s="42">
        <v>5</v>
      </c>
      <c r="I478" s="42">
        <v>4</v>
      </c>
      <c r="J478" s="42">
        <v>80</v>
      </c>
      <c r="K478" s="44" t="s">
        <v>146</v>
      </c>
    </row>
    <row r="479" spans="1:11">
      <c r="A479" s="37">
        <v>768</v>
      </c>
      <c r="B479" s="38">
        <v>514</v>
      </c>
      <c r="C479" s="38" t="s">
        <v>221</v>
      </c>
      <c r="D479" s="38" t="s">
        <v>168</v>
      </c>
      <c r="E479" s="39">
        <v>41926</v>
      </c>
      <c r="F479" s="38">
        <v>4</v>
      </c>
      <c r="G479" s="38" t="s">
        <v>148</v>
      </c>
      <c r="H479" s="38">
        <v>2</v>
      </c>
      <c r="I479" s="38">
        <v>2</v>
      </c>
      <c r="J479" s="38">
        <v>100</v>
      </c>
      <c r="K479" s="40" t="s">
        <v>150</v>
      </c>
    </row>
    <row r="480" spans="1:11">
      <c r="A480" s="41">
        <v>769</v>
      </c>
      <c r="B480" s="42">
        <v>514</v>
      </c>
      <c r="C480" s="42" t="s">
        <v>221</v>
      </c>
      <c r="D480" s="42" t="s">
        <v>168</v>
      </c>
      <c r="E480" s="43">
        <v>41926</v>
      </c>
      <c r="F480" s="42">
        <v>5</v>
      </c>
      <c r="G480" s="42" t="s">
        <v>149</v>
      </c>
      <c r="H480" s="42">
        <v>2</v>
      </c>
      <c r="I480" s="42">
        <v>1</v>
      </c>
      <c r="J480" s="42">
        <v>50</v>
      </c>
      <c r="K480" s="44" t="s">
        <v>144</v>
      </c>
    </row>
    <row r="481" spans="1:11">
      <c r="A481" s="37">
        <v>770</v>
      </c>
      <c r="B481" s="38">
        <v>515</v>
      </c>
      <c r="C481" s="38" t="s">
        <v>206</v>
      </c>
      <c r="D481" s="38" t="s">
        <v>168</v>
      </c>
      <c r="E481" s="39">
        <v>41926</v>
      </c>
      <c r="F481" s="38">
        <v>1</v>
      </c>
      <c r="G481" s="38" t="s">
        <v>143</v>
      </c>
      <c r="H481" s="38">
        <v>11</v>
      </c>
      <c r="I481" s="38">
        <v>5</v>
      </c>
      <c r="J481" s="38">
        <v>45</v>
      </c>
      <c r="K481" s="40" t="s">
        <v>144</v>
      </c>
    </row>
    <row r="482" spans="1:11">
      <c r="A482" s="41">
        <v>771</v>
      </c>
      <c r="B482" s="42">
        <v>515</v>
      </c>
      <c r="C482" s="42" t="s">
        <v>206</v>
      </c>
      <c r="D482" s="42" t="s">
        <v>168</v>
      </c>
      <c r="E482" s="43">
        <v>41926</v>
      </c>
      <c r="F482" s="42">
        <v>2</v>
      </c>
      <c r="G482" s="42" t="s">
        <v>145</v>
      </c>
      <c r="H482" s="42">
        <v>5</v>
      </c>
      <c r="I482" s="42">
        <v>2</v>
      </c>
      <c r="J482" s="42">
        <v>40</v>
      </c>
      <c r="K482" s="44" t="s">
        <v>144</v>
      </c>
    </row>
    <row r="483" spans="1:11">
      <c r="A483" s="37">
        <v>772</v>
      </c>
      <c r="B483" s="38">
        <v>515</v>
      </c>
      <c r="C483" s="38" t="s">
        <v>206</v>
      </c>
      <c r="D483" s="38" t="s">
        <v>168</v>
      </c>
      <c r="E483" s="39">
        <v>41926</v>
      </c>
      <c r="F483" s="38">
        <v>3</v>
      </c>
      <c r="G483" s="38" t="s">
        <v>147</v>
      </c>
      <c r="H483" s="38">
        <v>5</v>
      </c>
      <c r="I483" s="38">
        <v>3</v>
      </c>
      <c r="J483" s="38">
        <v>60</v>
      </c>
      <c r="K483" s="40" t="s">
        <v>144</v>
      </c>
    </row>
    <row r="484" spans="1:11">
      <c r="A484" s="41">
        <v>773</v>
      </c>
      <c r="B484" s="42">
        <v>515</v>
      </c>
      <c r="C484" s="42" t="s">
        <v>206</v>
      </c>
      <c r="D484" s="42" t="s">
        <v>168</v>
      </c>
      <c r="E484" s="43">
        <v>41926</v>
      </c>
      <c r="F484" s="42">
        <v>4</v>
      </c>
      <c r="G484" s="42" t="s">
        <v>148</v>
      </c>
      <c r="H484" s="42">
        <v>2</v>
      </c>
      <c r="I484" s="42">
        <v>0</v>
      </c>
      <c r="J484" s="42">
        <v>0</v>
      </c>
      <c r="K484" s="44" t="s">
        <v>144</v>
      </c>
    </row>
    <row r="485" spans="1:11">
      <c r="A485" s="37">
        <v>774</v>
      </c>
      <c r="B485" s="38">
        <v>515</v>
      </c>
      <c r="C485" s="38" t="s">
        <v>206</v>
      </c>
      <c r="D485" s="38" t="s">
        <v>168</v>
      </c>
      <c r="E485" s="39">
        <v>41926</v>
      </c>
      <c r="F485" s="38">
        <v>5</v>
      </c>
      <c r="G485" s="38" t="s">
        <v>149</v>
      </c>
      <c r="H485" s="38">
        <v>2</v>
      </c>
      <c r="I485" s="38">
        <v>0</v>
      </c>
      <c r="J485" s="38">
        <v>0</v>
      </c>
      <c r="K485" s="40" t="s">
        <v>144</v>
      </c>
    </row>
    <row r="486" spans="1:11">
      <c r="A486" s="41">
        <v>775</v>
      </c>
      <c r="B486" s="42">
        <v>516</v>
      </c>
      <c r="C486" s="42" t="s">
        <v>224</v>
      </c>
      <c r="D486" s="42" t="s">
        <v>168</v>
      </c>
      <c r="E486" s="43">
        <v>41926</v>
      </c>
      <c r="F486" s="42">
        <v>1</v>
      </c>
      <c r="G486" s="42" t="s">
        <v>143</v>
      </c>
      <c r="H486" s="42">
        <v>11</v>
      </c>
      <c r="I486" s="42">
        <v>6</v>
      </c>
      <c r="J486" s="42">
        <v>55</v>
      </c>
      <c r="K486" s="44" t="s">
        <v>144</v>
      </c>
    </row>
    <row r="487" spans="1:11">
      <c r="A487" s="37">
        <v>776</v>
      </c>
      <c r="B487" s="38">
        <v>516</v>
      </c>
      <c r="C487" s="38" t="s">
        <v>224</v>
      </c>
      <c r="D487" s="38" t="s">
        <v>168</v>
      </c>
      <c r="E487" s="39">
        <v>41926</v>
      </c>
      <c r="F487" s="38">
        <v>2</v>
      </c>
      <c r="G487" s="38" t="s">
        <v>145</v>
      </c>
      <c r="H487" s="38">
        <v>5</v>
      </c>
      <c r="I487" s="38">
        <v>0</v>
      </c>
      <c r="J487" s="38">
        <v>0</v>
      </c>
      <c r="K487" s="40" t="s">
        <v>144</v>
      </c>
    </row>
    <row r="488" spans="1:11">
      <c r="A488" s="41">
        <v>777</v>
      </c>
      <c r="B488" s="42">
        <v>516</v>
      </c>
      <c r="C488" s="42" t="s">
        <v>224</v>
      </c>
      <c r="D488" s="42" t="s">
        <v>168</v>
      </c>
      <c r="E488" s="43">
        <v>41926</v>
      </c>
      <c r="F488" s="42">
        <v>3</v>
      </c>
      <c r="G488" s="42" t="s">
        <v>147</v>
      </c>
      <c r="H488" s="42">
        <v>5</v>
      </c>
      <c r="I488" s="42">
        <v>2</v>
      </c>
      <c r="J488" s="42">
        <v>40</v>
      </c>
      <c r="K488" s="44" t="s">
        <v>144</v>
      </c>
    </row>
    <row r="489" spans="1:11">
      <c r="A489" s="37">
        <v>778</v>
      </c>
      <c r="B489" s="38">
        <v>516</v>
      </c>
      <c r="C489" s="38" t="s">
        <v>224</v>
      </c>
      <c r="D489" s="38" t="s">
        <v>168</v>
      </c>
      <c r="E489" s="39">
        <v>41926</v>
      </c>
      <c r="F489" s="38">
        <v>4</v>
      </c>
      <c r="G489" s="38" t="s">
        <v>148</v>
      </c>
      <c r="H489" s="38">
        <v>2</v>
      </c>
      <c r="I489" s="38">
        <v>0</v>
      </c>
      <c r="J489" s="38">
        <v>0</v>
      </c>
      <c r="K489" s="40" t="s">
        <v>144</v>
      </c>
    </row>
    <row r="490" spans="1:11">
      <c r="A490" s="41">
        <v>779</v>
      </c>
      <c r="B490" s="42">
        <v>516</v>
      </c>
      <c r="C490" s="42" t="s">
        <v>224</v>
      </c>
      <c r="D490" s="42" t="s">
        <v>168</v>
      </c>
      <c r="E490" s="43">
        <v>41926</v>
      </c>
      <c r="F490" s="42">
        <v>5</v>
      </c>
      <c r="G490" s="42" t="s">
        <v>149</v>
      </c>
      <c r="H490" s="42">
        <v>2</v>
      </c>
      <c r="I490" s="42">
        <v>0</v>
      </c>
      <c r="J490" s="42">
        <v>0</v>
      </c>
      <c r="K490" s="44" t="s">
        <v>144</v>
      </c>
    </row>
    <row r="491" spans="1:11">
      <c r="A491" s="37">
        <v>780</v>
      </c>
      <c r="B491" s="38">
        <v>517</v>
      </c>
      <c r="C491" s="38" t="s">
        <v>213</v>
      </c>
      <c r="D491" s="38" t="s">
        <v>168</v>
      </c>
      <c r="E491" s="39">
        <v>41926</v>
      </c>
      <c r="F491" s="38">
        <v>1</v>
      </c>
      <c r="G491" s="38" t="s">
        <v>143</v>
      </c>
      <c r="H491" s="38">
        <v>11</v>
      </c>
      <c r="I491" s="38">
        <v>7</v>
      </c>
      <c r="J491" s="38">
        <v>64</v>
      </c>
      <c r="K491" s="40" t="s">
        <v>144</v>
      </c>
    </row>
    <row r="492" spans="1:11">
      <c r="A492" s="41">
        <v>781</v>
      </c>
      <c r="B492" s="42">
        <v>517</v>
      </c>
      <c r="C492" s="42" t="s">
        <v>213</v>
      </c>
      <c r="D492" s="42" t="s">
        <v>168</v>
      </c>
      <c r="E492" s="43">
        <v>41926</v>
      </c>
      <c r="F492" s="42">
        <v>2</v>
      </c>
      <c r="G492" s="42" t="s">
        <v>145</v>
      </c>
      <c r="H492" s="42">
        <v>5</v>
      </c>
      <c r="I492" s="42">
        <v>3</v>
      </c>
      <c r="J492" s="42">
        <v>60</v>
      </c>
      <c r="K492" s="44" t="s">
        <v>144</v>
      </c>
    </row>
    <row r="493" spans="1:11">
      <c r="A493" s="37">
        <v>782</v>
      </c>
      <c r="B493" s="38">
        <v>517</v>
      </c>
      <c r="C493" s="38" t="s">
        <v>213</v>
      </c>
      <c r="D493" s="38" t="s">
        <v>168</v>
      </c>
      <c r="E493" s="39">
        <v>41926</v>
      </c>
      <c r="F493" s="38">
        <v>3</v>
      </c>
      <c r="G493" s="38" t="s">
        <v>147</v>
      </c>
      <c r="H493" s="38">
        <v>5</v>
      </c>
      <c r="I493" s="38">
        <v>2</v>
      </c>
      <c r="J493" s="38">
        <v>40</v>
      </c>
      <c r="K493" s="40" t="s">
        <v>144</v>
      </c>
    </row>
    <row r="494" spans="1:11">
      <c r="A494" s="41">
        <v>783</v>
      </c>
      <c r="B494" s="42">
        <v>517</v>
      </c>
      <c r="C494" s="42" t="s">
        <v>213</v>
      </c>
      <c r="D494" s="42" t="s">
        <v>168</v>
      </c>
      <c r="E494" s="43">
        <v>41926</v>
      </c>
      <c r="F494" s="42">
        <v>4</v>
      </c>
      <c r="G494" s="42" t="s">
        <v>148</v>
      </c>
      <c r="H494" s="42">
        <v>2</v>
      </c>
      <c r="I494" s="42">
        <v>2</v>
      </c>
      <c r="J494" s="42">
        <v>100</v>
      </c>
      <c r="K494" s="44" t="s">
        <v>150</v>
      </c>
    </row>
    <row r="495" spans="1:11">
      <c r="A495" s="37">
        <v>784</v>
      </c>
      <c r="B495" s="38">
        <v>517</v>
      </c>
      <c r="C495" s="38" t="s">
        <v>213</v>
      </c>
      <c r="D495" s="38" t="s">
        <v>168</v>
      </c>
      <c r="E495" s="39">
        <v>41926</v>
      </c>
      <c r="F495" s="38">
        <v>5</v>
      </c>
      <c r="G495" s="38" t="s">
        <v>149</v>
      </c>
      <c r="H495" s="38">
        <v>2</v>
      </c>
      <c r="I495" s="38">
        <v>0</v>
      </c>
      <c r="J495" s="38">
        <v>0</v>
      </c>
      <c r="K495" s="40" t="s">
        <v>144</v>
      </c>
    </row>
    <row r="496" spans="1:11">
      <c r="A496" s="41">
        <v>785</v>
      </c>
      <c r="B496" s="42">
        <v>518</v>
      </c>
      <c r="C496" s="42" t="s">
        <v>212</v>
      </c>
      <c r="D496" s="42" t="s">
        <v>168</v>
      </c>
      <c r="E496" s="43">
        <v>41926</v>
      </c>
      <c r="F496" s="42">
        <v>1</v>
      </c>
      <c r="G496" s="42" t="s">
        <v>143</v>
      </c>
      <c r="H496" s="42">
        <v>11</v>
      </c>
      <c r="I496" s="42">
        <v>7</v>
      </c>
      <c r="J496" s="42">
        <v>64</v>
      </c>
      <c r="K496" s="44" t="s">
        <v>144</v>
      </c>
    </row>
    <row r="497" spans="1:11">
      <c r="A497" s="37">
        <v>786</v>
      </c>
      <c r="B497" s="38">
        <v>518</v>
      </c>
      <c r="C497" s="38" t="s">
        <v>212</v>
      </c>
      <c r="D497" s="38" t="s">
        <v>168</v>
      </c>
      <c r="E497" s="39">
        <v>41926</v>
      </c>
      <c r="F497" s="38">
        <v>2</v>
      </c>
      <c r="G497" s="38" t="s">
        <v>145</v>
      </c>
      <c r="H497" s="38">
        <v>5</v>
      </c>
      <c r="I497" s="38">
        <v>3</v>
      </c>
      <c r="J497" s="38">
        <v>60</v>
      </c>
      <c r="K497" s="40" t="s">
        <v>144</v>
      </c>
    </row>
    <row r="498" spans="1:11">
      <c r="A498" s="41">
        <v>787</v>
      </c>
      <c r="B498" s="42">
        <v>518</v>
      </c>
      <c r="C498" s="42" t="s">
        <v>212</v>
      </c>
      <c r="D498" s="42" t="s">
        <v>168</v>
      </c>
      <c r="E498" s="43">
        <v>41926</v>
      </c>
      <c r="F498" s="42">
        <v>3</v>
      </c>
      <c r="G498" s="42" t="s">
        <v>147</v>
      </c>
      <c r="H498" s="42">
        <v>5</v>
      </c>
      <c r="I498" s="42">
        <v>3</v>
      </c>
      <c r="J498" s="42">
        <v>60</v>
      </c>
      <c r="K498" s="44" t="s">
        <v>144</v>
      </c>
    </row>
    <row r="499" spans="1:11">
      <c r="A499" s="37">
        <v>788</v>
      </c>
      <c r="B499" s="38">
        <v>518</v>
      </c>
      <c r="C499" s="38" t="s">
        <v>212</v>
      </c>
      <c r="D499" s="38" t="s">
        <v>168</v>
      </c>
      <c r="E499" s="39">
        <v>41926</v>
      </c>
      <c r="F499" s="38">
        <v>4</v>
      </c>
      <c r="G499" s="38" t="s">
        <v>148</v>
      </c>
      <c r="H499" s="38">
        <v>2</v>
      </c>
      <c r="I499" s="38">
        <v>1</v>
      </c>
      <c r="J499" s="38">
        <v>50</v>
      </c>
      <c r="K499" s="40" t="s">
        <v>144</v>
      </c>
    </row>
    <row r="500" spans="1:11">
      <c r="A500" s="41">
        <v>789</v>
      </c>
      <c r="B500" s="42">
        <v>518</v>
      </c>
      <c r="C500" s="42" t="s">
        <v>212</v>
      </c>
      <c r="D500" s="42" t="s">
        <v>168</v>
      </c>
      <c r="E500" s="43">
        <v>41926</v>
      </c>
      <c r="F500" s="42">
        <v>5</v>
      </c>
      <c r="G500" s="42" t="s">
        <v>149</v>
      </c>
      <c r="H500" s="42">
        <v>2</v>
      </c>
      <c r="I500" s="42">
        <v>1</v>
      </c>
      <c r="J500" s="42">
        <v>50</v>
      </c>
      <c r="K500" s="44" t="s">
        <v>144</v>
      </c>
    </row>
    <row r="501" spans="1:11">
      <c r="A501" s="37">
        <v>790</v>
      </c>
      <c r="B501" s="38">
        <v>519</v>
      </c>
      <c r="C501" s="38" t="s">
        <v>215</v>
      </c>
      <c r="D501" s="38" t="s">
        <v>168</v>
      </c>
      <c r="E501" s="39">
        <v>41926</v>
      </c>
      <c r="F501" s="38">
        <v>1</v>
      </c>
      <c r="G501" s="38" t="s">
        <v>143</v>
      </c>
      <c r="H501" s="38">
        <v>11</v>
      </c>
      <c r="I501" s="38">
        <v>8</v>
      </c>
      <c r="J501" s="38">
        <v>73</v>
      </c>
      <c r="K501" s="40" t="s">
        <v>151</v>
      </c>
    </row>
    <row r="502" spans="1:11">
      <c r="A502" s="41">
        <v>791</v>
      </c>
      <c r="B502" s="42">
        <v>519</v>
      </c>
      <c r="C502" s="42" t="s">
        <v>215</v>
      </c>
      <c r="D502" s="42" t="s">
        <v>168</v>
      </c>
      <c r="E502" s="43">
        <v>41926</v>
      </c>
      <c r="F502" s="42">
        <v>2</v>
      </c>
      <c r="G502" s="42" t="s">
        <v>145</v>
      </c>
      <c r="H502" s="42">
        <v>5</v>
      </c>
      <c r="I502" s="42">
        <v>5</v>
      </c>
      <c r="J502" s="42">
        <v>100</v>
      </c>
      <c r="K502" s="44" t="s">
        <v>150</v>
      </c>
    </row>
    <row r="503" spans="1:11">
      <c r="A503" s="37">
        <v>792</v>
      </c>
      <c r="B503" s="38">
        <v>519</v>
      </c>
      <c r="C503" s="38" t="s">
        <v>215</v>
      </c>
      <c r="D503" s="38" t="s">
        <v>168</v>
      </c>
      <c r="E503" s="39">
        <v>41926</v>
      </c>
      <c r="F503" s="38">
        <v>3</v>
      </c>
      <c r="G503" s="38" t="s">
        <v>147</v>
      </c>
      <c r="H503" s="38">
        <v>5</v>
      </c>
      <c r="I503" s="38">
        <v>4</v>
      </c>
      <c r="J503" s="38">
        <v>80</v>
      </c>
      <c r="K503" s="40" t="s">
        <v>146</v>
      </c>
    </row>
    <row r="504" spans="1:11">
      <c r="A504" s="41">
        <v>793</v>
      </c>
      <c r="B504" s="42">
        <v>519</v>
      </c>
      <c r="C504" s="42" t="s">
        <v>215</v>
      </c>
      <c r="D504" s="42" t="s">
        <v>168</v>
      </c>
      <c r="E504" s="43">
        <v>41926</v>
      </c>
      <c r="F504" s="42">
        <v>4</v>
      </c>
      <c r="G504" s="42" t="s">
        <v>148</v>
      </c>
      <c r="H504" s="42">
        <v>2</v>
      </c>
      <c r="I504" s="42">
        <v>1</v>
      </c>
      <c r="J504" s="42">
        <v>50</v>
      </c>
      <c r="K504" s="44" t="s">
        <v>144</v>
      </c>
    </row>
    <row r="505" spans="1:11">
      <c r="A505" s="37">
        <v>794</v>
      </c>
      <c r="B505" s="38">
        <v>519</v>
      </c>
      <c r="C505" s="38" t="s">
        <v>215</v>
      </c>
      <c r="D505" s="38" t="s">
        <v>168</v>
      </c>
      <c r="E505" s="39">
        <v>41926</v>
      </c>
      <c r="F505" s="38">
        <v>5</v>
      </c>
      <c r="G505" s="38" t="s">
        <v>149</v>
      </c>
      <c r="H505" s="38">
        <v>2</v>
      </c>
      <c r="I505" s="38">
        <v>1</v>
      </c>
      <c r="J505" s="38">
        <v>50</v>
      </c>
      <c r="K505" s="40" t="s">
        <v>144</v>
      </c>
    </row>
    <row r="506" spans="1:11">
      <c r="A506" s="41">
        <v>795</v>
      </c>
      <c r="B506" s="42">
        <v>520</v>
      </c>
      <c r="C506" s="42" t="s">
        <v>219</v>
      </c>
      <c r="D506" s="42" t="s">
        <v>168</v>
      </c>
      <c r="E506" s="43">
        <v>41926</v>
      </c>
      <c r="F506" s="42">
        <v>1</v>
      </c>
      <c r="G506" s="42" t="s">
        <v>143</v>
      </c>
      <c r="H506" s="42">
        <v>11</v>
      </c>
      <c r="I506" s="42">
        <v>6</v>
      </c>
      <c r="J506" s="42">
        <v>55</v>
      </c>
      <c r="K506" s="44" t="s">
        <v>144</v>
      </c>
    </row>
    <row r="507" spans="1:11">
      <c r="A507" s="37">
        <v>796</v>
      </c>
      <c r="B507" s="38">
        <v>520</v>
      </c>
      <c r="C507" s="38" t="s">
        <v>219</v>
      </c>
      <c r="D507" s="38" t="s">
        <v>168</v>
      </c>
      <c r="E507" s="39">
        <v>41926</v>
      </c>
      <c r="F507" s="38">
        <v>2</v>
      </c>
      <c r="G507" s="38" t="s">
        <v>145</v>
      </c>
      <c r="H507" s="38">
        <v>5</v>
      </c>
      <c r="I507" s="38">
        <v>2</v>
      </c>
      <c r="J507" s="38">
        <v>40</v>
      </c>
      <c r="K507" s="40" t="s">
        <v>144</v>
      </c>
    </row>
    <row r="508" spans="1:11">
      <c r="A508" s="41">
        <v>797</v>
      </c>
      <c r="B508" s="42">
        <v>520</v>
      </c>
      <c r="C508" s="42" t="s">
        <v>219</v>
      </c>
      <c r="D508" s="42" t="s">
        <v>168</v>
      </c>
      <c r="E508" s="43">
        <v>41926</v>
      </c>
      <c r="F508" s="42">
        <v>3</v>
      </c>
      <c r="G508" s="42" t="s">
        <v>147</v>
      </c>
      <c r="H508" s="42">
        <v>5</v>
      </c>
      <c r="I508" s="42">
        <v>2</v>
      </c>
      <c r="J508" s="42">
        <v>40</v>
      </c>
      <c r="K508" s="44" t="s">
        <v>144</v>
      </c>
    </row>
    <row r="509" spans="1:11">
      <c r="A509" s="37">
        <v>798</v>
      </c>
      <c r="B509" s="38">
        <v>520</v>
      </c>
      <c r="C509" s="38" t="s">
        <v>219</v>
      </c>
      <c r="D509" s="38" t="s">
        <v>168</v>
      </c>
      <c r="E509" s="39">
        <v>41926</v>
      </c>
      <c r="F509" s="38">
        <v>4</v>
      </c>
      <c r="G509" s="38" t="s">
        <v>148</v>
      </c>
      <c r="H509" s="38">
        <v>2</v>
      </c>
      <c r="I509" s="38">
        <v>1</v>
      </c>
      <c r="J509" s="38">
        <v>50</v>
      </c>
      <c r="K509" s="40" t="s">
        <v>144</v>
      </c>
    </row>
    <row r="510" spans="1:11">
      <c r="A510" s="41">
        <v>799</v>
      </c>
      <c r="B510" s="42">
        <v>520</v>
      </c>
      <c r="C510" s="42" t="s">
        <v>219</v>
      </c>
      <c r="D510" s="42" t="s">
        <v>168</v>
      </c>
      <c r="E510" s="43">
        <v>41926</v>
      </c>
      <c r="F510" s="42">
        <v>5</v>
      </c>
      <c r="G510" s="42" t="s">
        <v>149</v>
      </c>
      <c r="H510" s="42">
        <v>2</v>
      </c>
      <c r="I510" s="42">
        <v>2</v>
      </c>
      <c r="J510" s="42">
        <v>100</v>
      </c>
      <c r="K510" s="44" t="s">
        <v>150</v>
      </c>
    </row>
    <row r="511" spans="1:11">
      <c r="A511" s="37">
        <v>2303</v>
      </c>
      <c r="B511" s="38">
        <v>1213</v>
      </c>
      <c r="C511" s="38" t="s">
        <v>178</v>
      </c>
      <c r="D511" s="38" t="s">
        <v>168</v>
      </c>
      <c r="E511" s="39">
        <v>42252</v>
      </c>
      <c r="F511" s="38">
        <v>1</v>
      </c>
      <c r="G511" s="38" t="s">
        <v>143</v>
      </c>
      <c r="H511" s="38">
        <v>11</v>
      </c>
      <c r="I511" s="38">
        <v>7</v>
      </c>
      <c r="J511" s="38">
        <v>64</v>
      </c>
      <c r="K511" s="40" t="s">
        <v>144</v>
      </c>
    </row>
    <row r="512" spans="1:11">
      <c r="A512" s="41">
        <v>2304</v>
      </c>
      <c r="B512" s="42">
        <v>1213</v>
      </c>
      <c r="C512" s="45" t="s">
        <v>178</v>
      </c>
      <c r="D512" s="45" t="s">
        <v>168</v>
      </c>
      <c r="E512" s="43">
        <v>42252</v>
      </c>
      <c r="F512" s="42">
        <v>2</v>
      </c>
      <c r="G512" s="42" t="s">
        <v>145</v>
      </c>
      <c r="H512" s="42">
        <v>5</v>
      </c>
      <c r="I512" s="42">
        <v>1</v>
      </c>
      <c r="J512" s="42">
        <v>20</v>
      </c>
      <c r="K512" s="44" t="s">
        <v>144</v>
      </c>
    </row>
    <row r="513" spans="1:11">
      <c r="A513" s="37">
        <v>2305</v>
      </c>
      <c r="B513" s="38">
        <v>1213</v>
      </c>
      <c r="C513" s="46" t="s">
        <v>178</v>
      </c>
      <c r="D513" s="46" t="s">
        <v>168</v>
      </c>
      <c r="E513" s="39">
        <v>42252</v>
      </c>
      <c r="F513" s="38">
        <v>3</v>
      </c>
      <c r="G513" s="38" t="s">
        <v>147</v>
      </c>
      <c r="H513" s="38">
        <v>5</v>
      </c>
      <c r="I513" s="38">
        <v>1</v>
      </c>
      <c r="J513" s="38">
        <v>20</v>
      </c>
      <c r="K513" s="40" t="s">
        <v>144</v>
      </c>
    </row>
    <row r="514" spans="1:11">
      <c r="A514" s="41">
        <v>2306</v>
      </c>
      <c r="B514" s="42">
        <v>1213</v>
      </c>
      <c r="C514" s="45" t="s">
        <v>178</v>
      </c>
      <c r="D514" s="45" t="s">
        <v>168</v>
      </c>
      <c r="E514" s="43">
        <v>42252</v>
      </c>
      <c r="F514" s="42">
        <v>4</v>
      </c>
      <c r="G514" s="42" t="s">
        <v>148</v>
      </c>
      <c r="H514" s="42">
        <v>2</v>
      </c>
      <c r="I514" s="42">
        <v>0</v>
      </c>
      <c r="J514" s="42">
        <v>0</v>
      </c>
      <c r="K514" s="44" t="s">
        <v>144</v>
      </c>
    </row>
    <row r="515" spans="1:11">
      <c r="A515" s="37">
        <v>2307</v>
      </c>
      <c r="B515" s="38">
        <v>1213</v>
      </c>
      <c r="C515" s="46" t="s">
        <v>178</v>
      </c>
      <c r="D515" s="46" t="s">
        <v>168</v>
      </c>
      <c r="E515" s="39">
        <v>42252</v>
      </c>
      <c r="F515" s="38">
        <v>5</v>
      </c>
      <c r="G515" s="38" t="s">
        <v>149</v>
      </c>
      <c r="H515" s="38">
        <v>2</v>
      </c>
      <c r="I515" s="38">
        <v>1</v>
      </c>
      <c r="J515" s="38">
        <v>50</v>
      </c>
      <c r="K515" s="40" t="s">
        <v>144</v>
      </c>
    </row>
    <row r="516" spans="1:11">
      <c r="A516" s="41">
        <v>2308</v>
      </c>
      <c r="B516" s="42">
        <v>1214</v>
      </c>
      <c r="C516" s="45" t="s">
        <v>192</v>
      </c>
      <c r="D516" s="45" t="s">
        <v>168</v>
      </c>
      <c r="E516" s="43">
        <v>42252</v>
      </c>
      <c r="F516" s="42">
        <v>1</v>
      </c>
      <c r="G516" s="42" t="s">
        <v>143</v>
      </c>
      <c r="H516" s="42">
        <v>11</v>
      </c>
      <c r="I516" s="42">
        <v>8</v>
      </c>
      <c r="J516" s="42">
        <v>73</v>
      </c>
      <c r="K516" s="44" t="s">
        <v>151</v>
      </c>
    </row>
    <row r="517" spans="1:11">
      <c r="A517" s="37">
        <v>2309</v>
      </c>
      <c r="B517" s="38">
        <v>1214</v>
      </c>
      <c r="C517" s="46" t="s">
        <v>192</v>
      </c>
      <c r="D517" s="46" t="s">
        <v>168</v>
      </c>
      <c r="E517" s="39">
        <v>42252</v>
      </c>
      <c r="F517" s="38">
        <v>2</v>
      </c>
      <c r="G517" s="38" t="s">
        <v>145</v>
      </c>
      <c r="H517" s="38">
        <v>5</v>
      </c>
      <c r="I517" s="38">
        <v>5</v>
      </c>
      <c r="J517" s="38">
        <v>100</v>
      </c>
      <c r="K517" s="40" t="s">
        <v>150</v>
      </c>
    </row>
    <row r="518" spans="1:11">
      <c r="A518" s="41">
        <v>2310</v>
      </c>
      <c r="B518" s="42">
        <v>1214</v>
      </c>
      <c r="C518" s="45" t="s">
        <v>192</v>
      </c>
      <c r="D518" s="45" t="s">
        <v>168</v>
      </c>
      <c r="E518" s="43">
        <v>42252</v>
      </c>
      <c r="F518" s="42">
        <v>3</v>
      </c>
      <c r="G518" s="42" t="s">
        <v>147</v>
      </c>
      <c r="H518" s="42">
        <v>5</v>
      </c>
      <c r="I518" s="42">
        <v>1</v>
      </c>
      <c r="J518" s="42">
        <v>20</v>
      </c>
      <c r="K518" s="44" t="s">
        <v>144</v>
      </c>
    </row>
    <row r="519" spans="1:11">
      <c r="A519" s="37">
        <v>2311</v>
      </c>
      <c r="B519" s="38">
        <v>1214</v>
      </c>
      <c r="C519" s="46" t="s">
        <v>192</v>
      </c>
      <c r="D519" s="46" t="s">
        <v>168</v>
      </c>
      <c r="E519" s="39">
        <v>42252</v>
      </c>
      <c r="F519" s="38">
        <v>4</v>
      </c>
      <c r="G519" s="38" t="s">
        <v>148</v>
      </c>
      <c r="H519" s="38">
        <v>2</v>
      </c>
      <c r="I519" s="38">
        <v>1</v>
      </c>
      <c r="J519" s="38">
        <v>50</v>
      </c>
      <c r="K519" s="40" t="s">
        <v>144</v>
      </c>
    </row>
    <row r="520" spans="1:11">
      <c r="A520" s="41">
        <v>2312</v>
      </c>
      <c r="B520" s="42">
        <v>1214</v>
      </c>
      <c r="C520" s="45" t="s">
        <v>192</v>
      </c>
      <c r="D520" s="45" t="s">
        <v>168</v>
      </c>
      <c r="E520" s="43">
        <v>42252</v>
      </c>
      <c r="F520" s="42">
        <v>5</v>
      </c>
      <c r="G520" s="42" t="s">
        <v>149</v>
      </c>
      <c r="H520" s="42">
        <v>2</v>
      </c>
      <c r="I520" s="42">
        <v>2</v>
      </c>
      <c r="J520" s="42">
        <v>100</v>
      </c>
      <c r="K520" s="44" t="s">
        <v>150</v>
      </c>
    </row>
    <row r="521" spans="1:11">
      <c r="A521" s="37">
        <v>2313</v>
      </c>
      <c r="B521" s="38">
        <v>1215</v>
      </c>
      <c r="C521" s="46" t="s">
        <v>228</v>
      </c>
      <c r="D521" s="46" t="s">
        <v>168</v>
      </c>
      <c r="E521" s="39">
        <v>42252</v>
      </c>
      <c r="F521" s="38">
        <v>1</v>
      </c>
      <c r="G521" s="38" t="s">
        <v>143</v>
      </c>
      <c r="H521" s="38">
        <v>11</v>
      </c>
      <c r="I521" s="38">
        <v>1</v>
      </c>
      <c r="J521" s="38">
        <v>9</v>
      </c>
      <c r="K521" s="40" t="s">
        <v>144</v>
      </c>
    </row>
    <row r="522" spans="1:11">
      <c r="A522" s="41">
        <v>2314</v>
      </c>
      <c r="B522" s="42">
        <v>1215</v>
      </c>
      <c r="C522" s="45" t="s">
        <v>228</v>
      </c>
      <c r="D522" s="45" t="s">
        <v>168</v>
      </c>
      <c r="E522" s="43">
        <v>42252</v>
      </c>
      <c r="F522" s="42">
        <v>2</v>
      </c>
      <c r="G522" s="42" t="s">
        <v>145</v>
      </c>
      <c r="H522" s="42">
        <v>5</v>
      </c>
      <c r="I522" s="42">
        <v>2</v>
      </c>
      <c r="J522" s="42">
        <v>40</v>
      </c>
      <c r="K522" s="44" t="s">
        <v>144</v>
      </c>
    </row>
    <row r="523" spans="1:11">
      <c r="A523" s="37">
        <v>2315</v>
      </c>
      <c r="B523" s="38">
        <v>1215</v>
      </c>
      <c r="C523" s="46" t="s">
        <v>228</v>
      </c>
      <c r="D523" s="46" t="s">
        <v>168</v>
      </c>
      <c r="E523" s="39">
        <v>42252</v>
      </c>
      <c r="F523" s="38">
        <v>3</v>
      </c>
      <c r="G523" s="38" t="s">
        <v>147</v>
      </c>
      <c r="H523" s="38">
        <v>5</v>
      </c>
      <c r="I523" s="38">
        <v>1</v>
      </c>
      <c r="J523" s="38">
        <v>20</v>
      </c>
      <c r="K523" s="40" t="s">
        <v>144</v>
      </c>
    </row>
    <row r="524" spans="1:11">
      <c r="A524" s="41">
        <v>2316</v>
      </c>
      <c r="B524" s="42">
        <v>1215</v>
      </c>
      <c r="C524" s="45" t="s">
        <v>228</v>
      </c>
      <c r="D524" s="45" t="s">
        <v>168</v>
      </c>
      <c r="E524" s="43">
        <v>42252</v>
      </c>
      <c r="F524" s="42">
        <v>4</v>
      </c>
      <c r="G524" s="42" t="s">
        <v>148</v>
      </c>
      <c r="H524" s="42">
        <v>2</v>
      </c>
      <c r="I524" s="42">
        <v>0</v>
      </c>
      <c r="J524" s="42">
        <v>0</v>
      </c>
      <c r="K524" s="44" t="s">
        <v>144</v>
      </c>
    </row>
    <row r="525" spans="1:11">
      <c r="A525" s="37">
        <v>2317</v>
      </c>
      <c r="B525" s="38">
        <v>1215</v>
      </c>
      <c r="C525" s="46" t="s">
        <v>228</v>
      </c>
      <c r="D525" s="46" t="s">
        <v>168</v>
      </c>
      <c r="E525" s="39">
        <v>42252</v>
      </c>
      <c r="F525" s="38">
        <v>5</v>
      </c>
      <c r="G525" s="38" t="s">
        <v>149</v>
      </c>
      <c r="H525" s="38">
        <v>2</v>
      </c>
      <c r="I525" s="38">
        <v>2</v>
      </c>
      <c r="J525" s="38">
        <v>100</v>
      </c>
      <c r="K525" s="40" t="s">
        <v>150</v>
      </c>
    </row>
    <row r="526" spans="1:11">
      <c r="A526" s="41">
        <v>2401</v>
      </c>
      <c r="B526" s="42">
        <v>1232</v>
      </c>
      <c r="C526" s="45" t="s">
        <v>201</v>
      </c>
      <c r="D526" s="45" t="s">
        <v>168</v>
      </c>
      <c r="E526" s="43">
        <v>42252</v>
      </c>
      <c r="F526" s="42">
        <v>4</v>
      </c>
      <c r="G526" s="42" t="s">
        <v>148</v>
      </c>
      <c r="H526" s="42">
        <v>2</v>
      </c>
      <c r="I526" s="42">
        <v>0</v>
      </c>
      <c r="J526" s="42">
        <v>0</v>
      </c>
      <c r="K526" s="44" t="s">
        <v>144</v>
      </c>
    </row>
    <row r="527" spans="1:11">
      <c r="A527" s="37">
        <v>2402</v>
      </c>
      <c r="B527" s="38">
        <v>1232</v>
      </c>
      <c r="C527" s="46" t="s">
        <v>201</v>
      </c>
      <c r="D527" s="46" t="s">
        <v>168</v>
      </c>
      <c r="E527" s="39">
        <v>42252</v>
      </c>
      <c r="F527" s="38">
        <v>5</v>
      </c>
      <c r="G527" s="38" t="s">
        <v>149</v>
      </c>
      <c r="H527" s="38">
        <v>2</v>
      </c>
      <c r="I527" s="38">
        <v>2</v>
      </c>
      <c r="J527" s="38">
        <v>100</v>
      </c>
      <c r="K527" s="40" t="s">
        <v>150</v>
      </c>
    </row>
    <row r="528" spans="1:11">
      <c r="A528" s="41">
        <v>2403</v>
      </c>
      <c r="B528" s="42">
        <v>1234</v>
      </c>
      <c r="C528" s="45" t="e">
        <v>#N/A</v>
      </c>
      <c r="D528" s="45" t="s">
        <v>168</v>
      </c>
      <c r="E528" s="43">
        <v>42252</v>
      </c>
      <c r="F528" s="42">
        <v>1</v>
      </c>
      <c r="G528" s="42" t="s">
        <v>143</v>
      </c>
      <c r="H528" s="42">
        <v>11</v>
      </c>
      <c r="I528" s="42">
        <v>0</v>
      </c>
      <c r="J528" s="42">
        <v>0</v>
      </c>
      <c r="K528" s="44" t="s">
        <v>144</v>
      </c>
    </row>
    <row r="529" spans="1:11">
      <c r="A529" s="37">
        <v>2404</v>
      </c>
      <c r="B529" s="38">
        <v>1235</v>
      </c>
      <c r="C529" s="46" t="s">
        <v>179</v>
      </c>
      <c r="D529" s="46" t="s">
        <v>229</v>
      </c>
      <c r="E529" s="39">
        <v>42252</v>
      </c>
      <c r="F529" s="38">
        <v>1</v>
      </c>
      <c r="G529" s="38" t="s">
        <v>153</v>
      </c>
      <c r="H529" s="38">
        <v>3</v>
      </c>
      <c r="I529" s="38">
        <v>2</v>
      </c>
      <c r="J529" s="38">
        <v>67</v>
      </c>
      <c r="K529" s="40" t="s">
        <v>144</v>
      </c>
    </row>
    <row r="530" spans="1:11">
      <c r="A530" s="41">
        <v>2405</v>
      </c>
      <c r="B530" s="42">
        <v>1235</v>
      </c>
      <c r="C530" s="45" t="s">
        <v>179</v>
      </c>
      <c r="D530" s="45" t="s">
        <v>229</v>
      </c>
      <c r="E530" s="43">
        <v>42252</v>
      </c>
      <c r="F530" s="42">
        <v>2</v>
      </c>
      <c r="G530" s="42" t="s">
        <v>154</v>
      </c>
      <c r="H530" s="42">
        <v>3</v>
      </c>
      <c r="I530" s="42">
        <v>2</v>
      </c>
      <c r="J530" s="42">
        <v>67</v>
      </c>
      <c r="K530" s="44" t="s">
        <v>144</v>
      </c>
    </row>
    <row r="531" spans="1:11">
      <c r="A531" s="37">
        <v>2406</v>
      </c>
      <c r="B531" s="38">
        <v>1235</v>
      </c>
      <c r="C531" s="46" t="s">
        <v>179</v>
      </c>
      <c r="D531" s="46" t="s">
        <v>229</v>
      </c>
      <c r="E531" s="39">
        <v>42252</v>
      </c>
      <c r="F531" s="38">
        <v>3</v>
      </c>
      <c r="G531" s="38" t="s">
        <v>155</v>
      </c>
      <c r="H531" s="38">
        <v>3</v>
      </c>
      <c r="I531" s="38">
        <v>2</v>
      </c>
      <c r="J531" s="38">
        <v>67</v>
      </c>
      <c r="K531" s="40" t="s">
        <v>144</v>
      </c>
    </row>
    <row r="532" spans="1:11">
      <c r="A532" s="41">
        <v>2407</v>
      </c>
      <c r="B532" s="42">
        <v>1235</v>
      </c>
      <c r="C532" s="45" t="s">
        <v>179</v>
      </c>
      <c r="D532" s="45" t="s">
        <v>229</v>
      </c>
      <c r="E532" s="43">
        <v>42252</v>
      </c>
      <c r="F532" s="42">
        <v>4</v>
      </c>
      <c r="G532" s="42" t="s">
        <v>156</v>
      </c>
      <c r="H532" s="42">
        <v>3</v>
      </c>
      <c r="I532" s="42">
        <v>3</v>
      </c>
      <c r="J532" s="42">
        <v>100</v>
      </c>
      <c r="K532" s="44" t="s">
        <v>152</v>
      </c>
    </row>
    <row r="533" spans="1:11">
      <c r="A533" s="37">
        <v>2408</v>
      </c>
      <c r="B533" s="38">
        <v>1235</v>
      </c>
      <c r="C533" s="46" t="s">
        <v>179</v>
      </c>
      <c r="D533" s="46" t="s">
        <v>229</v>
      </c>
      <c r="E533" s="39">
        <v>42252</v>
      </c>
      <c r="F533" s="38">
        <v>5</v>
      </c>
      <c r="G533" s="38" t="s">
        <v>157</v>
      </c>
      <c r="H533" s="38">
        <v>3</v>
      </c>
      <c r="I533" s="38">
        <v>2</v>
      </c>
      <c r="J533" s="38">
        <v>67</v>
      </c>
      <c r="K533" s="40" t="s">
        <v>144</v>
      </c>
    </row>
    <row r="534" spans="1:11">
      <c r="A534" s="41">
        <v>2409</v>
      </c>
      <c r="B534" s="42">
        <v>1235</v>
      </c>
      <c r="C534" s="45" t="s">
        <v>179</v>
      </c>
      <c r="D534" s="45" t="s">
        <v>229</v>
      </c>
      <c r="E534" s="43">
        <v>42252</v>
      </c>
      <c r="F534" s="42">
        <v>6</v>
      </c>
      <c r="G534" s="42" t="s">
        <v>158</v>
      </c>
      <c r="H534" s="42">
        <v>3</v>
      </c>
      <c r="I534" s="42">
        <v>3</v>
      </c>
      <c r="J534" s="42">
        <v>100</v>
      </c>
      <c r="K534" s="44" t="s">
        <v>152</v>
      </c>
    </row>
    <row r="535" spans="1:11">
      <c r="A535" s="37">
        <v>2410</v>
      </c>
      <c r="B535" s="38">
        <v>1235</v>
      </c>
      <c r="C535" s="46" t="s">
        <v>179</v>
      </c>
      <c r="D535" s="46" t="s">
        <v>229</v>
      </c>
      <c r="E535" s="39">
        <v>42252</v>
      </c>
      <c r="F535" s="38">
        <v>7</v>
      </c>
      <c r="G535" s="38" t="s">
        <v>159</v>
      </c>
      <c r="H535" s="38">
        <v>3</v>
      </c>
      <c r="I535" s="38">
        <v>2</v>
      </c>
      <c r="J535" s="38">
        <v>67</v>
      </c>
      <c r="K535" s="40" t="s">
        <v>144</v>
      </c>
    </row>
    <row r="536" spans="1:11">
      <c r="A536" s="41">
        <v>2411</v>
      </c>
      <c r="B536" s="42">
        <v>1235</v>
      </c>
      <c r="C536" s="45" t="s">
        <v>179</v>
      </c>
      <c r="D536" s="45" t="s">
        <v>229</v>
      </c>
      <c r="E536" s="43">
        <v>42252</v>
      </c>
      <c r="F536" s="42">
        <v>8</v>
      </c>
      <c r="G536" s="42" t="s">
        <v>160</v>
      </c>
      <c r="H536" s="42">
        <v>3</v>
      </c>
      <c r="I536" s="42">
        <v>2</v>
      </c>
      <c r="J536" s="42">
        <v>67</v>
      </c>
      <c r="K536" s="44" t="s">
        <v>144</v>
      </c>
    </row>
    <row r="537" spans="1:11">
      <c r="A537" s="37">
        <v>2412</v>
      </c>
      <c r="B537" s="38">
        <v>1235</v>
      </c>
      <c r="C537" s="46" t="s">
        <v>179</v>
      </c>
      <c r="D537" s="46" t="s">
        <v>229</v>
      </c>
      <c r="E537" s="39">
        <v>42252</v>
      </c>
      <c r="F537" s="38">
        <v>9</v>
      </c>
      <c r="G537" s="38" t="s">
        <v>161</v>
      </c>
      <c r="H537" s="38">
        <v>3</v>
      </c>
      <c r="I537" s="38">
        <v>1</v>
      </c>
      <c r="J537" s="38">
        <v>33</v>
      </c>
      <c r="K537" s="40" t="s">
        <v>144</v>
      </c>
    </row>
    <row r="538" spans="1:11">
      <c r="A538" s="41">
        <v>2413</v>
      </c>
      <c r="B538" s="42">
        <v>1235</v>
      </c>
      <c r="C538" s="45" t="s">
        <v>179</v>
      </c>
      <c r="D538" s="45" t="s">
        <v>229</v>
      </c>
      <c r="E538" s="43">
        <v>42252</v>
      </c>
      <c r="F538" s="42">
        <v>10</v>
      </c>
      <c r="G538" s="42" t="s">
        <v>162</v>
      </c>
      <c r="H538" s="42">
        <v>3</v>
      </c>
      <c r="I538" s="42">
        <v>2</v>
      </c>
      <c r="J538" s="42">
        <v>67</v>
      </c>
      <c r="K538" s="44" t="s">
        <v>144</v>
      </c>
    </row>
    <row r="539" spans="1:11">
      <c r="A539" s="37">
        <v>2414</v>
      </c>
      <c r="B539" s="38">
        <v>1235</v>
      </c>
      <c r="C539" s="46" t="s">
        <v>179</v>
      </c>
      <c r="D539" s="46" t="s">
        <v>229</v>
      </c>
      <c r="E539" s="39">
        <v>42252</v>
      </c>
      <c r="F539" s="38">
        <v>11</v>
      </c>
      <c r="G539" s="38" t="s">
        <v>163</v>
      </c>
      <c r="H539" s="38">
        <v>3</v>
      </c>
      <c r="I539" s="38">
        <v>3</v>
      </c>
      <c r="J539" s="38">
        <v>100</v>
      </c>
      <c r="K539" s="40" t="s">
        <v>152</v>
      </c>
    </row>
    <row r="540" spans="1:11">
      <c r="A540" s="41">
        <v>2415</v>
      </c>
      <c r="B540" s="42">
        <v>1235</v>
      </c>
      <c r="C540" s="45" t="s">
        <v>179</v>
      </c>
      <c r="D540" s="45" t="s">
        <v>229</v>
      </c>
      <c r="E540" s="43">
        <v>42252</v>
      </c>
      <c r="F540" s="42">
        <v>12</v>
      </c>
      <c r="G540" s="42" t="s">
        <v>164</v>
      </c>
      <c r="H540" s="42">
        <v>3</v>
      </c>
      <c r="I540" s="42">
        <v>0</v>
      </c>
      <c r="J540" s="42">
        <v>0</v>
      </c>
      <c r="K540" s="44" t="s">
        <v>144</v>
      </c>
    </row>
    <row r="541" spans="1:11">
      <c r="A541" s="37">
        <v>2416</v>
      </c>
      <c r="B541" s="38">
        <v>1235</v>
      </c>
      <c r="C541" s="46" t="s">
        <v>179</v>
      </c>
      <c r="D541" s="46" t="s">
        <v>229</v>
      </c>
      <c r="E541" s="39">
        <v>42252</v>
      </c>
      <c r="F541" s="38">
        <v>13</v>
      </c>
      <c r="G541" s="38" t="s">
        <v>165</v>
      </c>
      <c r="H541" s="38">
        <v>3</v>
      </c>
      <c r="I541" s="38">
        <v>3</v>
      </c>
      <c r="J541" s="38">
        <v>100</v>
      </c>
      <c r="K541" s="40" t="s">
        <v>152</v>
      </c>
    </row>
    <row r="542" spans="1:11">
      <c r="A542" s="41">
        <v>2417</v>
      </c>
      <c r="B542" s="42">
        <v>1235</v>
      </c>
      <c r="C542" s="45" t="s">
        <v>179</v>
      </c>
      <c r="D542" s="45" t="s">
        <v>229</v>
      </c>
      <c r="E542" s="43">
        <v>42252</v>
      </c>
      <c r="F542" s="42">
        <v>14</v>
      </c>
      <c r="G542" s="42" t="s">
        <v>166</v>
      </c>
      <c r="H542" s="42">
        <v>3</v>
      </c>
      <c r="I542" s="42">
        <v>2</v>
      </c>
      <c r="J542" s="42">
        <v>67</v>
      </c>
      <c r="K542" s="44" t="s">
        <v>144</v>
      </c>
    </row>
    <row r="543" spans="1:11">
      <c r="A543" s="37">
        <v>2418</v>
      </c>
      <c r="B543" s="38">
        <v>1236</v>
      </c>
      <c r="C543" s="46" t="s">
        <v>185</v>
      </c>
      <c r="D543" s="46" t="s">
        <v>229</v>
      </c>
      <c r="E543" s="39">
        <v>42252</v>
      </c>
      <c r="F543" s="38">
        <v>1</v>
      </c>
      <c r="G543" s="38" t="s">
        <v>153</v>
      </c>
      <c r="H543" s="38">
        <v>3</v>
      </c>
      <c r="I543" s="38">
        <v>2</v>
      </c>
      <c r="J543" s="38">
        <v>67</v>
      </c>
      <c r="K543" s="40" t="s">
        <v>144</v>
      </c>
    </row>
    <row r="544" spans="1:11">
      <c r="A544" s="41">
        <v>2419</v>
      </c>
      <c r="B544" s="42">
        <v>1236</v>
      </c>
      <c r="C544" s="45" t="s">
        <v>185</v>
      </c>
      <c r="D544" s="45" t="s">
        <v>229</v>
      </c>
      <c r="E544" s="43">
        <v>42252</v>
      </c>
      <c r="F544" s="42">
        <v>2</v>
      </c>
      <c r="G544" s="42" t="s">
        <v>154</v>
      </c>
      <c r="H544" s="42">
        <v>3</v>
      </c>
      <c r="I544" s="42">
        <v>3</v>
      </c>
      <c r="J544" s="42">
        <v>100</v>
      </c>
      <c r="K544" s="44" t="s">
        <v>152</v>
      </c>
    </row>
    <row r="545" spans="1:11">
      <c r="A545" s="37">
        <v>3204</v>
      </c>
      <c r="B545" s="38">
        <v>1310</v>
      </c>
      <c r="C545" s="46" t="s">
        <v>188</v>
      </c>
      <c r="D545" s="46" t="s">
        <v>168</v>
      </c>
      <c r="E545" s="39">
        <v>42275</v>
      </c>
      <c r="F545" s="38">
        <v>4</v>
      </c>
      <c r="G545" s="38" t="s">
        <v>148</v>
      </c>
      <c r="H545" s="38">
        <v>2</v>
      </c>
      <c r="I545" s="38">
        <v>1</v>
      </c>
      <c r="J545" s="38">
        <v>50</v>
      </c>
      <c r="K545" s="40" t="s">
        <v>144</v>
      </c>
    </row>
    <row r="546" spans="1:11">
      <c r="A546" s="41">
        <v>3205</v>
      </c>
      <c r="B546" s="42">
        <v>1310</v>
      </c>
      <c r="C546" s="45" t="s">
        <v>188</v>
      </c>
      <c r="D546" s="45" t="s">
        <v>168</v>
      </c>
      <c r="E546" s="43">
        <v>42275</v>
      </c>
      <c r="F546" s="42">
        <v>5</v>
      </c>
      <c r="G546" s="42" t="s">
        <v>149</v>
      </c>
      <c r="H546" s="42">
        <v>2</v>
      </c>
      <c r="I546" s="42">
        <v>1</v>
      </c>
      <c r="J546" s="42">
        <v>50</v>
      </c>
      <c r="K546" s="44" t="s">
        <v>144</v>
      </c>
    </row>
    <row r="547" spans="1:11">
      <c r="A547" s="37">
        <v>3206</v>
      </c>
      <c r="B547" s="38">
        <v>1311</v>
      </c>
      <c r="C547" s="46" t="s">
        <v>186</v>
      </c>
      <c r="D547" s="46" t="s">
        <v>168</v>
      </c>
      <c r="E547" s="39">
        <v>42275</v>
      </c>
      <c r="F547" s="38">
        <v>1</v>
      </c>
      <c r="G547" s="38" t="s">
        <v>143</v>
      </c>
      <c r="H547" s="38">
        <v>11</v>
      </c>
      <c r="I547" s="38">
        <v>6</v>
      </c>
      <c r="J547" s="38">
        <v>55</v>
      </c>
      <c r="K547" s="40" t="s">
        <v>144</v>
      </c>
    </row>
    <row r="548" spans="1:11">
      <c r="A548" s="41">
        <v>3207</v>
      </c>
      <c r="B548" s="42">
        <v>1311</v>
      </c>
      <c r="C548" s="45" t="s">
        <v>186</v>
      </c>
      <c r="D548" s="45" t="s">
        <v>168</v>
      </c>
      <c r="E548" s="43">
        <v>42275</v>
      </c>
      <c r="F548" s="42">
        <v>2</v>
      </c>
      <c r="G548" s="42" t="s">
        <v>145</v>
      </c>
      <c r="H548" s="42">
        <v>5</v>
      </c>
      <c r="I548" s="42">
        <v>4</v>
      </c>
      <c r="J548" s="42">
        <v>80</v>
      </c>
      <c r="K548" s="44" t="s">
        <v>146</v>
      </c>
    </row>
    <row r="549" spans="1:11">
      <c r="A549" s="37">
        <v>3208</v>
      </c>
      <c r="B549" s="38">
        <v>1311</v>
      </c>
      <c r="C549" s="46" t="s">
        <v>186</v>
      </c>
      <c r="D549" s="46" t="s">
        <v>168</v>
      </c>
      <c r="E549" s="39">
        <v>42275</v>
      </c>
      <c r="F549" s="38">
        <v>3</v>
      </c>
      <c r="G549" s="38" t="s">
        <v>147</v>
      </c>
      <c r="H549" s="38">
        <v>5</v>
      </c>
      <c r="I549" s="38">
        <v>2</v>
      </c>
      <c r="J549" s="38">
        <v>40</v>
      </c>
      <c r="K549" s="40" t="s">
        <v>144</v>
      </c>
    </row>
    <row r="550" spans="1:11">
      <c r="A550" s="41">
        <v>3209</v>
      </c>
      <c r="B550" s="42">
        <v>1311</v>
      </c>
      <c r="C550" s="45" t="s">
        <v>186</v>
      </c>
      <c r="D550" s="45" t="s">
        <v>168</v>
      </c>
      <c r="E550" s="43">
        <v>42275</v>
      </c>
      <c r="F550" s="42">
        <v>4</v>
      </c>
      <c r="G550" s="42" t="s">
        <v>148</v>
      </c>
      <c r="H550" s="42">
        <v>2</v>
      </c>
      <c r="I550" s="42">
        <v>0</v>
      </c>
      <c r="J550" s="42">
        <v>0</v>
      </c>
      <c r="K550" s="44" t="s">
        <v>144</v>
      </c>
    </row>
    <row r="551" spans="1:11">
      <c r="A551" s="37">
        <v>3210</v>
      </c>
      <c r="B551" s="38">
        <v>1311</v>
      </c>
      <c r="C551" s="46" t="s">
        <v>186</v>
      </c>
      <c r="D551" s="46" t="s">
        <v>168</v>
      </c>
      <c r="E551" s="39">
        <v>42275</v>
      </c>
      <c r="F551" s="38">
        <v>5</v>
      </c>
      <c r="G551" s="38" t="s">
        <v>149</v>
      </c>
      <c r="H551" s="38">
        <v>2</v>
      </c>
      <c r="I551" s="38">
        <v>1</v>
      </c>
      <c r="J551" s="38">
        <v>50</v>
      </c>
      <c r="K551" s="40" t="s">
        <v>144</v>
      </c>
    </row>
    <row r="552" spans="1:11">
      <c r="A552" s="41">
        <v>3211</v>
      </c>
      <c r="B552" s="42">
        <v>1312</v>
      </c>
      <c r="C552" s="45" t="s">
        <v>230</v>
      </c>
      <c r="D552" s="45" t="s">
        <v>168</v>
      </c>
      <c r="E552" s="43">
        <v>42275</v>
      </c>
      <c r="F552" s="42">
        <v>1</v>
      </c>
      <c r="G552" s="42" t="s">
        <v>143</v>
      </c>
      <c r="H552" s="42">
        <v>11</v>
      </c>
      <c r="I552" s="42">
        <v>5</v>
      </c>
      <c r="J552" s="42">
        <v>45</v>
      </c>
      <c r="K552" s="44" t="s">
        <v>144</v>
      </c>
    </row>
    <row r="553" spans="1:11">
      <c r="A553" s="37">
        <v>3212</v>
      </c>
      <c r="B553" s="38">
        <v>1312</v>
      </c>
      <c r="C553" s="46" t="s">
        <v>230</v>
      </c>
      <c r="D553" s="46" t="s">
        <v>168</v>
      </c>
      <c r="E553" s="39">
        <v>42275</v>
      </c>
      <c r="F553" s="38">
        <v>2</v>
      </c>
      <c r="G553" s="38" t="s">
        <v>145</v>
      </c>
      <c r="H553" s="38">
        <v>5</v>
      </c>
      <c r="I553" s="38">
        <v>3</v>
      </c>
      <c r="J553" s="38">
        <v>60</v>
      </c>
      <c r="K553" s="40" t="s">
        <v>144</v>
      </c>
    </row>
    <row r="554" spans="1:11">
      <c r="A554" s="41">
        <v>3213</v>
      </c>
      <c r="B554" s="42">
        <v>1312</v>
      </c>
      <c r="C554" s="45" t="s">
        <v>230</v>
      </c>
      <c r="D554" s="45" t="s">
        <v>168</v>
      </c>
      <c r="E554" s="43">
        <v>42275</v>
      </c>
      <c r="F554" s="42">
        <v>3</v>
      </c>
      <c r="G554" s="42" t="s">
        <v>147</v>
      </c>
      <c r="H554" s="42">
        <v>5</v>
      </c>
      <c r="I554" s="42">
        <v>2</v>
      </c>
      <c r="J554" s="42">
        <v>40</v>
      </c>
      <c r="K554" s="44" t="s">
        <v>144</v>
      </c>
    </row>
    <row r="555" spans="1:11">
      <c r="A555" s="37">
        <v>3214</v>
      </c>
      <c r="B555" s="38">
        <v>1312</v>
      </c>
      <c r="C555" s="46" t="s">
        <v>230</v>
      </c>
      <c r="D555" s="46" t="s">
        <v>168</v>
      </c>
      <c r="E555" s="39">
        <v>42275</v>
      </c>
      <c r="F555" s="38">
        <v>4</v>
      </c>
      <c r="G555" s="38" t="s">
        <v>148</v>
      </c>
      <c r="H555" s="38">
        <v>2</v>
      </c>
      <c r="I555" s="38">
        <v>1</v>
      </c>
      <c r="J555" s="38">
        <v>50</v>
      </c>
      <c r="K555" s="40" t="s">
        <v>144</v>
      </c>
    </row>
    <row r="556" spans="1:11">
      <c r="A556" s="41">
        <v>3215</v>
      </c>
      <c r="B556" s="42">
        <v>1312</v>
      </c>
      <c r="C556" s="45" t="s">
        <v>230</v>
      </c>
      <c r="D556" s="45" t="s">
        <v>168</v>
      </c>
      <c r="E556" s="43">
        <v>42275</v>
      </c>
      <c r="F556" s="42">
        <v>5</v>
      </c>
      <c r="G556" s="42" t="s">
        <v>149</v>
      </c>
      <c r="H556" s="42">
        <v>2</v>
      </c>
      <c r="I556" s="42">
        <v>1</v>
      </c>
      <c r="J556" s="42">
        <v>50</v>
      </c>
      <c r="K556" s="44" t="s">
        <v>144</v>
      </c>
    </row>
    <row r="557" spans="1:11">
      <c r="A557" s="37">
        <v>3216</v>
      </c>
      <c r="B557" s="38">
        <v>1313</v>
      </c>
      <c r="C557" s="46" t="s">
        <v>231</v>
      </c>
      <c r="D557" s="46" t="s">
        <v>168</v>
      </c>
      <c r="E557" s="39">
        <v>42275</v>
      </c>
      <c r="F557" s="38">
        <v>1</v>
      </c>
      <c r="G557" s="38" t="s">
        <v>143</v>
      </c>
      <c r="H557" s="38">
        <v>11</v>
      </c>
      <c r="I557" s="38">
        <v>7</v>
      </c>
      <c r="J557" s="38">
        <v>64</v>
      </c>
      <c r="K557" s="40" t="s">
        <v>144</v>
      </c>
    </row>
    <row r="558" spans="1:11">
      <c r="A558" s="41">
        <v>3217</v>
      </c>
      <c r="B558" s="42">
        <v>1313</v>
      </c>
      <c r="C558" s="45" t="s">
        <v>231</v>
      </c>
      <c r="D558" s="45" t="s">
        <v>168</v>
      </c>
      <c r="E558" s="43">
        <v>42275</v>
      </c>
      <c r="F558" s="42">
        <v>2</v>
      </c>
      <c r="G558" s="42" t="s">
        <v>145</v>
      </c>
      <c r="H558" s="42">
        <v>5</v>
      </c>
      <c r="I558" s="42">
        <v>4</v>
      </c>
      <c r="J558" s="42">
        <v>80</v>
      </c>
      <c r="K558" s="44" t="s">
        <v>146</v>
      </c>
    </row>
    <row r="559" spans="1:11">
      <c r="A559" s="37">
        <v>3218</v>
      </c>
      <c r="B559" s="38">
        <v>1313</v>
      </c>
      <c r="C559" s="46" t="s">
        <v>231</v>
      </c>
      <c r="D559" s="46" t="s">
        <v>168</v>
      </c>
      <c r="E559" s="39">
        <v>42275</v>
      </c>
      <c r="F559" s="38">
        <v>3</v>
      </c>
      <c r="G559" s="38" t="s">
        <v>147</v>
      </c>
      <c r="H559" s="38">
        <v>5</v>
      </c>
      <c r="I559" s="38">
        <v>5</v>
      </c>
      <c r="J559" s="38">
        <v>100</v>
      </c>
      <c r="K559" s="40" t="s">
        <v>150</v>
      </c>
    </row>
    <row r="560" spans="1:11">
      <c r="A560" s="41">
        <v>3219</v>
      </c>
      <c r="B560" s="42">
        <v>1313</v>
      </c>
      <c r="C560" s="45" t="s">
        <v>231</v>
      </c>
      <c r="D560" s="45" t="s">
        <v>168</v>
      </c>
      <c r="E560" s="43">
        <v>42275</v>
      </c>
      <c r="F560" s="42">
        <v>4</v>
      </c>
      <c r="G560" s="42" t="s">
        <v>148</v>
      </c>
      <c r="H560" s="42">
        <v>2</v>
      </c>
      <c r="I560" s="42">
        <v>1</v>
      </c>
      <c r="J560" s="42">
        <v>50</v>
      </c>
      <c r="K560" s="44" t="s">
        <v>144</v>
      </c>
    </row>
    <row r="561" spans="1:11">
      <c r="A561" s="37">
        <v>3220</v>
      </c>
      <c r="B561" s="38">
        <v>1313</v>
      </c>
      <c r="C561" s="46" t="s">
        <v>231</v>
      </c>
      <c r="D561" s="46" t="s">
        <v>168</v>
      </c>
      <c r="E561" s="39">
        <v>42275</v>
      </c>
      <c r="F561" s="38">
        <v>5</v>
      </c>
      <c r="G561" s="38" t="s">
        <v>149</v>
      </c>
      <c r="H561" s="38">
        <v>2</v>
      </c>
      <c r="I561" s="38">
        <v>1</v>
      </c>
      <c r="J561" s="38">
        <v>50</v>
      </c>
      <c r="K561" s="40" t="s">
        <v>144</v>
      </c>
    </row>
    <row r="562" spans="1:11">
      <c r="A562" s="41">
        <v>3221</v>
      </c>
      <c r="B562" s="42">
        <v>1314</v>
      </c>
      <c r="C562" s="45" t="s">
        <v>232</v>
      </c>
      <c r="D562" s="45" t="s">
        <v>168</v>
      </c>
      <c r="E562" s="43">
        <v>42275</v>
      </c>
      <c r="F562" s="42">
        <v>1</v>
      </c>
      <c r="G562" s="42" t="s">
        <v>143</v>
      </c>
      <c r="H562" s="42">
        <v>11</v>
      </c>
      <c r="I562" s="42">
        <v>11</v>
      </c>
      <c r="J562" s="42">
        <v>100</v>
      </c>
      <c r="K562" s="44" t="s">
        <v>150</v>
      </c>
    </row>
    <row r="563" spans="1:11">
      <c r="A563" s="37">
        <v>3222</v>
      </c>
      <c r="B563" s="38">
        <v>1314</v>
      </c>
      <c r="C563" s="46" t="s">
        <v>232</v>
      </c>
      <c r="D563" s="46" t="s">
        <v>168</v>
      </c>
      <c r="E563" s="39">
        <v>42275</v>
      </c>
      <c r="F563" s="38">
        <v>2</v>
      </c>
      <c r="G563" s="38" t="s">
        <v>145</v>
      </c>
      <c r="H563" s="38">
        <v>5</v>
      </c>
      <c r="I563" s="38">
        <v>5</v>
      </c>
      <c r="J563" s="38">
        <v>100</v>
      </c>
      <c r="K563" s="40" t="s">
        <v>150</v>
      </c>
    </row>
    <row r="564" spans="1:11">
      <c r="A564" s="41">
        <v>3223</v>
      </c>
      <c r="B564" s="42">
        <v>1314</v>
      </c>
      <c r="C564" s="45" t="s">
        <v>232</v>
      </c>
      <c r="D564" s="45" t="s">
        <v>168</v>
      </c>
      <c r="E564" s="43">
        <v>42275</v>
      </c>
      <c r="F564" s="42">
        <v>3</v>
      </c>
      <c r="G564" s="42" t="s">
        <v>147</v>
      </c>
      <c r="H564" s="42">
        <v>5</v>
      </c>
      <c r="I564" s="42">
        <v>4</v>
      </c>
      <c r="J564" s="42">
        <v>80</v>
      </c>
      <c r="K564" s="44" t="s">
        <v>146</v>
      </c>
    </row>
    <row r="565" spans="1:11">
      <c r="A565" s="37">
        <v>3224</v>
      </c>
      <c r="B565" s="38">
        <v>1314</v>
      </c>
      <c r="C565" s="46" t="s">
        <v>232</v>
      </c>
      <c r="D565" s="46" t="s">
        <v>168</v>
      </c>
      <c r="E565" s="39">
        <v>42275</v>
      </c>
      <c r="F565" s="38">
        <v>4</v>
      </c>
      <c r="G565" s="38" t="s">
        <v>148</v>
      </c>
      <c r="H565" s="38">
        <v>2</v>
      </c>
      <c r="I565" s="38">
        <v>1</v>
      </c>
      <c r="J565" s="38">
        <v>50</v>
      </c>
      <c r="K565" s="40" t="s">
        <v>144</v>
      </c>
    </row>
    <row r="566" spans="1:11">
      <c r="A566" s="41">
        <v>3225</v>
      </c>
      <c r="B566" s="42">
        <v>1315</v>
      </c>
      <c r="C566" s="45" t="s">
        <v>228</v>
      </c>
      <c r="D566" s="45" t="s">
        <v>168</v>
      </c>
      <c r="E566" s="43">
        <v>42275</v>
      </c>
      <c r="F566" s="42">
        <v>1</v>
      </c>
      <c r="G566" s="42" t="s">
        <v>143</v>
      </c>
      <c r="H566" s="42">
        <v>11</v>
      </c>
      <c r="I566" s="42">
        <v>7</v>
      </c>
      <c r="J566" s="42">
        <v>64</v>
      </c>
      <c r="K566" s="44" t="s">
        <v>144</v>
      </c>
    </row>
    <row r="567" spans="1:11">
      <c r="A567" s="37">
        <v>3226</v>
      </c>
      <c r="B567" s="38">
        <v>1315</v>
      </c>
      <c r="C567" s="46" t="s">
        <v>228</v>
      </c>
      <c r="D567" s="46" t="s">
        <v>168</v>
      </c>
      <c r="E567" s="39">
        <v>42275</v>
      </c>
      <c r="F567" s="38">
        <v>2</v>
      </c>
      <c r="G567" s="38" t="s">
        <v>145</v>
      </c>
      <c r="H567" s="38">
        <v>5</v>
      </c>
      <c r="I567" s="38">
        <v>3</v>
      </c>
      <c r="J567" s="38">
        <v>60</v>
      </c>
      <c r="K567" s="40" t="s">
        <v>144</v>
      </c>
    </row>
    <row r="568" spans="1:11">
      <c r="A568" s="41">
        <v>3227</v>
      </c>
      <c r="B568" s="42">
        <v>1315</v>
      </c>
      <c r="C568" s="45" t="s">
        <v>228</v>
      </c>
      <c r="D568" s="45" t="s">
        <v>168</v>
      </c>
      <c r="E568" s="43">
        <v>42275</v>
      </c>
      <c r="F568" s="42">
        <v>3</v>
      </c>
      <c r="G568" s="42" t="s">
        <v>147</v>
      </c>
      <c r="H568" s="42">
        <v>5</v>
      </c>
      <c r="I568" s="42">
        <v>3</v>
      </c>
      <c r="J568" s="42">
        <v>60</v>
      </c>
      <c r="K568" s="44" t="s">
        <v>144</v>
      </c>
    </row>
    <row r="569" spans="1:11">
      <c r="A569" s="37">
        <v>3228</v>
      </c>
      <c r="B569" s="38">
        <v>1315</v>
      </c>
      <c r="C569" s="46" t="s">
        <v>228</v>
      </c>
      <c r="D569" s="46" t="s">
        <v>168</v>
      </c>
      <c r="E569" s="39">
        <v>42275</v>
      </c>
      <c r="F569" s="38">
        <v>4</v>
      </c>
      <c r="G569" s="38" t="s">
        <v>148</v>
      </c>
      <c r="H569" s="38">
        <v>2</v>
      </c>
      <c r="I569" s="38">
        <v>1</v>
      </c>
      <c r="J569" s="38">
        <v>50</v>
      </c>
      <c r="K569" s="40" t="s">
        <v>144</v>
      </c>
    </row>
    <row r="570" spans="1:11">
      <c r="A570" s="41">
        <v>3229</v>
      </c>
      <c r="B570" s="42">
        <v>1315</v>
      </c>
      <c r="C570" s="45" t="s">
        <v>228</v>
      </c>
      <c r="D570" s="45" t="s">
        <v>168</v>
      </c>
      <c r="E570" s="43">
        <v>42275</v>
      </c>
      <c r="F570" s="42">
        <v>5</v>
      </c>
      <c r="G570" s="42" t="s">
        <v>149</v>
      </c>
      <c r="H570" s="42">
        <v>2</v>
      </c>
      <c r="I570" s="42">
        <v>0</v>
      </c>
      <c r="J570" s="42">
        <v>0</v>
      </c>
      <c r="K570" s="44" t="s">
        <v>144</v>
      </c>
    </row>
    <row r="571" spans="1:11">
      <c r="A571" s="37">
        <v>3230</v>
      </c>
      <c r="B571" s="38">
        <v>1316</v>
      </c>
      <c r="C571" s="46" t="s">
        <v>170</v>
      </c>
      <c r="D571" s="46" t="s">
        <v>168</v>
      </c>
      <c r="E571" s="39">
        <v>42275</v>
      </c>
      <c r="F571" s="38">
        <v>1</v>
      </c>
      <c r="G571" s="38" t="s">
        <v>143</v>
      </c>
      <c r="H571" s="38">
        <v>11</v>
      </c>
      <c r="I571" s="38">
        <v>8</v>
      </c>
      <c r="J571" s="38">
        <v>73</v>
      </c>
      <c r="K571" s="40" t="s">
        <v>151</v>
      </c>
    </row>
    <row r="572" spans="1:11">
      <c r="A572" s="41">
        <v>3231</v>
      </c>
      <c r="B572" s="42">
        <v>1316</v>
      </c>
      <c r="C572" s="45" t="s">
        <v>170</v>
      </c>
      <c r="D572" s="45" t="s">
        <v>168</v>
      </c>
      <c r="E572" s="43">
        <v>42275</v>
      </c>
      <c r="F572" s="42">
        <v>2</v>
      </c>
      <c r="G572" s="42" t="s">
        <v>145</v>
      </c>
      <c r="H572" s="42">
        <v>5</v>
      </c>
      <c r="I572" s="42">
        <v>3</v>
      </c>
      <c r="J572" s="42">
        <v>60</v>
      </c>
      <c r="K572" s="44" t="s">
        <v>144</v>
      </c>
    </row>
    <row r="573" spans="1:11">
      <c r="A573" s="37">
        <v>3232</v>
      </c>
      <c r="B573" s="38">
        <v>1316</v>
      </c>
      <c r="C573" s="46" t="s">
        <v>170</v>
      </c>
      <c r="D573" s="46" t="s">
        <v>168</v>
      </c>
      <c r="E573" s="39">
        <v>42275</v>
      </c>
      <c r="F573" s="38">
        <v>3</v>
      </c>
      <c r="G573" s="38" t="s">
        <v>147</v>
      </c>
      <c r="H573" s="38">
        <v>5</v>
      </c>
      <c r="I573" s="38">
        <v>1</v>
      </c>
      <c r="J573" s="38">
        <v>20</v>
      </c>
      <c r="K573" s="40" t="s">
        <v>144</v>
      </c>
    </row>
    <row r="574" spans="1:11">
      <c r="A574" s="41">
        <v>3233</v>
      </c>
      <c r="B574" s="42">
        <v>1316</v>
      </c>
      <c r="C574" s="45" t="s">
        <v>170</v>
      </c>
      <c r="D574" s="45" t="s">
        <v>168</v>
      </c>
      <c r="E574" s="43">
        <v>42275</v>
      </c>
      <c r="F574" s="42">
        <v>4</v>
      </c>
      <c r="G574" s="42" t="s">
        <v>148</v>
      </c>
      <c r="H574" s="42">
        <v>2</v>
      </c>
      <c r="I574" s="42">
        <v>0</v>
      </c>
      <c r="J574" s="42">
        <v>0</v>
      </c>
      <c r="K574" s="44" t="s">
        <v>144</v>
      </c>
    </row>
    <row r="575" spans="1:11">
      <c r="A575" s="37">
        <v>3234</v>
      </c>
      <c r="B575" s="38">
        <v>1316</v>
      </c>
      <c r="C575" s="46" t="s">
        <v>170</v>
      </c>
      <c r="D575" s="46" t="s">
        <v>168</v>
      </c>
      <c r="E575" s="39">
        <v>42275</v>
      </c>
      <c r="F575" s="38">
        <v>5</v>
      </c>
      <c r="G575" s="38" t="s">
        <v>149</v>
      </c>
      <c r="H575" s="38">
        <v>2</v>
      </c>
      <c r="I575" s="38">
        <v>0</v>
      </c>
      <c r="J575" s="38">
        <v>0</v>
      </c>
      <c r="K575" s="40" t="s">
        <v>144</v>
      </c>
    </row>
    <row r="576" spans="1:11">
      <c r="A576" s="41">
        <v>3235</v>
      </c>
      <c r="B576" s="42">
        <v>1317</v>
      </c>
      <c r="C576" s="45" t="s">
        <v>184</v>
      </c>
      <c r="D576" s="45" t="s">
        <v>168</v>
      </c>
      <c r="E576" s="43">
        <v>42275</v>
      </c>
      <c r="F576" s="42">
        <v>1</v>
      </c>
      <c r="G576" s="42" t="s">
        <v>143</v>
      </c>
      <c r="H576" s="42">
        <v>11</v>
      </c>
      <c r="I576" s="42">
        <v>5</v>
      </c>
      <c r="J576" s="42">
        <v>45</v>
      </c>
      <c r="K576" s="44" t="s">
        <v>144</v>
      </c>
    </row>
    <row r="577" spans="1:11">
      <c r="A577" s="37">
        <v>3236</v>
      </c>
      <c r="B577" s="38">
        <v>1317</v>
      </c>
      <c r="C577" s="46" t="s">
        <v>184</v>
      </c>
      <c r="D577" s="46" t="s">
        <v>168</v>
      </c>
      <c r="E577" s="39">
        <v>42275</v>
      </c>
      <c r="F577" s="38">
        <v>2</v>
      </c>
      <c r="G577" s="38" t="s">
        <v>145</v>
      </c>
      <c r="H577" s="38">
        <v>5</v>
      </c>
      <c r="I577" s="38">
        <v>3</v>
      </c>
      <c r="J577" s="38">
        <v>60</v>
      </c>
      <c r="K577" s="40" t="s">
        <v>144</v>
      </c>
    </row>
    <row r="578" spans="1:11">
      <c r="A578" s="41">
        <v>3237</v>
      </c>
      <c r="B578" s="42">
        <v>1317</v>
      </c>
      <c r="C578" s="45" t="s">
        <v>184</v>
      </c>
      <c r="D578" s="45" t="s">
        <v>168</v>
      </c>
      <c r="E578" s="43">
        <v>42275</v>
      </c>
      <c r="F578" s="42">
        <v>3</v>
      </c>
      <c r="G578" s="42" t="s">
        <v>147</v>
      </c>
      <c r="H578" s="42">
        <v>5</v>
      </c>
      <c r="I578" s="42">
        <v>4</v>
      </c>
      <c r="J578" s="42">
        <v>80</v>
      </c>
      <c r="K578" s="44" t="s">
        <v>146</v>
      </c>
    </row>
    <row r="579" spans="1:11">
      <c r="A579" s="37">
        <v>3238</v>
      </c>
      <c r="B579" s="38">
        <v>1318</v>
      </c>
      <c r="C579" s="46" t="s">
        <v>201</v>
      </c>
      <c r="D579" s="46" t="s">
        <v>168</v>
      </c>
      <c r="E579" s="39">
        <v>42275</v>
      </c>
      <c r="F579" s="38">
        <v>1</v>
      </c>
      <c r="G579" s="38" t="s">
        <v>143</v>
      </c>
      <c r="H579" s="38">
        <v>11</v>
      </c>
      <c r="I579" s="38">
        <v>7</v>
      </c>
      <c r="J579" s="38">
        <v>64</v>
      </c>
      <c r="K579" s="40" t="s">
        <v>144</v>
      </c>
    </row>
    <row r="580" spans="1:11">
      <c r="A580" s="41">
        <v>3239</v>
      </c>
      <c r="B580" s="42">
        <v>1318</v>
      </c>
      <c r="C580" s="45" t="s">
        <v>201</v>
      </c>
      <c r="D580" s="45" t="s">
        <v>168</v>
      </c>
      <c r="E580" s="43">
        <v>42275</v>
      </c>
      <c r="F580" s="42">
        <v>2</v>
      </c>
      <c r="G580" s="42" t="s">
        <v>145</v>
      </c>
      <c r="H580" s="42">
        <v>5</v>
      </c>
      <c r="I580" s="42">
        <v>2</v>
      </c>
      <c r="J580" s="42">
        <v>40</v>
      </c>
      <c r="K580" s="44" t="s">
        <v>144</v>
      </c>
    </row>
    <row r="581" spans="1:11">
      <c r="A581" s="37">
        <v>3240</v>
      </c>
      <c r="B581" s="38">
        <v>1318</v>
      </c>
      <c r="C581" s="46" t="s">
        <v>201</v>
      </c>
      <c r="D581" s="46" t="s">
        <v>168</v>
      </c>
      <c r="E581" s="39">
        <v>42275</v>
      </c>
      <c r="F581" s="38">
        <v>3</v>
      </c>
      <c r="G581" s="38" t="s">
        <v>147</v>
      </c>
      <c r="H581" s="38">
        <v>5</v>
      </c>
      <c r="I581" s="38">
        <v>4</v>
      </c>
      <c r="J581" s="38">
        <v>80</v>
      </c>
      <c r="K581" s="40" t="s">
        <v>146</v>
      </c>
    </row>
    <row r="582" spans="1:11">
      <c r="A582" s="41">
        <v>3241</v>
      </c>
      <c r="B582" s="42">
        <v>1318</v>
      </c>
      <c r="C582" s="45" t="s">
        <v>201</v>
      </c>
      <c r="D582" s="45" t="s">
        <v>168</v>
      </c>
      <c r="E582" s="43">
        <v>42275</v>
      </c>
      <c r="F582" s="42">
        <v>4</v>
      </c>
      <c r="G582" s="42" t="s">
        <v>148</v>
      </c>
      <c r="H582" s="42">
        <v>2</v>
      </c>
      <c r="I582" s="42">
        <v>2</v>
      </c>
      <c r="J582" s="42">
        <v>100</v>
      </c>
      <c r="K582" s="44" t="s">
        <v>150</v>
      </c>
    </row>
    <row r="583" spans="1:11">
      <c r="A583" s="37">
        <v>3242</v>
      </c>
      <c r="B583" s="38">
        <v>1318</v>
      </c>
      <c r="C583" s="46" t="s">
        <v>201</v>
      </c>
      <c r="D583" s="46" t="s">
        <v>168</v>
      </c>
      <c r="E583" s="39">
        <v>42275</v>
      </c>
      <c r="F583" s="38">
        <v>5</v>
      </c>
      <c r="G583" s="38" t="s">
        <v>149</v>
      </c>
      <c r="H583" s="38">
        <v>2</v>
      </c>
      <c r="I583" s="38">
        <v>1</v>
      </c>
      <c r="J583" s="38">
        <v>50</v>
      </c>
      <c r="K583" s="40" t="s">
        <v>144</v>
      </c>
    </row>
    <row r="584" spans="1:11">
      <c r="A584" s="41">
        <v>3243</v>
      </c>
      <c r="B584" s="42">
        <v>1319</v>
      </c>
      <c r="C584" s="45" t="s">
        <v>200</v>
      </c>
      <c r="D584" s="45" t="s">
        <v>168</v>
      </c>
      <c r="E584" s="43">
        <v>42275</v>
      </c>
      <c r="F584" s="42">
        <v>1</v>
      </c>
      <c r="G584" s="42" t="s">
        <v>143</v>
      </c>
      <c r="H584" s="42">
        <v>11</v>
      </c>
      <c r="I584" s="42">
        <v>5</v>
      </c>
      <c r="J584" s="42">
        <v>45</v>
      </c>
      <c r="K584" s="44" t="s">
        <v>144</v>
      </c>
    </row>
    <row r="585" spans="1:11">
      <c r="A585" s="37">
        <v>3244</v>
      </c>
      <c r="B585" s="38">
        <v>1319</v>
      </c>
      <c r="C585" s="46" t="s">
        <v>200</v>
      </c>
      <c r="D585" s="46" t="s">
        <v>168</v>
      </c>
      <c r="E585" s="39">
        <v>42275</v>
      </c>
      <c r="F585" s="38">
        <v>2</v>
      </c>
      <c r="G585" s="38" t="s">
        <v>145</v>
      </c>
      <c r="H585" s="38">
        <v>5</v>
      </c>
      <c r="I585" s="38">
        <v>1</v>
      </c>
      <c r="J585" s="38">
        <v>20</v>
      </c>
      <c r="K585" s="40" t="s">
        <v>144</v>
      </c>
    </row>
    <row r="586" spans="1:11">
      <c r="A586" s="41">
        <v>3245</v>
      </c>
      <c r="B586" s="42">
        <v>1319</v>
      </c>
      <c r="C586" s="45" t="s">
        <v>200</v>
      </c>
      <c r="D586" s="45" t="s">
        <v>168</v>
      </c>
      <c r="E586" s="43">
        <v>42275</v>
      </c>
      <c r="F586" s="42">
        <v>3</v>
      </c>
      <c r="G586" s="42" t="s">
        <v>147</v>
      </c>
      <c r="H586" s="42">
        <v>5</v>
      </c>
      <c r="I586" s="42">
        <v>3</v>
      </c>
      <c r="J586" s="42">
        <v>60</v>
      </c>
      <c r="K586" s="44" t="s">
        <v>144</v>
      </c>
    </row>
    <row r="587" spans="1:11">
      <c r="A587" s="37">
        <v>3246</v>
      </c>
      <c r="B587" s="38">
        <v>1319</v>
      </c>
      <c r="C587" s="46" t="s">
        <v>200</v>
      </c>
      <c r="D587" s="46" t="s">
        <v>168</v>
      </c>
      <c r="E587" s="39">
        <v>42275</v>
      </c>
      <c r="F587" s="38">
        <v>4</v>
      </c>
      <c r="G587" s="38" t="s">
        <v>148</v>
      </c>
      <c r="H587" s="38">
        <v>2</v>
      </c>
      <c r="I587" s="38">
        <v>1</v>
      </c>
      <c r="J587" s="38">
        <v>50</v>
      </c>
      <c r="K587" s="40" t="s">
        <v>144</v>
      </c>
    </row>
    <row r="588" spans="1:11">
      <c r="A588" s="41">
        <v>2238</v>
      </c>
      <c r="B588" s="42">
        <v>1200</v>
      </c>
      <c r="C588" s="45" t="s">
        <v>179</v>
      </c>
      <c r="D588" s="45" t="s">
        <v>168</v>
      </c>
      <c r="E588" s="43">
        <v>42252</v>
      </c>
      <c r="F588" s="42">
        <v>1</v>
      </c>
      <c r="G588" s="42" t="s">
        <v>143</v>
      </c>
      <c r="H588" s="42">
        <v>11</v>
      </c>
      <c r="I588" s="42">
        <v>3</v>
      </c>
      <c r="J588" s="42">
        <v>27</v>
      </c>
      <c r="K588" s="44" t="s">
        <v>144</v>
      </c>
    </row>
    <row r="589" spans="1:11">
      <c r="A589" s="37">
        <v>2239</v>
      </c>
      <c r="B589" s="38">
        <v>1200</v>
      </c>
      <c r="C589" s="46" t="s">
        <v>179</v>
      </c>
      <c r="D589" s="46" t="s">
        <v>168</v>
      </c>
      <c r="E589" s="39">
        <v>42252</v>
      </c>
      <c r="F589" s="38">
        <v>2</v>
      </c>
      <c r="G589" s="38" t="s">
        <v>145</v>
      </c>
      <c r="H589" s="38">
        <v>5</v>
      </c>
      <c r="I589" s="38">
        <v>3</v>
      </c>
      <c r="J589" s="38">
        <v>60</v>
      </c>
      <c r="K589" s="40" t="s">
        <v>144</v>
      </c>
    </row>
    <row r="590" spans="1:11">
      <c r="A590" s="41">
        <v>2240</v>
      </c>
      <c r="B590" s="42">
        <v>1200</v>
      </c>
      <c r="C590" s="45" t="s">
        <v>179</v>
      </c>
      <c r="D590" s="45" t="s">
        <v>168</v>
      </c>
      <c r="E590" s="43">
        <v>42252</v>
      </c>
      <c r="F590" s="42">
        <v>3</v>
      </c>
      <c r="G590" s="42" t="s">
        <v>147</v>
      </c>
      <c r="H590" s="42">
        <v>5</v>
      </c>
      <c r="I590" s="42">
        <v>3</v>
      </c>
      <c r="J590" s="42">
        <v>60</v>
      </c>
      <c r="K590" s="44" t="s">
        <v>144</v>
      </c>
    </row>
    <row r="591" spans="1:11">
      <c r="A591" s="37">
        <v>2241</v>
      </c>
      <c r="B591" s="38">
        <v>1200</v>
      </c>
      <c r="C591" s="46" t="s">
        <v>179</v>
      </c>
      <c r="D591" s="46" t="s">
        <v>168</v>
      </c>
      <c r="E591" s="39">
        <v>42252</v>
      </c>
      <c r="F591" s="38">
        <v>4</v>
      </c>
      <c r="G591" s="38" t="s">
        <v>148</v>
      </c>
      <c r="H591" s="38">
        <v>2</v>
      </c>
      <c r="I591" s="38">
        <v>1</v>
      </c>
      <c r="J591" s="38">
        <v>50</v>
      </c>
      <c r="K591" s="40" t="s">
        <v>144</v>
      </c>
    </row>
    <row r="592" spans="1:11">
      <c r="A592" s="41">
        <v>2242</v>
      </c>
      <c r="B592" s="42">
        <v>1200</v>
      </c>
      <c r="C592" s="45" t="s">
        <v>179</v>
      </c>
      <c r="D592" s="45" t="s">
        <v>168</v>
      </c>
      <c r="E592" s="43">
        <v>42252</v>
      </c>
      <c r="F592" s="42">
        <v>5</v>
      </c>
      <c r="G592" s="42" t="s">
        <v>149</v>
      </c>
      <c r="H592" s="42">
        <v>2</v>
      </c>
      <c r="I592" s="42">
        <v>2</v>
      </c>
      <c r="J592" s="42">
        <v>100</v>
      </c>
      <c r="K592" s="44" t="s">
        <v>150</v>
      </c>
    </row>
    <row r="593" spans="1:11">
      <c r="A593" s="37">
        <v>2243</v>
      </c>
      <c r="B593" s="38">
        <v>1201</v>
      </c>
      <c r="C593" s="46" t="s">
        <v>233</v>
      </c>
      <c r="D593" s="46" t="s">
        <v>168</v>
      </c>
      <c r="E593" s="39">
        <v>42252</v>
      </c>
      <c r="F593" s="38">
        <v>1</v>
      </c>
      <c r="G593" s="38" t="s">
        <v>143</v>
      </c>
      <c r="H593" s="38">
        <v>11</v>
      </c>
      <c r="I593" s="38">
        <v>3</v>
      </c>
      <c r="J593" s="38">
        <v>27</v>
      </c>
      <c r="K593" s="40" t="s">
        <v>144</v>
      </c>
    </row>
    <row r="594" spans="1:11">
      <c r="A594" s="41">
        <v>2244</v>
      </c>
      <c r="B594" s="42">
        <v>1201</v>
      </c>
      <c r="C594" s="45" t="s">
        <v>233</v>
      </c>
      <c r="D594" s="45" t="s">
        <v>168</v>
      </c>
      <c r="E594" s="43">
        <v>42252</v>
      </c>
      <c r="F594" s="42">
        <v>2</v>
      </c>
      <c r="G594" s="42" t="s">
        <v>145</v>
      </c>
      <c r="H594" s="42">
        <v>5</v>
      </c>
      <c r="I594" s="42">
        <v>3</v>
      </c>
      <c r="J594" s="42">
        <v>60</v>
      </c>
      <c r="K594" s="44" t="s">
        <v>144</v>
      </c>
    </row>
    <row r="595" spans="1:11">
      <c r="A595" s="37">
        <v>2245</v>
      </c>
      <c r="B595" s="38">
        <v>1201</v>
      </c>
      <c r="C595" s="46" t="s">
        <v>233</v>
      </c>
      <c r="D595" s="46" t="s">
        <v>168</v>
      </c>
      <c r="E595" s="39">
        <v>42252</v>
      </c>
      <c r="F595" s="38">
        <v>3</v>
      </c>
      <c r="G595" s="38" t="s">
        <v>147</v>
      </c>
      <c r="H595" s="38">
        <v>5</v>
      </c>
      <c r="I595" s="38">
        <v>2</v>
      </c>
      <c r="J595" s="38">
        <v>40</v>
      </c>
      <c r="K595" s="40" t="s">
        <v>144</v>
      </c>
    </row>
    <row r="596" spans="1:11">
      <c r="A596" s="41">
        <v>2246</v>
      </c>
      <c r="B596" s="42">
        <v>1201</v>
      </c>
      <c r="C596" s="45" t="s">
        <v>233</v>
      </c>
      <c r="D596" s="45" t="s">
        <v>168</v>
      </c>
      <c r="E596" s="43">
        <v>42252</v>
      </c>
      <c r="F596" s="42">
        <v>4</v>
      </c>
      <c r="G596" s="42" t="s">
        <v>148</v>
      </c>
      <c r="H596" s="42">
        <v>2</v>
      </c>
      <c r="I596" s="42">
        <v>0</v>
      </c>
      <c r="J596" s="42">
        <v>0</v>
      </c>
      <c r="K596" s="44" t="s">
        <v>144</v>
      </c>
    </row>
    <row r="597" spans="1:11">
      <c r="A597" s="37">
        <v>2247</v>
      </c>
      <c r="B597" s="38">
        <v>1201</v>
      </c>
      <c r="C597" s="46" t="s">
        <v>233</v>
      </c>
      <c r="D597" s="46" t="s">
        <v>168</v>
      </c>
      <c r="E597" s="39">
        <v>42252</v>
      </c>
      <c r="F597" s="38">
        <v>5</v>
      </c>
      <c r="G597" s="38" t="s">
        <v>149</v>
      </c>
      <c r="H597" s="38">
        <v>2</v>
      </c>
      <c r="I597" s="38">
        <v>1</v>
      </c>
      <c r="J597" s="38">
        <v>50</v>
      </c>
      <c r="K597" s="40" t="s">
        <v>144</v>
      </c>
    </row>
    <row r="598" spans="1:11">
      <c r="A598" s="41">
        <v>2248</v>
      </c>
      <c r="B598" s="42">
        <v>1202</v>
      </c>
      <c r="C598" s="45" t="s">
        <v>226</v>
      </c>
      <c r="D598" s="45" t="s">
        <v>168</v>
      </c>
      <c r="E598" s="43">
        <v>42252</v>
      </c>
      <c r="F598" s="42">
        <v>1</v>
      </c>
      <c r="G598" s="42" t="s">
        <v>143</v>
      </c>
      <c r="H598" s="42">
        <v>11</v>
      </c>
      <c r="I598" s="42">
        <v>4</v>
      </c>
      <c r="J598" s="42">
        <v>36</v>
      </c>
      <c r="K598" s="44" t="s">
        <v>144</v>
      </c>
    </row>
    <row r="599" spans="1:11">
      <c r="A599" s="37">
        <v>2249</v>
      </c>
      <c r="B599" s="38">
        <v>1202</v>
      </c>
      <c r="C599" s="46" t="s">
        <v>226</v>
      </c>
      <c r="D599" s="46" t="s">
        <v>168</v>
      </c>
      <c r="E599" s="39">
        <v>42252</v>
      </c>
      <c r="F599" s="38">
        <v>2</v>
      </c>
      <c r="G599" s="38" t="s">
        <v>145</v>
      </c>
      <c r="H599" s="38">
        <v>5</v>
      </c>
      <c r="I599" s="38">
        <v>4</v>
      </c>
      <c r="J599" s="38">
        <v>80</v>
      </c>
      <c r="K599" s="40" t="s">
        <v>146</v>
      </c>
    </row>
    <row r="600" spans="1:11">
      <c r="A600" s="41">
        <v>2250</v>
      </c>
      <c r="B600" s="42">
        <v>1202</v>
      </c>
      <c r="C600" s="45" t="s">
        <v>226</v>
      </c>
      <c r="D600" s="45" t="s">
        <v>168</v>
      </c>
      <c r="E600" s="43">
        <v>42252</v>
      </c>
      <c r="F600" s="42">
        <v>3</v>
      </c>
      <c r="G600" s="42" t="s">
        <v>147</v>
      </c>
      <c r="H600" s="42">
        <v>5</v>
      </c>
      <c r="I600" s="42">
        <v>2</v>
      </c>
      <c r="J600" s="42">
        <v>40</v>
      </c>
      <c r="K600" s="44" t="s">
        <v>144</v>
      </c>
    </row>
    <row r="601" spans="1:11">
      <c r="A601" s="37">
        <v>2251</v>
      </c>
      <c r="B601" s="38">
        <v>1202</v>
      </c>
      <c r="C601" s="46" t="s">
        <v>226</v>
      </c>
      <c r="D601" s="46" t="s">
        <v>168</v>
      </c>
      <c r="E601" s="39">
        <v>42252</v>
      </c>
      <c r="F601" s="38">
        <v>4</v>
      </c>
      <c r="G601" s="38" t="s">
        <v>148</v>
      </c>
      <c r="H601" s="38">
        <v>2</v>
      </c>
      <c r="I601" s="38">
        <v>0</v>
      </c>
      <c r="J601" s="38">
        <v>0</v>
      </c>
      <c r="K601" s="40" t="s">
        <v>144</v>
      </c>
    </row>
    <row r="602" spans="1:11">
      <c r="A602" s="41">
        <v>2252</v>
      </c>
      <c r="B602" s="42">
        <v>1202</v>
      </c>
      <c r="C602" s="45" t="s">
        <v>226</v>
      </c>
      <c r="D602" s="45" t="s">
        <v>168</v>
      </c>
      <c r="E602" s="43">
        <v>42252</v>
      </c>
      <c r="F602" s="42">
        <v>5</v>
      </c>
      <c r="G602" s="42" t="s">
        <v>149</v>
      </c>
      <c r="H602" s="42">
        <v>2</v>
      </c>
      <c r="I602" s="42">
        <v>1</v>
      </c>
      <c r="J602" s="42">
        <v>50</v>
      </c>
      <c r="K602" s="44" t="s">
        <v>144</v>
      </c>
    </row>
    <row r="603" spans="1:11">
      <c r="A603" s="37">
        <v>2253</v>
      </c>
      <c r="B603" s="38">
        <v>1203</v>
      </c>
      <c r="C603" s="46" t="s">
        <v>232</v>
      </c>
      <c r="D603" s="46" t="s">
        <v>168</v>
      </c>
      <c r="E603" s="39">
        <v>42252</v>
      </c>
      <c r="F603" s="38">
        <v>1</v>
      </c>
      <c r="G603" s="38" t="s">
        <v>143</v>
      </c>
      <c r="H603" s="38">
        <v>11</v>
      </c>
      <c r="I603" s="38">
        <v>10</v>
      </c>
      <c r="J603" s="38">
        <v>91</v>
      </c>
      <c r="K603" s="40" t="s">
        <v>152</v>
      </c>
    </row>
    <row r="604" spans="1:11">
      <c r="A604" s="41">
        <v>2254</v>
      </c>
      <c r="B604" s="42">
        <v>1203</v>
      </c>
      <c r="C604" s="45" t="s">
        <v>232</v>
      </c>
      <c r="D604" s="45" t="s">
        <v>168</v>
      </c>
      <c r="E604" s="43">
        <v>42252</v>
      </c>
      <c r="F604" s="42">
        <v>2</v>
      </c>
      <c r="G604" s="42" t="s">
        <v>145</v>
      </c>
      <c r="H604" s="42">
        <v>5</v>
      </c>
      <c r="I604" s="42">
        <v>2</v>
      </c>
      <c r="J604" s="42">
        <v>40</v>
      </c>
      <c r="K604" s="44" t="s">
        <v>144</v>
      </c>
    </row>
    <row r="605" spans="1:11">
      <c r="A605" s="37">
        <v>2255</v>
      </c>
      <c r="B605" s="38">
        <v>1203</v>
      </c>
      <c r="C605" s="46" t="s">
        <v>232</v>
      </c>
      <c r="D605" s="46" t="s">
        <v>168</v>
      </c>
      <c r="E605" s="39">
        <v>42252</v>
      </c>
      <c r="F605" s="38">
        <v>3</v>
      </c>
      <c r="G605" s="38" t="s">
        <v>147</v>
      </c>
      <c r="H605" s="38">
        <v>5</v>
      </c>
      <c r="I605" s="38">
        <v>2</v>
      </c>
      <c r="J605" s="38">
        <v>40</v>
      </c>
      <c r="K605" s="40" t="s">
        <v>144</v>
      </c>
    </row>
    <row r="606" spans="1:11">
      <c r="A606" s="41">
        <v>2256</v>
      </c>
      <c r="B606" s="42">
        <v>1203</v>
      </c>
      <c r="C606" s="45" t="s">
        <v>232</v>
      </c>
      <c r="D606" s="45" t="s">
        <v>168</v>
      </c>
      <c r="E606" s="43">
        <v>42252</v>
      </c>
      <c r="F606" s="42">
        <v>4</v>
      </c>
      <c r="G606" s="42" t="s">
        <v>148</v>
      </c>
      <c r="H606" s="42">
        <v>2</v>
      </c>
      <c r="I606" s="42">
        <v>0</v>
      </c>
      <c r="J606" s="42">
        <v>0</v>
      </c>
      <c r="K606" s="44" t="s">
        <v>144</v>
      </c>
    </row>
    <row r="607" spans="1:11">
      <c r="A607" s="37">
        <v>2257</v>
      </c>
      <c r="B607" s="38">
        <v>1203</v>
      </c>
      <c r="C607" s="46" t="s">
        <v>232</v>
      </c>
      <c r="D607" s="46" t="s">
        <v>168</v>
      </c>
      <c r="E607" s="39">
        <v>42252</v>
      </c>
      <c r="F607" s="38">
        <v>5</v>
      </c>
      <c r="G607" s="38" t="s">
        <v>149</v>
      </c>
      <c r="H607" s="38">
        <v>2</v>
      </c>
      <c r="I607" s="38">
        <v>2</v>
      </c>
      <c r="J607" s="38">
        <v>100</v>
      </c>
      <c r="K607" s="40" t="s">
        <v>150</v>
      </c>
    </row>
    <row r="608" spans="1:11">
      <c r="A608" s="41">
        <v>2258</v>
      </c>
      <c r="B608" s="42">
        <v>1204</v>
      </c>
      <c r="C608" s="45" t="s">
        <v>177</v>
      </c>
      <c r="D608" s="45" t="s">
        <v>168</v>
      </c>
      <c r="E608" s="43">
        <v>42252</v>
      </c>
      <c r="F608" s="42">
        <v>1</v>
      </c>
      <c r="G608" s="42" t="s">
        <v>143</v>
      </c>
      <c r="H608" s="42">
        <v>11</v>
      </c>
      <c r="I608" s="42">
        <v>2</v>
      </c>
      <c r="J608" s="42">
        <v>18</v>
      </c>
      <c r="K608" s="44" t="s">
        <v>144</v>
      </c>
    </row>
    <row r="609" spans="1:11">
      <c r="A609" s="37">
        <v>2259</v>
      </c>
      <c r="B609" s="38">
        <v>1204</v>
      </c>
      <c r="C609" s="46" t="s">
        <v>177</v>
      </c>
      <c r="D609" s="46" t="s">
        <v>168</v>
      </c>
      <c r="E609" s="39">
        <v>42252</v>
      </c>
      <c r="F609" s="38">
        <v>2</v>
      </c>
      <c r="G609" s="38" t="s">
        <v>145</v>
      </c>
      <c r="H609" s="38">
        <v>5</v>
      </c>
      <c r="I609" s="38">
        <v>2</v>
      </c>
      <c r="J609" s="38">
        <v>40</v>
      </c>
      <c r="K609" s="40" t="s">
        <v>144</v>
      </c>
    </row>
    <row r="610" spans="1:11">
      <c r="A610" s="41">
        <v>2260</v>
      </c>
      <c r="B610" s="42">
        <v>1204</v>
      </c>
      <c r="C610" s="45" t="s">
        <v>177</v>
      </c>
      <c r="D610" s="45" t="s">
        <v>168</v>
      </c>
      <c r="E610" s="43">
        <v>42252</v>
      </c>
      <c r="F610" s="42">
        <v>3</v>
      </c>
      <c r="G610" s="42" t="s">
        <v>147</v>
      </c>
      <c r="H610" s="42">
        <v>5</v>
      </c>
      <c r="I610" s="42">
        <v>1</v>
      </c>
      <c r="J610" s="42">
        <v>20</v>
      </c>
      <c r="K610" s="44" t="s">
        <v>144</v>
      </c>
    </row>
    <row r="611" spans="1:11">
      <c r="A611" s="37">
        <v>2261</v>
      </c>
      <c r="B611" s="38">
        <v>1204</v>
      </c>
      <c r="C611" s="46" t="s">
        <v>177</v>
      </c>
      <c r="D611" s="46" t="s">
        <v>168</v>
      </c>
      <c r="E611" s="39">
        <v>42252</v>
      </c>
      <c r="F611" s="38">
        <v>4</v>
      </c>
      <c r="G611" s="38" t="s">
        <v>148</v>
      </c>
      <c r="H611" s="38">
        <v>2</v>
      </c>
      <c r="I611" s="38">
        <v>0</v>
      </c>
      <c r="J611" s="38">
        <v>0</v>
      </c>
      <c r="K611" s="40" t="s">
        <v>144</v>
      </c>
    </row>
    <row r="612" spans="1:11">
      <c r="A612" s="41">
        <v>2262</v>
      </c>
      <c r="B612" s="42">
        <v>1204</v>
      </c>
      <c r="C612" s="45" t="s">
        <v>177</v>
      </c>
      <c r="D612" s="45" t="s">
        <v>168</v>
      </c>
      <c r="E612" s="43">
        <v>42252</v>
      </c>
      <c r="F612" s="42">
        <v>5</v>
      </c>
      <c r="G612" s="42" t="s">
        <v>149</v>
      </c>
      <c r="H612" s="42">
        <v>2</v>
      </c>
      <c r="I612" s="42">
        <v>1</v>
      </c>
      <c r="J612" s="42">
        <v>50</v>
      </c>
      <c r="K612" s="44" t="s">
        <v>144</v>
      </c>
    </row>
    <row r="613" spans="1:11">
      <c r="A613" s="37">
        <v>2263</v>
      </c>
      <c r="B613" s="38">
        <v>1205</v>
      </c>
      <c r="C613" s="46" t="s">
        <v>173</v>
      </c>
      <c r="D613" s="46" t="s">
        <v>168</v>
      </c>
      <c r="E613" s="39">
        <v>42252</v>
      </c>
      <c r="F613" s="38">
        <v>1</v>
      </c>
      <c r="G613" s="38" t="s">
        <v>143</v>
      </c>
      <c r="H613" s="38">
        <v>11</v>
      </c>
      <c r="I613" s="38">
        <v>5</v>
      </c>
      <c r="J613" s="38">
        <v>45</v>
      </c>
      <c r="K613" s="40" t="s">
        <v>144</v>
      </c>
    </row>
    <row r="614" spans="1:11">
      <c r="A614" s="41">
        <v>2264</v>
      </c>
      <c r="B614" s="42">
        <v>1205</v>
      </c>
      <c r="C614" s="45" t="s">
        <v>173</v>
      </c>
      <c r="D614" s="45" t="s">
        <v>168</v>
      </c>
      <c r="E614" s="43">
        <v>42252</v>
      </c>
      <c r="F614" s="42">
        <v>2</v>
      </c>
      <c r="G614" s="42" t="s">
        <v>145</v>
      </c>
      <c r="H614" s="42">
        <v>5</v>
      </c>
      <c r="I614" s="42">
        <v>2</v>
      </c>
      <c r="J614" s="42">
        <v>40</v>
      </c>
      <c r="K614" s="44" t="s">
        <v>144</v>
      </c>
    </row>
    <row r="615" spans="1:11">
      <c r="A615" s="37">
        <v>2265</v>
      </c>
      <c r="B615" s="38">
        <v>1205</v>
      </c>
      <c r="C615" s="46" t="s">
        <v>173</v>
      </c>
      <c r="D615" s="46" t="s">
        <v>168</v>
      </c>
      <c r="E615" s="39">
        <v>42252</v>
      </c>
      <c r="F615" s="38">
        <v>3</v>
      </c>
      <c r="G615" s="38" t="s">
        <v>147</v>
      </c>
      <c r="H615" s="38">
        <v>5</v>
      </c>
      <c r="I615" s="38">
        <v>2</v>
      </c>
      <c r="J615" s="38">
        <v>40</v>
      </c>
      <c r="K615" s="40" t="s">
        <v>144</v>
      </c>
    </row>
    <row r="616" spans="1:11">
      <c r="A616" s="41">
        <v>2266</v>
      </c>
      <c r="B616" s="42">
        <v>1205</v>
      </c>
      <c r="C616" s="45" t="s">
        <v>173</v>
      </c>
      <c r="D616" s="45" t="s">
        <v>168</v>
      </c>
      <c r="E616" s="43">
        <v>42252</v>
      </c>
      <c r="F616" s="42">
        <v>4</v>
      </c>
      <c r="G616" s="42" t="s">
        <v>148</v>
      </c>
      <c r="H616" s="42">
        <v>2</v>
      </c>
      <c r="I616" s="42">
        <v>2</v>
      </c>
      <c r="J616" s="42">
        <v>100</v>
      </c>
      <c r="K616" s="44" t="s">
        <v>150</v>
      </c>
    </row>
    <row r="617" spans="1:11">
      <c r="A617" s="37">
        <v>2267</v>
      </c>
      <c r="B617" s="38">
        <v>1205</v>
      </c>
      <c r="C617" s="46" t="s">
        <v>173</v>
      </c>
      <c r="D617" s="46" t="s">
        <v>168</v>
      </c>
      <c r="E617" s="39">
        <v>42252</v>
      </c>
      <c r="F617" s="38">
        <v>5</v>
      </c>
      <c r="G617" s="38" t="s">
        <v>149</v>
      </c>
      <c r="H617" s="38">
        <v>2</v>
      </c>
      <c r="I617" s="38">
        <v>1</v>
      </c>
      <c r="J617" s="38">
        <v>50</v>
      </c>
      <c r="K617" s="40" t="s">
        <v>144</v>
      </c>
    </row>
    <row r="618" spans="1:11">
      <c r="A618" s="41">
        <v>2268</v>
      </c>
      <c r="B618" s="42">
        <v>1206</v>
      </c>
      <c r="C618" s="45" t="s">
        <v>190</v>
      </c>
      <c r="D618" s="45" t="s">
        <v>168</v>
      </c>
      <c r="E618" s="43">
        <v>42252</v>
      </c>
      <c r="F618" s="42">
        <v>1</v>
      </c>
      <c r="G618" s="42" t="s">
        <v>143</v>
      </c>
      <c r="H618" s="42">
        <v>11</v>
      </c>
      <c r="I618" s="42">
        <v>5</v>
      </c>
      <c r="J618" s="42">
        <v>45</v>
      </c>
      <c r="K618" s="44" t="s">
        <v>144</v>
      </c>
    </row>
    <row r="619" spans="1:11">
      <c r="A619" s="37">
        <v>2269</v>
      </c>
      <c r="B619" s="38">
        <v>1206</v>
      </c>
      <c r="C619" s="46" t="s">
        <v>190</v>
      </c>
      <c r="D619" s="46" t="s">
        <v>168</v>
      </c>
      <c r="E619" s="39">
        <v>42252</v>
      </c>
      <c r="F619" s="38">
        <v>2</v>
      </c>
      <c r="G619" s="38" t="s">
        <v>145</v>
      </c>
      <c r="H619" s="38">
        <v>5</v>
      </c>
      <c r="I619" s="38">
        <v>5</v>
      </c>
      <c r="J619" s="38">
        <v>100</v>
      </c>
      <c r="K619" s="40" t="s">
        <v>150</v>
      </c>
    </row>
    <row r="620" spans="1:11">
      <c r="A620" s="41">
        <v>2270</v>
      </c>
      <c r="B620" s="42">
        <v>1206</v>
      </c>
      <c r="C620" s="45" t="s">
        <v>190</v>
      </c>
      <c r="D620" s="45" t="s">
        <v>168</v>
      </c>
      <c r="E620" s="43">
        <v>42252</v>
      </c>
      <c r="F620" s="42">
        <v>3</v>
      </c>
      <c r="G620" s="42" t="s">
        <v>147</v>
      </c>
      <c r="H620" s="42">
        <v>5</v>
      </c>
      <c r="I620" s="42">
        <v>1</v>
      </c>
      <c r="J620" s="42">
        <v>20</v>
      </c>
      <c r="K620" s="44" t="s">
        <v>144</v>
      </c>
    </row>
    <row r="621" spans="1:11">
      <c r="A621" s="37">
        <v>2271</v>
      </c>
      <c r="B621" s="38">
        <v>1206</v>
      </c>
      <c r="C621" s="46" t="s">
        <v>190</v>
      </c>
      <c r="D621" s="46" t="s">
        <v>168</v>
      </c>
      <c r="E621" s="39">
        <v>42252</v>
      </c>
      <c r="F621" s="38">
        <v>4</v>
      </c>
      <c r="G621" s="38" t="s">
        <v>148</v>
      </c>
      <c r="H621" s="38">
        <v>2</v>
      </c>
      <c r="I621" s="38">
        <v>1</v>
      </c>
      <c r="J621" s="38">
        <v>50</v>
      </c>
      <c r="K621" s="40" t="s">
        <v>144</v>
      </c>
    </row>
    <row r="622" spans="1:11">
      <c r="A622" s="41">
        <v>2272</v>
      </c>
      <c r="B622" s="42">
        <v>1206</v>
      </c>
      <c r="C622" s="45" t="s">
        <v>190</v>
      </c>
      <c r="D622" s="45" t="s">
        <v>168</v>
      </c>
      <c r="E622" s="43">
        <v>42252</v>
      </c>
      <c r="F622" s="42">
        <v>5</v>
      </c>
      <c r="G622" s="42" t="s">
        <v>149</v>
      </c>
      <c r="H622" s="42">
        <v>2</v>
      </c>
      <c r="I622" s="42">
        <v>2</v>
      </c>
      <c r="J622" s="42">
        <v>100</v>
      </c>
      <c r="K622" s="44" t="s">
        <v>150</v>
      </c>
    </row>
    <row r="623" spans="1:11">
      <c r="A623" s="37">
        <v>2273</v>
      </c>
      <c r="B623" s="38">
        <v>1207</v>
      </c>
      <c r="C623" s="46" t="s">
        <v>225</v>
      </c>
      <c r="D623" s="46" t="s">
        <v>168</v>
      </c>
      <c r="E623" s="39">
        <v>42252</v>
      </c>
      <c r="F623" s="38">
        <v>1</v>
      </c>
      <c r="G623" s="38" t="s">
        <v>143</v>
      </c>
      <c r="H623" s="38">
        <v>11</v>
      </c>
      <c r="I623" s="38">
        <v>5</v>
      </c>
      <c r="J623" s="38">
        <v>45</v>
      </c>
      <c r="K623" s="40" t="s">
        <v>144</v>
      </c>
    </row>
    <row r="624" spans="1:11">
      <c r="A624" s="41">
        <v>2274</v>
      </c>
      <c r="B624" s="42">
        <v>1207</v>
      </c>
      <c r="C624" s="45" t="s">
        <v>225</v>
      </c>
      <c r="D624" s="45" t="s">
        <v>168</v>
      </c>
      <c r="E624" s="43">
        <v>42252</v>
      </c>
      <c r="F624" s="42">
        <v>2</v>
      </c>
      <c r="G624" s="42" t="s">
        <v>145</v>
      </c>
      <c r="H624" s="42">
        <v>5</v>
      </c>
      <c r="I624" s="42">
        <v>4</v>
      </c>
      <c r="J624" s="42">
        <v>80</v>
      </c>
      <c r="K624" s="44" t="s">
        <v>146</v>
      </c>
    </row>
    <row r="625" spans="1:11">
      <c r="A625" s="37">
        <v>2275</v>
      </c>
      <c r="B625" s="38">
        <v>1207</v>
      </c>
      <c r="C625" s="46" t="s">
        <v>225</v>
      </c>
      <c r="D625" s="46" t="s">
        <v>168</v>
      </c>
      <c r="E625" s="39">
        <v>42252</v>
      </c>
      <c r="F625" s="38">
        <v>3</v>
      </c>
      <c r="G625" s="38" t="s">
        <v>147</v>
      </c>
      <c r="H625" s="38">
        <v>5</v>
      </c>
      <c r="I625" s="38">
        <v>0</v>
      </c>
      <c r="J625" s="38">
        <v>0</v>
      </c>
      <c r="K625" s="40" t="s">
        <v>144</v>
      </c>
    </row>
    <row r="626" spans="1:11">
      <c r="A626" s="41">
        <v>2276</v>
      </c>
      <c r="B626" s="42">
        <v>1207</v>
      </c>
      <c r="C626" s="45" t="s">
        <v>225</v>
      </c>
      <c r="D626" s="45" t="s">
        <v>168</v>
      </c>
      <c r="E626" s="43">
        <v>42252</v>
      </c>
      <c r="F626" s="42">
        <v>4</v>
      </c>
      <c r="G626" s="42" t="s">
        <v>148</v>
      </c>
      <c r="H626" s="42">
        <v>2</v>
      </c>
      <c r="I626" s="42">
        <v>0</v>
      </c>
      <c r="J626" s="42">
        <v>0</v>
      </c>
      <c r="K626" s="44" t="s">
        <v>144</v>
      </c>
    </row>
    <row r="627" spans="1:11">
      <c r="A627" s="37">
        <v>2277</v>
      </c>
      <c r="B627" s="38">
        <v>1207</v>
      </c>
      <c r="C627" s="46" t="s">
        <v>225</v>
      </c>
      <c r="D627" s="46" t="s">
        <v>168</v>
      </c>
      <c r="E627" s="39">
        <v>42252</v>
      </c>
      <c r="F627" s="38">
        <v>5</v>
      </c>
      <c r="G627" s="38" t="s">
        <v>149</v>
      </c>
      <c r="H627" s="38">
        <v>2</v>
      </c>
      <c r="I627" s="38">
        <v>1</v>
      </c>
      <c r="J627" s="38">
        <v>50</v>
      </c>
      <c r="K627" s="40" t="s">
        <v>144</v>
      </c>
    </row>
    <row r="628" spans="1:11">
      <c r="A628" s="41">
        <v>2278</v>
      </c>
      <c r="B628" s="42">
        <v>1208</v>
      </c>
      <c r="C628" s="45" t="s">
        <v>227</v>
      </c>
      <c r="D628" s="45" t="s">
        <v>168</v>
      </c>
      <c r="E628" s="43">
        <v>42252</v>
      </c>
      <c r="F628" s="42">
        <v>1</v>
      </c>
      <c r="G628" s="42" t="s">
        <v>143</v>
      </c>
      <c r="H628" s="42">
        <v>11</v>
      </c>
      <c r="I628" s="42">
        <v>5</v>
      </c>
      <c r="J628" s="42">
        <v>45</v>
      </c>
      <c r="K628" s="44" t="s">
        <v>144</v>
      </c>
    </row>
    <row r="629" spans="1:11">
      <c r="A629" s="37">
        <v>2279</v>
      </c>
      <c r="B629" s="38">
        <v>1208</v>
      </c>
      <c r="C629" s="46" t="s">
        <v>227</v>
      </c>
      <c r="D629" s="46" t="s">
        <v>168</v>
      </c>
      <c r="E629" s="39">
        <v>42252</v>
      </c>
      <c r="F629" s="38">
        <v>2</v>
      </c>
      <c r="G629" s="38" t="s">
        <v>145</v>
      </c>
      <c r="H629" s="38">
        <v>5</v>
      </c>
      <c r="I629" s="38">
        <v>3</v>
      </c>
      <c r="J629" s="38">
        <v>60</v>
      </c>
      <c r="K629" s="40" t="s">
        <v>144</v>
      </c>
    </row>
    <row r="630" spans="1:11">
      <c r="A630" s="41">
        <v>2280</v>
      </c>
      <c r="B630" s="42">
        <v>1208</v>
      </c>
      <c r="C630" s="45" t="s">
        <v>227</v>
      </c>
      <c r="D630" s="45" t="s">
        <v>168</v>
      </c>
      <c r="E630" s="43">
        <v>42252</v>
      </c>
      <c r="F630" s="42">
        <v>3</v>
      </c>
      <c r="G630" s="42" t="s">
        <v>147</v>
      </c>
      <c r="H630" s="42">
        <v>5</v>
      </c>
      <c r="I630" s="42">
        <v>1</v>
      </c>
      <c r="J630" s="42">
        <v>20</v>
      </c>
      <c r="K630" s="44" t="s">
        <v>144</v>
      </c>
    </row>
    <row r="631" spans="1:11">
      <c r="A631" s="37">
        <v>2281</v>
      </c>
      <c r="B631" s="38">
        <v>1208</v>
      </c>
      <c r="C631" s="46" t="s">
        <v>227</v>
      </c>
      <c r="D631" s="46" t="s">
        <v>168</v>
      </c>
      <c r="E631" s="39">
        <v>42252</v>
      </c>
      <c r="F631" s="38">
        <v>4</v>
      </c>
      <c r="G631" s="38" t="s">
        <v>148</v>
      </c>
      <c r="H631" s="38">
        <v>2</v>
      </c>
      <c r="I631" s="38">
        <v>1</v>
      </c>
      <c r="J631" s="38">
        <v>50</v>
      </c>
      <c r="K631" s="40" t="s">
        <v>144</v>
      </c>
    </row>
    <row r="632" spans="1:11">
      <c r="A632" s="41">
        <v>2282</v>
      </c>
      <c r="B632" s="42">
        <v>1208</v>
      </c>
      <c r="C632" s="45" t="s">
        <v>227</v>
      </c>
      <c r="D632" s="45" t="s">
        <v>168</v>
      </c>
      <c r="E632" s="43">
        <v>42252</v>
      </c>
      <c r="F632" s="42">
        <v>5</v>
      </c>
      <c r="G632" s="42" t="s">
        <v>149</v>
      </c>
      <c r="H632" s="42">
        <v>2</v>
      </c>
      <c r="I632" s="42">
        <v>0</v>
      </c>
      <c r="J632" s="42">
        <v>0</v>
      </c>
      <c r="K632" s="44" t="s">
        <v>144</v>
      </c>
    </row>
    <row r="633" spans="1:11">
      <c r="A633" s="37">
        <v>2283</v>
      </c>
      <c r="B633" s="38">
        <v>1209</v>
      </c>
      <c r="C633" s="46" t="s">
        <v>174</v>
      </c>
      <c r="D633" s="46" t="s">
        <v>168</v>
      </c>
      <c r="E633" s="39">
        <v>42252</v>
      </c>
      <c r="F633" s="38">
        <v>1</v>
      </c>
      <c r="G633" s="38" t="s">
        <v>143</v>
      </c>
      <c r="H633" s="38">
        <v>11</v>
      </c>
      <c r="I633" s="38">
        <v>9</v>
      </c>
      <c r="J633" s="38">
        <v>82</v>
      </c>
      <c r="K633" s="40" t="s">
        <v>146</v>
      </c>
    </row>
    <row r="634" spans="1:11">
      <c r="A634" s="41">
        <v>2284</v>
      </c>
      <c r="B634" s="42">
        <v>1209</v>
      </c>
      <c r="C634" s="45" t="s">
        <v>174</v>
      </c>
      <c r="D634" s="45" t="s">
        <v>168</v>
      </c>
      <c r="E634" s="43">
        <v>42252</v>
      </c>
      <c r="F634" s="42">
        <v>2</v>
      </c>
      <c r="G634" s="42" t="s">
        <v>145</v>
      </c>
      <c r="H634" s="42">
        <v>5</v>
      </c>
      <c r="I634" s="42">
        <v>2</v>
      </c>
      <c r="J634" s="42">
        <v>40</v>
      </c>
      <c r="K634" s="44" t="s">
        <v>144</v>
      </c>
    </row>
    <row r="635" spans="1:11">
      <c r="A635" s="37">
        <v>2285</v>
      </c>
      <c r="B635" s="38">
        <v>1209</v>
      </c>
      <c r="C635" s="46" t="s">
        <v>174</v>
      </c>
      <c r="D635" s="46" t="s">
        <v>168</v>
      </c>
      <c r="E635" s="39">
        <v>42252</v>
      </c>
      <c r="F635" s="38">
        <v>3</v>
      </c>
      <c r="G635" s="38" t="s">
        <v>147</v>
      </c>
      <c r="H635" s="38">
        <v>5</v>
      </c>
      <c r="I635" s="38">
        <v>3</v>
      </c>
      <c r="J635" s="38">
        <v>60</v>
      </c>
      <c r="K635" s="40" t="s">
        <v>144</v>
      </c>
    </row>
    <row r="636" spans="1:11">
      <c r="A636" s="41">
        <v>2286</v>
      </c>
      <c r="B636" s="42">
        <v>1209</v>
      </c>
      <c r="C636" s="45" t="s">
        <v>174</v>
      </c>
      <c r="D636" s="45" t="s">
        <v>168</v>
      </c>
      <c r="E636" s="43">
        <v>42252</v>
      </c>
      <c r="F636" s="42">
        <v>4</v>
      </c>
      <c r="G636" s="42" t="s">
        <v>148</v>
      </c>
      <c r="H636" s="42">
        <v>2</v>
      </c>
      <c r="I636" s="42">
        <v>0</v>
      </c>
      <c r="J636" s="42">
        <v>0</v>
      </c>
      <c r="K636" s="44" t="s">
        <v>144</v>
      </c>
    </row>
    <row r="637" spans="1:11">
      <c r="A637" s="37">
        <v>2287</v>
      </c>
      <c r="B637" s="38">
        <v>1209</v>
      </c>
      <c r="C637" s="46" t="s">
        <v>174</v>
      </c>
      <c r="D637" s="46" t="s">
        <v>168</v>
      </c>
      <c r="E637" s="39">
        <v>42252</v>
      </c>
      <c r="F637" s="38">
        <v>5</v>
      </c>
      <c r="G637" s="38" t="s">
        <v>149</v>
      </c>
      <c r="H637" s="38">
        <v>2</v>
      </c>
      <c r="I637" s="38">
        <v>1</v>
      </c>
      <c r="J637" s="38">
        <v>50</v>
      </c>
      <c r="K637" s="40" t="s">
        <v>144</v>
      </c>
    </row>
    <row r="638" spans="1:11">
      <c r="A638" s="41">
        <v>2288</v>
      </c>
      <c r="B638" s="42">
        <v>1210</v>
      </c>
      <c r="C638" s="45" t="s">
        <v>191</v>
      </c>
      <c r="D638" s="45" t="s">
        <v>168</v>
      </c>
      <c r="E638" s="43">
        <v>42252</v>
      </c>
      <c r="F638" s="42">
        <v>1</v>
      </c>
      <c r="G638" s="42" t="s">
        <v>143</v>
      </c>
      <c r="H638" s="42">
        <v>11</v>
      </c>
      <c r="I638" s="42">
        <v>7</v>
      </c>
      <c r="J638" s="42">
        <v>64</v>
      </c>
      <c r="K638" s="44" t="s">
        <v>144</v>
      </c>
    </row>
    <row r="639" spans="1:11">
      <c r="A639" s="37">
        <v>2289</v>
      </c>
      <c r="B639" s="38">
        <v>1210</v>
      </c>
      <c r="C639" s="46" t="s">
        <v>191</v>
      </c>
      <c r="D639" s="46" t="s">
        <v>168</v>
      </c>
      <c r="E639" s="39">
        <v>42252</v>
      </c>
      <c r="F639" s="38">
        <v>2</v>
      </c>
      <c r="G639" s="38" t="s">
        <v>145</v>
      </c>
      <c r="H639" s="38">
        <v>5</v>
      </c>
      <c r="I639" s="38">
        <v>3</v>
      </c>
      <c r="J639" s="38">
        <v>60</v>
      </c>
      <c r="K639" s="40" t="s">
        <v>144</v>
      </c>
    </row>
    <row r="640" spans="1:11">
      <c r="A640" s="41">
        <v>2290</v>
      </c>
      <c r="B640" s="42">
        <v>1210</v>
      </c>
      <c r="C640" s="45" t="s">
        <v>191</v>
      </c>
      <c r="D640" s="45" t="s">
        <v>168</v>
      </c>
      <c r="E640" s="43">
        <v>42252</v>
      </c>
      <c r="F640" s="42">
        <v>3</v>
      </c>
      <c r="G640" s="42" t="s">
        <v>147</v>
      </c>
      <c r="H640" s="42">
        <v>5</v>
      </c>
      <c r="I640" s="42">
        <v>3</v>
      </c>
      <c r="J640" s="42">
        <v>60</v>
      </c>
      <c r="K640" s="44" t="s">
        <v>144</v>
      </c>
    </row>
    <row r="641" spans="1:11">
      <c r="A641" s="37">
        <v>2291</v>
      </c>
      <c r="B641" s="38">
        <v>1210</v>
      </c>
      <c r="C641" s="46" t="s">
        <v>191</v>
      </c>
      <c r="D641" s="46" t="s">
        <v>168</v>
      </c>
      <c r="E641" s="39">
        <v>42252</v>
      </c>
      <c r="F641" s="38">
        <v>4</v>
      </c>
      <c r="G641" s="38" t="s">
        <v>148</v>
      </c>
      <c r="H641" s="38">
        <v>2</v>
      </c>
      <c r="I641" s="38">
        <v>0</v>
      </c>
      <c r="J641" s="38">
        <v>0</v>
      </c>
      <c r="K641" s="40" t="s">
        <v>144</v>
      </c>
    </row>
    <row r="642" spans="1:11">
      <c r="A642" s="41">
        <v>2292</v>
      </c>
      <c r="B642" s="42">
        <v>1210</v>
      </c>
      <c r="C642" s="45" t="s">
        <v>191</v>
      </c>
      <c r="D642" s="45" t="s">
        <v>168</v>
      </c>
      <c r="E642" s="43">
        <v>42252</v>
      </c>
      <c r="F642" s="42">
        <v>5</v>
      </c>
      <c r="G642" s="42" t="s">
        <v>149</v>
      </c>
      <c r="H642" s="42">
        <v>2</v>
      </c>
      <c r="I642" s="42">
        <v>1</v>
      </c>
      <c r="J642" s="42">
        <v>50</v>
      </c>
      <c r="K642" s="44" t="s">
        <v>144</v>
      </c>
    </row>
    <row r="643" spans="1:11">
      <c r="A643" s="37">
        <v>2293</v>
      </c>
      <c r="B643" s="38">
        <v>1211</v>
      </c>
      <c r="C643" s="46" t="s">
        <v>193</v>
      </c>
      <c r="D643" s="46" t="s">
        <v>168</v>
      </c>
      <c r="E643" s="39">
        <v>42252</v>
      </c>
      <c r="F643" s="38">
        <v>1</v>
      </c>
      <c r="G643" s="38" t="s">
        <v>143</v>
      </c>
      <c r="H643" s="38">
        <v>11</v>
      </c>
      <c r="I643" s="38">
        <v>6</v>
      </c>
      <c r="J643" s="38">
        <v>55</v>
      </c>
      <c r="K643" s="40" t="s">
        <v>144</v>
      </c>
    </row>
    <row r="644" spans="1:11">
      <c r="A644" s="41">
        <v>2294</v>
      </c>
      <c r="B644" s="42">
        <v>1211</v>
      </c>
      <c r="C644" s="45" t="s">
        <v>193</v>
      </c>
      <c r="D644" s="45" t="s">
        <v>168</v>
      </c>
      <c r="E644" s="43">
        <v>42252</v>
      </c>
      <c r="F644" s="42">
        <v>2</v>
      </c>
      <c r="G644" s="42" t="s">
        <v>145</v>
      </c>
      <c r="H644" s="42">
        <v>5</v>
      </c>
      <c r="I644" s="42">
        <v>3</v>
      </c>
      <c r="J644" s="42">
        <v>60</v>
      </c>
      <c r="K644" s="44" t="s">
        <v>144</v>
      </c>
    </row>
    <row r="645" spans="1:11">
      <c r="A645" s="37">
        <v>2295</v>
      </c>
      <c r="B645" s="38">
        <v>1211</v>
      </c>
      <c r="C645" s="46" t="s">
        <v>193</v>
      </c>
      <c r="D645" s="46" t="s">
        <v>168</v>
      </c>
      <c r="E645" s="39">
        <v>42252</v>
      </c>
      <c r="F645" s="38">
        <v>3</v>
      </c>
      <c r="G645" s="38" t="s">
        <v>147</v>
      </c>
      <c r="H645" s="38">
        <v>5</v>
      </c>
      <c r="I645" s="38">
        <v>2</v>
      </c>
      <c r="J645" s="38">
        <v>40</v>
      </c>
      <c r="K645" s="40" t="s">
        <v>144</v>
      </c>
    </row>
    <row r="646" spans="1:11">
      <c r="A646" s="41">
        <v>2296</v>
      </c>
      <c r="B646" s="42">
        <v>1211</v>
      </c>
      <c r="C646" s="45" t="s">
        <v>193</v>
      </c>
      <c r="D646" s="45" t="s">
        <v>168</v>
      </c>
      <c r="E646" s="43">
        <v>42252</v>
      </c>
      <c r="F646" s="42">
        <v>4</v>
      </c>
      <c r="G646" s="42" t="s">
        <v>148</v>
      </c>
      <c r="H646" s="42">
        <v>2</v>
      </c>
      <c r="I646" s="42">
        <v>1</v>
      </c>
      <c r="J646" s="42">
        <v>50</v>
      </c>
      <c r="K646" s="44" t="s">
        <v>144</v>
      </c>
    </row>
    <row r="647" spans="1:11">
      <c r="A647" s="37">
        <v>2297</v>
      </c>
      <c r="B647" s="38">
        <v>1211</v>
      </c>
      <c r="C647" s="46" t="s">
        <v>193</v>
      </c>
      <c r="D647" s="46" t="s">
        <v>168</v>
      </c>
      <c r="E647" s="39">
        <v>42252</v>
      </c>
      <c r="F647" s="38">
        <v>5</v>
      </c>
      <c r="G647" s="38" t="s">
        <v>149</v>
      </c>
      <c r="H647" s="38">
        <v>2</v>
      </c>
      <c r="I647" s="38">
        <v>0</v>
      </c>
      <c r="J647" s="38">
        <v>0</v>
      </c>
      <c r="K647" s="40" t="s">
        <v>144</v>
      </c>
    </row>
    <row r="648" spans="1:11">
      <c r="A648" s="41">
        <v>2298</v>
      </c>
      <c r="B648" s="42">
        <v>1212</v>
      </c>
      <c r="C648" s="45" t="s">
        <v>195</v>
      </c>
      <c r="D648" s="45" t="s">
        <v>168</v>
      </c>
      <c r="E648" s="43">
        <v>42252</v>
      </c>
      <c r="F648" s="42">
        <v>1</v>
      </c>
      <c r="G648" s="42" t="s">
        <v>143</v>
      </c>
      <c r="H648" s="42">
        <v>11</v>
      </c>
      <c r="I648" s="42">
        <v>6</v>
      </c>
      <c r="J648" s="42">
        <v>55</v>
      </c>
      <c r="K648" s="44" t="s">
        <v>144</v>
      </c>
    </row>
    <row r="649" spans="1:11">
      <c r="A649" s="37">
        <v>2299</v>
      </c>
      <c r="B649" s="38">
        <v>1212</v>
      </c>
      <c r="C649" s="46" t="s">
        <v>195</v>
      </c>
      <c r="D649" s="46" t="s">
        <v>168</v>
      </c>
      <c r="E649" s="39">
        <v>42252</v>
      </c>
      <c r="F649" s="38">
        <v>2</v>
      </c>
      <c r="G649" s="38" t="s">
        <v>145</v>
      </c>
      <c r="H649" s="38">
        <v>5</v>
      </c>
      <c r="I649" s="38">
        <v>0</v>
      </c>
      <c r="J649" s="38">
        <v>0</v>
      </c>
      <c r="K649" s="40" t="s">
        <v>144</v>
      </c>
    </row>
    <row r="650" spans="1:11">
      <c r="A650" s="41">
        <v>2300</v>
      </c>
      <c r="B650" s="42">
        <v>1212</v>
      </c>
      <c r="C650" s="45" t="s">
        <v>195</v>
      </c>
      <c r="D650" s="45" t="s">
        <v>168</v>
      </c>
      <c r="E650" s="43">
        <v>42252</v>
      </c>
      <c r="F650" s="42">
        <v>3</v>
      </c>
      <c r="G650" s="42" t="s">
        <v>147</v>
      </c>
      <c r="H650" s="42">
        <v>5</v>
      </c>
      <c r="I650" s="42">
        <v>1</v>
      </c>
      <c r="J650" s="42">
        <v>20</v>
      </c>
      <c r="K650" s="44" t="s">
        <v>144</v>
      </c>
    </row>
    <row r="651" spans="1:11">
      <c r="A651" s="37">
        <v>2301</v>
      </c>
      <c r="B651" s="38">
        <v>1212</v>
      </c>
      <c r="C651" s="46" t="s">
        <v>195</v>
      </c>
      <c r="D651" s="46" t="s">
        <v>168</v>
      </c>
      <c r="E651" s="39">
        <v>42252</v>
      </c>
      <c r="F651" s="38">
        <v>4</v>
      </c>
      <c r="G651" s="38" t="s">
        <v>148</v>
      </c>
      <c r="H651" s="38">
        <v>2</v>
      </c>
      <c r="I651" s="38">
        <v>1</v>
      </c>
      <c r="J651" s="38">
        <v>50</v>
      </c>
      <c r="K651" s="40" t="s">
        <v>144</v>
      </c>
    </row>
    <row r="652" spans="1:11">
      <c r="A652" s="41">
        <v>2302</v>
      </c>
      <c r="B652" s="42">
        <v>1212</v>
      </c>
      <c r="C652" s="45" t="s">
        <v>195</v>
      </c>
      <c r="D652" s="45" t="s">
        <v>168</v>
      </c>
      <c r="E652" s="43">
        <v>42252</v>
      </c>
      <c r="F652" s="42">
        <v>5</v>
      </c>
      <c r="G652" s="42" t="s">
        <v>149</v>
      </c>
      <c r="H652" s="42">
        <v>2</v>
      </c>
      <c r="I652" s="42">
        <v>2</v>
      </c>
      <c r="J652" s="42">
        <v>100</v>
      </c>
      <c r="K652" s="44" t="s">
        <v>150</v>
      </c>
    </row>
    <row r="653" spans="1:11">
      <c r="A653" s="37">
        <v>2420</v>
      </c>
      <c r="B653" s="38">
        <v>1236</v>
      </c>
      <c r="C653" s="46" t="s">
        <v>185</v>
      </c>
      <c r="D653" s="46" t="s">
        <v>229</v>
      </c>
      <c r="E653" s="39">
        <v>42252</v>
      </c>
      <c r="F653" s="38">
        <v>3</v>
      </c>
      <c r="G653" s="38" t="s">
        <v>155</v>
      </c>
      <c r="H653" s="38">
        <v>3</v>
      </c>
      <c r="I653" s="38">
        <v>3</v>
      </c>
      <c r="J653" s="38">
        <v>100</v>
      </c>
      <c r="K653" s="40" t="s">
        <v>152</v>
      </c>
    </row>
    <row r="654" spans="1:11">
      <c r="A654" s="41">
        <v>2421</v>
      </c>
      <c r="B654" s="42">
        <v>1236</v>
      </c>
      <c r="C654" s="45" t="s">
        <v>185</v>
      </c>
      <c r="D654" s="45" t="s">
        <v>229</v>
      </c>
      <c r="E654" s="43">
        <v>42252</v>
      </c>
      <c r="F654" s="42">
        <v>4</v>
      </c>
      <c r="G654" s="42" t="s">
        <v>156</v>
      </c>
      <c r="H654" s="42">
        <v>3</v>
      </c>
      <c r="I654" s="42">
        <v>3</v>
      </c>
      <c r="J654" s="42">
        <v>100</v>
      </c>
      <c r="K654" s="44" t="s">
        <v>152</v>
      </c>
    </row>
    <row r="655" spans="1:11">
      <c r="A655" s="37">
        <v>2422</v>
      </c>
      <c r="B655" s="38">
        <v>1236</v>
      </c>
      <c r="C655" s="46" t="s">
        <v>185</v>
      </c>
      <c r="D655" s="46" t="s">
        <v>229</v>
      </c>
      <c r="E655" s="39">
        <v>42252</v>
      </c>
      <c r="F655" s="38">
        <v>5</v>
      </c>
      <c r="G655" s="38" t="s">
        <v>157</v>
      </c>
      <c r="H655" s="38">
        <v>3</v>
      </c>
      <c r="I655" s="38">
        <v>2</v>
      </c>
      <c r="J655" s="38">
        <v>67</v>
      </c>
      <c r="K655" s="40" t="s">
        <v>144</v>
      </c>
    </row>
    <row r="656" spans="1:11">
      <c r="A656" s="41">
        <v>2423</v>
      </c>
      <c r="B656" s="42">
        <v>1236</v>
      </c>
      <c r="C656" s="45" t="s">
        <v>185</v>
      </c>
      <c r="D656" s="45" t="s">
        <v>229</v>
      </c>
      <c r="E656" s="43">
        <v>42252</v>
      </c>
      <c r="F656" s="42">
        <v>6</v>
      </c>
      <c r="G656" s="42" t="s">
        <v>158</v>
      </c>
      <c r="H656" s="42">
        <v>3</v>
      </c>
      <c r="I656" s="42">
        <v>3</v>
      </c>
      <c r="J656" s="42">
        <v>100</v>
      </c>
      <c r="K656" s="44" t="s">
        <v>152</v>
      </c>
    </row>
    <row r="657" spans="1:11">
      <c r="A657" s="37">
        <v>2424</v>
      </c>
      <c r="B657" s="38">
        <v>1236</v>
      </c>
      <c r="C657" s="46" t="s">
        <v>185</v>
      </c>
      <c r="D657" s="46" t="s">
        <v>229</v>
      </c>
      <c r="E657" s="39">
        <v>42252</v>
      </c>
      <c r="F657" s="38">
        <v>7</v>
      </c>
      <c r="G657" s="38" t="s">
        <v>159</v>
      </c>
      <c r="H657" s="38">
        <v>3</v>
      </c>
      <c r="I657" s="38">
        <v>3</v>
      </c>
      <c r="J657" s="38">
        <v>100</v>
      </c>
      <c r="K657" s="40" t="s">
        <v>152</v>
      </c>
    </row>
    <row r="658" spans="1:11">
      <c r="A658" s="41">
        <v>2425</v>
      </c>
      <c r="B658" s="42">
        <v>1236</v>
      </c>
      <c r="C658" s="45" t="s">
        <v>185</v>
      </c>
      <c r="D658" s="45" t="s">
        <v>229</v>
      </c>
      <c r="E658" s="43">
        <v>42252</v>
      </c>
      <c r="F658" s="42">
        <v>8</v>
      </c>
      <c r="G658" s="42" t="s">
        <v>160</v>
      </c>
      <c r="H658" s="42">
        <v>3</v>
      </c>
      <c r="I658" s="42">
        <v>2</v>
      </c>
      <c r="J658" s="42">
        <v>67</v>
      </c>
      <c r="K658" s="44" t="s">
        <v>144</v>
      </c>
    </row>
    <row r="659" spans="1:11">
      <c r="A659" s="37">
        <v>2426</v>
      </c>
      <c r="B659" s="38">
        <v>1236</v>
      </c>
      <c r="C659" s="46" t="s">
        <v>185</v>
      </c>
      <c r="D659" s="46" t="s">
        <v>229</v>
      </c>
      <c r="E659" s="39">
        <v>42252</v>
      </c>
      <c r="F659" s="38">
        <v>9</v>
      </c>
      <c r="G659" s="38" t="s">
        <v>161</v>
      </c>
      <c r="H659" s="38">
        <v>3</v>
      </c>
      <c r="I659" s="38">
        <v>3</v>
      </c>
      <c r="J659" s="38">
        <v>100</v>
      </c>
      <c r="K659" s="40" t="s">
        <v>152</v>
      </c>
    </row>
    <row r="660" spans="1:11">
      <c r="A660" s="41">
        <v>2427</v>
      </c>
      <c r="B660" s="42">
        <v>1236</v>
      </c>
      <c r="C660" s="45" t="s">
        <v>185</v>
      </c>
      <c r="D660" s="45" t="s">
        <v>229</v>
      </c>
      <c r="E660" s="43">
        <v>42252</v>
      </c>
      <c r="F660" s="42">
        <v>10</v>
      </c>
      <c r="G660" s="42" t="s">
        <v>162</v>
      </c>
      <c r="H660" s="42">
        <v>3</v>
      </c>
      <c r="I660" s="42">
        <v>2</v>
      </c>
      <c r="J660" s="42">
        <v>67</v>
      </c>
      <c r="K660" s="44" t="s">
        <v>144</v>
      </c>
    </row>
    <row r="661" spans="1:11">
      <c r="A661" s="37">
        <v>2428</v>
      </c>
      <c r="B661" s="38">
        <v>1236</v>
      </c>
      <c r="C661" s="46" t="s">
        <v>185</v>
      </c>
      <c r="D661" s="46" t="s">
        <v>229</v>
      </c>
      <c r="E661" s="39">
        <v>42252</v>
      </c>
      <c r="F661" s="38">
        <v>11</v>
      </c>
      <c r="G661" s="38" t="s">
        <v>163</v>
      </c>
      <c r="H661" s="38">
        <v>3</v>
      </c>
      <c r="I661" s="38">
        <v>3</v>
      </c>
      <c r="J661" s="38">
        <v>100</v>
      </c>
      <c r="K661" s="40" t="s">
        <v>152</v>
      </c>
    </row>
    <row r="662" spans="1:11">
      <c r="A662" s="41">
        <v>2429</v>
      </c>
      <c r="B662" s="42">
        <v>1236</v>
      </c>
      <c r="C662" s="45" t="s">
        <v>185</v>
      </c>
      <c r="D662" s="45" t="s">
        <v>229</v>
      </c>
      <c r="E662" s="43">
        <v>42252</v>
      </c>
      <c r="F662" s="42">
        <v>12</v>
      </c>
      <c r="G662" s="42" t="s">
        <v>164</v>
      </c>
      <c r="H662" s="42">
        <v>3</v>
      </c>
      <c r="I662" s="42">
        <v>1</v>
      </c>
      <c r="J662" s="42">
        <v>33</v>
      </c>
      <c r="K662" s="44" t="s">
        <v>144</v>
      </c>
    </row>
    <row r="663" spans="1:11">
      <c r="A663" s="37">
        <v>2430</v>
      </c>
      <c r="B663" s="38">
        <v>1236</v>
      </c>
      <c r="C663" s="46" t="s">
        <v>185</v>
      </c>
      <c r="D663" s="46" t="s">
        <v>229</v>
      </c>
      <c r="E663" s="39">
        <v>42252</v>
      </c>
      <c r="F663" s="38">
        <v>13</v>
      </c>
      <c r="G663" s="38" t="s">
        <v>165</v>
      </c>
      <c r="H663" s="38">
        <v>3</v>
      </c>
      <c r="I663" s="38">
        <v>3</v>
      </c>
      <c r="J663" s="38">
        <v>100</v>
      </c>
      <c r="K663" s="40" t="s">
        <v>152</v>
      </c>
    </row>
    <row r="664" spans="1:11">
      <c r="A664" s="41">
        <v>2431</v>
      </c>
      <c r="B664" s="42">
        <v>1236</v>
      </c>
      <c r="C664" s="45" t="s">
        <v>185</v>
      </c>
      <c r="D664" s="45" t="s">
        <v>229</v>
      </c>
      <c r="E664" s="43">
        <v>42252</v>
      </c>
      <c r="F664" s="42">
        <v>14</v>
      </c>
      <c r="G664" s="42" t="s">
        <v>166</v>
      </c>
      <c r="H664" s="42">
        <v>3</v>
      </c>
      <c r="I664" s="42">
        <v>3</v>
      </c>
      <c r="J664" s="42">
        <v>100</v>
      </c>
      <c r="K664" s="44" t="s">
        <v>152</v>
      </c>
    </row>
    <row r="665" spans="1:11">
      <c r="A665" s="37">
        <v>2432</v>
      </c>
      <c r="B665" s="38">
        <v>1237</v>
      </c>
      <c r="C665" s="46" t="s">
        <v>191</v>
      </c>
      <c r="D665" s="46" t="s">
        <v>229</v>
      </c>
      <c r="E665" s="39">
        <v>42252</v>
      </c>
      <c r="F665" s="38">
        <v>1</v>
      </c>
      <c r="G665" s="38" t="s">
        <v>153</v>
      </c>
      <c r="H665" s="38">
        <v>3</v>
      </c>
      <c r="I665" s="38">
        <v>2</v>
      </c>
      <c r="J665" s="38">
        <v>67</v>
      </c>
      <c r="K665" s="40" t="s">
        <v>144</v>
      </c>
    </row>
    <row r="666" spans="1:11">
      <c r="A666" s="41">
        <v>2433</v>
      </c>
      <c r="B666" s="42">
        <v>1237</v>
      </c>
      <c r="C666" s="45" t="s">
        <v>191</v>
      </c>
      <c r="D666" s="45" t="s">
        <v>229</v>
      </c>
      <c r="E666" s="43">
        <v>42252</v>
      </c>
      <c r="F666" s="42">
        <v>2</v>
      </c>
      <c r="G666" s="42" t="s">
        <v>154</v>
      </c>
      <c r="H666" s="42">
        <v>3</v>
      </c>
      <c r="I666" s="42">
        <v>3</v>
      </c>
      <c r="J666" s="42">
        <v>100</v>
      </c>
      <c r="K666" s="44" t="s">
        <v>152</v>
      </c>
    </row>
    <row r="667" spans="1:11">
      <c r="A667" s="37">
        <v>2434</v>
      </c>
      <c r="B667" s="38">
        <v>1237</v>
      </c>
      <c r="C667" s="46" t="s">
        <v>191</v>
      </c>
      <c r="D667" s="46" t="s">
        <v>229</v>
      </c>
      <c r="E667" s="39">
        <v>42252</v>
      </c>
      <c r="F667" s="38">
        <v>3</v>
      </c>
      <c r="G667" s="38" t="s">
        <v>155</v>
      </c>
      <c r="H667" s="38">
        <v>3</v>
      </c>
      <c r="I667" s="38">
        <v>3</v>
      </c>
      <c r="J667" s="38">
        <v>100</v>
      </c>
      <c r="K667" s="40" t="s">
        <v>152</v>
      </c>
    </row>
    <row r="668" spans="1:11">
      <c r="A668" s="41">
        <v>2435</v>
      </c>
      <c r="B668" s="42">
        <v>1237</v>
      </c>
      <c r="C668" s="45" t="s">
        <v>191</v>
      </c>
      <c r="D668" s="45" t="s">
        <v>229</v>
      </c>
      <c r="E668" s="43">
        <v>42252</v>
      </c>
      <c r="F668" s="42">
        <v>4</v>
      </c>
      <c r="G668" s="42" t="s">
        <v>156</v>
      </c>
      <c r="H668" s="42">
        <v>3</v>
      </c>
      <c r="I668" s="42">
        <v>3</v>
      </c>
      <c r="J668" s="42">
        <v>100</v>
      </c>
      <c r="K668" s="44" t="s">
        <v>152</v>
      </c>
    </row>
    <row r="669" spans="1:11">
      <c r="A669" s="37">
        <v>2436</v>
      </c>
      <c r="B669" s="38">
        <v>1237</v>
      </c>
      <c r="C669" s="46" t="s">
        <v>191</v>
      </c>
      <c r="D669" s="46" t="s">
        <v>229</v>
      </c>
      <c r="E669" s="39">
        <v>42252</v>
      </c>
      <c r="F669" s="38">
        <v>5</v>
      </c>
      <c r="G669" s="38" t="s">
        <v>157</v>
      </c>
      <c r="H669" s="38">
        <v>3</v>
      </c>
      <c r="I669" s="38">
        <v>3</v>
      </c>
      <c r="J669" s="38">
        <v>100</v>
      </c>
      <c r="K669" s="40" t="s">
        <v>152</v>
      </c>
    </row>
    <row r="670" spans="1:11">
      <c r="A670" s="41">
        <v>2437</v>
      </c>
      <c r="B670" s="42">
        <v>1237</v>
      </c>
      <c r="C670" s="45" t="s">
        <v>191</v>
      </c>
      <c r="D670" s="45" t="s">
        <v>229</v>
      </c>
      <c r="E670" s="43">
        <v>42252</v>
      </c>
      <c r="F670" s="42">
        <v>6</v>
      </c>
      <c r="G670" s="42" t="s">
        <v>158</v>
      </c>
      <c r="H670" s="42">
        <v>3</v>
      </c>
      <c r="I670" s="42">
        <v>2</v>
      </c>
      <c r="J670" s="42">
        <v>67</v>
      </c>
      <c r="K670" s="44" t="s">
        <v>144</v>
      </c>
    </row>
    <row r="671" spans="1:11">
      <c r="A671" s="37">
        <v>2438</v>
      </c>
      <c r="B671" s="38">
        <v>1237</v>
      </c>
      <c r="C671" s="46" t="s">
        <v>191</v>
      </c>
      <c r="D671" s="46" t="s">
        <v>229</v>
      </c>
      <c r="E671" s="39">
        <v>42252</v>
      </c>
      <c r="F671" s="38">
        <v>7</v>
      </c>
      <c r="G671" s="38" t="s">
        <v>159</v>
      </c>
      <c r="H671" s="38">
        <v>3</v>
      </c>
      <c r="I671" s="38">
        <v>2</v>
      </c>
      <c r="J671" s="38">
        <v>67</v>
      </c>
      <c r="K671" s="40" t="s">
        <v>144</v>
      </c>
    </row>
    <row r="672" spans="1:11">
      <c r="A672" s="41">
        <v>2439</v>
      </c>
      <c r="B672" s="42">
        <v>1237</v>
      </c>
      <c r="C672" s="45" t="s">
        <v>191</v>
      </c>
      <c r="D672" s="45" t="s">
        <v>229</v>
      </c>
      <c r="E672" s="43">
        <v>42252</v>
      </c>
      <c r="F672" s="42">
        <v>8</v>
      </c>
      <c r="G672" s="42" t="s">
        <v>160</v>
      </c>
      <c r="H672" s="42">
        <v>3</v>
      </c>
      <c r="I672" s="42">
        <v>2</v>
      </c>
      <c r="J672" s="42">
        <v>67</v>
      </c>
      <c r="K672" s="44" t="s">
        <v>144</v>
      </c>
    </row>
    <row r="673" spans="1:11">
      <c r="A673" s="37">
        <v>2440</v>
      </c>
      <c r="B673" s="38">
        <v>1237</v>
      </c>
      <c r="C673" s="46" t="s">
        <v>191</v>
      </c>
      <c r="D673" s="46" t="s">
        <v>229</v>
      </c>
      <c r="E673" s="39">
        <v>42252</v>
      </c>
      <c r="F673" s="38">
        <v>9</v>
      </c>
      <c r="G673" s="38" t="s">
        <v>161</v>
      </c>
      <c r="H673" s="38">
        <v>3</v>
      </c>
      <c r="I673" s="38">
        <v>3</v>
      </c>
      <c r="J673" s="38">
        <v>100</v>
      </c>
      <c r="K673" s="40" t="s">
        <v>152</v>
      </c>
    </row>
    <row r="674" spans="1:11">
      <c r="A674" s="41">
        <v>2441</v>
      </c>
      <c r="B674" s="42">
        <v>1237</v>
      </c>
      <c r="C674" s="45" t="s">
        <v>191</v>
      </c>
      <c r="D674" s="45" t="s">
        <v>229</v>
      </c>
      <c r="E674" s="43">
        <v>42252</v>
      </c>
      <c r="F674" s="42">
        <v>10</v>
      </c>
      <c r="G674" s="42" t="s">
        <v>162</v>
      </c>
      <c r="H674" s="42">
        <v>3</v>
      </c>
      <c r="I674" s="42">
        <v>3</v>
      </c>
      <c r="J674" s="42">
        <v>100</v>
      </c>
      <c r="K674" s="44" t="s">
        <v>152</v>
      </c>
    </row>
    <row r="675" spans="1:11">
      <c r="A675" s="37">
        <v>2442</v>
      </c>
      <c r="B675" s="38">
        <v>1237</v>
      </c>
      <c r="C675" s="46" t="s">
        <v>191</v>
      </c>
      <c r="D675" s="46" t="s">
        <v>229</v>
      </c>
      <c r="E675" s="39">
        <v>42252</v>
      </c>
      <c r="F675" s="38">
        <v>11</v>
      </c>
      <c r="G675" s="38" t="s">
        <v>163</v>
      </c>
      <c r="H675" s="38">
        <v>3</v>
      </c>
      <c r="I675" s="38">
        <v>3</v>
      </c>
      <c r="J675" s="38">
        <v>100</v>
      </c>
      <c r="K675" s="40" t="s">
        <v>152</v>
      </c>
    </row>
    <row r="676" spans="1:11">
      <c r="A676" s="41">
        <v>2443</v>
      </c>
      <c r="B676" s="42">
        <v>1237</v>
      </c>
      <c r="C676" s="45" t="s">
        <v>191</v>
      </c>
      <c r="D676" s="45" t="s">
        <v>229</v>
      </c>
      <c r="E676" s="43">
        <v>42252</v>
      </c>
      <c r="F676" s="42">
        <v>12</v>
      </c>
      <c r="G676" s="42" t="s">
        <v>164</v>
      </c>
      <c r="H676" s="42">
        <v>3</v>
      </c>
      <c r="I676" s="42">
        <v>2</v>
      </c>
      <c r="J676" s="42">
        <v>67</v>
      </c>
      <c r="K676" s="44" t="s">
        <v>144</v>
      </c>
    </row>
    <row r="677" spans="1:11">
      <c r="A677" s="37">
        <v>2444</v>
      </c>
      <c r="B677" s="38">
        <v>1237</v>
      </c>
      <c r="C677" s="46" t="s">
        <v>191</v>
      </c>
      <c r="D677" s="46" t="s">
        <v>229</v>
      </c>
      <c r="E677" s="39">
        <v>42252</v>
      </c>
      <c r="F677" s="38">
        <v>13</v>
      </c>
      <c r="G677" s="38" t="s">
        <v>165</v>
      </c>
      <c r="H677" s="38">
        <v>3</v>
      </c>
      <c r="I677" s="38">
        <v>3</v>
      </c>
      <c r="J677" s="38">
        <v>100</v>
      </c>
      <c r="K677" s="40" t="s">
        <v>152</v>
      </c>
    </row>
    <row r="678" spans="1:11">
      <c r="A678" s="41">
        <v>2445</v>
      </c>
      <c r="B678" s="42">
        <v>1237</v>
      </c>
      <c r="C678" s="45" t="s">
        <v>191</v>
      </c>
      <c r="D678" s="45" t="s">
        <v>229</v>
      </c>
      <c r="E678" s="43">
        <v>42252</v>
      </c>
      <c r="F678" s="42">
        <v>14</v>
      </c>
      <c r="G678" s="42" t="s">
        <v>166</v>
      </c>
      <c r="H678" s="42">
        <v>3</v>
      </c>
      <c r="I678" s="42">
        <v>2</v>
      </c>
      <c r="J678" s="42">
        <v>67</v>
      </c>
      <c r="K678" s="44" t="s">
        <v>144</v>
      </c>
    </row>
    <row r="679" spans="1:11">
      <c r="A679" s="37">
        <v>2446</v>
      </c>
      <c r="B679" s="38">
        <v>1238</v>
      </c>
      <c r="C679" s="46" t="s">
        <v>232</v>
      </c>
      <c r="D679" s="46" t="s">
        <v>229</v>
      </c>
      <c r="E679" s="39">
        <v>42252</v>
      </c>
      <c r="F679" s="38">
        <v>1</v>
      </c>
      <c r="G679" s="38" t="s">
        <v>153</v>
      </c>
      <c r="H679" s="38">
        <v>3</v>
      </c>
      <c r="I679" s="38">
        <v>1</v>
      </c>
      <c r="J679" s="38">
        <v>33</v>
      </c>
      <c r="K679" s="40" t="s">
        <v>144</v>
      </c>
    </row>
    <row r="680" spans="1:11">
      <c r="A680" s="41">
        <v>2447</v>
      </c>
      <c r="B680" s="42">
        <v>1238</v>
      </c>
      <c r="C680" s="45" t="s">
        <v>232</v>
      </c>
      <c r="D680" s="45" t="s">
        <v>229</v>
      </c>
      <c r="E680" s="43">
        <v>42252</v>
      </c>
      <c r="F680" s="42">
        <v>2</v>
      </c>
      <c r="G680" s="42" t="s">
        <v>154</v>
      </c>
      <c r="H680" s="42">
        <v>3</v>
      </c>
      <c r="I680" s="42">
        <v>2</v>
      </c>
      <c r="J680" s="42">
        <v>67</v>
      </c>
      <c r="K680" s="44" t="s">
        <v>144</v>
      </c>
    </row>
    <row r="681" spans="1:11">
      <c r="A681" s="37">
        <v>2448</v>
      </c>
      <c r="B681" s="38">
        <v>1238</v>
      </c>
      <c r="C681" s="46" t="s">
        <v>232</v>
      </c>
      <c r="D681" s="46" t="s">
        <v>229</v>
      </c>
      <c r="E681" s="39">
        <v>42252</v>
      </c>
      <c r="F681" s="38">
        <v>3</v>
      </c>
      <c r="G681" s="38" t="s">
        <v>155</v>
      </c>
      <c r="H681" s="38">
        <v>3</v>
      </c>
      <c r="I681" s="38">
        <v>3</v>
      </c>
      <c r="J681" s="38">
        <v>100</v>
      </c>
      <c r="K681" s="40" t="s">
        <v>152</v>
      </c>
    </row>
    <row r="682" spans="1:11">
      <c r="A682" s="41">
        <v>2449</v>
      </c>
      <c r="B682" s="42">
        <v>1238</v>
      </c>
      <c r="C682" s="45" t="s">
        <v>232</v>
      </c>
      <c r="D682" s="45" t="s">
        <v>229</v>
      </c>
      <c r="E682" s="43">
        <v>42252</v>
      </c>
      <c r="F682" s="42">
        <v>4</v>
      </c>
      <c r="G682" s="42" t="s">
        <v>156</v>
      </c>
      <c r="H682" s="42">
        <v>3</v>
      </c>
      <c r="I682" s="42">
        <v>3</v>
      </c>
      <c r="J682" s="42">
        <v>100</v>
      </c>
      <c r="K682" s="44" t="s">
        <v>152</v>
      </c>
    </row>
    <row r="683" spans="1:11">
      <c r="A683" s="37">
        <v>2450</v>
      </c>
      <c r="B683" s="38">
        <v>1238</v>
      </c>
      <c r="C683" s="46" t="s">
        <v>232</v>
      </c>
      <c r="D683" s="46" t="s">
        <v>229</v>
      </c>
      <c r="E683" s="39">
        <v>42252</v>
      </c>
      <c r="F683" s="38">
        <v>5</v>
      </c>
      <c r="G683" s="38" t="s">
        <v>157</v>
      </c>
      <c r="H683" s="38">
        <v>3</v>
      </c>
      <c r="I683" s="38">
        <v>3</v>
      </c>
      <c r="J683" s="38">
        <v>100</v>
      </c>
      <c r="K683" s="40" t="s">
        <v>152</v>
      </c>
    </row>
    <row r="684" spans="1:11">
      <c r="A684" s="41">
        <v>2451</v>
      </c>
      <c r="B684" s="42">
        <v>1238</v>
      </c>
      <c r="C684" s="45" t="s">
        <v>232</v>
      </c>
      <c r="D684" s="45" t="s">
        <v>229</v>
      </c>
      <c r="E684" s="43">
        <v>42252</v>
      </c>
      <c r="F684" s="42">
        <v>6</v>
      </c>
      <c r="G684" s="42" t="s">
        <v>158</v>
      </c>
      <c r="H684" s="42">
        <v>3</v>
      </c>
      <c r="I684" s="42">
        <v>3</v>
      </c>
      <c r="J684" s="42">
        <v>100</v>
      </c>
      <c r="K684" s="44" t="s">
        <v>152</v>
      </c>
    </row>
    <row r="685" spans="1:11">
      <c r="A685" s="37">
        <v>2452</v>
      </c>
      <c r="B685" s="38">
        <v>1238</v>
      </c>
      <c r="C685" s="46" t="s">
        <v>232</v>
      </c>
      <c r="D685" s="46" t="s">
        <v>229</v>
      </c>
      <c r="E685" s="39">
        <v>42252</v>
      </c>
      <c r="F685" s="38">
        <v>7</v>
      </c>
      <c r="G685" s="38" t="s">
        <v>159</v>
      </c>
      <c r="H685" s="38">
        <v>3</v>
      </c>
      <c r="I685" s="38">
        <v>1</v>
      </c>
      <c r="J685" s="38">
        <v>33</v>
      </c>
      <c r="K685" s="40" t="s">
        <v>144</v>
      </c>
    </row>
    <row r="686" spans="1:11">
      <c r="A686" s="41">
        <v>2453</v>
      </c>
      <c r="B686" s="42">
        <v>1238</v>
      </c>
      <c r="C686" s="45" t="s">
        <v>232</v>
      </c>
      <c r="D686" s="45" t="s">
        <v>229</v>
      </c>
      <c r="E686" s="43">
        <v>42252</v>
      </c>
      <c r="F686" s="42">
        <v>8</v>
      </c>
      <c r="G686" s="42" t="s">
        <v>160</v>
      </c>
      <c r="H686" s="42">
        <v>3</v>
      </c>
      <c r="I686" s="42">
        <v>3</v>
      </c>
      <c r="J686" s="42">
        <v>100</v>
      </c>
      <c r="K686" s="44" t="s">
        <v>152</v>
      </c>
    </row>
    <row r="687" spans="1:11">
      <c r="A687" s="37">
        <v>2454</v>
      </c>
      <c r="B687" s="38">
        <v>1238</v>
      </c>
      <c r="C687" s="46" t="s">
        <v>232</v>
      </c>
      <c r="D687" s="46" t="s">
        <v>229</v>
      </c>
      <c r="E687" s="39">
        <v>42252</v>
      </c>
      <c r="F687" s="38">
        <v>9</v>
      </c>
      <c r="G687" s="38" t="s">
        <v>161</v>
      </c>
      <c r="H687" s="38">
        <v>3</v>
      </c>
      <c r="I687" s="38">
        <v>3</v>
      </c>
      <c r="J687" s="38">
        <v>100</v>
      </c>
      <c r="K687" s="40" t="s">
        <v>152</v>
      </c>
    </row>
    <row r="688" spans="1:11">
      <c r="A688" s="41">
        <v>2455</v>
      </c>
      <c r="B688" s="42">
        <v>1238</v>
      </c>
      <c r="C688" s="45" t="s">
        <v>232</v>
      </c>
      <c r="D688" s="45" t="s">
        <v>229</v>
      </c>
      <c r="E688" s="43">
        <v>42252</v>
      </c>
      <c r="F688" s="42">
        <v>10</v>
      </c>
      <c r="G688" s="42" t="s">
        <v>162</v>
      </c>
      <c r="H688" s="42">
        <v>3</v>
      </c>
      <c r="I688" s="42">
        <v>1</v>
      </c>
      <c r="J688" s="42">
        <v>33</v>
      </c>
      <c r="K688" s="44" t="s">
        <v>144</v>
      </c>
    </row>
    <row r="689" spans="1:11">
      <c r="A689" s="37">
        <v>2456</v>
      </c>
      <c r="B689" s="38">
        <v>1238</v>
      </c>
      <c r="C689" s="46" t="s">
        <v>232</v>
      </c>
      <c r="D689" s="46" t="s">
        <v>229</v>
      </c>
      <c r="E689" s="39">
        <v>42252</v>
      </c>
      <c r="F689" s="38">
        <v>11</v>
      </c>
      <c r="G689" s="38" t="s">
        <v>163</v>
      </c>
      <c r="H689" s="38">
        <v>3</v>
      </c>
      <c r="I689" s="38">
        <v>2</v>
      </c>
      <c r="J689" s="38">
        <v>67</v>
      </c>
      <c r="K689" s="40" t="s">
        <v>144</v>
      </c>
    </row>
    <row r="690" spans="1:11">
      <c r="A690" s="41">
        <v>2457</v>
      </c>
      <c r="B690" s="42">
        <v>1238</v>
      </c>
      <c r="C690" s="45" t="s">
        <v>232</v>
      </c>
      <c r="D690" s="45" t="s">
        <v>229</v>
      </c>
      <c r="E690" s="43">
        <v>42252</v>
      </c>
      <c r="F690" s="42">
        <v>12</v>
      </c>
      <c r="G690" s="42" t="s">
        <v>164</v>
      </c>
      <c r="H690" s="42">
        <v>3</v>
      </c>
      <c r="I690" s="42">
        <v>1</v>
      </c>
      <c r="J690" s="42">
        <v>33</v>
      </c>
      <c r="K690" s="44" t="s">
        <v>144</v>
      </c>
    </row>
    <row r="691" spans="1:11">
      <c r="A691" s="37">
        <v>2458</v>
      </c>
      <c r="B691" s="38">
        <v>1238</v>
      </c>
      <c r="C691" s="46" t="s">
        <v>232</v>
      </c>
      <c r="D691" s="46" t="s">
        <v>229</v>
      </c>
      <c r="E691" s="39">
        <v>42252</v>
      </c>
      <c r="F691" s="38">
        <v>13</v>
      </c>
      <c r="G691" s="38" t="s">
        <v>165</v>
      </c>
      <c r="H691" s="38">
        <v>3</v>
      </c>
      <c r="I691" s="38">
        <v>2</v>
      </c>
      <c r="J691" s="38">
        <v>67</v>
      </c>
      <c r="K691" s="40" t="s">
        <v>144</v>
      </c>
    </row>
    <row r="692" spans="1:11">
      <c r="A692" s="41">
        <v>2459</v>
      </c>
      <c r="B692" s="42">
        <v>1238</v>
      </c>
      <c r="C692" s="45" t="s">
        <v>232</v>
      </c>
      <c r="D692" s="45" t="s">
        <v>229</v>
      </c>
      <c r="E692" s="43">
        <v>42252</v>
      </c>
      <c r="F692" s="42">
        <v>14</v>
      </c>
      <c r="G692" s="42" t="s">
        <v>166</v>
      </c>
      <c r="H692" s="42">
        <v>3</v>
      </c>
      <c r="I692" s="42">
        <v>1</v>
      </c>
      <c r="J692" s="42">
        <v>33</v>
      </c>
      <c r="K692" s="44" t="s">
        <v>144</v>
      </c>
    </row>
    <row r="693" spans="1:11">
      <c r="A693" s="37">
        <v>2460</v>
      </c>
      <c r="B693" s="38">
        <v>1239</v>
      </c>
      <c r="C693" s="46" t="s">
        <v>226</v>
      </c>
      <c r="D693" s="46" t="s">
        <v>229</v>
      </c>
      <c r="E693" s="39">
        <v>42252</v>
      </c>
      <c r="F693" s="38">
        <v>1</v>
      </c>
      <c r="G693" s="38" t="s">
        <v>153</v>
      </c>
      <c r="H693" s="38">
        <v>3</v>
      </c>
      <c r="I693" s="38">
        <v>2</v>
      </c>
      <c r="J693" s="38">
        <v>67</v>
      </c>
      <c r="K693" s="40" t="s">
        <v>144</v>
      </c>
    </row>
    <row r="694" spans="1:11">
      <c r="A694" s="41">
        <v>2461</v>
      </c>
      <c r="B694" s="42">
        <v>1239</v>
      </c>
      <c r="C694" s="45" t="s">
        <v>226</v>
      </c>
      <c r="D694" s="45" t="s">
        <v>229</v>
      </c>
      <c r="E694" s="43">
        <v>42252</v>
      </c>
      <c r="F694" s="42">
        <v>2</v>
      </c>
      <c r="G694" s="42" t="s">
        <v>154</v>
      </c>
      <c r="H694" s="42">
        <v>3</v>
      </c>
      <c r="I694" s="42">
        <v>1</v>
      </c>
      <c r="J694" s="42">
        <v>33</v>
      </c>
      <c r="K694" s="44" t="s">
        <v>144</v>
      </c>
    </row>
    <row r="695" spans="1:11">
      <c r="A695" s="37">
        <v>2462</v>
      </c>
      <c r="B695" s="38">
        <v>1239</v>
      </c>
      <c r="C695" s="46" t="s">
        <v>226</v>
      </c>
      <c r="D695" s="46" t="s">
        <v>229</v>
      </c>
      <c r="E695" s="39">
        <v>42252</v>
      </c>
      <c r="F695" s="38">
        <v>3</v>
      </c>
      <c r="G695" s="38" t="s">
        <v>155</v>
      </c>
      <c r="H695" s="38">
        <v>3</v>
      </c>
      <c r="I695" s="38">
        <v>2</v>
      </c>
      <c r="J695" s="38">
        <v>67</v>
      </c>
      <c r="K695" s="40" t="s">
        <v>144</v>
      </c>
    </row>
    <row r="696" spans="1:11">
      <c r="A696" s="41">
        <v>2463</v>
      </c>
      <c r="B696" s="42">
        <v>1239</v>
      </c>
      <c r="C696" s="45" t="s">
        <v>226</v>
      </c>
      <c r="D696" s="45" t="s">
        <v>229</v>
      </c>
      <c r="E696" s="43">
        <v>42252</v>
      </c>
      <c r="F696" s="42">
        <v>4</v>
      </c>
      <c r="G696" s="42" t="s">
        <v>156</v>
      </c>
      <c r="H696" s="42">
        <v>3</v>
      </c>
      <c r="I696" s="42">
        <v>3</v>
      </c>
      <c r="J696" s="42">
        <v>100</v>
      </c>
      <c r="K696" s="44" t="s">
        <v>152</v>
      </c>
    </row>
    <row r="697" spans="1:11">
      <c r="A697" s="37">
        <v>2464</v>
      </c>
      <c r="B697" s="38">
        <v>1239</v>
      </c>
      <c r="C697" s="46" t="s">
        <v>226</v>
      </c>
      <c r="D697" s="46" t="s">
        <v>229</v>
      </c>
      <c r="E697" s="39">
        <v>42252</v>
      </c>
      <c r="F697" s="38">
        <v>5</v>
      </c>
      <c r="G697" s="38" t="s">
        <v>157</v>
      </c>
      <c r="H697" s="38">
        <v>3</v>
      </c>
      <c r="I697" s="38">
        <v>3</v>
      </c>
      <c r="J697" s="38">
        <v>100</v>
      </c>
      <c r="K697" s="40" t="s">
        <v>152</v>
      </c>
    </row>
    <row r="698" spans="1:11">
      <c r="A698" s="41">
        <v>2465</v>
      </c>
      <c r="B698" s="42">
        <v>1239</v>
      </c>
      <c r="C698" s="45" t="s">
        <v>226</v>
      </c>
      <c r="D698" s="45" t="s">
        <v>229</v>
      </c>
      <c r="E698" s="43">
        <v>42252</v>
      </c>
      <c r="F698" s="42">
        <v>6</v>
      </c>
      <c r="G698" s="42" t="s">
        <v>158</v>
      </c>
      <c r="H698" s="42">
        <v>3</v>
      </c>
      <c r="I698" s="42">
        <v>3</v>
      </c>
      <c r="J698" s="42">
        <v>100</v>
      </c>
      <c r="K698" s="44" t="s">
        <v>152</v>
      </c>
    </row>
    <row r="699" spans="1:11">
      <c r="A699" s="37">
        <v>2466</v>
      </c>
      <c r="B699" s="38">
        <v>1239</v>
      </c>
      <c r="C699" s="46" t="s">
        <v>226</v>
      </c>
      <c r="D699" s="46" t="s">
        <v>229</v>
      </c>
      <c r="E699" s="39">
        <v>42252</v>
      </c>
      <c r="F699" s="38">
        <v>7</v>
      </c>
      <c r="G699" s="38" t="s">
        <v>159</v>
      </c>
      <c r="H699" s="38">
        <v>3</v>
      </c>
      <c r="I699" s="38">
        <v>0</v>
      </c>
      <c r="J699" s="38">
        <v>0</v>
      </c>
      <c r="K699" s="40" t="s">
        <v>144</v>
      </c>
    </row>
    <row r="700" spans="1:11">
      <c r="A700" s="41">
        <v>2467</v>
      </c>
      <c r="B700" s="42">
        <v>1239</v>
      </c>
      <c r="C700" s="45" t="s">
        <v>226</v>
      </c>
      <c r="D700" s="45" t="s">
        <v>229</v>
      </c>
      <c r="E700" s="43">
        <v>42252</v>
      </c>
      <c r="F700" s="42">
        <v>8</v>
      </c>
      <c r="G700" s="42" t="s">
        <v>160</v>
      </c>
      <c r="H700" s="42">
        <v>3</v>
      </c>
      <c r="I700" s="42">
        <v>2</v>
      </c>
      <c r="J700" s="42">
        <v>67</v>
      </c>
      <c r="K700" s="44" t="s">
        <v>144</v>
      </c>
    </row>
    <row r="701" spans="1:11">
      <c r="A701" s="37">
        <v>2468</v>
      </c>
      <c r="B701" s="38">
        <v>1239</v>
      </c>
      <c r="C701" s="46" t="s">
        <v>226</v>
      </c>
      <c r="D701" s="46" t="s">
        <v>229</v>
      </c>
      <c r="E701" s="39">
        <v>42252</v>
      </c>
      <c r="F701" s="38">
        <v>9</v>
      </c>
      <c r="G701" s="38" t="s">
        <v>161</v>
      </c>
      <c r="H701" s="38">
        <v>3</v>
      </c>
      <c r="I701" s="38">
        <v>2</v>
      </c>
      <c r="J701" s="38">
        <v>67</v>
      </c>
      <c r="K701" s="40" t="s">
        <v>144</v>
      </c>
    </row>
    <row r="702" spans="1:11">
      <c r="A702" s="41">
        <v>2469</v>
      </c>
      <c r="B702" s="42">
        <v>1239</v>
      </c>
      <c r="C702" s="45" t="s">
        <v>226</v>
      </c>
      <c r="D702" s="45" t="s">
        <v>229</v>
      </c>
      <c r="E702" s="43">
        <v>42252</v>
      </c>
      <c r="F702" s="42">
        <v>10</v>
      </c>
      <c r="G702" s="42" t="s">
        <v>162</v>
      </c>
      <c r="H702" s="42">
        <v>3</v>
      </c>
      <c r="I702" s="42">
        <v>2</v>
      </c>
      <c r="J702" s="42">
        <v>67</v>
      </c>
      <c r="K702" s="44" t="s">
        <v>144</v>
      </c>
    </row>
    <row r="703" spans="1:11">
      <c r="A703" s="37">
        <v>2470</v>
      </c>
      <c r="B703" s="38">
        <v>1239</v>
      </c>
      <c r="C703" s="46" t="s">
        <v>226</v>
      </c>
      <c r="D703" s="46" t="s">
        <v>229</v>
      </c>
      <c r="E703" s="39">
        <v>42252</v>
      </c>
      <c r="F703" s="38">
        <v>11</v>
      </c>
      <c r="G703" s="38" t="s">
        <v>163</v>
      </c>
      <c r="H703" s="38">
        <v>3</v>
      </c>
      <c r="I703" s="38">
        <v>2</v>
      </c>
      <c r="J703" s="38">
        <v>67</v>
      </c>
      <c r="K703" s="40" t="s">
        <v>144</v>
      </c>
    </row>
    <row r="704" spans="1:11">
      <c r="A704" s="41">
        <v>2471</v>
      </c>
      <c r="B704" s="42">
        <v>1239</v>
      </c>
      <c r="C704" s="45" t="s">
        <v>226</v>
      </c>
      <c r="D704" s="45" t="s">
        <v>229</v>
      </c>
      <c r="E704" s="43">
        <v>42252</v>
      </c>
      <c r="F704" s="42">
        <v>12</v>
      </c>
      <c r="G704" s="42" t="s">
        <v>164</v>
      </c>
      <c r="H704" s="42">
        <v>3</v>
      </c>
      <c r="I704" s="42">
        <v>2</v>
      </c>
      <c r="J704" s="42">
        <v>67</v>
      </c>
      <c r="K704" s="44" t="s">
        <v>144</v>
      </c>
    </row>
    <row r="705" spans="1:11">
      <c r="A705" s="37">
        <v>2472</v>
      </c>
      <c r="B705" s="38">
        <v>1239</v>
      </c>
      <c r="C705" s="46" t="s">
        <v>226</v>
      </c>
      <c r="D705" s="46" t="s">
        <v>229</v>
      </c>
      <c r="E705" s="39">
        <v>42252</v>
      </c>
      <c r="F705" s="38">
        <v>13</v>
      </c>
      <c r="G705" s="38" t="s">
        <v>165</v>
      </c>
      <c r="H705" s="38">
        <v>3</v>
      </c>
      <c r="I705" s="38">
        <v>2</v>
      </c>
      <c r="J705" s="38">
        <v>67</v>
      </c>
      <c r="K705" s="40" t="s">
        <v>144</v>
      </c>
    </row>
    <row r="706" spans="1:11">
      <c r="A706" s="41">
        <v>2473</v>
      </c>
      <c r="B706" s="42">
        <v>1239</v>
      </c>
      <c r="C706" s="45" t="s">
        <v>226</v>
      </c>
      <c r="D706" s="45" t="s">
        <v>229</v>
      </c>
      <c r="E706" s="43">
        <v>42252</v>
      </c>
      <c r="F706" s="42">
        <v>14</v>
      </c>
      <c r="G706" s="42" t="s">
        <v>166</v>
      </c>
      <c r="H706" s="42">
        <v>3</v>
      </c>
      <c r="I706" s="42">
        <v>1</v>
      </c>
      <c r="J706" s="42">
        <v>33</v>
      </c>
      <c r="K706" s="44" t="s">
        <v>144</v>
      </c>
    </row>
    <row r="707" spans="1:11">
      <c r="A707" s="37">
        <v>2474</v>
      </c>
      <c r="B707" s="38">
        <v>1240</v>
      </c>
      <c r="C707" s="46" t="s">
        <v>178</v>
      </c>
      <c r="D707" s="46" t="s">
        <v>229</v>
      </c>
      <c r="E707" s="39">
        <v>42252</v>
      </c>
      <c r="F707" s="38">
        <v>1</v>
      </c>
      <c r="G707" s="38" t="s">
        <v>153</v>
      </c>
      <c r="H707" s="38">
        <v>3</v>
      </c>
      <c r="I707" s="38">
        <v>1</v>
      </c>
      <c r="J707" s="38">
        <v>33</v>
      </c>
      <c r="K707" s="40" t="s">
        <v>144</v>
      </c>
    </row>
    <row r="708" spans="1:11">
      <c r="A708" s="41">
        <v>2475</v>
      </c>
      <c r="B708" s="42">
        <v>1240</v>
      </c>
      <c r="C708" s="45" t="s">
        <v>178</v>
      </c>
      <c r="D708" s="45" t="s">
        <v>229</v>
      </c>
      <c r="E708" s="43">
        <v>42252</v>
      </c>
      <c r="F708" s="42">
        <v>2</v>
      </c>
      <c r="G708" s="42" t="s">
        <v>154</v>
      </c>
      <c r="H708" s="42">
        <v>3</v>
      </c>
      <c r="I708" s="42">
        <v>3</v>
      </c>
      <c r="J708" s="42">
        <v>100</v>
      </c>
      <c r="K708" s="44" t="s">
        <v>152</v>
      </c>
    </row>
    <row r="709" spans="1:11">
      <c r="A709" s="37">
        <v>2476</v>
      </c>
      <c r="B709" s="38">
        <v>1240</v>
      </c>
      <c r="C709" s="46" t="s">
        <v>178</v>
      </c>
      <c r="D709" s="46" t="s">
        <v>229</v>
      </c>
      <c r="E709" s="39">
        <v>42252</v>
      </c>
      <c r="F709" s="38">
        <v>3</v>
      </c>
      <c r="G709" s="38" t="s">
        <v>155</v>
      </c>
      <c r="H709" s="38">
        <v>3</v>
      </c>
      <c r="I709" s="38">
        <v>3</v>
      </c>
      <c r="J709" s="38">
        <v>100</v>
      </c>
      <c r="K709" s="40" t="s">
        <v>152</v>
      </c>
    </row>
    <row r="710" spans="1:11">
      <c r="A710" s="41">
        <v>2477</v>
      </c>
      <c r="B710" s="42">
        <v>1240</v>
      </c>
      <c r="C710" s="45" t="s">
        <v>178</v>
      </c>
      <c r="D710" s="45" t="s">
        <v>229</v>
      </c>
      <c r="E710" s="43">
        <v>42252</v>
      </c>
      <c r="F710" s="42">
        <v>4</v>
      </c>
      <c r="G710" s="42" t="s">
        <v>156</v>
      </c>
      <c r="H710" s="42">
        <v>3</v>
      </c>
      <c r="I710" s="42">
        <v>3</v>
      </c>
      <c r="J710" s="42">
        <v>100</v>
      </c>
      <c r="K710" s="44" t="s">
        <v>152</v>
      </c>
    </row>
    <row r="711" spans="1:11">
      <c r="A711" s="37">
        <v>2478</v>
      </c>
      <c r="B711" s="38">
        <v>1240</v>
      </c>
      <c r="C711" s="46" t="s">
        <v>178</v>
      </c>
      <c r="D711" s="46" t="s">
        <v>229</v>
      </c>
      <c r="E711" s="39">
        <v>42252</v>
      </c>
      <c r="F711" s="38">
        <v>5</v>
      </c>
      <c r="G711" s="38" t="s">
        <v>157</v>
      </c>
      <c r="H711" s="38">
        <v>3</v>
      </c>
      <c r="I711" s="38">
        <v>3</v>
      </c>
      <c r="J711" s="38">
        <v>100</v>
      </c>
      <c r="K711" s="40" t="s">
        <v>152</v>
      </c>
    </row>
    <row r="712" spans="1:11">
      <c r="A712" s="41">
        <v>2479</v>
      </c>
      <c r="B712" s="42">
        <v>1240</v>
      </c>
      <c r="C712" s="45" t="s">
        <v>178</v>
      </c>
      <c r="D712" s="45" t="s">
        <v>229</v>
      </c>
      <c r="E712" s="43">
        <v>42252</v>
      </c>
      <c r="F712" s="42">
        <v>6</v>
      </c>
      <c r="G712" s="42" t="s">
        <v>158</v>
      </c>
      <c r="H712" s="42">
        <v>3</v>
      </c>
      <c r="I712" s="42">
        <v>2</v>
      </c>
      <c r="J712" s="42">
        <v>67</v>
      </c>
      <c r="K712" s="44" t="s">
        <v>144</v>
      </c>
    </row>
    <row r="713" spans="1:11">
      <c r="A713" s="37">
        <v>2480</v>
      </c>
      <c r="B713" s="38">
        <v>1240</v>
      </c>
      <c r="C713" s="46" t="s">
        <v>178</v>
      </c>
      <c r="D713" s="46" t="s">
        <v>229</v>
      </c>
      <c r="E713" s="39">
        <v>42252</v>
      </c>
      <c r="F713" s="38">
        <v>7</v>
      </c>
      <c r="G713" s="38" t="s">
        <v>159</v>
      </c>
      <c r="H713" s="38">
        <v>3</v>
      </c>
      <c r="I713" s="38">
        <v>3</v>
      </c>
      <c r="J713" s="38">
        <v>100</v>
      </c>
      <c r="K713" s="40" t="s">
        <v>152</v>
      </c>
    </row>
    <row r="714" spans="1:11">
      <c r="A714" s="41">
        <v>2481</v>
      </c>
      <c r="B714" s="42">
        <v>1240</v>
      </c>
      <c r="C714" s="45" t="s">
        <v>178</v>
      </c>
      <c r="D714" s="45" t="s">
        <v>229</v>
      </c>
      <c r="E714" s="43">
        <v>42252</v>
      </c>
      <c r="F714" s="42">
        <v>8</v>
      </c>
      <c r="G714" s="42" t="s">
        <v>160</v>
      </c>
      <c r="H714" s="42">
        <v>3</v>
      </c>
      <c r="I714" s="42">
        <v>1</v>
      </c>
      <c r="J714" s="42">
        <v>33</v>
      </c>
      <c r="K714" s="44" t="s">
        <v>144</v>
      </c>
    </row>
    <row r="715" spans="1:11">
      <c r="A715" s="37">
        <v>2482</v>
      </c>
      <c r="B715" s="38">
        <v>1240</v>
      </c>
      <c r="C715" s="46" t="s">
        <v>178</v>
      </c>
      <c r="D715" s="46" t="s">
        <v>229</v>
      </c>
      <c r="E715" s="39">
        <v>42252</v>
      </c>
      <c r="F715" s="38">
        <v>9</v>
      </c>
      <c r="G715" s="38" t="s">
        <v>161</v>
      </c>
      <c r="H715" s="38">
        <v>3</v>
      </c>
      <c r="I715" s="38">
        <v>3</v>
      </c>
      <c r="J715" s="38">
        <v>100</v>
      </c>
      <c r="K715" s="40" t="s">
        <v>152</v>
      </c>
    </row>
    <row r="716" spans="1:11">
      <c r="A716" s="41">
        <v>2483</v>
      </c>
      <c r="B716" s="42">
        <v>1240</v>
      </c>
      <c r="C716" s="45" t="s">
        <v>178</v>
      </c>
      <c r="D716" s="45" t="s">
        <v>229</v>
      </c>
      <c r="E716" s="43">
        <v>42252</v>
      </c>
      <c r="F716" s="42">
        <v>10</v>
      </c>
      <c r="G716" s="42" t="s">
        <v>162</v>
      </c>
      <c r="H716" s="42">
        <v>3</v>
      </c>
      <c r="I716" s="42">
        <v>2</v>
      </c>
      <c r="J716" s="42">
        <v>67</v>
      </c>
      <c r="K716" s="44" t="s">
        <v>144</v>
      </c>
    </row>
    <row r="717" spans="1:11">
      <c r="A717" s="37">
        <v>2484</v>
      </c>
      <c r="B717" s="38">
        <v>1240</v>
      </c>
      <c r="C717" s="46" t="s">
        <v>178</v>
      </c>
      <c r="D717" s="46" t="s">
        <v>229</v>
      </c>
      <c r="E717" s="39">
        <v>42252</v>
      </c>
      <c r="F717" s="38">
        <v>11</v>
      </c>
      <c r="G717" s="38" t="s">
        <v>163</v>
      </c>
      <c r="H717" s="38">
        <v>3</v>
      </c>
      <c r="I717" s="38">
        <v>0</v>
      </c>
      <c r="J717" s="38">
        <v>0</v>
      </c>
      <c r="K717" s="40" t="s">
        <v>144</v>
      </c>
    </row>
    <row r="718" spans="1:11">
      <c r="A718" s="41">
        <v>2485</v>
      </c>
      <c r="B718" s="42">
        <v>1240</v>
      </c>
      <c r="C718" s="45" t="s">
        <v>178</v>
      </c>
      <c r="D718" s="45" t="s">
        <v>229</v>
      </c>
      <c r="E718" s="43">
        <v>42252</v>
      </c>
      <c r="F718" s="42">
        <v>12</v>
      </c>
      <c r="G718" s="42" t="s">
        <v>164</v>
      </c>
      <c r="H718" s="42">
        <v>3</v>
      </c>
      <c r="I718" s="42">
        <v>2</v>
      </c>
      <c r="J718" s="42">
        <v>67</v>
      </c>
      <c r="K718" s="44" t="s">
        <v>144</v>
      </c>
    </row>
    <row r="719" spans="1:11">
      <c r="A719" s="37">
        <v>2486</v>
      </c>
      <c r="B719" s="38">
        <v>1240</v>
      </c>
      <c r="C719" s="46" t="s">
        <v>178</v>
      </c>
      <c r="D719" s="46" t="s">
        <v>229</v>
      </c>
      <c r="E719" s="39">
        <v>42252</v>
      </c>
      <c r="F719" s="38">
        <v>13</v>
      </c>
      <c r="G719" s="38" t="s">
        <v>165</v>
      </c>
      <c r="H719" s="38">
        <v>3</v>
      </c>
      <c r="I719" s="38">
        <v>3</v>
      </c>
      <c r="J719" s="38">
        <v>100</v>
      </c>
      <c r="K719" s="40" t="s">
        <v>152</v>
      </c>
    </row>
    <row r="720" spans="1:11">
      <c r="A720" s="41">
        <v>2487</v>
      </c>
      <c r="B720" s="42">
        <v>1240</v>
      </c>
      <c r="C720" s="45" t="s">
        <v>178</v>
      </c>
      <c r="D720" s="45" t="s">
        <v>229</v>
      </c>
      <c r="E720" s="43">
        <v>42252</v>
      </c>
      <c r="F720" s="42">
        <v>14</v>
      </c>
      <c r="G720" s="42" t="s">
        <v>166</v>
      </c>
      <c r="H720" s="42">
        <v>3</v>
      </c>
      <c r="I720" s="42">
        <v>2</v>
      </c>
      <c r="J720" s="42">
        <v>67</v>
      </c>
      <c r="K720" s="44" t="s">
        <v>144</v>
      </c>
    </row>
    <row r="721" spans="1:11">
      <c r="A721" s="37">
        <v>2488</v>
      </c>
      <c r="B721" s="38">
        <v>1241</v>
      </c>
      <c r="C721" s="46" t="s">
        <v>193</v>
      </c>
      <c r="D721" s="46" t="s">
        <v>229</v>
      </c>
      <c r="E721" s="39">
        <v>42252</v>
      </c>
      <c r="F721" s="38">
        <v>1</v>
      </c>
      <c r="G721" s="38" t="s">
        <v>153</v>
      </c>
      <c r="H721" s="38">
        <v>3</v>
      </c>
      <c r="I721" s="38">
        <v>2</v>
      </c>
      <c r="J721" s="38">
        <v>67</v>
      </c>
      <c r="K721" s="40" t="s">
        <v>144</v>
      </c>
    </row>
    <row r="722" spans="1:11">
      <c r="A722" s="41">
        <v>2489</v>
      </c>
      <c r="B722" s="42">
        <v>1241</v>
      </c>
      <c r="C722" s="45" t="s">
        <v>193</v>
      </c>
      <c r="D722" s="45" t="s">
        <v>229</v>
      </c>
      <c r="E722" s="43">
        <v>42252</v>
      </c>
      <c r="F722" s="42">
        <v>2</v>
      </c>
      <c r="G722" s="42" t="s">
        <v>154</v>
      </c>
      <c r="H722" s="42">
        <v>3</v>
      </c>
      <c r="I722" s="42">
        <v>1</v>
      </c>
      <c r="J722" s="42">
        <v>33</v>
      </c>
      <c r="K722" s="44" t="s">
        <v>144</v>
      </c>
    </row>
    <row r="723" spans="1:11">
      <c r="A723" s="37">
        <v>2490</v>
      </c>
      <c r="B723" s="38">
        <v>1241</v>
      </c>
      <c r="C723" s="46" t="s">
        <v>193</v>
      </c>
      <c r="D723" s="46" t="s">
        <v>229</v>
      </c>
      <c r="E723" s="39">
        <v>42252</v>
      </c>
      <c r="F723" s="38">
        <v>3</v>
      </c>
      <c r="G723" s="38" t="s">
        <v>155</v>
      </c>
      <c r="H723" s="38">
        <v>3</v>
      </c>
      <c r="I723" s="38">
        <v>3</v>
      </c>
      <c r="J723" s="38">
        <v>100</v>
      </c>
      <c r="K723" s="40" t="s">
        <v>152</v>
      </c>
    </row>
    <row r="724" spans="1:11">
      <c r="A724" s="41">
        <v>2491</v>
      </c>
      <c r="B724" s="42">
        <v>1241</v>
      </c>
      <c r="C724" s="45" t="s">
        <v>193</v>
      </c>
      <c r="D724" s="45" t="s">
        <v>229</v>
      </c>
      <c r="E724" s="43">
        <v>42252</v>
      </c>
      <c r="F724" s="42">
        <v>4</v>
      </c>
      <c r="G724" s="42" t="s">
        <v>156</v>
      </c>
      <c r="H724" s="42">
        <v>3</v>
      </c>
      <c r="I724" s="42">
        <v>1</v>
      </c>
      <c r="J724" s="42">
        <v>33</v>
      </c>
      <c r="K724" s="44" t="s">
        <v>144</v>
      </c>
    </row>
    <row r="725" spans="1:11">
      <c r="A725" s="37">
        <v>2492</v>
      </c>
      <c r="B725" s="38">
        <v>1241</v>
      </c>
      <c r="C725" s="46" t="s">
        <v>193</v>
      </c>
      <c r="D725" s="46" t="s">
        <v>229</v>
      </c>
      <c r="E725" s="39">
        <v>42252</v>
      </c>
      <c r="F725" s="38">
        <v>5</v>
      </c>
      <c r="G725" s="38" t="s">
        <v>157</v>
      </c>
      <c r="H725" s="38">
        <v>3</v>
      </c>
      <c r="I725" s="38">
        <v>2</v>
      </c>
      <c r="J725" s="38">
        <v>67</v>
      </c>
      <c r="K725" s="40" t="s">
        <v>144</v>
      </c>
    </row>
    <row r="726" spans="1:11">
      <c r="A726" s="41">
        <v>2493</v>
      </c>
      <c r="B726" s="42">
        <v>1241</v>
      </c>
      <c r="C726" s="45" t="s">
        <v>193</v>
      </c>
      <c r="D726" s="45" t="s">
        <v>229</v>
      </c>
      <c r="E726" s="43">
        <v>42252</v>
      </c>
      <c r="F726" s="42">
        <v>6</v>
      </c>
      <c r="G726" s="42" t="s">
        <v>158</v>
      </c>
      <c r="H726" s="42">
        <v>3</v>
      </c>
      <c r="I726" s="42">
        <v>2</v>
      </c>
      <c r="J726" s="42">
        <v>67</v>
      </c>
      <c r="K726" s="44" t="s">
        <v>144</v>
      </c>
    </row>
    <row r="727" spans="1:11">
      <c r="A727" s="37">
        <v>2494</v>
      </c>
      <c r="B727" s="38">
        <v>1241</v>
      </c>
      <c r="C727" s="46" t="s">
        <v>193</v>
      </c>
      <c r="D727" s="46" t="s">
        <v>229</v>
      </c>
      <c r="E727" s="39">
        <v>42252</v>
      </c>
      <c r="F727" s="38">
        <v>7</v>
      </c>
      <c r="G727" s="38" t="s">
        <v>159</v>
      </c>
      <c r="H727" s="38">
        <v>3</v>
      </c>
      <c r="I727" s="38">
        <v>3</v>
      </c>
      <c r="J727" s="38">
        <v>100</v>
      </c>
      <c r="K727" s="40" t="s">
        <v>152</v>
      </c>
    </row>
    <row r="728" spans="1:11">
      <c r="A728" s="41">
        <v>2495</v>
      </c>
      <c r="B728" s="42">
        <v>1241</v>
      </c>
      <c r="C728" s="45" t="s">
        <v>193</v>
      </c>
      <c r="D728" s="45" t="s">
        <v>229</v>
      </c>
      <c r="E728" s="43">
        <v>42252</v>
      </c>
      <c r="F728" s="42">
        <v>8</v>
      </c>
      <c r="G728" s="42" t="s">
        <v>160</v>
      </c>
      <c r="H728" s="42">
        <v>3</v>
      </c>
      <c r="I728" s="42">
        <v>3</v>
      </c>
      <c r="J728" s="42">
        <v>100</v>
      </c>
      <c r="K728" s="44" t="s">
        <v>152</v>
      </c>
    </row>
    <row r="729" spans="1:11">
      <c r="A729" s="37">
        <v>2496</v>
      </c>
      <c r="B729" s="38">
        <v>1241</v>
      </c>
      <c r="C729" s="46" t="s">
        <v>193</v>
      </c>
      <c r="D729" s="46" t="s">
        <v>229</v>
      </c>
      <c r="E729" s="39">
        <v>42252</v>
      </c>
      <c r="F729" s="38">
        <v>9</v>
      </c>
      <c r="G729" s="38" t="s">
        <v>161</v>
      </c>
      <c r="H729" s="38">
        <v>3</v>
      </c>
      <c r="I729" s="38">
        <v>2</v>
      </c>
      <c r="J729" s="38">
        <v>67</v>
      </c>
      <c r="K729" s="40" t="s">
        <v>144</v>
      </c>
    </row>
    <row r="730" spans="1:11">
      <c r="A730" s="41">
        <v>2497</v>
      </c>
      <c r="B730" s="42">
        <v>1241</v>
      </c>
      <c r="C730" s="45" t="s">
        <v>193</v>
      </c>
      <c r="D730" s="45" t="s">
        <v>229</v>
      </c>
      <c r="E730" s="43">
        <v>42252</v>
      </c>
      <c r="F730" s="42">
        <v>10</v>
      </c>
      <c r="G730" s="42" t="s">
        <v>162</v>
      </c>
      <c r="H730" s="42">
        <v>3</v>
      </c>
      <c r="I730" s="42">
        <v>1</v>
      </c>
      <c r="J730" s="42">
        <v>33</v>
      </c>
      <c r="K730" s="44" t="s">
        <v>144</v>
      </c>
    </row>
    <row r="731" spans="1:11">
      <c r="A731" s="37">
        <v>2498</v>
      </c>
      <c r="B731" s="38">
        <v>1241</v>
      </c>
      <c r="C731" s="46" t="s">
        <v>193</v>
      </c>
      <c r="D731" s="46" t="s">
        <v>229</v>
      </c>
      <c r="E731" s="39">
        <v>42252</v>
      </c>
      <c r="F731" s="38">
        <v>11</v>
      </c>
      <c r="G731" s="38" t="s">
        <v>163</v>
      </c>
      <c r="H731" s="38">
        <v>3</v>
      </c>
      <c r="I731" s="38">
        <v>2</v>
      </c>
      <c r="J731" s="38">
        <v>67</v>
      </c>
      <c r="K731" s="40" t="s">
        <v>144</v>
      </c>
    </row>
    <row r="732" spans="1:11">
      <c r="A732" s="41">
        <v>2499</v>
      </c>
      <c r="B732" s="42">
        <v>1241</v>
      </c>
      <c r="C732" s="45" t="s">
        <v>193</v>
      </c>
      <c r="D732" s="45" t="s">
        <v>229</v>
      </c>
      <c r="E732" s="43">
        <v>42252</v>
      </c>
      <c r="F732" s="42">
        <v>12</v>
      </c>
      <c r="G732" s="42" t="s">
        <v>164</v>
      </c>
      <c r="H732" s="42">
        <v>3</v>
      </c>
      <c r="I732" s="42">
        <v>2</v>
      </c>
      <c r="J732" s="42">
        <v>67</v>
      </c>
      <c r="K732" s="44" t="s">
        <v>144</v>
      </c>
    </row>
    <row r="733" spans="1:11">
      <c r="A733" s="37">
        <v>2500</v>
      </c>
      <c r="B733" s="38">
        <v>1241</v>
      </c>
      <c r="C733" s="46" t="s">
        <v>193</v>
      </c>
      <c r="D733" s="46" t="s">
        <v>229</v>
      </c>
      <c r="E733" s="39">
        <v>42252</v>
      </c>
      <c r="F733" s="38">
        <v>13</v>
      </c>
      <c r="G733" s="38" t="s">
        <v>165</v>
      </c>
      <c r="H733" s="38">
        <v>3</v>
      </c>
      <c r="I733" s="38">
        <v>3</v>
      </c>
      <c r="J733" s="38">
        <v>100</v>
      </c>
      <c r="K733" s="40" t="s">
        <v>152</v>
      </c>
    </row>
    <row r="734" spans="1:11">
      <c r="A734" s="41">
        <v>2501</v>
      </c>
      <c r="B734" s="42">
        <v>1241</v>
      </c>
      <c r="C734" s="45" t="s">
        <v>193</v>
      </c>
      <c r="D734" s="45" t="s">
        <v>229</v>
      </c>
      <c r="E734" s="43">
        <v>42252</v>
      </c>
      <c r="F734" s="42">
        <v>14</v>
      </c>
      <c r="G734" s="42" t="s">
        <v>166</v>
      </c>
      <c r="H734" s="42">
        <v>3</v>
      </c>
      <c r="I734" s="42">
        <v>2</v>
      </c>
      <c r="J734" s="42">
        <v>67</v>
      </c>
      <c r="K734" s="44" t="s">
        <v>144</v>
      </c>
    </row>
    <row r="735" spans="1:11">
      <c r="A735" s="37">
        <v>2502</v>
      </c>
      <c r="B735" s="38">
        <v>1242</v>
      </c>
      <c r="C735" s="46" t="s">
        <v>233</v>
      </c>
      <c r="D735" s="46" t="s">
        <v>229</v>
      </c>
      <c r="E735" s="39">
        <v>42252</v>
      </c>
      <c r="F735" s="38">
        <v>1</v>
      </c>
      <c r="G735" s="38" t="s">
        <v>153</v>
      </c>
      <c r="H735" s="38">
        <v>3</v>
      </c>
      <c r="I735" s="38">
        <v>0</v>
      </c>
      <c r="J735" s="38">
        <v>0</v>
      </c>
      <c r="K735" s="40" t="s">
        <v>144</v>
      </c>
    </row>
    <row r="736" spans="1:11">
      <c r="A736" s="41">
        <v>2503</v>
      </c>
      <c r="B736" s="42">
        <v>1242</v>
      </c>
      <c r="C736" s="45" t="s">
        <v>233</v>
      </c>
      <c r="D736" s="45" t="s">
        <v>229</v>
      </c>
      <c r="E736" s="43">
        <v>42252</v>
      </c>
      <c r="F736" s="42">
        <v>2</v>
      </c>
      <c r="G736" s="42" t="s">
        <v>154</v>
      </c>
      <c r="H736" s="42">
        <v>3</v>
      </c>
      <c r="I736" s="42">
        <v>2</v>
      </c>
      <c r="J736" s="42">
        <v>67</v>
      </c>
      <c r="K736" s="44" t="s">
        <v>144</v>
      </c>
    </row>
    <row r="737" spans="1:11">
      <c r="A737" s="37">
        <v>2504</v>
      </c>
      <c r="B737" s="38">
        <v>1242</v>
      </c>
      <c r="C737" s="46" t="s">
        <v>233</v>
      </c>
      <c r="D737" s="46" t="s">
        <v>229</v>
      </c>
      <c r="E737" s="39">
        <v>42252</v>
      </c>
      <c r="F737" s="38">
        <v>3</v>
      </c>
      <c r="G737" s="38" t="s">
        <v>155</v>
      </c>
      <c r="H737" s="38">
        <v>3</v>
      </c>
      <c r="I737" s="38">
        <v>3</v>
      </c>
      <c r="J737" s="38">
        <v>100</v>
      </c>
      <c r="K737" s="40" t="s">
        <v>152</v>
      </c>
    </row>
    <row r="738" spans="1:11">
      <c r="A738" s="41">
        <v>2505</v>
      </c>
      <c r="B738" s="42">
        <v>1242</v>
      </c>
      <c r="C738" s="45" t="s">
        <v>233</v>
      </c>
      <c r="D738" s="45" t="s">
        <v>229</v>
      </c>
      <c r="E738" s="43">
        <v>42252</v>
      </c>
      <c r="F738" s="42">
        <v>4</v>
      </c>
      <c r="G738" s="42" t="s">
        <v>156</v>
      </c>
      <c r="H738" s="42">
        <v>3</v>
      </c>
      <c r="I738" s="42">
        <v>3</v>
      </c>
      <c r="J738" s="42">
        <v>100</v>
      </c>
      <c r="K738" s="44" t="s">
        <v>152</v>
      </c>
    </row>
    <row r="739" spans="1:11">
      <c r="A739" s="37">
        <v>2506</v>
      </c>
      <c r="B739" s="38">
        <v>1242</v>
      </c>
      <c r="C739" s="46" t="s">
        <v>233</v>
      </c>
      <c r="D739" s="46" t="s">
        <v>229</v>
      </c>
      <c r="E739" s="39">
        <v>42252</v>
      </c>
      <c r="F739" s="38">
        <v>5</v>
      </c>
      <c r="G739" s="38" t="s">
        <v>157</v>
      </c>
      <c r="H739" s="38">
        <v>3</v>
      </c>
      <c r="I739" s="38">
        <v>2</v>
      </c>
      <c r="J739" s="38">
        <v>67</v>
      </c>
      <c r="K739" s="40" t="s">
        <v>144</v>
      </c>
    </row>
    <row r="740" spans="1:11">
      <c r="A740" s="41">
        <v>2507</v>
      </c>
      <c r="B740" s="42">
        <v>1242</v>
      </c>
      <c r="C740" s="45" t="s">
        <v>233</v>
      </c>
      <c r="D740" s="45" t="s">
        <v>229</v>
      </c>
      <c r="E740" s="43">
        <v>42252</v>
      </c>
      <c r="F740" s="42">
        <v>6</v>
      </c>
      <c r="G740" s="42" t="s">
        <v>158</v>
      </c>
      <c r="H740" s="42">
        <v>3</v>
      </c>
      <c r="I740" s="42">
        <v>3</v>
      </c>
      <c r="J740" s="42">
        <v>100</v>
      </c>
      <c r="K740" s="44" t="s">
        <v>152</v>
      </c>
    </row>
    <row r="741" spans="1:11">
      <c r="A741" s="37">
        <v>2508</v>
      </c>
      <c r="B741" s="38">
        <v>1242</v>
      </c>
      <c r="C741" s="46" t="s">
        <v>233</v>
      </c>
      <c r="D741" s="46" t="s">
        <v>229</v>
      </c>
      <c r="E741" s="39">
        <v>42252</v>
      </c>
      <c r="F741" s="38">
        <v>7</v>
      </c>
      <c r="G741" s="38" t="s">
        <v>159</v>
      </c>
      <c r="H741" s="38">
        <v>3</v>
      </c>
      <c r="I741" s="38">
        <v>2</v>
      </c>
      <c r="J741" s="38">
        <v>67</v>
      </c>
      <c r="K741" s="40" t="s">
        <v>144</v>
      </c>
    </row>
    <row r="742" spans="1:11">
      <c r="A742" s="41">
        <v>2509</v>
      </c>
      <c r="B742" s="42">
        <v>1242</v>
      </c>
      <c r="C742" s="45" t="s">
        <v>233</v>
      </c>
      <c r="D742" s="45" t="s">
        <v>229</v>
      </c>
      <c r="E742" s="43">
        <v>42252</v>
      </c>
      <c r="F742" s="42">
        <v>8</v>
      </c>
      <c r="G742" s="42" t="s">
        <v>160</v>
      </c>
      <c r="H742" s="42">
        <v>3</v>
      </c>
      <c r="I742" s="42">
        <v>0</v>
      </c>
      <c r="J742" s="42">
        <v>0</v>
      </c>
      <c r="K742" s="44" t="s">
        <v>144</v>
      </c>
    </row>
    <row r="743" spans="1:11">
      <c r="A743" s="37">
        <v>2510</v>
      </c>
      <c r="B743" s="38">
        <v>1242</v>
      </c>
      <c r="C743" s="46" t="s">
        <v>233</v>
      </c>
      <c r="D743" s="46" t="s">
        <v>229</v>
      </c>
      <c r="E743" s="39">
        <v>42252</v>
      </c>
      <c r="F743" s="38">
        <v>9</v>
      </c>
      <c r="G743" s="38" t="s">
        <v>161</v>
      </c>
      <c r="H743" s="38">
        <v>3</v>
      </c>
      <c r="I743" s="38">
        <v>2</v>
      </c>
      <c r="J743" s="38">
        <v>67</v>
      </c>
      <c r="K743" s="40" t="s">
        <v>144</v>
      </c>
    </row>
    <row r="744" spans="1:11">
      <c r="A744" s="41">
        <v>2511</v>
      </c>
      <c r="B744" s="42">
        <v>1242</v>
      </c>
      <c r="C744" s="45" t="s">
        <v>233</v>
      </c>
      <c r="D744" s="45" t="s">
        <v>229</v>
      </c>
      <c r="E744" s="43">
        <v>42252</v>
      </c>
      <c r="F744" s="42">
        <v>10</v>
      </c>
      <c r="G744" s="42" t="s">
        <v>162</v>
      </c>
      <c r="H744" s="42">
        <v>3</v>
      </c>
      <c r="I744" s="42">
        <v>1</v>
      </c>
      <c r="J744" s="42">
        <v>33</v>
      </c>
      <c r="K744" s="44" t="s">
        <v>144</v>
      </c>
    </row>
    <row r="745" spans="1:11">
      <c r="A745" s="37">
        <v>2512</v>
      </c>
      <c r="B745" s="38">
        <v>1242</v>
      </c>
      <c r="C745" s="46" t="s">
        <v>233</v>
      </c>
      <c r="D745" s="46" t="s">
        <v>229</v>
      </c>
      <c r="E745" s="39">
        <v>42252</v>
      </c>
      <c r="F745" s="38">
        <v>11</v>
      </c>
      <c r="G745" s="38" t="s">
        <v>163</v>
      </c>
      <c r="H745" s="38">
        <v>3</v>
      </c>
      <c r="I745" s="38">
        <v>3</v>
      </c>
      <c r="J745" s="38">
        <v>100</v>
      </c>
      <c r="K745" s="40" t="s">
        <v>152</v>
      </c>
    </row>
    <row r="746" spans="1:11">
      <c r="A746" s="41">
        <v>2513</v>
      </c>
      <c r="B746" s="42">
        <v>1242</v>
      </c>
      <c r="C746" s="45" t="s">
        <v>233</v>
      </c>
      <c r="D746" s="45" t="s">
        <v>229</v>
      </c>
      <c r="E746" s="43">
        <v>42252</v>
      </c>
      <c r="F746" s="42">
        <v>12</v>
      </c>
      <c r="G746" s="42" t="s">
        <v>164</v>
      </c>
      <c r="H746" s="42">
        <v>3</v>
      </c>
      <c r="I746" s="42">
        <v>3</v>
      </c>
      <c r="J746" s="42">
        <v>100</v>
      </c>
      <c r="K746" s="44" t="s">
        <v>152</v>
      </c>
    </row>
    <row r="747" spans="1:11">
      <c r="A747" s="37">
        <v>2514</v>
      </c>
      <c r="B747" s="38">
        <v>1242</v>
      </c>
      <c r="C747" s="46" t="s">
        <v>233</v>
      </c>
      <c r="D747" s="46" t="s">
        <v>229</v>
      </c>
      <c r="E747" s="39">
        <v>42252</v>
      </c>
      <c r="F747" s="38">
        <v>13</v>
      </c>
      <c r="G747" s="38" t="s">
        <v>165</v>
      </c>
      <c r="H747" s="38">
        <v>3</v>
      </c>
      <c r="I747" s="38">
        <v>3</v>
      </c>
      <c r="J747" s="38">
        <v>100</v>
      </c>
      <c r="K747" s="40" t="s">
        <v>152</v>
      </c>
    </row>
    <row r="748" spans="1:11">
      <c r="A748" s="41">
        <v>2515</v>
      </c>
      <c r="B748" s="42">
        <v>1242</v>
      </c>
      <c r="C748" s="45" t="s">
        <v>233</v>
      </c>
      <c r="D748" s="45" t="s">
        <v>229</v>
      </c>
      <c r="E748" s="43">
        <v>42252</v>
      </c>
      <c r="F748" s="42">
        <v>14</v>
      </c>
      <c r="G748" s="42" t="s">
        <v>166</v>
      </c>
      <c r="H748" s="42">
        <v>3</v>
      </c>
      <c r="I748" s="42">
        <v>1</v>
      </c>
      <c r="J748" s="42">
        <v>33</v>
      </c>
      <c r="K748" s="44" t="s">
        <v>144</v>
      </c>
    </row>
    <row r="749" spans="1:11">
      <c r="A749" s="37">
        <v>2516</v>
      </c>
      <c r="B749" s="38">
        <v>1243</v>
      </c>
      <c r="C749" s="46" t="s">
        <v>192</v>
      </c>
      <c r="D749" s="46" t="s">
        <v>229</v>
      </c>
      <c r="E749" s="39">
        <v>42252</v>
      </c>
      <c r="F749" s="38">
        <v>1</v>
      </c>
      <c r="G749" s="38" t="s">
        <v>153</v>
      </c>
      <c r="H749" s="38">
        <v>3</v>
      </c>
      <c r="I749" s="38">
        <v>3</v>
      </c>
      <c r="J749" s="38">
        <v>100</v>
      </c>
      <c r="K749" s="40" t="s">
        <v>152</v>
      </c>
    </row>
    <row r="750" spans="1:11">
      <c r="A750" s="41">
        <v>2517</v>
      </c>
      <c r="B750" s="42">
        <v>1243</v>
      </c>
      <c r="C750" s="45" t="s">
        <v>192</v>
      </c>
      <c r="D750" s="45" t="s">
        <v>229</v>
      </c>
      <c r="E750" s="43">
        <v>42252</v>
      </c>
      <c r="F750" s="42">
        <v>2</v>
      </c>
      <c r="G750" s="42" t="s">
        <v>154</v>
      </c>
      <c r="H750" s="42">
        <v>3</v>
      </c>
      <c r="I750" s="42">
        <v>3</v>
      </c>
      <c r="J750" s="42">
        <v>100</v>
      </c>
      <c r="K750" s="44" t="s">
        <v>152</v>
      </c>
    </row>
    <row r="751" spans="1:11">
      <c r="A751" s="37">
        <v>2518</v>
      </c>
      <c r="B751" s="38">
        <v>1243</v>
      </c>
      <c r="C751" s="46" t="s">
        <v>192</v>
      </c>
      <c r="D751" s="46" t="s">
        <v>229</v>
      </c>
      <c r="E751" s="39">
        <v>42252</v>
      </c>
      <c r="F751" s="38">
        <v>3</v>
      </c>
      <c r="G751" s="38" t="s">
        <v>155</v>
      </c>
      <c r="H751" s="38">
        <v>3</v>
      </c>
      <c r="I751" s="38">
        <v>3</v>
      </c>
      <c r="J751" s="38">
        <v>100</v>
      </c>
      <c r="K751" s="40" t="s">
        <v>152</v>
      </c>
    </row>
    <row r="752" spans="1:11">
      <c r="A752" s="41">
        <v>2519</v>
      </c>
      <c r="B752" s="42">
        <v>1243</v>
      </c>
      <c r="C752" s="45" t="s">
        <v>192</v>
      </c>
      <c r="D752" s="45" t="s">
        <v>229</v>
      </c>
      <c r="E752" s="43">
        <v>42252</v>
      </c>
      <c r="F752" s="42">
        <v>4</v>
      </c>
      <c r="G752" s="42" t="s">
        <v>156</v>
      </c>
      <c r="H752" s="42">
        <v>3</v>
      </c>
      <c r="I752" s="42">
        <v>2</v>
      </c>
      <c r="J752" s="42">
        <v>67</v>
      </c>
      <c r="K752" s="44" t="s">
        <v>144</v>
      </c>
    </row>
    <row r="753" spans="1:11">
      <c r="A753" s="37">
        <v>2520</v>
      </c>
      <c r="B753" s="38">
        <v>1243</v>
      </c>
      <c r="C753" s="46" t="s">
        <v>192</v>
      </c>
      <c r="D753" s="46" t="s">
        <v>229</v>
      </c>
      <c r="E753" s="39">
        <v>42252</v>
      </c>
      <c r="F753" s="38">
        <v>5</v>
      </c>
      <c r="G753" s="38" t="s">
        <v>157</v>
      </c>
      <c r="H753" s="38">
        <v>3</v>
      </c>
      <c r="I753" s="38">
        <v>3</v>
      </c>
      <c r="J753" s="38">
        <v>100</v>
      </c>
      <c r="K753" s="40" t="s">
        <v>152</v>
      </c>
    </row>
    <row r="754" spans="1:11">
      <c r="A754" s="41">
        <v>2521</v>
      </c>
      <c r="B754" s="42">
        <v>1243</v>
      </c>
      <c r="C754" s="45" t="s">
        <v>192</v>
      </c>
      <c r="D754" s="45" t="s">
        <v>229</v>
      </c>
      <c r="E754" s="43">
        <v>42252</v>
      </c>
      <c r="F754" s="42">
        <v>6</v>
      </c>
      <c r="G754" s="42" t="s">
        <v>158</v>
      </c>
      <c r="H754" s="42">
        <v>3</v>
      </c>
      <c r="I754" s="42">
        <v>3</v>
      </c>
      <c r="J754" s="42">
        <v>100</v>
      </c>
      <c r="K754" s="44" t="s">
        <v>152</v>
      </c>
    </row>
    <row r="755" spans="1:11">
      <c r="A755" s="37">
        <v>2522</v>
      </c>
      <c r="B755" s="38">
        <v>1243</v>
      </c>
      <c r="C755" s="46" t="s">
        <v>192</v>
      </c>
      <c r="D755" s="46" t="s">
        <v>229</v>
      </c>
      <c r="E755" s="39">
        <v>42252</v>
      </c>
      <c r="F755" s="38">
        <v>7</v>
      </c>
      <c r="G755" s="38" t="s">
        <v>159</v>
      </c>
      <c r="H755" s="38">
        <v>3</v>
      </c>
      <c r="I755" s="38">
        <v>2</v>
      </c>
      <c r="J755" s="38">
        <v>67</v>
      </c>
      <c r="K755" s="40" t="s">
        <v>144</v>
      </c>
    </row>
    <row r="756" spans="1:11">
      <c r="A756" s="41">
        <v>2523</v>
      </c>
      <c r="B756" s="42">
        <v>1243</v>
      </c>
      <c r="C756" s="45" t="s">
        <v>192</v>
      </c>
      <c r="D756" s="45" t="s">
        <v>229</v>
      </c>
      <c r="E756" s="43">
        <v>42252</v>
      </c>
      <c r="F756" s="42">
        <v>8</v>
      </c>
      <c r="G756" s="42" t="s">
        <v>160</v>
      </c>
      <c r="H756" s="42">
        <v>3</v>
      </c>
      <c r="I756" s="42">
        <v>1</v>
      </c>
      <c r="J756" s="42">
        <v>33</v>
      </c>
      <c r="K756" s="44" t="s">
        <v>144</v>
      </c>
    </row>
    <row r="757" spans="1:11">
      <c r="A757" s="37">
        <v>2524</v>
      </c>
      <c r="B757" s="38">
        <v>1243</v>
      </c>
      <c r="C757" s="46" t="s">
        <v>192</v>
      </c>
      <c r="D757" s="46" t="s">
        <v>229</v>
      </c>
      <c r="E757" s="39">
        <v>42252</v>
      </c>
      <c r="F757" s="38">
        <v>9</v>
      </c>
      <c r="G757" s="38" t="s">
        <v>161</v>
      </c>
      <c r="H757" s="38">
        <v>3</v>
      </c>
      <c r="I757" s="38">
        <v>3</v>
      </c>
      <c r="J757" s="38">
        <v>100</v>
      </c>
      <c r="K757" s="40" t="s">
        <v>152</v>
      </c>
    </row>
    <row r="758" spans="1:11">
      <c r="A758" s="41">
        <v>2525</v>
      </c>
      <c r="B758" s="42">
        <v>1243</v>
      </c>
      <c r="C758" s="45" t="s">
        <v>192</v>
      </c>
      <c r="D758" s="45" t="s">
        <v>229</v>
      </c>
      <c r="E758" s="43">
        <v>42252</v>
      </c>
      <c r="F758" s="42">
        <v>10</v>
      </c>
      <c r="G758" s="42" t="s">
        <v>162</v>
      </c>
      <c r="H758" s="42">
        <v>3</v>
      </c>
      <c r="I758" s="42">
        <v>2</v>
      </c>
      <c r="J758" s="42">
        <v>67</v>
      </c>
      <c r="K758" s="44" t="s">
        <v>144</v>
      </c>
    </row>
    <row r="759" spans="1:11">
      <c r="A759" s="37">
        <v>2526</v>
      </c>
      <c r="B759" s="38">
        <v>1243</v>
      </c>
      <c r="C759" s="46" t="s">
        <v>192</v>
      </c>
      <c r="D759" s="46" t="s">
        <v>229</v>
      </c>
      <c r="E759" s="39">
        <v>42252</v>
      </c>
      <c r="F759" s="38">
        <v>11</v>
      </c>
      <c r="G759" s="38" t="s">
        <v>163</v>
      </c>
      <c r="H759" s="38">
        <v>3</v>
      </c>
      <c r="I759" s="38">
        <v>3</v>
      </c>
      <c r="J759" s="38">
        <v>100</v>
      </c>
      <c r="K759" s="40" t="s">
        <v>152</v>
      </c>
    </row>
    <row r="760" spans="1:11">
      <c r="A760" s="41">
        <v>2527</v>
      </c>
      <c r="B760" s="42">
        <v>1243</v>
      </c>
      <c r="C760" s="45" t="s">
        <v>192</v>
      </c>
      <c r="D760" s="45" t="s">
        <v>229</v>
      </c>
      <c r="E760" s="43">
        <v>42252</v>
      </c>
      <c r="F760" s="42">
        <v>12</v>
      </c>
      <c r="G760" s="42" t="s">
        <v>164</v>
      </c>
      <c r="H760" s="42">
        <v>3</v>
      </c>
      <c r="I760" s="42">
        <v>1</v>
      </c>
      <c r="J760" s="42">
        <v>33</v>
      </c>
      <c r="K760" s="44" t="s">
        <v>144</v>
      </c>
    </row>
    <row r="761" spans="1:11">
      <c r="A761" s="37">
        <v>2528</v>
      </c>
      <c r="B761" s="38">
        <v>1243</v>
      </c>
      <c r="C761" s="46" t="s">
        <v>192</v>
      </c>
      <c r="D761" s="46" t="s">
        <v>229</v>
      </c>
      <c r="E761" s="39">
        <v>42252</v>
      </c>
      <c r="F761" s="38">
        <v>13</v>
      </c>
      <c r="G761" s="38" t="s">
        <v>165</v>
      </c>
      <c r="H761" s="38">
        <v>3</v>
      </c>
      <c r="I761" s="38">
        <v>3</v>
      </c>
      <c r="J761" s="38">
        <v>100</v>
      </c>
      <c r="K761" s="40" t="s">
        <v>152</v>
      </c>
    </row>
    <row r="762" spans="1:11">
      <c r="A762" s="41">
        <v>2529</v>
      </c>
      <c r="B762" s="42">
        <v>1243</v>
      </c>
      <c r="C762" s="45" t="s">
        <v>192</v>
      </c>
      <c r="D762" s="45" t="s">
        <v>229</v>
      </c>
      <c r="E762" s="43">
        <v>42252</v>
      </c>
      <c r="F762" s="42">
        <v>14</v>
      </c>
      <c r="G762" s="42" t="s">
        <v>166</v>
      </c>
      <c r="H762" s="42">
        <v>3</v>
      </c>
      <c r="I762" s="42">
        <v>2</v>
      </c>
      <c r="J762" s="42">
        <v>67</v>
      </c>
      <c r="K762" s="44" t="s">
        <v>144</v>
      </c>
    </row>
    <row r="763" spans="1:11">
      <c r="A763" s="37">
        <v>2530</v>
      </c>
      <c r="B763" s="38">
        <v>1244</v>
      </c>
      <c r="C763" s="46" t="s">
        <v>195</v>
      </c>
      <c r="D763" s="46" t="s">
        <v>229</v>
      </c>
      <c r="E763" s="39">
        <v>42252</v>
      </c>
      <c r="F763" s="38">
        <v>1</v>
      </c>
      <c r="G763" s="38" t="s">
        <v>153</v>
      </c>
      <c r="H763" s="38">
        <v>3</v>
      </c>
      <c r="I763" s="38">
        <v>3</v>
      </c>
      <c r="J763" s="38">
        <v>100</v>
      </c>
      <c r="K763" s="40" t="s">
        <v>152</v>
      </c>
    </row>
    <row r="764" spans="1:11">
      <c r="A764" s="41">
        <v>2531</v>
      </c>
      <c r="B764" s="42">
        <v>1244</v>
      </c>
      <c r="C764" s="45" t="s">
        <v>195</v>
      </c>
      <c r="D764" s="45" t="s">
        <v>229</v>
      </c>
      <c r="E764" s="43">
        <v>42252</v>
      </c>
      <c r="F764" s="42">
        <v>2</v>
      </c>
      <c r="G764" s="42" t="s">
        <v>154</v>
      </c>
      <c r="H764" s="42">
        <v>3</v>
      </c>
      <c r="I764" s="42">
        <v>2</v>
      </c>
      <c r="J764" s="42">
        <v>67</v>
      </c>
      <c r="K764" s="44" t="s">
        <v>144</v>
      </c>
    </row>
    <row r="765" spans="1:11">
      <c r="A765" s="37">
        <v>2532</v>
      </c>
      <c r="B765" s="38">
        <v>1244</v>
      </c>
      <c r="C765" s="46" t="s">
        <v>195</v>
      </c>
      <c r="D765" s="46" t="s">
        <v>229</v>
      </c>
      <c r="E765" s="39">
        <v>42252</v>
      </c>
      <c r="F765" s="38">
        <v>3</v>
      </c>
      <c r="G765" s="38" t="s">
        <v>155</v>
      </c>
      <c r="H765" s="38">
        <v>3</v>
      </c>
      <c r="I765" s="38">
        <v>3</v>
      </c>
      <c r="J765" s="38">
        <v>100</v>
      </c>
      <c r="K765" s="40" t="s">
        <v>152</v>
      </c>
    </row>
    <row r="766" spans="1:11">
      <c r="A766" s="41">
        <v>2533</v>
      </c>
      <c r="B766" s="42">
        <v>1244</v>
      </c>
      <c r="C766" s="45" t="s">
        <v>195</v>
      </c>
      <c r="D766" s="45" t="s">
        <v>229</v>
      </c>
      <c r="E766" s="43">
        <v>42252</v>
      </c>
      <c r="F766" s="42">
        <v>4</v>
      </c>
      <c r="G766" s="42" t="s">
        <v>156</v>
      </c>
      <c r="H766" s="42">
        <v>3</v>
      </c>
      <c r="I766" s="42">
        <v>2</v>
      </c>
      <c r="J766" s="42">
        <v>67</v>
      </c>
      <c r="K766" s="44" t="s">
        <v>144</v>
      </c>
    </row>
    <row r="767" spans="1:11">
      <c r="A767" s="37">
        <v>2534</v>
      </c>
      <c r="B767" s="38">
        <v>1244</v>
      </c>
      <c r="C767" s="46" t="s">
        <v>195</v>
      </c>
      <c r="D767" s="46" t="s">
        <v>229</v>
      </c>
      <c r="E767" s="39">
        <v>42252</v>
      </c>
      <c r="F767" s="38">
        <v>5</v>
      </c>
      <c r="G767" s="38" t="s">
        <v>157</v>
      </c>
      <c r="H767" s="38">
        <v>3</v>
      </c>
      <c r="I767" s="38">
        <v>3</v>
      </c>
      <c r="J767" s="38">
        <v>100</v>
      </c>
      <c r="K767" s="40" t="s">
        <v>152</v>
      </c>
    </row>
    <row r="768" spans="1:11">
      <c r="A768" s="41">
        <v>2535</v>
      </c>
      <c r="B768" s="42">
        <v>1244</v>
      </c>
      <c r="C768" s="45" t="s">
        <v>195</v>
      </c>
      <c r="D768" s="45" t="s">
        <v>229</v>
      </c>
      <c r="E768" s="43">
        <v>42252</v>
      </c>
      <c r="F768" s="42">
        <v>6</v>
      </c>
      <c r="G768" s="42" t="s">
        <v>158</v>
      </c>
      <c r="H768" s="42">
        <v>3</v>
      </c>
      <c r="I768" s="42">
        <v>2</v>
      </c>
      <c r="J768" s="42">
        <v>67</v>
      </c>
      <c r="K768" s="44" t="s">
        <v>144</v>
      </c>
    </row>
    <row r="769" spans="1:11">
      <c r="A769" s="37">
        <v>2536</v>
      </c>
      <c r="B769" s="38">
        <v>1244</v>
      </c>
      <c r="C769" s="46" t="s">
        <v>195</v>
      </c>
      <c r="D769" s="46" t="s">
        <v>229</v>
      </c>
      <c r="E769" s="39">
        <v>42252</v>
      </c>
      <c r="F769" s="38">
        <v>7</v>
      </c>
      <c r="G769" s="38" t="s">
        <v>159</v>
      </c>
      <c r="H769" s="38">
        <v>3</v>
      </c>
      <c r="I769" s="38">
        <v>2</v>
      </c>
      <c r="J769" s="38">
        <v>67</v>
      </c>
      <c r="K769" s="40" t="s">
        <v>144</v>
      </c>
    </row>
    <row r="770" spans="1:11">
      <c r="A770" s="41">
        <v>2537</v>
      </c>
      <c r="B770" s="42">
        <v>1244</v>
      </c>
      <c r="C770" s="45" t="s">
        <v>195</v>
      </c>
      <c r="D770" s="45" t="s">
        <v>229</v>
      </c>
      <c r="E770" s="43">
        <v>42252</v>
      </c>
      <c r="F770" s="42">
        <v>8</v>
      </c>
      <c r="G770" s="42" t="s">
        <v>160</v>
      </c>
      <c r="H770" s="42">
        <v>3</v>
      </c>
      <c r="I770" s="42">
        <v>3</v>
      </c>
      <c r="J770" s="42">
        <v>100</v>
      </c>
      <c r="K770" s="44" t="s">
        <v>152</v>
      </c>
    </row>
    <row r="771" spans="1:11">
      <c r="A771" s="37">
        <v>2538</v>
      </c>
      <c r="B771" s="38">
        <v>1244</v>
      </c>
      <c r="C771" s="46" t="s">
        <v>195</v>
      </c>
      <c r="D771" s="46" t="s">
        <v>229</v>
      </c>
      <c r="E771" s="39">
        <v>42252</v>
      </c>
      <c r="F771" s="38">
        <v>9</v>
      </c>
      <c r="G771" s="38" t="s">
        <v>161</v>
      </c>
      <c r="H771" s="38">
        <v>3</v>
      </c>
      <c r="I771" s="38">
        <v>3</v>
      </c>
      <c r="J771" s="38">
        <v>100</v>
      </c>
      <c r="K771" s="40" t="s">
        <v>152</v>
      </c>
    </row>
    <row r="772" spans="1:11">
      <c r="A772" s="41">
        <v>2539</v>
      </c>
      <c r="B772" s="42">
        <v>1244</v>
      </c>
      <c r="C772" s="45" t="s">
        <v>195</v>
      </c>
      <c r="D772" s="45" t="s">
        <v>229</v>
      </c>
      <c r="E772" s="43">
        <v>42252</v>
      </c>
      <c r="F772" s="42">
        <v>10</v>
      </c>
      <c r="G772" s="42" t="s">
        <v>162</v>
      </c>
      <c r="H772" s="42">
        <v>3</v>
      </c>
      <c r="I772" s="42">
        <v>3</v>
      </c>
      <c r="J772" s="42">
        <v>100</v>
      </c>
      <c r="K772" s="44" t="s">
        <v>152</v>
      </c>
    </row>
    <row r="773" spans="1:11">
      <c r="A773" s="37">
        <v>2540</v>
      </c>
      <c r="B773" s="38">
        <v>1244</v>
      </c>
      <c r="C773" s="46" t="s">
        <v>195</v>
      </c>
      <c r="D773" s="46" t="s">
        <v>229</v>
      </c>
      <c r="E773" s="39">
        <v>42252</v>
      </c>
      <c r="F773" s="38">
        <v>11</v>
      </c>
      <c r="G773" s="38" t="s">
        <v>163</v>
      </c>
      <c r="H773" s="38">
        <v>3</v>
      </c>
      <c r="I773" s="38">
        <v>1</v>
      </c>
      <c r="J773" s="38">
        <v>33</v>
      </c>
      <c r="K773" s="40" t="s">
        <v>144</v>
      </c>
    </row>
    <row r="774" spans="1:11">
      <c r="A774" s="41">
        <v>2541</v>
      </c>
      <c r="B774" s="42">
        <v>1244</v>
      </c>
      <c r="C774" s="45" t="s">
        <v>195</v>
      </c>
      <c r="D774" s="45" t="s">
        <v>229</v>
      </c>
      <c r="E774" s="43">
        <v>42252</v>
      </c>
      <c r="F774" s="42">
        <v>12</v>
      </c>
      <c r="G774" s="42" t="s">
        <v>164</v>
      </c>
      <c r="H774" s="42">
        <v>3</v>
      </c>
      <c r="I774" s="42">
        <v>1</v>
      </c>
      <c r="J774" s="42">
        <v>33</v>
      </c>
      <c r="K774" s="44" t="s">
        <v>144</v>
      </c>
    </row>
    <row r="775" spans="1:11">
      <c r="A775" s="37">
        <v>2542</v>
      </c>
      <c r="B775" s="38">
        <v>1244</v>
      </c>
      <c r="C775" s="46" t="s">
        <v>195</v>
      </c>
      <c r="D775" s="46" t="s">
        <v>229</v>
      </c>
      <c r="E775" s="39">
        <v>42252</v>
      </c>
      <c r="F775" s="38">
        <v>13</v>
      </c>
      <c r="G775" s="38" t="s">
        <v>165</v>
      </c>
      <c r="H775" s="38">
        <v>3</v>
      </c>
      <c r="I775" s="38">
        <v>3</v>
      </c>
      <c r="J775" s="38">
        <v>100</v>
      </c>
      <c r="K775" s="40" t="s">
        <v>152</v>
      </c>
    </row>
    <row r="776" spans="1:11">
      <c r="A776" s="41">
        <v>2543</v>
      </c>
      <c r="B776" s="42">
        <v>1244</v>
      </c>
      <c r="C776" s="45" t="s">
        <v>195</v>
      </c>
      <c r="D776" s="45" t="s">
        <v>229</v>
      </c>
      <c r="E776" s="43">
        <v>42252</v>
      </c>
      <c r="F776" s="42">
        <v>14</v>
      </c>
      <c r="G776" s="42" t="s">
        <v>166</v>
      </c>
      <c r="H776" s="42">
        <v>3</v>
      </c>
      <c r="I776" s="42">
        <v>3</v>
      </c>
      <c r="J776" s="42">
        <v>100</v>
      </c>
      <c r="K776" s="44" t="s">
        <v>152</v>
      </c>
    </row>
    <row r="777" spans="1:11">
      <c r="A777" s="37">
        <v>2544</v>
      </c>
      <c r="B777" s="38">
        <v>1245</v>
      </c>
      <c r="C777" s="46" t="s">
        <v>183</v>
      </c>
      <c r="D777" s="46" t="s">
        <v>229</v>
      </c>
      <c r="E777" s="39">
        <v>42252</v>
      </c>
      <c r="F777" s="38">
        <v>1</v>
      </c>
      <c r="G777" s="38" t="s">
        <v>153</v>
      </c>
      <c r="H777" s="38">
        <v>3</v>
      </c>
      <c r="I777" s="38">
        <v>3</v>
      </c>
      <c r="J777" s="38">
        <v>100</v>
      </c>
      <c r="K777" s="40" t="s">
        <v>152</v>
      </c>
    </row>
    <row r="778" spans="1:11">
      <c r="A778" s="41">
        <v>2545</v>
      </c>
      <c r="B778" s="42">
        <v>1245</v>
      </c>
      <c r="C778" s="45" t="s">
        <v>183</v>
      </c>
      <c r="D778" s="45" t="s">
        <v>229</v>
      </c>
      <c r="E778" s="43">
        <v>42252</v>
      </c>
      <c r="F778" s="42">
        <v>2</v>
      </c>
      <c r="G778" s="42" t="s">
        <v>154</v>
      </c>
      <c r="H778" s="42">
        <v>3</v>
      </c>
      <c r="I778" s="42">
        <v>1</v>
      </c>
      <c r="J778" s="42">
        <v>33</v>
      </c>
      <c r="K778" s="44" t="s">
        <v>144</v>
      </c>
    </row>
    <row r="779" spans="1:11">
      <c r="A779" s="37">
        <v>2546</v>
      </c>
      <c r="B779" s="38">
        <v>1245</v>
      </c>
      <c r="C779" s="46" t="s">
        <v>183</v>
      </c>
      <c r="D779" s="46" t="s">
        <v>229</v>
      </c>
      <c r="E779" s="39">
        <v>42252</v>
      </c>
      <c r="F779" s="38">
        <v>3</v>
      </c>
      <c r="G779" s="38" t="s">
        <v>155</v>
      </c>
      <c r="H779" s="38">
        <v>3</v>
      </c>
      <c r="I779" s="38">
        <v>3</v>
      </c>
      <c r="J779" s="38">
        <v>100</v>
      </c>
      <c r="K779" s="40" t="s">
        <v>152</v>
      </c>
    </row>
    <row r="780" spans="1:11">
      <c r="A780" s="41">
        <v>2547</v>
      </c>
      <c r="B780" s="42">
        <v>1245</v>
      </c>
      <c r="C780" s="45" t="s">
        <v>183</v>
      </c>
      <c r="D780" s="45" t="s">
        <v>229</v>
      </c>
      <c r="E780" s="43">
        <v>42252</v>
      </c>
      <c r="F780" s="42">
        <v>4</v>
      </c>
      <c r="G780" s="42" t="s">
        <v>156</v>
      </c>
      <c r="H780" s="42">
        <v>3</v>
      </c>
      <c r="I780" s="42">
        <v>2</v>
      </c>
      <c r="J780" s="42">
        <v>67</v>
      </c>
      <c r="K780" s="44" t="s">
        <v>144</v>
      </c>
    </row>
    <row r="781" spans="1:11">
      <c r="A781" s="37">
        <v>2548</v>
      </c>
      <c r="B781" s="38">
        <v>1245</v>
      </c>
      <c r="C781" s="46" t="s">
        <v>183</v>
      </c>
      <c r="D781" s="46" t="s">
        <v>229</v>
      </c>
      <c r="E781" s="39">
        <v>42252</v>
      </c>
      <c r="F781" s="38">
        <v>5</v>
      </c>
      <c r="G781" s="38" t="s">
        <v>157</v>
      </c>
      <c r="H781" s="38">
        <v>3</v>
      </c>
      <c r="I781" s="38">
        <v>2</v>
      </c>
      <c r="J781" s="38">
        <v>67</v>
      </c>
      <c r="K781" s="40" t="s">
        <v>144</v>
      </c>
    </row>
    <row r="782" spans="1:11">
      <c r="A782" s="41">
        <v>2549</v>
      </c>
      <c r="B782" s="42">
        <v>1245</v>
      </c>
      <c r="C782" s="45" t="s">
        <v>183</v>
      </c>
      <c r="D782" s="45" t="s">
        <v>229</v>
      </c>
      <c r="E782" s="43">
        <v>42252</v>
      </c>
      <c r="F782" s="42">
        <v>6</v>
      </c>
      <c r="G782" s="42" t="s">
        <v>158</v>
      </c>
      <c r="H782" s="42">
        <v>3</v>
      </c>
      <c r="I782" s="42">
        <v>2</v>
      </c>
      <c r="J782" s="42">
        <v>67</v>
      </c>
      <c r="K782" s="44" t="s">
        <v>144</v>
      </c>
    </row>
    <row r="783" spans="1:11">
      <c r="A783" s="37">
        <v>2550</v>
      </c>
      <c r="B783" s="38">
        <v>1245</v>
      </c>
      <c r="C783" s="46" t="s">
        <v>183</v>
      </c>
      <c r="D783" s="46" t="s">
        <v>229</v>
      </c>
      <c r="E783" s="39">
        <v>42252</v>
      </c>
      <c r="F783" s="38">
        <v>7</v>
      </c>
      <c r="G783" s="38" t="s">
        <v>159</v>
      </c>
      <c r="H783" s="38">
        <v>3</v>
      </c>
      <c r="I783" s="38">
        <v>3</v>
      </c>
      <c r="J783" s="38">
        <v>100</v>
      </c>
      <c r="K783" s="40" t="s">
        <v>152</v>
      </c>
    </row>
    <row r="784" spans="1:11">
      <c r="A784" s="41">
        <v>2551</v>
      </c>
      <c r="B784" s="42">
        <v>1245</v>
      </c>
      <c r="C784" s="45" t="s">
        <v>183</v>
      </c>
      <c r="D784" s="45" t="s">
        <v>229</v>
      </c>
      <c r="E784" s="43">
        <v>42252</v>
      </c>
      <c r="F784" s="42">
        <v>8</v>
      </c>
      <c r="G784" s="42" t="s">
        <v>160</v>
      </c>
      <c r="H784" s="42">
        <v>3</v>
      </c>
      <c r="I784" s="42">
        <v>1</v>
      </c>
      <c r="J784" s="42">
        <v>33</v>
      </c>
      <c r="K784" s="44" t="s">
        <v>144</v>
      </c>
    </row>
    <row r="785" spans="1:11">
      <c r="A785" s="37">
        <v>2552</v>
      </c>
      <c r="B785" s="38">
        <v>1245</v>
      </c>
      <c r="C785" s="46" t="s">
        <v>183</v>
      </c>
      <c r="D785" s="46" t="s">
        <v>229</v>
      </c>
      <c r="E785" s="39">
        <v>42252</v>
      </c>
      <c r="F785" s="38">
        <v>9</v>
      </c>
      <c r="G785" s="38" t="s">
        <v>161</v>
      </c>
      <c r="H785" s="38">
        <v>3</v>
      </c>
      <c r="I785" s="38">
        <v>3</v>
      </c>
      <c r="J785" s="38">
        <v>100</v>
      </c>
      <c r="K785" s="40" t="s">
        <v>152</v>
      </c>
    </row>
    <row r="786" spans="1:11">
      <c r="A786" s="41">
        <v>2553</v>
      </c>
      <c r="B786" s="42">
        <v>1245</v>
      </c>
      <c r="C786" s="45" t="s">
        <v>183</v>
      </c>
      <c r="D786" s="45" t="s">
        <v>229</v>
      </c>
      <c r="E786" s="43">
        <v>42252</v>
      </c>
      <c r="F786" s="42">
        <v>10</v>
      </c>
      <c r="G786" s="42" t="s">
        <v>162</v>
      </c>
      <c r="H786" s="42">
        <v>3</v>
      </c>
      <c r="I786" s="42">
        <v>3</v>
      </c>
      <c r="J786" s="42">
        <v>100</v>
      </c>
      <c r="K786" s="44" t="s">
        <v>152</v>
      </c>
    </row>
    <row r="787" spans="1:11">
      <c r="A787" s="37">
        <v>2554</v>
      </c>
      <c r="B787" s="38">
        <v>1245</v>
      </c>
      <c r="C787" s="46" t="s">
        <v>183</v>
      </c>
      <c r="D787" s="46" t="s">
        <v>229</v>
      </c>
      <c r="E787" s="39">
        <v>42252</v>
      </c>
      <c r="F787" s="38">
        <v>11</v>
      </c>
      <c r="G787" s="38" t="s">
        <v>163</v>
      </c>
      <c r="H787" s="38">
        <v>3</v>
      </c>
      <c r="I787" s="38">
        <v>2</v>
      </c>
      <c r="J787" s="38">
        <v>67</v>
      </c>
      <c r="K787" s="40" t="s">
        <v>144</v>
      </c>
    </row>
    <row r="788" spans="1:11">
      <c r="A788" s="41">
        <v>2555</v>
      </c>
      <c r="B788" s="42">
        <v>1245</v>
      </c>
      <c r="C788" s="45" t="s">
        <v>183</v>
      </c>
      <c r="D788" s="45" t="s">
        <v>229</v>
      </c>
      <c r="E788" s="43">
        <v>42252</v>
      </c>
      <c r="F788" s="42">
        <v>12</v>
      </c>
      <c r="G788" s="42" t="s">
        <v>164</v>
      </c>
      <c r="H788" s="42">
        <v>3</v>
      </c>
      <c r="I788" s="42">
        <v>2</v>
      </c>
      <c r="J788" s="42">
        <v>67</v>
      </c>
      <c r="K788" s="44" t="s">
        <v>144</v>
      </c>
    </row>
    <row r="789" spans="1:11">
      <c r="A789" s="37">
        <v>2556</v>
      </c>
      <c r="B789" s="38">
        <v>1245</v>
      </c>
      <c r="C789" s="46" t="s">
        <v>183</v>
      </c>
      <c r="D789" s="46" t="s">
        <v>229</v>
      </c>
      <c r="E789" s="39">
        <v>42252</v>
      </c>
      <c r="F789" s="38">
        <v>13</v>
      </c>
      <c r="G789" s="38" t="s">
        <v>165</v>
      </c>
      <c r="H789" s="38">
        <v>3</v>
      </c>
      <c r="I789" s="38">
        <v>2</v>
      </c>
      <c r="J789" s="38">
        <v>67</v>
      </c>
      <c r="K789" s="40" t="s">
        <v>144</v>
      </c>
    </row>
    <row r="790" spans="1:11">
      <c r="A790" s="41">
        <v>2557</v>
      </c>
      <c r="B790" s="42">
        <v>1245</v>
      </c>
      <c r="C790" s="45" t="s">
        <v>183</v>
      </c>
      <c r="D790" s="45" t="s">
        <v>229</v>
      </c>
      <c r="E790" s="43">
        <v>42252</v>
      </c>
      <c r="F790" s="42">
        <v>14</v>
      </c>
      <c r="G790" s="42" t="s">
        <v>166</v>
      </c>
      <c r="H790" s="42">
        <v>3</v>
      </c>
      <c r="I790" s="42">
        <v>1</v>
      </c>
      <c r="J790" s="42">
        <v>33</v>
      </c>
      <c r="K790" s="44" t="s">
        <v>144</v>
      </c>
    </row>
    <row r="791" spans="1:11">
      <c r="A791" s="37">
        <v>2558</v>
      </c>
      <c r="B791" s="38">
        <v>1246</v>
      </c>
      <c r="C791" s="46" t="s">
        <v>225</v>
      </c>
      <c r="D791" s="46" t="s">
        <v>229</v>
      </c>
      <c r="E791" s="39">
        <v>42252</v>
      </c>
      <c r="F791" s="38">
        <v>1</v>
      </c>
      <c r="G791" s="38" t="s">
        <v>153</v>
      </c>
      <c r="H791" s="38">
        <v>3</v>
      </c>
      <c r="I791" s="38">
        <v>2</v>
      </c>
      <c r="J791" s="38">
        <v>67</v>
      </c>
      <c r="K791" s="40" t="s">
        <v>144</v>
      </c>
    </row>
    <row r="792" spans="1:11">
      <c r="A792" s="41">
        <v>2559</v>
      </c>
      <c r="B792" s="42">
        <v>1246</v>
      </c>
      <c r="C792" s="45" t="s">
        <v>225</v>
      </c>
      <c r="D792" s="45" t="s">
        <v>229</v>
      </c>
      <c r="E792" s="43">
        <v>42252</v>
      </c>
      <c r="F792" s="42">
        <v>2</v>
      </c>
      <c r="G792" s="42" t="s">
        <v>154</v>
      </c>
      <c r="H792" s="42">
        <v>3</v>
      </c>
      <c r="I792" s="42">
        <v>2</v>
      </c>
      <c r="J792" s="42">
        <v>67</v>
      </c>
      <c r="K792" s="44" t="s">
        <v>144</v>
      </c>
    </row>
    <row r="793" spans="1:11">
      <c r="A793" s="37">
        <v>2560</v>
      </c>
      <c r="B793" s="38">
        <v>1246</v>
      </c>
      <c r="C793" s="46" t="s">
        <v>225</v>
      </c>
      <c r="D793" s="46" t="s">
        <v>229</v>
      </c>
      <c r="E793" s="39">
        <v>42252</v>
      </c>
      <c r="F793" s="38">
        <v>3</v>
      </c>
      <c r="G793" s="38" t="s">
        <v>155</v>
      </c>
      <c r="H793" s="38">
        <v>3</v>
      </c>
      <c r="I793" s="38">
        <v>3</v>
      </c>
      <c r="J793" s="38">
        <v>100</v>
      </c>
      <c r="K793" s="40" t="s">
        <v>152</v>
      </c>
    </row>
    <row r="794" spans="1:11">
      <c r="A794" s="41">
        <v>2561</v>
      </c>
      <c r="B794" s="42">
        <v>1246</v>
      </c>
      <c r="C794" s="45" t="s">
        <v>225</v>
      </c>
      <c r="D794" s="45" t="s">
        <v>229</v>
      </c>
      <c r="E794" s="43">
        <v>42252</v>
      </c>
      <c r="F794" s="42">
        <v>4</v>
      </c>
      <c r="G794" s="42" t="s">
        <v>156</v>
      </c>
      <c r="H794" s="42">
        <v>3</v>
      </c>
      <c r="I794" s="42">
        <v>2</v>
      </c>
      <c r="J794" s="42">
        <v>67</v>
      </c>
      <c r="K794" s="44" t="s">
        <v>144</v>
      </c>
    </row>
    <row r="795" spans="1:11">
      <c r="A795" s="37">
        <v>2562</v>
      </c>
      <c r="B795" s="38">
        <v>1246</v>
      </c>
      <c r="C795" s="46" t="s">
        <v>225</v>
      </c>
      <c r="D795" s="46" t="s">
        <v>229</v>
      </c>
      <c r="E795" s="39">
        <v>42252</v>
      </c>
      <c r="F795" s="38">
        <v>5</v>
      </c>
      <c r="G795" s="38" t="s">
        <v>157</v>
      </c>
      <c r="H795" s="38">
        <v>3</v>
      </c>
      <c r="I795" s="38">
        <v>3</v>
      </c>
      <c r="J795" s="38">
        <v>100</v>
      </c>
      <c r="K795" s="40" t="s">
        <v>152</v>
      </c>
    </row>
    <row r="796" spans="1:11">
      <c r="A796" s="41">
        <v>2563</v>
      </c>
      <c r="B796" s="42">
        <v>1246</v>
      </c>
      <c r="C796" s="45" t="s">
        <v>225</v>
      </c>
      <c r="D796" s="45" t="s">
        <v>229</v>
      </c>
      <c r="E796" s="43">
        <v>42252</v>
      </c>
      <c r="F796" s="42">
        <v>6</v>
      </c>
      <c r="G796" s="42" t="s">
        <v>158</v>
      </c>
      <c r="H796" s="42">
        <v>3</v>
      </c>
      <c r="I796" s="42">
        <v>3</v>
      </c>
      <c r="J796" s="42">
        <v>100</v>
      </c>
      <c r="K796" s="44" t="s">
        <v>152</v>
      </c>
    </row>
    <row r="797" spans="1:11">
      <c r="A797" s="37">
        <v>2564</v>
      </c>
      <c r="B797" s="38">
        <v>1246</v>
      </c>
      <c r="C797" s="46" t="s">
        <v>225</v>
      </c>
      <c r="D797" s="46" t="s">
        <v>229</v>
      </c>
      <c r="E797" s="39">
        <v>42252</v>
      </c>
      <c r="F797" s="38">
        <v>7</v>
      </c>
      <c r="G797" s="38" t="s">
        <v>159</v>
      </c>
      <c r="H797" s="38">
        <v>3</v>
      </c>
      <c r="I797" s="38">
        <v>2</v>
      </c>
      <c r="J797" s="38">
        <v>67</v>
      </c>
      <c r="K797" s="40" t="s">
        <v>144</v>
      </c>
    </row>
    <row r="798" spans="1:11">
      <c r="A798" s="41">
        <v>2565</v>
      </c>
      <c r="B798" s="42">
        <v>1246</v>
      </c>
      <c r="C798" s="45" t="s">
        <v>225</v>
      </c>
      <c r="D798" s="45" t="s">
        <v>229</v>
      </c>
      <c r="E798" s="43">
        <v>42252</v>
      </c>
      <c r="F798" s="42">
        <v>8</v>
      </c>
      <c r="G798" s="42" t="s">
        <v>160</v>
      </c>
      <c r="H798" s="42">
        <v>3</v>
      </c>
      <c r="I798" s="42">
        <v>0</v>
      </c>
      <c r="J798" s="42">
        <v>0</v>
      </c>
      <c r="K798" s="44" t="s">
        <v>144</v>
      </c>
    </row>
    <row r="799" spans="1:11">
      <c r="A799" s="37">
        <v>2566</v>
      </c>
      <c r="B799" s="38">
        <v>1246</v>
      </c>
      <c r="C799" s="46" t="s">
        <v>225</v>
      </c>
      <c r="D799" s="46" t="s">
        <v>229</v>
      </c>
      <c r="E799" s="39">
        <v>42252</v>
      </c>
      <c r="F799" s="38">
        <v>9</v>
      </c>
      <c r="G799" s="38" t="s">
        <v>161</v>
      </c>
      <c r="H799" s="38">
        <v>3</v>
      </c>
      <c r="I799" s="38">
        <v>3</v>
      </c>
      <c r="J799" s="38">
        <v>100</v>
      </c>
      <c r="K799" s="40" t="s">
        <v>152</v>
      </c>
    </row>
    <row r="800" spans="1:11">
      <c r="A800" s="41">
        <v>2567</v>
      </c>
      <c r="B800" s="42">
        <v>1246</v>
      </c>
      <c r="C800" s="45" t="s">
        <v>225</v>
      </c>
      <c r="D800" s="45" t="s">
        <v>229</v>
      </c>
      <c r="E800" s="43">
        <v>42252</v>
      </c>
      <c r="F800" s="42">
        <v>10</v>
      </c>
      <c r="G800" s="42" t="s">
        <v>162</v>
      </c>
      <c r="H800" s="42">
        <v>3</v>
      </c>
      <c r="I800" s="42">
        <v>2</v>
      </c>
      <c r="J800" s="42">
        <v>67</v>
      </c>
      <c r="K800" s="44" t="s">
        <v>144</v>
      </c>
    </row>
    <row r="801" spans="1:11">
      <c r="A801" s="37">
        <v>2568</v>
      </c>
      <c r="B801" s="38">
        <v>1246</v>
      </c>
      <c r="C801" s="46" t="s">
        <v>225</v>
      </c>
      <c r="D801" s="46" t="s">
        <v>229</v>
      </c>
      <c r="E801" s="39">
        <v>42252</v>
      </c>
      <c r="F801" s="38">
        <v>11</v>
      </c>
      <c r="G801" s="38" t="s">
        <v>163</v>
      </c>
      <c r="H801" s="38">
        <v>3</v>
      </c>
      <c r="I801" s="38">
        <v>2</v>
      </c>
      <c r="J801" s="38">
        <v>67</v>
      </c>
      <c r="K801" s="40" t="s">
        <v>144</v>
      </c>
    </row>
    <row r="802" spans="1:11">
      <c r="A802" s="41">
        <v>2569</v>
      </c>
      <c r="B802" s="42">
        <v>1246</v>
      </c>
      <c r="C802" s="45" t="s">
        <v>225</v>
      </c>
      <c r="D802" s="45" t="s">
        <v>229</v>
      </c>
      <c r="E802" s="43">
        <v>42252</v>
      </c>
      <c r="F802" s="42">
        <v>12</v>
      </c>
      <c r="G802" s="42" t="s">
        <v>164</v>
      </c>
      <c r="H802" s="42">
        <v>3</v>
      </c>
      <c r="I802" s="42">
        <v>1</v>
      </c>
      <c r="J802" s="42">
        <v>33</v>
      </c>
      <c r="K802" s="44" t="s">
        <v>144</v>
      </c>
    </row>
    <row r="803" spans="1:11">
      <c r="A803" s="37">
        <v>2570</v>
      </c>
      <c r="B803" s="38">
        <v>1246</v>
      </c>
      <c r="C803" s="46" t="s">
        <v>225</v>
      </c>
      <c r="D803" s="46" t="s">
        <v>229</v>
      </c>
      <c r="E803" s="39">
        <v>42252</v>
      </c>
      <c r="F803" s="38">
        <v>13</v>
      </c>
      <c r="G803" s="38" t="s">
        <v>165</v>
      </c>
      <c r="H803" s="38">
        <v>3</v>
      </c>
      <c r="I803" s="38">
        <v>2</v>
      </c>
      <c r="J803" s="38">
        <v>67</v>
      </c>
      <c r="K803" s="40" t="s">
        <v>144</v>
      </c>
    </row>
    <row r="804" spans="1:11">
      <c r="A804" s="41">
        <v>2571</v>
      </c>
      <c r="B804" s="42">
        <v>1246</v>
      </c>
      <c r="C804" s="45" t="s">
        <v>225</v>
      </c>
      <c r="D804" s="45" t="s">
        <v>229</v>
      </c>
      <c r="E804" s="43">
        <v>42252</v>
      </c>
      <c r="F804" s="42">
        <v>14</v>
      </c>
      <c r="G804" s="42" t="s">
        <v>166</v>
      </c>
      <c r="H804" s="42">
        <v>3</v>
      </c>
      <c r="I804" s="42">
        <v>1</v>
      </c>
      <c r="J804" s="42">
        <v>33</v>
      </c>
      <c r="K804" s="44" t="s">
        <v>144</v>
      </c>
    </row>
    <row r="805" spans="1:11">
      <c r="A805" s="37">
        <v>2572</v>
      </c>
      <c r="B805" s="38">
        <v>1247</v>
      </c>
      <c r="C805" s="46" t="s">
        <v>188</v>
      </c>
      <c r="D805" s="46" t="s">
        <v>229</v>
      </c>
      <c r="E805" s="39">
        <v>42252</v>
      </c>
      <c r="F805" s="38">
        <v>1</v>
      </c>
      <c r="G805" s="38" t="s">
        <v>153</v>
      </c>
      <c r="H805" s="38">
        <v>3</v>
      </c>
      <c r="I805" s="38">
        <v>1</v>
      </c>
      <c r="J805" s="38">
        <v>33</v>
      </c>
      <c r="K805" s="40" t="s">
        <v>144</v>
      </c>
    </row>
    <row r="806" spans="1:11">
      <c r="A806" s="41">
        <v>2573</v>
      </c>
      <c r="B806" s="42">
        <v>1247</v>
      </c>
      <c r="C806" s="45" t="s">
        <v>188</v>
      </c>
      <c r="D806" s="45" t="s">
        <v>229</v>
      </c>
      <c r="E806" s="43">
        <v>42252</v>
      </c>
      <c r="F806" s="42">
        <v>2</v>
      </c>
      <c r="G806" s="42" t="s">
        <v>154</v>
      </c>
      <c r="H806" s="42">
        <v>3</v>
      </c>
      <c r="I806" s="42">
        <v>3</v>
      </c>
      <c r="J806" s="42">
        <v>100</v>
      </c>
      <c r="K806" s="44" t="s">
        <v>152</v>
      </c>
    </row>
    <row r="807" spans="1:11">
      <c r="A807" s="37">
        <v>2574</v>
      </c>
      <c r="B807" s="38">
        <v>1247</v>
      </c>
      <c r="C807" s="46" t="s">
        <v>188</v>
      </c>
      <c r="D807" s="46" t="s">
        <v>229</v>
      </c>
      <c r="E807" s="39">
        <v>42252</v>
      </c>
      <c r="F807" s="38">
        <v>3</v>
      </c>
      <c r="G807" s="38" t="s">
        <v>155</v>
      </c>
      <c r="H807" s="38">
        <v>3</v>
      </c>
      <c r="I807" s="38">
        <v>3</v>
      </c>
      <c r="J807" s="38">
        <v>100</v>
      </c>
      <c r="K807" s="40" t="s">
        <v>152</v>
      </c>
    </row>
    <row r="808" spans="1:11">
      <c r="A808" s="41">
        <v>2575</v>
      </c>
      <c r="B808" s="42">
        <v>1247</v>
      </c>
      <c r="C808" s="45" t="s">
        <v>188</v>
      </c>
      <c r="D808" s="45" t="s">
        <v>229</v>
      </c>
      <c r="E808" s="43">
        <v>42252</v>
      </c>
      <c r="F808" s="42">
        <v>4</v>
      </c>
      <c r="G808" s="42" t="s">
        <v>156</v>
      </c>
      <c r="H808" s="42">
        <v>3</v>
      </c>
      <c r="I808" s="42">
        <v>2</v>
      </c>
      <c r="J808" s="42">
        <v>67</v>
      </c>
      <c r="K808" s="44" t="s">
        <v>144</v>
      </c>
    </row>
    <row r="809" spans="1:11">
      <c r="A809" s="37">
        <v>2576</v>
      </c>
      <c r="B809" s="38">
        <v>1247</v>
      </c>
      <c r="C809" s="46" t="s">
        <v>188</v>
      </c>
      <c r="D809" s="46" t="s">
        <v>229</v>
      </c>
      <c r="E809" s="39">
        <v>42252</v>
      </c>
      <c r="F809" s="38">
        <v>5</v>
      </c>
      <c r="G809" s="38" t="s">
        <v>157</v>
      </c>
      <c r="H809" s="38">
        <v>3</v>
      </c>
      <c r="I809" s="38">
        <v>3</v>
      </c>
      <c r="J809" s="38">
        <v>100</v>
      </c>
      <c r="K809" s="40" t="s">
        <v>152</v>
      </c>
    </row>
    <row r="810" spans="1:11">
      <c r="A810" s="41">
        <v>2577</v>
      </c>
      <c r="B810" s="42">
        <v>1247</v>
      </c>
      <c r="C810" s="45" t="s">
        <v>188</v>
      </c>
      <c r="D810" s="45" t="s">
        <v>229</v>
      </c>
      <c r="E810" s="43">
        <v>42252</v>
      </c>
      <c r="F810" s="42">
        <v>6</v>
      </c>
      <c r="G810" s="42" t="s">
        <v>158</v>
      </c>
      <c r="H810" s="42">
        <v>3</v>
      </c>
      <c r="I810" s="42">
        <v>2</v>
      </c>
      <c r="J810" s="42">
        <v>67</v>
      </c>
      <c r="K810" s="44" t="s">
        <v>144</v>
      </c>
    </row>
    <row r="811" spans="1:11">
      <c r="A811" s="37">
        <v>2578</v>
      </c>
      <c r="B811" s="38">
        <v>1247</v>
      </c>
      <c r="C811" s="46" t="s">
        <v>188</v>
      </c>
      <c r="D811" s="46" t="s">
        <v>229</v>
      </c>
      <c r="E811" s="39">
        <v>42252</v>
      </c>
      <c r="F811" s="38">
        <v>7</v>
      </c>
      <c r="G811" s="38" t="s">
        <v>159</v>
      </c>
      <c r="H811" s="38">
        <v>3</v>
      </c>
      <c r="I811" s="38">
        <v>3</v>
      </c>
      <c r="J811" s="38">
        <v>100</v>
      </c>
      <c r="K811" s="40" t="s">
        <v>152</v>
      </c>
    </row>
    <row r="812" spans="1:11">
      <c r="A812" s="41">
        <v>2579</v>
      </c>
      <c r="B812" s="42">
        <v>1247</v>
      </c>
      <c r="C812" s="45" t="s">
        <v>188</v>
      </c>
      <c r="D812" s="45" t="s">
        <v>229</v>
      </c>
      <c r="E812" s="43">
        <v>42252</v>
      </c>
      <c r="F812" s="42">
        <v>8</v>
      </c>
      <c r="G812" s="42" t="s">
        <v>160</v>
      </c>
      <c r="H812" s="42">
        <v>3</v>
      </c>
      <c r="I812" s="42">
        <v>1</v>
      </c>
      <c r="J812" s="42">
        <v>33</v>
      </c>
      <c r="K812" s="44" t="s">
        <v>144</v>
      </c>
    </row>
    <row r="813" spans="1:11">
      <c r="A813" s="37">
        <v>2580</v>
      </c>
      <c r="B813" s="38">
        <v>1247</v>
      </c>
      <c r="C813" s="46" t="s">
        <v>188</v>
      </c>
      <c r="D813" s="46" t="s">
        <v>229</v>
      </c>
      <c r="E813" s="39">
        <v>42252</v>
      </c>
      <c r="F813" s="38">
        <v>9</v>
      </c>
      <c r="G813" s="38" t="s">
        <v>161</v>
      </c>
      <c r="H813" s="38">
        <v>3</v>
      </c>
      <c r="I813" s="38">
        <v>2</v>
      </c>
      <c r="J813" s="38">
        <v>67</v>
      </c>
      <c r="K813" s="40" t="s">
        <v>144</v>
      </c>
    </row>
    <row r="814" spans="1:11">
      <c r="A814" s="41">
        <v>2581</v>
      </c>
      <c r="B814" s="42">
        <v>1247</v>
      </c>
      <c r="C814" s="45" t="s">
        <v>188</v>
      </c>
      <c r="D814" s="45" t="s">
        <v>229</v>
      </c>
      <c r="E814" s="43">
        <v>42252</v>
      </c>
      <c r="F814" s="42">
        <v>10</v>
      </c>
      <c r="G814" s="42" t="s">
        <v>162</v>
      </c>
      <c r="H814" s="42">
        <v>3</v>
      </c>
      <c r="I814" s="42">
        <v>2</v>
      </c>
      <c r="J814" s="42">
        <v>67</v>
      </c>
      <c r="K814" s="44" t="s">
        <v>144</v>
      </c>
    </row>
    <row r="815" spans="1:11">
      <c r="A815" s="37">
        <v>2582</v>
      </c>
      <c r="B815" s="38">
        <v>1247</v>
      </c>
      <c r="C815" s="46" t="s">
        <v>188</v>
      </c>
      <c r="D815" s="46" t="s">
        <v>229</v>
      </c>
      <c r="E815" s="39">
        <v>42252</v>
      </c>
      <c r="F815" s="38">
        <v>11</v>
      </c>
      <c r="G815" s="38" t="s">
        <v>163</v>
      </c>
      <c r="H815" s="38">
        <v>3</v>
      </c>
      <c r="I815" s="38">
        <v>2</v>
      </c>
      <c r="J815" s="38">
        <v>67</v>
      </c>
      <c r="K815" s="40" t="s">
        <v>144</v>
      </c>
    </row>
    <row r="816" spans="1:11">
      <c r="A816" s="41">
        <v>2583</v>
      </c>
      <c r="B816" s="42">
        <v>1247</v>
      </c>
      <c r="C816" s="45" t="s">
        <v>188</v>
      </c>
      <c r="D816" s="45" t="s">
        <v>229</v>
      </c>
      <c r="E816" s="43">
        <v>42252</v>
      </c>
      <c r="F816" s="42">
        <v>12</v>
      </c>
      <c r="G816" s="42" t="s">
        <v>164</v>
      </c>
      <c r="H816" s="42">
        <v>3</v>
      </c>
      <c r="I816" s="42">
        <v>0</v>
      </c>
      <c r="J816" s="42">
        <v>0</v>
      </c>
      <c r="K816" s="44" t="s">
        <v>144</v>
      </c>
    </row>
    <row r="817" spans="1:11">
      <c r="A817" s="37">
        <v>2584</v>
      </c>
      <c r="B817" s="38">
        <v>1247</v>
      </c>
      <c r="C817" s="46" t="s">
        <v>188</v>
      </c>
      <c r="D817" s="46" t="s">
        <v>229</v>
      </c>
      <c r="E817" s="39">
        <v>42252</v>
      </c>
      <c r="F817" s="38">
        <v>13</v>
      </c>
      <c r="G817" s="38" t="s">
        <v>165</v>
      </c>
      <c r="H817" s="38">
        <v>3</v>
      </c>
      <c r="I817" s="38">
        <v>3</v>
      </c>
      <c r="J817" s="38">
        <v>100</v>
      </c>
      <c r="K817" s="40" t="s">
        <v>152</v>
      </c>
    </row>
    <row r="818" spans="1:11">
      <c r="A818" s="41">
        <v>2585</v>
      </c>
      <c r="B818" s="42">
        <v>1247</v>
      </c>
      <c r="C818" s="45" t="s">
        <v>188</v>
      </c>
      <c r="D818" s="45" t="s">
        <v>229</v>
      </c>
      <c r="E818" s="43">
        <v>42252</v>
      </c>
      <c r="F818" s="42">
        <v>14</v>
      </c>
      <c r="G818" s="42" t="s">
        <v>166</v>
      </c>
      <c r="H818" s="42">
        <v>3</v>
      </c>
      <c r="I818" s="42">
        <v>1</v>
      </c>
      <c r="J818" s="42">
        <v>33</v>
      </c>
      <c r="K818" s="44" t="s">
        <v>144</v>
      </c>
    </row>
    <row r="819" spans="1:11">
      <c r="A819" s="37">
        <v>2586</v>
      </c>
      <c r="B819" s="38">
        <v>1248</v>
      </c>
      <c r="C819" s="46" t="s">
        <v>173</v>
      </c>
      <c r="D819" s="46" t="s">
        <v>229</v>
      </c>
      <c r="E819" s="39">
        <v>42252</v>
      </c>
      <c r="F819" s="38">
        <v>1</v>
      </c>
      <c r="G819" s="38" t="s">
        <v>153</v>
      </c>
      <c r="H819" s="38">
        <v>3</v>
      </c>
      <c r="I819" s="38">
        <v>2</v>
      </c>
      <c r="J819" s="38">
        <v>67</v>
      </c>
      <c r="K819" s="40" t="s">
        <v>144</v>
      </c>
    </row>
    <row r="820" spans="1:11">
      <c r="A820" s="41">
        <v>2587</v>
      </c>
      <c r="B820" s="42">
        <v>1248</v>
      </c>
      <c r="C820" s="45" t="s">
        <v>173</v>
      </c>
      <c r="D820" s="45" t="s">
        <v>229</v>
      </c>
      <c r="E820" s="43">
        <v>42252</v>
      </c>
      <c r="F820" s="42">
        <v>2</v>
      </c>
      <c r="G820" s="42" t="s">
        <v>154</v>
      </c>
      <c r="H820" s="42">
        <v>3</v>
      </c>
      <c r="I820" s="42">
        <v>3</v>
      </c>
      <c r="J820" s="42">
        <v>100</v>
      </c>
      <c r="K820" s="44" t="s">
        <v>152</v>
      </c>
    </row>
    <row r="821" spans="1:11">
      <c r="A821" s="37">
        <v>2588</v>
      </c>
      <c r="B821" s="38">
        <v>1248</v>
      </c>
      <c r="C821" s="46" t="s">
        <v>173</v>
      </c>
      <c r="D821" s="46" t="s">
        <v>229</v>
      </c>
      <c r="E821" s="39">
        <v>42252</v>
      </c>
      <c r="F821" s="38">
        <v>3</v>
      </c>
      <c r="G821" s="38" t="s">
        <v>155</v>
      </c>
      <c r="H821" s="38">
        <v>3</v>
      </c>
      <c r="I821" s="38">
        <v>3</v>
      </c>
      <c r="J821" s="38">
        <v>100</v>
      </c>
      <c r="K821" s="40" t="s">
        <v>152</v>
      </c>
    </row>
    <row r="822" spans="1:11">
      <c r="A822" s="41">
        <v>2589</v>
      </c>
      <c r="B822" s="42">
        <v>1248</v>
      </c>
      <c r="C822" s="45" t="s">
        <v>173</v>
      </c>
      <c r="D822" s="45" t="s">
        <v>229</v>
      </c>
      <c r="E822" s="43">
        <v>42252</v>
      </c>
      <c r="F822" s="42">
        <v>4</v>
      </c>
      <c r="G822" s="42" t="s">
        <v>156</v>
      </c>
      <c r="H822" s="42">
        <v>3</v>
      </c>
      <c r="I822" s="42">
        <v>3</v>
      </c>
      <c r="J822" s="42">
        <v>100</v>
      </c>
      <c r="K822" s="44" t="s">
        <v>152</v>
      </c>
    </row>
    <row r="823" spans="1:11">
      <c r="A823" s="37">
        <v>2590</v>
      </c>
      <c r="B823" s="38">
        <v>1248</v>
      </c>
      <c r="C823" s="46" t="s">
        <v>173</v>
      </c>
      <c r="D823" s="46" t="s">
        <v>229</v>
      </c>
      <c r="E823" s="39">
        <v>42252</v>
      </c>
      <c r="F823" s="38">
        <v>5</v>
      </c>
      <c r="G823" s="38" t="s">
        <v>157</v>
      </c>
      <c r="H823" s="38">
        <v>3</v>
      </c>
      <c r="I823" s="38">
        <v>3</v>
      </c>
      <c r="J823" s="38">
        <v>100</v>
      </c>
      <c r="K823" s="40" t="s">
        <v>152</v>
      </c>
    </row>
    <row r="824" spans="1:11">
      <c r="A824" s="41">
        <v>2591</v>
      </c>
      <c r="B824" s="42">
        <v>1248</v>
      </c>
      <c r="C824" s="45" t="s">
        <v>173</v>
      </c>
      <c r="D824" s="45" t="s">
        <v>229</v>
      </c>
      <c r="E824" s="43">
        <v>42252</v>
      </c>
      <c r="F824" s="42">
        <v>6</v>
      </c>
      <c r="G824" s="42" t="s">
        <v>158</v>
      </c>
      <c r="H824" s="42">
        <v>3</v>
      </c>
      <c r="I824" s="42">
        <v>3</v>
      </c>
      <c r="J824" s="42">
        <v>100</v>
      </c>
      <c r="K824" s="44" t="s">
        <v>152</v>
      </c>
    </row>
    <row r="825" spans="1:11">
      <c r="A825" s="37">
        <v>2592</v>
      </c>
      <c r="B825" s="38">
        <v>1248</v>
      </c>
      <c r="C825" s="46" t="s">
        <v>173</v>
      </c>
      <c r="D825" s="46" t="s">
        <v>229</v>
      </c>
      <c r="E825" s="39">
        <v>42252</v>
      </c>
      <c r="F825" s="38">
        <v>7</v>
      </c>
      <c r="G825" s="38" t="s">
        <v>159</v>
      </c>
      <c r="H825" s="38">
        <v>3</v>
      </c>
      <c r="I825" s="38">
        <v>3</v>
      </c>
      <c r="J825" s="38">
        <v>100</v>
      </c>
      <c r="K825" s="40" t="s">
        <v>152</v>
      </c>
    </row>
    <row r="826" spans="1:11">
      <c r="A826" s="41">
        <v>2593</v>
      </c>
      <c r="B826" s="42">
        <v>1248</v>
      </c>
      <c r="C826" s="45" t="s">
        <v>173</v>
      </c>
      <c r="D826" s="45" t="s">
        <v>229</v>
      </c>
      <c r="E826" s="43">
        <v>42252</v>
      </c>
      <c r="F826" s="42">
        <v>8</v>
      </c>
      <c r="G826" s="42" t="s">
        <v>160</v>
      </c>
      <c r="H826" s="42">
        <v>3</v>
      </c>
      <c r="I826" s="42">
        <v>2</v>
      </c>
      <c r="J826" s="42">
        <v>67</v>
      </c>
      <c r="K826" s="44" t="s">
        <v>144</v>
      </c>
    </row>
    <row r="827" spans="1:11">
      <c r="A827" s="37">
        <v>2594</v>
      </c>
      <c r="B827" s="38">
        <v>1248</v>
      </c>
      <c r="C827" s="46" t="s">
        <v>173</v>
      </c>
      <c r="D827" s="46" t="s">
        <v>229</v>
      </c>
      <c r="E827" s="39">
        <v>42252</v>
      </c>
      <c r="F827" s="38">
        <v>9</v>
      </c>
      <c r="G827" s="38" t="s">
        <v>161</v>
      </c>
      <c r="H827" s="38">
        <v>3</v>
      </c>
      <c r="I827" s="38">
        <v>3</v>
      </c>
      <c r="J827" s="38">
        <v>100</v>
      </c>
      <c r="K827" s="40" t="s">
        <v>152</v>
      </c>
    </row>
    <row r="828" spans="1:11">
      <c r="A828" s="41">
        <v>2595</v>
      </c>
      <c r="B828" s="42">
        <v>1248</v>
      </c>
      <c r="C828" s="45" t="s">
        <v>173</v>
      </c>
      <c r="D828" s="45" t="s">
        <v>229</v>
      </c>
      <c r="E828" s="43">
        <v>42252</v>
      </c>
      <c r="F828" s="42">
        <v>10</v>
      </c>
      <c r="G828" s="42" t="s">
        <v>162</v>
      </c>
      <c r="H828" s="42">
        <v>3</v>
      </c>
      <c r="I828" s="42">
        <v>1</v>
      </c>
      <c r="J828" s="42">
        <v>33</v>
      </c>
      <c r="K828" s="44" t="s">
        <v>144</v>
      </c>
    </row>
    <row r="829" spans="1:11">
      <c r="A829" s="37">
        <v>2596</v>
      </c>
      <c r="B829" s="38">
        <v>1248</v>
      </c>
      <c r="C829" s="46" t="s">
        <v>173</v>
      </c>
      <c r="D829" s="46" t="s">
        <v>229</v>
      </c>
      <c r="E829" s="39">
        <v>42252</v>
      </c>
      <c r="F829" s="38">
        <v>11</v>
      </c>
      <c r="G829" s="38" t="s">
        <v>163</v>
      </c>
      <c r="H829" s="38">
        <v>3</v>
      </c>
      <c r="I829" s="38">
        <v>3</v>
      </c>
      <c r="J829" s="38">
        <v>100</v>
      </c>
      <c r="K829" s="40" t="s">
        <v>152</v>
      </c>
    </row>
    <row r="830" spans="1:11">
      <c r="A830" s="41">
        <v>2597</v>
      </c>
      <c r="B830" s="42">
        <v>1248</v>
      </c>
      <c r="C830" s="45" t="s">
        <v>173</v>
      </c>
      <c r="D830" s="45" t="s">
        <v>229</v>
      </c>
      <c r="E830" s="43">
        <v>42252</v>
      </c>
      <c r="F830" s="42">
        <v>12</v>
      </c>
      <c r="G830" s="42" t="s">
        <v>164</v>
      </c>
      <c r="H830" s="42">
        <v>3</v>
      </c>
      <c r="I830" s="42">
        <v>2</v>
      </c>
      <c r="J830" s="42">
        <v>67</v>
      </c>
      <c r="K830" s="44" t="s">
        <v>144</v>
      </c>
    </row>
    <row r="831" spans="1:11">
      <c r="A831" s="37">
        <v>2598</v>
      </c>
      <c r="B831" s="38">
        <v>1248</v>
      </c>
      <c r="C831" s="46" t="s">
        <v>173</v>
      </c>
      <c r="D831" s="46" t="s">
        <v>229</v>
      </c>
      <c r="E831" s="39">
        <v>42252</v>
      </c>
      <c r="F831" s="38">
        <v>13</v>
      </c>
      <c r="G831" s="38" t="s">
        <v>165</v>
      </c>
      <c r="H831" s="38">
        <v>3</v>
      </c>
      <c r="I831" s="38">
        <v>3</v>
      </c>
      <c r="J831" s="38">
        <v>100</v>
      </c>
      <c r="K831" s="40" t="s">
        <v>152</v>
      </c>
    </row>
    <row r="832" spans="1:11">
      <c r="A832" s="41">
        <v>2599</v>
      </c>
      <c r="B832" s="42">
        <v>1248</v>
      </c>
      <c r="C832" s="45" t="s">
        <v>173</v>
      </c>
      <c r="D832" s="45" t="s">
        <v>229</v>
      </c>
      <c r="E832" s="43">
        <v>42252</v>
      </c>
      <c r="F832" s="42">
        <v>14</v>
      </c>
      <c r="G832" s="42" t="s">
        <v>166</v>
      </c>
      <c r="H832" s="42">
        <v>3</v>
      </c>
      <c r="I832" s="42">
        <v>2</v>
      </c>
      <c r="J832" s="42">
        <v>67</v>
      </c>
      <c r="K832" s="44" t="s">
        <v>144</v>
      </c>
    </row>
    <row r="833" spans="1:11">
      <c r="A833" s="37">
        <v>2600</v>
      </c>
      <c r="B833" s="38">
        <v>1249</v>
      </c>
      <c r="C833" s="46" t="s">
        <v>187</v>
      </c>
      <c r="D833" s="46" t="s">
        <v>229</v>
      </c>
      <c r="E833" s="39">
        <v>42252</v>
      </c>
      <c r="F833" s="38">
        <v>1</v>
      </c>
      <c r="G833" s="38" t="s">
        <v>153</v>
      </c>
      <c r="H833" s="38">
        <v>3</v>
      </c>
      <c r="I833" s="38">
        <v>2</v>
      </c>
      <c r="J833" s="38">
        <v>67</v>
      </c>
      <c r="K833" s="40" t="s">
        <v>144</v>
      </c>
    </row>
    <row r="834" spans="1:11">
      <c r="A834" s="41">
        <v>2601</v>
      </c>
      <c r="B834" s="42">
        <v>1249</v>
      </c>
      <c r="C834" s="45" t="s">
        <v>187</v>
      </c>
      <c r="D834" s="45" t="s">
        <v>229</v>
      </c>
      <c r="E834" s="43">
        <v>42252</v>
      </c>
      <c r="F834" s="42">
        <v>2</v>
      </c>
      <c r="G834" s="42" t="s">
        <v>154</v>
      </c>
      <c r="H834" s="42">
        <v>3</v>
      </c>
      <c r="I834" s="42">
        <v>2</v>
      </c>
      <c r="J834" s="42">
        <v>67</v>
      </c>
      <c r="K834" s="44" t="s">
        <v>144</v>
      </c>
    </row>
    <row r="835" spans="1:11">
      <c r="A835" s="37">
        <v>2602</v>
      </c>
      <c r="B835" s="38">
        <v>1249</v>
      </c>
      <c r="C835" s="46" t="s">
        <v>187</v>
      </c>
      <c r="D835" s="46" t="s">
        <v>229</v>
      </c>
      <c r="E835" s="39">
        <v>42252</v>
      </c>
      <c r="F835" s="38">
        <v>3</v>
      </c>
      <c r="G835" s="38" t="s">
        <v>155</v>
      </c>
      <c r="H835" s="38">
        <v>3</v>
      </c>
      <c r="I835" s="38">
        <v>3</v>
      </c>
      <c r="J835" s="38">
        <v>100</v>
      </c>
      <c r="K835" s="40" t="s">
        <v>152</v>
      </c>
    </row>
    <row r="836" spans="1:11">
      <c r="A836" s="41">
        <v>2603</v>
      </c>
      <c r="B836" s="42">
        <v>1249</v>
      </c>
      <c r="C836" s="45" t="s">
        <v>187</v>
      </c>
      <c r="D836" s="45" t="s">
        <v>229</v>
      </c>
      <c r="E836" s="43">
        <v>42252</v>
      </c>
      <c r="F836" s="42">
        <v>4</v>
      </c>
      <c r="G836" s="42" t="s">
        <v>156</v>
      </c>
      <c r="H836" s="42">
        <v>3</v>
      </c>
      <c r="I836" s="42">
        <v>2</v>
      </c>
      <c r="J836" s="42">
        <v>67</v>
      </c>
      <c r="K836" s="44" t="s">
        <v>144</v>
      </c>
    </row>
    <row r="837" spans="1:11">
      <c r="A837" s="37">
        <v>2604</v>
      </c>
      <c r="B837" s="38">
        <v>1249</v>
      </c>
      <c r="C837" s="46" t="s">
        <v>187</v>
      </c>
      <c r="D837" s="46" t="s">
        <v>229</v>
      </c>
      <c r="E837" s="39">
        <v>42252</v>
      </c>
      <c r="F837" s="38">
        <v>5</v>
      </c>
      <c r="G837" s="38" t="s">
        <v>157</v>
      </c>
      <c r="H837" s="38">
        <v>3</v>
      </c>
      <c r="I837" s="38">
        <v>3</v>
      </c>
      <c r="J837" s="38">
        <v>100</v>
      </c>
      <c r="K837" s="40" t="s">
        <v>152</v>
      </c>
    </row>
    <row r="838" spans="1:11">
      <c r="A838" s="41">
        <v>2605</v>
      </c>
      <c r="B838" s="42">
        <v>1249</v>
      </c>
      <c r="C838" s="45" t="s">
        <v>187</v>
      </c>
      <c r="D838" s="45" t="s">
        <v>229</v>
      </c>
      <c r="E838" s="43">
        <v>42252</v>
      </c>
      <c r="F838" s="42">
        <v>6</v>
      </c>
      <c r="G838" s="42" t="s">
        <v>158</v>
      </c>
      <c r="H838" s="42">
        <v>3</v>
      </c>
      <c r="I838" s="42">
        <v>2</v>
      </c>
      <c r="J838" s="42">
        <v>67</v>
      </c>
      <c r="K838" s="44" t="s">
        <v>144</v>
      </c>
    </row>
    <row r="839" spans="1:11">
      <c r="A839" s="37">
        <v>2606</v>
      </c>
      <c r="B839" s="38">
        <v>1249</v>
      </c>
      <c r="C839" s="46" t="s">
        <v>187</v>
      </c>
      <c r="D839" s="46" t="s">
        <v>229</v>
      </c>
      <c r="E839" s="39">
        <v>42252</v>
      </c>
      <c r="F839" s="38">
        <v>7</v>
      </c>
      <c r="G839" s="38" t="s">
        <v>159</v>
      </c>
      <c r="H839" s="38">
        <v>3</v>
      </c>
      <c r="I839" s="38">
        <v>2</v>
      </c>
      <c r="J839" s="38">
        <v>67</v>
      </c>
      <c r="K839" s="40" t="s">
        <v>144</v>
      </c>
    </row>
    <row r="840" spans="1:11">
      <c r="A840" s="41">
        <v>2607</v>
      </c>
      <c r="B840" s="42">
        <v>1249</v>
      </c>
      <c r="C840" s="45" t="s">
        <v>187</v>
      </c>
      <c r="D840" s="45" t="s">
        <v>229</v>
      </c>
      <c r="E840" s="43">
        <v>42252</v>
      </c>
      <c r="F840" s="42">
        <v>8</v>
      </c>
      <c r="G840" s="42" t="s">
        <v>160</v>
      </c>
      <c r="H840" s="42">
        <v>3</v>
      </c>
      <c r="I840" s="42">
        <v>2</v>
      </c>
      <c r="J840" s="42">
        <v>67</v>
      </c>
      <c r="K840" s="44" t="s">
        <v>144</v>
      </c>
    </row>
    <row r="841" spans="1:11">
      <c r="A841" s="37">
        <v>2608</v>
      </c>
      <c r="B841" s="38">
        <v>1249</v>
      </c>
      <c r="C841" s="46" t="s">
        <v>187</v>
      </c>
      <c r="D841" s="46" t="s">
        <v>229</v>
      </c>
      <c r="E841" s="39">
        <v>42252</v>
      </c>
      <c r="F841" s="38">
        <v>9</v>
      </c>
      <c r="G841" s="38" t="s">
        <v>161</v>
      </c>
      <c r="H841" s="38">
        <v>3</v>
      </c>
      <c r="I841" s="38">
        <v>3</v>
      </c>
      <c r="J841" s="38">
        <v>100</v>
      </c>
      <c r="K841" s="40" t="s">
        <v>152</v>
      </c>
    </row>
    <row r="842" spans="1:11">
      <c r="A842" s="41">
        <v>2609</v>
      </c>
      <c r="B842" s="42">
        <v>1249</v>
      </c>
      <c r="C842" s="45" t="s">
        <v>187</v>
      </c>
      <c r="D842" s="45" t="s">
        <v>229</v>
      </c>
      <c r="E842" s="43">
        <v>42252</v>
      </c>
      <c r="F842" s="42">
        <v>10</v>
      </c>
      <c r="G842" s="42" t="s">
        <v>162</v>
      </c>
      <c r="H842" s="42">
        <v>3</v>
      </c>
      <c r="I842" s="42">
        <v>3</v>
      </c>
      <c r="J842" s="42">
        <v>100</v>
      </c>
      <c r="K842" s="44" t="s">
        <v>152</v>
      </c>
    </row>
    <row r="843" spans="1:11">
      <c r="A843" s="37">
        <v>2610</v>
      </c>
      <c r="B843" s="38">
        <v>1249</v>
      </c>
      <c r="C843" s="46" t="s">
        <v>187</v>
      </c>
      <c r="D843" s="46" t="s">
        <v>229</v>
      </c>
      <c r="E843" s="39">
        <v>42252</v>
      </c>
      <c r="F843" s="38">
        <v>11</v>
      </c>
      <c r="G843" s="38" t="s">
        <v>163</v>
      </c>
      <c r="H843" s="38">
        <v>3</v>
      </c>
      <c r="I843" s="38">
        <v>2</v>
      </c>
      <c r="J843" s="38">
        <v>67</v>
      </c>
      <c r="K843" s="40" t="s">
        <v>144</v>
      </c>
    </row>
    <row r="844" spans="1:11">
      <c r="A844" s="41">
        <v>2611</v>
      </c>
      <c r="B844" s="42">
        <v>1249</v>
      </c>
      <c r="C844" s="45" t="s">
        <v>187</v>
      </c>
      <c r="D844" s="45" t="s">
        <v>229</v>
      </c>
      <c r="E844" s="43">
        <v>42252</v>
      </c>
      <c r="F844" s="42">
        <v>12</v>
      </c>
      <c r="G844" s="42" t="s">
        <v>164</v>
      </c>
      <c r="H844" s="42">
        <v>3</v>
      </c>
      <c r="I844" s="42">
        <v>3</v>
      </c>
      <c r="J844" s="42">
        <v>100</v>
      </c>
      <c r="K844" s="44" t="s">
        <v>152</v>
      </c>
    </row>
    <row r="845" spans="1:11">
      <c r="A845" s="37">
        <v>2612</v>
      </c>
      <c r="B845" s="38">
        <v>1249</v>
      </c>
      <c r="C845" s="46" t="s">
        <v>187</v>
      </c>
      <c r="D845" s="46" t="s">
        <v>229</v>
      </c>
      <c r="E845" s="39">
        <v>42252</v>
      </c>
      <c r="F845" s="38">
        <v>13</v>
      </c>
      <c r="G845" s="38" t="s">
        <v>165</v>
      </c>
      <c r="H845" s="38">
        <v>3</v>
      </c>
      <c r="I845" s="38">
        <v>3</v>
      </c>
      <c r="J845" s="38">
        <v>100</v>
      </c>
      <c r="K845" s="40" t="s">
        <v>152</v>
      </c>
    </row>
    <row r="846" spans="1:11">
      <c r="A846" s="41">
        <v>2613</v>
      </c>
      <c r="B846" s="42">
        <v>1249</v>
      </c>
      <c r="C846" s="45" t="s">
        <v>187</v>
      </c>
      <c r="D846" s="45" t="s">
        <v>229</v>
      </c>
      <c r="E846" s="43">
        <v>42252</v>
      </c>
      <c r="F846" s="42">
        <v>14</v>
      </c>
      <c r="G846" s="42" t="s">
        <v>166</v>
      </c>
      <c r="H846" s="42">
        <v>3</v>
      </c>
      <c r="I846" s="42">
        <v>3</v>
      </c>
      <c r="J846" s="42">
        <v>100</v>
      </c>
      <c r="K846" s="44" t="s">
        <v>152</v>
      </c>
    </row>
    <row r="847" spans="1:11">
      <c r="A847" s="37">
        <v>2614</v>
      </c>
      <c r="B847" s="38">
        <v>1250</v>
      </c>
      <c r="C847" s="46" t="s">
        <v>190</v>
      </c>
      <c r="D847" s="46" t="s">
        <v>229</v>
      </c>
      <c r="E847" s="39">
        <v>42252</v>
      </c>
      <c r="F847" s="38">
        <v>1</v>
      </c>
      <c r="G847" s="38" t="s">
        <v>153</v>
      </c>
      <c r="H847" s="38">
        <v>3</v>
      </c>
      <c r="I847" s="38">
        <v>2</v>
      </c>
      <c r="J847" s="38">
        <v>67</v>
      </c>
      <c r="K847" s="40" t="s">
        <v>144</v>
      </c>
    </row>
    <row r="848" spans="1:11">
      <c r="A848" s="41">
        <v>2615</v>
      </c>
      <c r="B848" s="42">
        <v>1250</v>
      </c>
      <c r="C848" s="45" t="s">
        <v>190</v>
      </c>
      <c r="D848" s="45" t="s">
        <v>229</v>
      </c>
      <c r="E848" s="43">
        <v>42252</v>
      </c>
      <c r="F848" s="42">
        <v>2</v>
      </c>
      <c r="G848" s="42" t="s">
        <v>154</v>
      </c>
      <c r="H848" s="42">
        <v>3</v>
      </c>
      <c r="I848" s="42">
        <v>0</v>
      </c>
      <c r="J848" s="42">
        <v>0</v>
      </c>
      <c r="K848" s="44" t="s">
        <v>144</v>
      </c>
    </row>
    <row r="849" spans="1:11">
      <c r="A849" s="37">
        <v>2616</v>
      </c>
      <c r="B849" s="38">
        <v>1250</v>
      </c>
      <c r="C849" s="46" t="s">
        <v>190</v>
      </c>
      <c r="D849" s="46" t="s">
        <v>229</v>
      </c>
      <c r="E849" s="39">
        <v>42252</v>
      </c>
      <c r="F849" s="38">
        <v>3</v>
      </c>
      <c r="G849" s="38" t="s">
        <v>155</v>
      </c>
      <c r="H849" s="38">
        <v>3</v>
      </c>
      <c r="I849" s="38">
        <v>2</v>
      </c>
      <c r="J849" s="38">
        <v>67</v>
      </c>
      <c r="K849" s="40" t="s">
        <v>144</v>
      </c>
    </row>
    <row r="850" spans="1:11">
      <c r="A850" s="41">
        <v>2617</v>
      </c>
      <c r="B850" s="42">
        <v>1250</v>
      </c>
      <c r="C850" s="45" t="s">
        <v>190</v>
      </c>
      <c r="D850" s="45" t="s">
        <v>229</v>
      </c>
      <c r="E850" s="43">
        <v>42252</v>
      </c>
      <c r="F850" s="42">
        <v>4</v>
      </c>
      <c r="G850" s="42" t="s">
        <v>156</v>
      </c>
      <c r="H850" s="42">
        <v>3</v>
      </c>
      <c r="I850" s="42">
        <v>3</v>
      </c>
      <c r="J850" s="42">
        <v>100</v>
      </c>
      <c r="K850" s="44" t="s">
        <v>152</v>
      </c>
    </row>
    <row r="851" spans="1:11">
      <c r="A851" s="37">
        <v>2618</v>
      </c>
      <c r="B851" s="38">
        <v>1250</v>
      </c>
      <c r="C851" s="46" t="s">
        <v>190</v>
      </c>
      <c r="D851" s="46" t="s">
        <v>229</v>
      </c>
      <c r="E851" s="39">
        <v>42252</v>
      </c>
      <c r="F851" s="38">
        <v>5</v>
      </c>
      <c r="G851" s="38" t="s">
        <v>157</v>
      </c>
      <c r="H851" s="38">
        <v>3</v>
      </c>
      <c r="I851" s="38">
        <v>3</v>
      </c>
      <c r="J851" s="38">
        <v>100</v>
      </c>
      <c r="K851" s="40" t="s">
        <v>152</v>
      </c>
    </row>
    <row r="852" spans="1:11">
      <c r="A852" s="41">
        <v>2619</v>
      </c>
      <c r="B852" s="42">
        <v>1250</v>
      </c>
      <c r="C852" s="45" t="s">
        <v>190</v>
      </c>
      <c r="D852" s="45" t="s">
        <v>229</v>
      </c>
      <c r="E852" s="43">
        <v>42252</v>
      </c>
      <c r="F852" s="42">
        <v>6</v>
      </c>
      <c r="G852" s="42" t="s">
        <v>158</v>
      </c>
      <c r="H852" s="42">
        <v>3</v>
      </c>
      <c r="I852" s="42">
        <v>3</v>
      </c>
      <c r="J852" s="42">
        <v>100</v>
      </c>
      <c r="K852" s="44" t="s">
        <v>152</v>
      </c>
    </row>
    <row r="853" spans="1:11">
      <c r="A853" s="37">
        <v>2620</v>
      </c>
      <c r="B853" s="38">
        <v>1250</v>
      </c>
      <c r="C853" s="46" t="s">
        <v>190</v>
      </c>
      <c r="D853" s="46" t="s">
        <v>229</v>
      </c>
      <c r="E853" s="39">
        <v>42252</v>
      </c>
      <c r="F853" s="38">
        <v>7</v>
      </c>
      <c r="G853" s="38" t="s">
        <v>159</v>
      </c>
      <c r="H853" s="38">
        <v>3</v>
      </c>
      <c r="I853" s="38">
        <v>3</v>
      </c>
      <c r="J853" s="38">
        <v>100</v>
      </c>
      <c r="K853" s="40" t="s">
        <v>152</v>
      </c>
    </row>
    <row r="854" spans="1:11">
      <c r="A854" s="41">
        <v>2621</v>
      </c>
      <c r="B854" s="42">
        <v>1250</v>
      </c>
      <c r="C854" s="45" t="s">
        <v>190</v>
      </c>
      <c r="D854" s="45" t="s">
        <v>229</v>
      </c>
      <c r="E854" s="43">
        <v>42252</v>
      </c>
      <c r="F854" s="42">
        <v>8</v>
      </c>
      <c r="G854" s="42" t="s">
        <v>160</v>
      </c>
      <c r="H854" s="42">
        <v>3</v>
      </c>
      <c r="I854" s="42">
        <v>2</v>
      </c>
      <c r="J854" s="42">
        <v>67</v>
      </c>
      <c r="K854" s="44" t="s">
        <v>144</v>
      </c>
    </row>
    <row r="855" spans="1:11">
      <c r="A855" s="37">
        <v>2622</v>
      </c>
      <c r="B855" s="38">
        <v>1250</v>
      </c>
      <c r="C855" s="46" t="s">
        <v>190</v>
      </c>
      <c r="D855" s="46" t="s">
        <v>229</v>
      </c>
      <c r="E855" s="39">
        <v>42252</v>
      </c>
      <c r="F855" s="38">
        <v>9</v>
      </c>
      <c r="G855" s="38" t="s">
        <v>161</v>
      </c>
      <c r="H855" s="38">
        <v>3</v>
      </c>
      <c r="I855" s="38">
        <v>2</v>
      </c>
      <c r="J855" s="38">
        <v>67</v>
      </c>
      <c r="K855" s="40" t="s">
        <v>144</v>
      </c>
    </row>
    <row r="856" spans="1:11">
      <c r="A856" s="41">
        <v>2623</v>
      </c>
      <c r="B856" s="42">
        <v>1250</v>
      </c>
      <c r="C856" s="45" t="s">
        <v>190</v>
      </c>
      <c r="D856" s="45" t="s">
        <v>229</v>
      </c>
      <c r="E856" s="43">
        <v>42252</v>
      </c>
      <c r="F856" s="42">
        <v>10</v>
      </c>
      <c r="G856" s="42" t="s">
        <v>162</v>
      </c>
      <c r="H856" s="42">
        <v>3</v>
      </c>
      <c r="I856" s="42">
        <v>1</v>
      </c>
      <c r="J856" s="42">
        <v>33</v>
      </c>
      <c r="K856" s="44" t="s">
        <v>144</v>
      </c>
    </row>
    <row r="857" spans="1:11">
      <c r="A857" s="37">
        <v>2624</v>
      </c>
      <c r="B857" s="38">
        <v>1250</v>
      </c>
      <c r="C857" s="46" t="s">
        <v>190</v>
      </c>
      <c r="D857" s="46" t="s">
        <v>229</v>
      </c>
      <c r="E857" s="39">
        <v>42252</v>
      </c>
      <c r="F857" s="38">
        <v>11</v>
      </c>
      <c r="G857" s="38" t="s">
        <v>163</v>
      </c>
      <c r="H857" s="38">
        <v>3</v>
      </c>
      <c r="I857" s="38">
        <v>3</v>
      </c>
      <c r="J857" s="38">
        <v>100</v>
      </c>
      <c r="K857" s="40" t="s">
        <v>152</v>
      </c>
    </row>
    <row r="858" spans="1:11">
      <c r="A858" s="41">
        <v>2625</v>
      </c>
      <c r="B858" s="42">
        <v>1250</v>
      </c>
      <c r="C858" s="45" t="s">
        <v>190</v>
      </c>
      <c r="D858" s="45" t="s">
        <v>229</v>
      </c>
      <c r="E858" s="43">
        <v>42252</v>
      </c>
      <c r="F858" s="42">
        <v>12</v>
      </c>
      <c r="G858" s="42" t="s">
        <v>164</v>
      </c>
      <c r="H858" s="42">
        <v>3</v>
      </c>
      <c r="I858" s="42">
        <v>3</v>
      </c>
      <c r="J858" s="42">
        <v>100</v>
      </c>
      <c r="K858" s="44" t="s">
        <v>152</v>
      </c>
    </row>
    <row r="859" spans="1:11">
      <c r="A859" s="37">
        <v>2626</v>
      </c>
      <c r="B859" s="38">
        <v>1250</v>
      </c>
      <c r="C859" s="46" t="s">
        <v>190</v>
      </c>
      <c r="D859" s="46" t="s">
        <v>229</v>
      </c>
      <c r="E859" s="39">
        <v>42252</v>
      </c>
      <c r="F859" s="38">
        <v>13</v>
      </c>
      <c r="G859" s="38" t="s">
        <v>165</v>
      </c>
      <c r="H859" s="38">
        <v>3</v>
      </c>
      <c r="I859" s="38">
        <v>2</v>
      </c>
      <c r="J859" s="38">
        <v>67</v>
      </c>
      <c r="K859" s="40" t="s">
        <v>144</v>
      </c>
    </row>
    <row r="860" spans="1:11">
      <c r="A860" s="41">
        <v>2627</v>
      </c>
      <c r="B860" s="42">
        <v>1250</v>
      </c>
      <c r="C860" s="45" t="s">
        <v>190</v>
      </c>
      <c r="D860" s="45" t="s">
        <v>229</v>
      </c>
      <c r="E860" s="43">
        <v>42252</v>
      </c>
      <c r="F860" s="42">
        <v>14</v>
      </c>
      <c r="G860" s="42" t="s">
        <v>166</v>
      </c>
      <c r="H860" s="42">
        <v>3</v>
      </c>
      <c r="I860" s="42">
        <v>2</v>
      </c>
      <c r="J860" s="42">
        <v>67</v>
      </c>
      <c r="K860" s="44" t="s">
        <v>144</v>
      </c>
    </row>
    <row r="861" spans="1:11">
      <c r="A861" s="37">
        <v>2628</v>
      </c>
      <c r="B861" s="38">
        <v>1251</v>
      </c>
      <c r="C861" s="46" t="s">
        <v>180</v>
      </c>
      <c r="D861" s="46" t="s">
        <v>229</v>
      </c>
      <c r="E861" s="39">
        <v>42252</v>
      </c>
      <c r="F861" s="38">
        <v>1</v>
      </c>
      <c r="G861" s="38" t="s">
        <v>153</v>
      </c>
      <c r="H861" s="38">
        <v>3</v>
      </c>
      <c r="I861" s="38">
        <v>3</v>
      </c>
      <c r="J861" s="38">
        <v>100</v>
      </c>
      <c r="K861" s="40" t="s">
        <v>152</v>
      </c>
    </row>
    <row r="862" spans="1:11">
      <c r="A862" s="41">
        <v>2629</v>
      </c>
      <c r="B862" s="42">
        <v>1251</v>
      </c>
      <c r="C862" s="45" t="s">
        <v>180</v>
      </c>
      <c r="D862" s="45" t="s">
        <v>229</v>
      </c>
      <c r="E862" s="43">
        <v>42252</v>
      </c>
      <c r="F862" s="42">
        <v>2</v>
      </c>
      <c r="G862" s="42" t="s">
        <v>154</v>
      </c>
      <c r="H862" s="42">
        <v>3</v>
      </c>
      <c r="I862" s="42">
        <v>3</v>
      </c>
      <c r="J862" s="42">
        <v>100</v>
      </c>
      <c r="K862" s="44" t="s">
        <v>152</v>
      </c>
    </row>
    <row r="863" spans="1:11">
      <c r="A863" s="37">
        <v>2630</v>
      </c>
      <c r="B863" s="38">
        <v>1251</v>
      </c>
      <c r="C863" s="46" t="s">
        <v>180</v>
      </c>
      <c r="D863" s="46" t="s">
        <v>229</v>
      </c>
      <c r="E863" s="39">
        <v>42252</v>
      </c>
      <c r="F863" s="38">
        <v>3</v>
      </c>
      <c r="G863" s="38" t="s">
        <v>155</v>
      </c>
      <c r="H863" s="38">
        <v>3</v>
      </c>
      <c r="I863" s="38">
        <v>3</v>
      </c>
      <c r="J863" s="38">
        <v>100</v>
      </c>
      <c r="K863" s="40" t="s">
        <v>152</v>
      </c>
    </row>
    <row r="864" spans="1:11">
      <c r="A864" s="41">
        <v>2631</v>
      </c>
      <c r="B864" s="42">
        <v>1251</v>
      </c>
      <c r="C864" s="45" t="s">
        <v>180</v>
      </c>
      <c r="D864" s="45" t="s">
        <v>229</v>
      </c>
      <c r="E864" s="43">
        <v>42252</v>
      </c>
      <c r="F864" s="42">
        <v>4</v>
      </c>
      <c r="G864" s="42" t="s">
        <v>156</v>
      </c>
      <c r="H864" s="42">
        <v>3</v>
      </c>
      <c r="I864" s="42">
        <v>3</v>
      </c>
      <c r="J864" s="42">
        <v>100</v>
      </c>
      <c r="K864" s="44" t="s">
        <v>152</v>
      </c>
    </row>
    <row r="865" spans="1:11">
      <c r="A865" s="37">
        <v>2632</v>
      </c>
      <c r="B865" s="38">
        <v>1251</v>
      </c>
      <c r="C865" s="46" t="s">
        <v>180</v>
      </c>
      <c r="D865" s="46" t="s">
        <v>229</v>
      </c>
      <c r="E865" s="39">
        <v>42252</v>
      </c>
      <c r="F865" s="38">
        <v>5</v>
      </c>
      <c r="G865" s="38" t="s">
        <v>157</v>
      </c>
      <c r="H865" s="38">
        <v>3</v>
      </c>
      <c r="I865" s="38">
        <v>3</v>
      </c>
      <c r="J865" s="38">
        <v>100</v>
      </c>
      <c r="K865" s="40" t="s">
        <v>152</v>
      </c>
    </row>
    <row r="866" spans="1:11">
      <c r="A866" s="41">
        <v>2633</v>
      </c>
      <c r="B866" s="42">
        <v>1251</v>
      </c>
      <c r="C866" s="45" t="s">
        <v>180</v>
      </c>
      <c r="D866" s="45" t="s">
        <v>229</v>
      </c>
      <c r="E866" s="43">
        <v>42252</v>
      </c>
      <c r="F866" s="42">
        <v>6</v>
      </c>
      <c r="G866" s="42" t="s">
        <v>158</v>
      </c>
      <c r="H866" s="42">
        <v>3</v>
      </c>
      <c r="I866" s="42">
        <v>3</v>
      </c>
      <c r="J866" s="42">
        <v>100</v>
      </c>
      <c r="K866" s="44" t="s">
        <v>152</v>
      </c>
    </row>
    <row r="867" spans="1:11">
      <c r="A867" s="37">
        <v>2634</v>
      </c>
      <c r="B867" s="38">
        <v>1251</v>
      </c>
      <c r="C867" s="46" t="s">
        <v>180</v>
      </c>
      <c r="D867" s="46" t="s">
        <v>229</v>
      </c>
      <c r="E867" s="39">
        <v>42252</v>
      </c>
      <c r="F867" s="38">
        <v>7</v>
      </c>
      <c r="G867" s="38" t="s">
        <v>159</v>
      </c>
      <c r="H867" s="38">
        <v>3</v>
      </c>
      <c r="I867" s="38">
        <v>3</v>
      </c>
      <c r="J867" s="38">
        <v>100</v>
      </c>
      <c r="K867" s="40" t="s">
        <v>152</v>
      </c>
    </row>
    <row r="868" spans="1:11">
      <c r="A868" s="41">
        <v>2635</v>
      </c>
      <c r="B868" s="42">
        <v>1251</v>
      </c>
      <c r="C868" s="45" t="s">
        <v>180</v>
      </c>
      <c r="D868" s="45" t="s">
        <v>229</v>
      </c>
      <c r="E868" s="43">
        <v>42252</v>
      </c>
      <c r="F868" s="42">
        <v>8</v>
      </c>
      <c r="G868" s="42" t="s">
        <v>160</v>
      </c>
      <c r="H868" s="42">
        <v>3</v>
      </c>
      <c r="I868" s="42">
        <v>3</v>
      </c>
      <c r="J868" s="42">
        <v>100</v>
      </c>
      <c r="K868" s="44" t="s">
        <v>152</v>
      </c>
    </row>
    <row r="869" spans="1:11">
      <c r="A869" s="37">
        <v>2636</v>
      </c>
      <c r="B869" s="38">
        <v>1251</v>
      </c>
      <c r="C869" s="46" t="s">
        <v>180</v>
      </c>
      <c r="D869" s="46" t="s">
        <v>229</v>
      </c>
      <c r="E869" s="39">
        <v>42252</v>
      </c>
      <c r="F869" s="38">
        <v>9</v>
      </c>
      <c r="G869" s="38" t="s">
        <v>161</v>
      </c>
      <c r="H869" s="38">
        <v>3</v>
      </c>
      <c r="I869" s="38">
        <v>3</v>
      </c>
      <c r="J869" s="38">
        <v>100</v>
      </c>
      <c r="K869" s="40" t="s">
        <v>152</v>
      </c>
    </row>
    <row r="870" spans="1:11">
      <c r="A870" s="41">
        <v>2637</v>
      </c>
      <c r="B870" s="42">
        <v>1251</v>
      </c>
      <c r="C870" s="45" t="s">
        <v>180</v>
      </c>
      <c r="D870" s="45" t="s">
        <v>229</v>
      </c>
      <c r="E870" s="43">
        <v>42252</v>
      </c>
      <c r="F870" s="42">
        <v>10</v>
      </c>
      <c r="G870" s="42" t="s">
        <v>162</v>
      </c>
      <c r="H870" s="42">
        <v>3</v>
      </c>
      <c r="I870" s="42">
        <v>3</v>
      </c>
      <c r="J870" s="42">
        <v>100</v>
      </c>
      <c r="K870" s="44" t="s">
        <v>152</v>
      </c>
    </row>
    <row r="871" spans="1:11">
      <c r="A871" s="37">
        <v>2638</v>
      </c>
      <c r="B871" s="38">
        <v>1251</v>
      </c>
      <c r="C871" s="46" t="s">
        <v>180</v>
      </c>
      <c r="D871" s="46" t="s">
        <v>229</v>
      </c>
      <c r="E871" s="39">
        <v>42252</v>
      </c>
      <c r="F871" s="38">
        <v>11</v>
      </c>
      <c r="G871" s="38" t="s">
        <v>163</v>
      </c>
      <c r="H871" s="38">
        <v>3</v>
      </c>
      <c r="I871" s="38">
        <v>3</v>
      </c>
      <c r="J871" s="38">
        <v>100</v>
      </c>
      <c r="K871" s="40" t="s">
        <v>152</v>
      </c>
    </row>
    <row r="872" spans="1:11">
      <c r="A872" s="41">
        <v>2639</v>
      </c>
      <c r="B872" s="42">
        <v>1251</v>
      </c>
      <c r="C872" s="45" t="s">
        <v>180</v>
      </c>
      <c r="D872" s="45" t="s">
        <v>229</v>
      </c>
      <c r="E872" s="43">
        <v>42252</v>
      </c>
      <c r="F872" s="42">
        <v>12</v>
      </c>
      <c r="G872" s="42" t="s">
        <v>164</v>
      </c>
      <c r="H872" s="42">
        <v>3</v>
      </c>
      <c r="I872" s="42">
        <v>3</v>
      </c>
      <c r="J872" s="42">
        <v>100</v>
      </c>
      <c r="K872" s="44" t="s">
        <v>152</v>
      </c>
    </row>
    <row r="873" spans="1:11">
      <c r="A873" s="37">
        <v>2640</v>
      </c>
      <c r="B873" s="38">
        <v>1251</v>
      </c>
      <c r="C873" s="46" t="s">
        <v>180</v>
      </c>
      <c r="D873" s="46" t="s">
        <v>229</v>
      </c>
      <c r="E873" s="39">
        <v>42252</v>
      </c>
      <c r="F873" s="38">
        <v>13</v>
      </c>
      <c r="G873" s="38" t="s">
        <v>165</v>
      </c>
      <c r="H873" s="38">
        <v>3</v>
      </c>
      <c r="I873" s="38">
        <v>2</v>
      </c>
      <c r="J873" s="38">
        <v>67</v>
      </c>
      <c r="K873" s="40" t="s">
        <v>144</v>
      </c>
    </row>
    <row r="874" spans="1:11">
      <c r="A874" s="41">
        <v>2641</v>
      </c>
      <c r="B874" s="42">
        <v>1251</v>
      </c>
      <c r="C874" s="45" t="s">
        <v>180</v>
      </c>
      <c r="D874" s="45" t="s">
        <v>229</v>
      </c>
      <c r="E874" s="43">
        <v>42252</v>
      </c>
      <c r="F874" s="42">
        <v>14</v>
      </c>
      <c r="G874" s="42" t="s">
        <v>166</v>
      </c>
      <c r="H874" s="42">
        <v>3</v>
      </c>
      <c r="I874" s="42">
        <v>3</v>
      </c>
      <c r="J874" s="42">
        <v>100</v>
      </c>
      <c r="K874" s="44" t="s">
        <v>152</v>
      </c>
    </row>
    <row r="875" spans="1:11">
      <c r="A875" s="37">
        <v>2642</v>
      </c>
      <c r="B875" s="38">
        <v>1252</v>
      </c>
      <c r="C875" s="46" t="s">
        <v>177</v>
      </c>
      <c r="D875" s="46" t="s">
        <v>229</v>
      </c>
      <c r="E875" s="39">
        <v>42252</v>
      </c>
      <c r="F875" s="38">
        <v>1</v>
      </c>
      <c r="G875" s="38" t="s">
        <v>153</v>
      </c>
      <c r="H875" s="38">
        <v>3</v>
      </c>
      <c r="I875" s="38">
        <v>2</v>
      </c>
      <c r="J875" s="38">
        <v>67</v>
      </c>
      <c r="K875" s="40" t="s">
        <v>144</v>
      </c>
    </row>
    <row r="876" spans="1:11">
      <c r="A876" s="41">
        <v>2643</v>
      </c>
      <c r="B876" s="42">
        <v>1252</v>
      </c>
      <c r="C876" s="45" t="s">
        <v>177</v>
      </c>
      <c r="D876" s="45" t="s">
        <v>229</v>
      </c>
      <c r="E876" s="43">
        <v>42252</v>
      </c>
      <c r="F876" s="42">
        <v>2</v>
      </c>
      <c r="G876" s="42" t="s">
        <v>154</v>
      </c>
      <c r="H876" s="42">
        <v>3</v>
      </c>
      <c r="I876" s="42">
        <v>2</v>
      </c>
      <c r="J876" s="42">
        <v>67</v>
      </c>
      <c r="K876" s="44" t="s">
        <v>144</v>
      </c>
    </row>
    <row r="877" spans="1:11">
      <c r="A877" s="37">
        <v>2644</v>
      </c>
      <c r="B877" s="38">
        <v>1252</v>
      </c>
      <c r="C877" s="46" t="s">
        <v>177</v>
      </c>
      <c r="D877" s="46" t="s">
        <v>229</v>
      </c>
      <c r="E877" s="39">
        <v>42252</v>
      </c>
      <c r="F877" s="38">
        <v>3</v>
      </c>
      <c r="G877" s="38" t="s">
        <v>155</v>
      </c>
      <c r="H877" s="38">
        <v>3</v>
      </c>
      <c r="I877" s="38">
        <v>3</v>
      </c>
      <c r="J877" s="38">
        <v>100</v>
      </c>
      <c r="K877" s="40" t="s">
        <v>152</v>
      </c>
    </row>
    <row r="878" spans="1:11">
      <c r="A878" s="41">
        <v>2645</v>
      </c>
      <c r="B878" s="42">
        <v>1252</v>
      </c>
      <c r="C878" s="45" t="s">
        <v>177</v>
      </c>
      <c r="D878" s="45" t="s">
        <v>229</v>
      </c>
      <c r="E878" s="43">
        <v>42252</v>
      </c>
      <c r="F878" s="42">
        <v>4</v>
      </c>
      <c r="G878" s="42" t="s">
        <v>156</v>
      </c>
      <c r="H878" s="42">
        <v>3</v>
      </c>
      <c r="I878" s="42">
        <v>3</v>
      </c>
      <c r="J878" s="42">
        <v>100</v>
      </c>
      <c r="K878" s="44" t="s">
        <v>152</v>
      </c>
    </row>
    <row r="879" spans="1:11">
      <c r="A879" s="37">
        <v>2646</v>
      </c>
      <c r="B879" s="38">
        <v>1252</v>
      </c>
      <c r="C879" s="46" t="s">
        <v>177</v>
      </c>
      <c r="D879" s="46" t="s">
        <v>229</v>
      </c>
      <c r="E879" s="39">
        <v>42252</v>
      </c>
      <c r="F879" s="38">
        <v>5</v>
      </c>
      <c r="G879" s="38" t="s">
        <v>157</v>
      </c>
      <c r="H879" s="38">
        <v>3</v>
      </c>
      <c r="I879" s="38">
        <v>2</v>
      </c>
      <c r="J879" s="38">
        <v>67</v>
      </c>
      <c r="K879" s="40" t="s">
        <v>144</v>
      </c>
    </row>
    <row r="880" spans="1:11">
      <c r="A880" s="41">
        <v>2647</v>
      </c>
      <c r="B880" s="42">
        <v>1252</v>
      </c>
      <c r="C880" s="45" t="s">
        <v>177</v>
      </c>
      <c r="D880" s="45" t="s">
        <v>229</v>
      </c>
      <c r="E880" s="43">
        <v>42252</v>
      </c>
      <c r="F880" s="42">
        <v>6</v>
      </c>
      <c r="G880" s="42" t="s">
        <v>158</v>
      </c>
      <c r="H880" s="42">
        <v>3</v>
      </c>
      <c r="I880" s="42">
        <v>3</v>
      </c>
      <c r="J880" s="42">
        <v>100</v>
      </c>
      <c r="K880" s="44" t="s">
        <v>152</v>
      </c>
    </row>
    <row r="881" spans="1:11">
      <c r="A881" s="37">
        <v>2648</v>
      </c>
      <c r="B881" s="38">
        <v>1252</v>
      </c>
      <c r="C881" s="46" t="s">
        <v>177</v>
      </c>
      <c r="D881" s="46" t="s">
        <v>229</v>
      </c>
      <c r="E881" s="39">
        <v>42252</v>
      </c>
      <c r="F881" s="38">
        <v>7</v>
      </c>
      <c r="G881" s="38" t="s">
        <v>159</v>
      </c>
      <c r="H881" s="38">
        <v>3</v>
      </c>
      <c r="I881" s="38">
        <v>2</v>
      </c>
      <c r="J881" s="38">
        <v>67</v>
      </c>
      <c r="K881" s="40" t="s">
        <v>144</v>
      </c>
    </row>
    <row r="882" spans="1:11">
      <c r="A882" s="41">
        <v>2649</v>
      </c>
      <c r="B882" s="42">
        <v>1252</v>
      </c>
      <c r="C882" s="45" t="s">
        <v>177</v>
      </c>
      <c r="D882" s="45" t="s">
        <v>229</v>
      </c>
      <c r="E882" s="43">
        <v>42252</v>
      </c>
      <c r="F882" s="42">
        <v>8</v>
      </c>
      <c r="G882" s="42" t="s">
        <v>160</v>
      </c>
      <c r="H882" s="42">
        <v>3</v>
      </c>
      <c r="I882" s="42">
        <v>2</v>
      </c>
      <c r="J882" s="42">
        <v>67</v>
      </c>
      <c r="K882" s="44" t="s">
        <v>144</v>
      </c>
    </row>
    <row r="883" spans="1:11">
      <c r="A883" s="37">
        <v>2650</v>
      </c>
      <c r="B883" s="38">
        <v>1252</v>
      </c>
      <c r="C883" s="46" t="s">
        <v>177</v>
      </c>
      <c r="D883" s="46" t="s">
        <v>229</v>
      </c>
      <c r="E883" s="39">
        <v>42252</v>
      </c>
      <c r="F883" s="38">
        <v>9</v>
      </c>
      <c r="G883" s="38" t="s">
        <v>161</v>
      </c>
      <c r="H883" s="38">
        <v>3</v>
      </c>
      <c r="I883" s="38">
        <v>2</v>
      </c>
      <c r="J883" s="38">
        <v>67</v>
      </c>
      <c r="K883" s="40" t="s">
        <v>144</v>
      </c>
    </row>
    <row r="884" spans="1:11">
      <c r="A884" s="41">
        <v>2651</v>
      </c>
      <c r="B884" s="42">
        <v>1252</v>
      </c>
      <c r="C884" s="45" t="s">
        <v>177</v>
      </c>
      <c r="D884" s="45" t="s">
        <v>229</v>
      </c>
      <c r="E884" s="43">
        <v>42252</v>
      </c>
      <c r="F884" s="42">
        <v>10</v>
      </c>
      <c r="G884" s="42" t="s">
        <v>162</v>
      </c>
      <c r="H884" s="42">
        <v>3</v>
      </c>
      <c r="I884" s="42">
        <v>2</v>
      </c>
      <c r="J884" s="42">
        <v>67</v>
      </c>
      <c r="K884" s="44" t="s">
        <v>144</v>
      </c>
    </row>
    <row r="885" spans="1:11">
      <c r="A885" s="37">
        <v>2652</v>
      </c>
      <c r="B885" s="38">
        <v>1252</v>
      </c>
      <c r="C885" s="46" t="s">
        <v>177</v>
      </c>
      <c r="D885" s="46" t="s">
        <v>229</v>
      </c>
      <c r="E885" s="39">
        <v>42252</v>
      </c>
      <c r="F885" s="38">
        <v>11</v>
      </c>
      <c r="G885" s="38" t="s">
        <v>163</v>
      </c>
      <c r="H885" s="38">
        <v>3</v>
      </c>
      <c r="I885" s="38">
        <v>2</v>
      </c>
      <c r="J885" s="38">
        <v>67</v>
      </c>
      <c r="K885" s="40" t="s">
        <v>144</v>
      </c>
    </row>
    <row r="886" spans="1:11">
      <c r="A886" s="41">
        <v>2653</v>
      </c>
      <c r="B886" s="42">
        <v>1252</v>
      </c>
      <c r="C886" s="45" t="s">
        <v>177</v>
      </c>
      <c r="D886" s="45" t="s">
        <v>229</v>
      </c>
      <c r="E886" s="43">
        <v>42252</v>
      </c>
      <c r="F886" s="42">
        <v>12</v>
      </c>
      <c r="G886" s="42" t="s">
        <v>164</v>
      </c>
      <c r="H886" s="42">
        <v>3</v>
      </c>
      <c r="I886" s="42">
        <v>3</v>
      </c>
      <c r="J886" s="42">
        <v>100</v>
      </c>
      <c r="K886" s="44" t="s">
        <v>152</v>
      </c>
    </row>
    <row r="887" spans="1:11">
      <c r="A887" s="37">
        <v>2654</v>
      </c>
      <c r="B887" s="38">
        <v>1252</v>
      </c>
      <c r="C887" s="46" t="s">
        <v>177</v>
      </c>
      <c r="D887" s="46" t="s">
        <v>229</v>
      </c>
      <c r="E887" s="39">
        <v>42252</v>
      </c>
      <c r="F887" s="38">
        <v>13</v>
      </c>
      <c r="G887" s="38" t="s">
        <v>165</v>
      </c>
      <c r="H887" s="38">
        <v>3</v>
      </c>
      <c r="I887" s="38">
        <v>2</v>
      </c>
      <c r="J887" s="38">
        <v>67</v>
      </c>
      <c r="K887" s="40" t="s">
        <v>144</v>
      </c>
    </row>
    <row r="888" spans="1:11">
      <c r="A888" s="41">
        <v>2655</v>
      </c>
      <c r="B888" s="42">
        <v>1252</v>
      </c>
      <c r="C888" s="45" t="s">
        <v>177</v>
      </c>
      <c r="D888" s="45" t="s">
        <v>229</v>
      </c>
      <c r="E888" s="43">
        <v>42252</v>
      </c>
      <c r="F888" s="42">
        <v>14</v>
      </c>
      <c r="G888" s="42" t="s">
        <v>166</v>
      </c>
      <c r="H888" s="42">
        <v>3</v>
      </c>
      <c r="I888" s="42">
        <v>1</v>
      </c>
      <c r="J888" s="42">
        <v>33</v>
      </c>
      <c r="K888" s="44" t="s">
        <v>144</v>
      </c>
    </row>
    <row r="889" spans="1:11">
      <c r="A889" s="37">
        <v>2656</v>
      </c>
      <c r="B889" s="38">
        <v>1253</v>
      </c>
      <c r="C889" s="46" t="s">
        <v>175</v>
      </c>
      <c r="D889" s="46" t="s">
        <v>229</v>
      </c>
      <c r="E889" s="39">
        <v>42252</v>
      </c>
      <c r="F889" s="38">
        <v>1</v>
      </c>
      <c r="G889" s="38" t="s">
        <v>153</v>
      </c>
      <c r="H889" s="38">
        <v>3</v>
      </c>
      <c r="I889" s="38">
        <v>3</v>
      </c>
      <c r="J889" s="38">
        <v>100</v>
      </c>
      <c r="K889" s="40" t="s">
        <v>152</v>
      </c>
    </row>
    <row r="890" spans="1:11">
      <c r="A890" s="41">
        <v>2657</v>
      </c>
      <c r="B890" s="42">
        <v>1253</v>
      </c>
      <c r="C890" s="45" t="s">
        <v>175</v>
      </c>
      <c r="D890" s="45" t="s">
        <v>229</v>
      </c>
      <c r="E890" s="43">
        <v>42252</v>
      </c>
      <c r="F890" s="42">
        <v>2</v>
      </c>
      <c r="G890" s="42" t="s">
        <v>154</v>
      </c>
      <c r="H890" s="42">
        <v>3</v>
      </c>
      <c r="I890" s="42">
        <v>3</v>
      </c>
      <c r="J890" s="42">
        <v>100</v>
      </c>
      <c r="K890" s="44" t="s">
        <v>152</v>
      </c>
    </row>
    <row r="891" spans="1:11">
      <c r="A891" s="37">
        <v>2658</v>
      </c>
      <c r="B891" s="38">
        <v>1253</v>
      </c>
      <c r="C891" s="46" t="s">
        <v>175</v>
      </c>
      <c r="D891" s="46" t="s">
        <v>229</v>
      </c>
      <c r="E891" s="39">
        <v>42252</v>
      </c>
      <c r="F891" s="38">
        <v>3</v>
      </c>
      <c r="G891" s="38" t="s">
        <v>155</v>
      </c>
      <c r="H891" s="38">
        <v>3</v>
      </c>
      <c r="I891" s="38">
        <v>2</v>
      </c>
      <c r="J891" s="38">
        <v>67</v>
      </c>
      <c r="K891" s="40" t="s">
        <v>144</v>
      </c>
    </row>
    <row r="892" spans="1:11">
      <c r="A892" s="41">
        <v>2659</v>
      </c>
      <c r="B892" s="42">
        <v>1253</v>
      </c>
      <c r="C892" s="45" t="s">
        <v>175</v>
      </c>
      <c r="D892" s="45" t="s">
        <v>229</v>
      </c>
      <c r="E892" s="43">
        <v>42252</v>
      </c>
      <c r="F892" s="42">
        <v>4</v>
      </c>
      <c r="G892" s="42" t="s">
        <v>156</v>
      </c>
      <c r="H892" s="42">
        <v>3</v>
      </c>
      <c r="I892" s="42">
        <v>3</v>
      </c>
      <c r="J892" s="42">
        <v>100</v>
      </c>
      <c r="K892" s="44" t="s">
        <v>152</v>
      </c>
    </row>
    <row r="893" spans="1:11">
      <c r="A893" s="37">
        <v>2660</v>
      </c>
      <c r="B893" s="38">
        <v>1253</v>
      </c>
      <c r="C893" s="46" t="s">
        <v>175</v>
      </c>
      <c r="D893" s="46" t="s">
        <v>229</v>
      </c>
      <c r="E893" s="39">
        <v>42252</v>
      </c>
      <c r="F893" s="38">
        <v>5</v>
      </c>
      <c r="G893" s="38" t="s">
        <v>157</v>
      </c>
      <c r="H893" s="38">
        <v>3</v>
      </c>
      <c r="I893" s="38">
        <v>2</v>
      </c>
      <c r="J893" s="38">
        <v>67</v>
      </c>
      <c r="K893" s="40" t="s">
        <v>144</v>
      </c>
    </row>
    <row r="894" spans="1:11">
      <c r="A894" s="41">
        <v>2661</v>
      </c>
      <c r="B894" s="42">
        <v>1253</v>
      </c>
      <c r="C894" s="45" t="s">
        <v>175</v>
      </c>
      <c r="D894" s="45" t="s">
        <v>229</v>
      </c>
      <c r="E894" s="43">
        <v>42252</v>
      </c>
      <c r="F894" s="42">
        <v>6</v>
      </c>
      <c r="G894" s="42" t="s">
        <v>158</v>
      </c>
      <c r="H894" s="42">
        <v>3</v>
      </c>
      <c r="I894" s="42">
        <v>3</v>
      </c>
      <c r="J894" s="42">
        <v>100</v>
      </c>
      <c r="K894" s="44" t="s">
        <v>152</v>
      </c>
    </row>
    <row r="895" spans="1:11">
      <c r="A895" s="37">
        <v>2662</v>
      </c>
      <c r="B895" s="38">
        <v>1253</v>
      </c>
      <c r="C895" s="46" t="s">
        <v>175</v>
      </c>
      <c r="D895" s="46" t="s">
        <v>229</v>
      </c>
      <c r="E895" s="39">
        <v>42252</v>
      </c>
      <c r="F895" s="38">
        <v>7</v>
      </c>
      <c r="G895" s="38" t="s">
        <v>159</v>
      </c>
      <c r="H895" s="38">
        <v>3</v>
      </c>
      <c r="I895" s="38">
        <v>3</v>
      </c>
      <c r="J895" s="38">
        <v>100</v>
      </c>
      <c r="K895" s="40" t="s">
        <v>152</v>
      </c>
    </row>
    <row r="896" spans="1:11">
      <c r="A896" s="41">
        <v>2663</v>
      </c>
      <c r="B896" s="42">
        <v>1253</v>
      </c>
      <c r="C896" s="45" t="s">
        <v>175</v>
      </c>
      <c r="D896" s="45" t="s">
        <v>229</v>
      </c>
      <c r="E896" s="43">
        <v>42252</v>
      </c>
      <c r="F896" s="42">
        <v>8</v>
      </c>
      <c r="G896" s="42" t="s">
        <v>160</v>
      </c>
      <c r="H896" s="42">
        <v>3</v>
      </c>
      <c r="I896" s="42">
        <v>3</v>
      </c>
      <c r="J896" s="42">
        <v>100</v>
      </c>
      <c r="K896" s="44" t="s">
        <v>152</v>
      </c>
    </row>
    <row r="897" spans="1:11">
      <c r="A897" s="37">
        <v>2664</v>
      </c>
      <c r="B897" s="38">
        <v>1253</v>
      </c>
      <c r="C897" s="46" t="s">
        <v>175</v>
      </c>
      <c r="D897" s="46" t="s">
        <v>229</v>
      </c>
      <c r="E897" s="39">
        <v>42252</v>
      </c>
      <c r="F897" s="38">
        <v>9</v>
      </c>
      <c r="G897" s="38" t="s">
        <v>161</v>
      </c>
      <c r="H897" s="38">
        <v>3</v>
      </c>
      <c r="I897" s="38">
        <v>3</v>
      </c>
      <c r="J897" s="38">
        <v>100</v>
      </c>
      <c r="K897" s="40" t="s">
        <v>152</v>
      </c>
    </row>
    <row r="898" spans="1:11">
      <c r="A898" s="41">
        <v>2665</v>
      </c>
      <c r="B898" s="42">
        <v>1253</v>
      </c>
      <c r="C898" s="45" t="s">
        <v>175</v>
      </c>
      <c r="D898" s="45" t="s">
        <v>229</v>
      </c>
      <c r="E898" s="43">
        <v>42252</v>
      </c>
      <c r="F898" s="42">
        <v>10</v>
      </c>
      <c r="G898" s="42" t="s">
        <v>162</v>
      </c>
      <c r="H898" s="42">
        <v>3</v>
      </c>
      <c r="I898" s="42">
        <v>2</v>
      </c>
      <c r="J898" s="42">
        <v>67</v>
      </c>
      <c r="K898" s="44" t="s">
        <v>144</v>
      </c>
    </row>
    <row r="899" spans="1:11">
      <c r="A899" s="37">
        <v>2666</v>
      </c>
      <c r="B899" s="38">
        <v>1253</v>
      </c>
      <c r="C899" s="46" t="s">
        <v>175</v>
      </c>
      <c r="D899" s="46" t="s">
        <v>229</v>
      </c>
      <c r="E899" s="39">
        <v>42252</v>
      </c>
      <c r="F899" s="38">
        <v>11</v>
      </c>
      <c r="G899" s="38" t="s">
        <v>163</v>
      </c>
      <c r="H899" s="38">
        <v>3</v>
      </c>
      <c r="I899" s="38">
        <v>2</v>
      </c>
      <c r="J899" s="38">
        <v>67</v>
      </c>
      <c r="K899" s="40" t="s">
        <v>144</v>
      </c>
    </row>
    <row r="900" spans="1:11">
      <c r="A900" s="41">
        <v>2667</v>
      </c>
      <c r="B900" s="42">
        <v>1253</v>
      </c>
      <c r="C900" s="45" t="s">
        <v>175</v>
      </c>
      <c r="D900" s="45" t="s">
        <v>229</v>
      </c>
      <c r="E900" s="43">
        <v>42252</v>
      </c>
      <c r="F900" s="42">
        <v>12</v>
      </c>
      <c r="G900" s="42" t="s">
        <v>164</v>
      </c>
      <c r="H900" s="42">
        <v>3</v>
      </c>
      <c r="I900" s="42">
        <v>2</v>
      </c>
      <c r="J900" s="42">
        <v>67</v>
      </c>
      <c r="K900" s="44" t="s">
        <v>144</v>
      </c>
    </row>
    <row r="901" spans="1:11">
      <c r="A901" s="37">
        <v>2668</v>
      </c>
      <c r="B901" s="38">
        <v>1253</v>
      </c>
      <c r="C901" s="46" t="s">
        <v>175</v>
      </c>
      <c r="D901" s="46" t="s">
        <v>229</v>
      </c>
      <c r="E901" s="39">
        <v>42252</v>
      </c>
      <c r="F901" s="38">
        <v>13</v>
      </c>
      <c r="G901" s="38" t="s">
        <v>165</v>
      </c>
      <c r="H901" s="38">
        <v>3</v>
      </c>
      <c r="I901" s="38">
        <v>3</v>
      </c>
      <c r="J901" s="38">
        <v>100</v>
      </c>
      <c r="K901" s="40" t="s">
        <v>152</v>
      </c>
    </row>
    <row r="902" spans="1:11">
      <c r="A902" s="41">
        <v>2669</v>
      </c>
      <c r="B902" s="42">
        <v>1253</v>
      </c>
      <c r="C902" s="45" t="s">
        <v>175</v>
      </c>
      <c r="D902" s="45" t="s">
        <v>229</v>
      </c>
      <c r="E902" s="43">
        <v>42252</v>
      </c>
      <c r="F902" s="42">
        <v>14</v>
      </c>
      <c r="G902" s="42" t="s">
        <v>166</v>
      </c>
      <c r="H902" s="42">
        <v>3</v>
      </c>
      <c r="I902" s="42">
        <v>1</v>
      </c>
      <c r="J902" s="42">
        <v>33</v>
      </c>
      <c r="K902" s="44" t="s">
        <v>144</v>
      </c>
    </row>
    <row r="903" spans="1:11">
      <c r="A903" s="37">
        <v>2670</v>
      </c>
      <c r="B903" s="38">
        <v>1254</v>
      </c>
      <c r="C903" s="46" t="s">
        <v>189</v>
      </c>
      <c r="D903" s="46" t="s">
        <v>229</v>
      </c>
      <c r="E903" s="39">
        <v>42252</v>
      </c>
      <c r="F903" s="38">
        <v>1</v>
      </c>
      <c r="G903" s="38" t="s">
        <v>153</v>
      </c>
      <c r="H903" s="38">
        <v>3</v>
      </c>
      <c r="I903" s="38">
        <v>2</v>
      </c>
      <c r="J903" s="38">
        <v>67</v>
      </c>
      <c r="K903" s="40" t="s">
        <v>144</v>
      </c>
    </row>
    <row r="904" spans="1:11">
      <c r="A904" s="41">
        <v>2671</v>
      </c>
      <c r="B904" s="42">
        <v>1254</v>
      </c>
      <c r="C904" s="45" t="s">
        <v>189</v>
      </c>
      <c r="D904" s="45" t="s">
        <v>229</v>
      </c>
      <c r="E904" s="43">
        <v>42252</v>
      </c>
      <c r="F904" s="42">
        <v>2</v>
      </c>
      <c r="G904" s="42" t="s">
        <v>154</v>
      </c>
      <c r="H904" s="42">
        <v>3</v>
      </c>
      <c r="I904" s="42">
        <v>3</v>
      </c>
      <c r="J904" s="42">
        <v>100</v>
      </c>
      <c r="K904" s="44" t="s">
        <v>152</v>
      </c>
    </row>
    <row r="905" spans="1:11">
      <c r="A905" s="37">
        <v>2672</v>
      </c>
      <c r="B905" s="38">
        <v>1254</v>
      </c>
      <c r="C905" s="46" t="s">
        <v>189</v>
      </c>
      <c r="D905" s="46" t="s">
        <v>229</v>
      </c>
      <c r="E905" s="39">
        <v>42252</v>
      </c>
      <c r="F905" s="38">
        <v>3</v>
      </c>
      <c r="G905" s="38" t="s">
        <v>155</v>
      </c>
      <c r="H905" s="38">
        <v>3</v>
      </c>
      <c r="I905" s="38">
        <v>3</v>
      </c>
      <c r="J905" s="38">
        <v>100</v>
      </c>
      <c r="K905" s="40" t="s">
        <v>152</v>
      </c>
    </row>
    <row r="906" spans="1:11">
      <c r="A906" s="41">
        <v>2673</v>
      </c>
      <c r="B906" s="42">
        <v>1254</v>
      </c>
      <c r="C906" s="45" t="s">
        <v>189</v>
      </c>
      <c r="D906" s="45" t="s">
        <v>229</v>
      </c>
      <c r="E906" s="43">
        <v>42252</v>
      </c>
      <c r="F906" s="42">
        <v>4</v>
      </c>
      <c r="G906" s="42" t="s">
        <v>156</v>
      </c>
      <c r="H906" s="42">
        <v>3</v>
      </c>
      <c r="I906" s="42">
        <v>3</v>
      </c>
      <c r="J906" s="42">
        <v>100</v>
      </c>
      <c r="K906" s="44" t="s">
        <v>152</v>
      </c>
    </row>
    <row r="907" spans="1:11">
      <c r="A907" s="37">
        <v>2674</v>
      </c>
      <c r="B907" s="38">
        <v>1254</v>
      </c>
      <c r="C907" s="46" t="s">
        <v>189</v>
      </c>
      <c r="D907" s="46" t="s">
        <v>229</v>
      </c>
      <c r="E907" s="39">
        <v>42252</v>
      </c>
      <c r="F907" s="38">
        <v>5</v>
      </c>
      <c r="G907" s="38" t="s">
        <v>157</v>
      </c>
      <c r="H907" s="38">
        <v>3</v>
      </c>
      <c r="I907" s="38">
        <v>3</v>
      </c>
      <c r="J907" s="38">
        <v>100</v>
      </c>
      <c r="K907" s="40" t="s">
        <v>152</v>
      </c>
    </row>
    <row r="908" spans="1:11">
      <c r="A908" s="41">
        <v>2675</v>
      </c>
      <c r="B908" s="42">
        <v>1254</v>
      </c>
      <c r="C908" s="45" t="s">
        <v>189</v>
      </c>
      <c r="D908" s="45" t="s">
        <v>229</v>
      </c>
      <c r="E908" s="43">
        <v>42252</v>
      </c>
      <c r="F908" s="42">
        <v>6</v>
      </c>
      <c r="G908" s="42" t="s">
        <v>158</v>
      </c>
      <c r="H908" s="42">
        <v>3</v>
      </c>
      <c r="I908" s="42">
        <v>3</v>
      </c>
      <c r="J908" s="42">
        <v>100</v>
      </c>
      <c r="K908" s="44" t="s">
        <v>152</v>
      </c>
    </row>
    <row r="909" spans="1:11">
      <c r="A909" s="37">
        <v>2676</v>
      </c>
      <c r="B909" s="38">
        <v>1254</v>
      </c>
      <c r="C909" s="46" t="s">
        <v>189</v>
      </c>
      <c r="D909" s="46" t="s">
        <v>229</v>
      </c>
      <c r="E909" s="39">
        <v>42252</v>
      </c>
      <c r="F909" s="38">
        <v>7</v>
      </c>
      <c r="G909" s="38" t="s">
        <v>159</v>
      </c>
      <c r="H909" s="38">
        <v>3</v>
      </c>
      <c r="I909" s="38">
        <v>3</v>
      </c>
      <c r="J909" s="38">
        <v>100</v>
      </c>
      <c r="K909" s="40" t="s">
        <v>152</v>
      </c>
    </row>
    <row r="910" spans="1:11">
      <c r="A910" s="41">
        <v>2677</v>
      </c>
      <c r="B910" s="42">
        <v>1254</v>
      </c>
      <c r="C910" s="45" t="s">
        <v>189</v>
      </c>
      <c r="D910" s="45" t="s">
        <v>229</v>
      </c>
      <c r="E910" s="43">
        <v>42252</v>
      </c>
      <c r="F910" s="42">
        <v>8</v>
      </c>
      <c r="G910" s="42" t="s">
        <v>160</v>
      </c>
      <c r="H910" s="42">
        <v>3</v>
      </c>
      <c r="I910" s="42">
        <v>2</v>
      </c>
      <c r="J910" s="42">
        <v>67</v>
      </c>
      <c r="K910" s="44" t="s">
        <v>144</v>
      </c>
    </row>
    <row r="911" spans="1:11">
      <c r="A911" s="37">
        <v>2678</v>
      </c>
      <c r="B911" s="38">
        <v>1254</v>
      </c>
      <c r="C911" s="46" t="s">
        <v>189</v>
      </c>
      <c r="D911" s="46" t="s">
        <v>229</v>
      </c>
      <c r="E911" s="39">
        <v>42252</v>
      </c>
      <c r="F911" s="38">
        <v>9</v>
      </c>
      <c r="G911" s="38" t="s">
        <v>161</v>
      </c>
      <c r="H911" s="38">
        <v>3</v>
      </c>
      <c r="I911" s="38">
        <v>3</v>
      </c>
      <c r="J911" s="38">
        <v>100</v>
      </c>
      <c r="K911" s="40" t="s">
        <v>152</v>
      </c>
    </row>
    <row r="912" spans="1:11">
      <c r="A912" s="41">
        <v>2679</v>
      </c>
      <c r="B912" s="42">
        <v>1254</v>
      </c>
      <c r="C912" s="45" t="s">
        <v>189</v>
      </c>
      <c r="D912" s="45" t="s">
        <v>229</v>
      </c>
      <c r="E912" s="43">
        <v>42252</v>
      </c>
      <c r="F912" s="42">
        <v>10</v>
      </c>
      <c r="G912" s="42" t="s">
        <v>162</v>
      </c>
      <c r="H912" s="42">
        <v>3</v>
      </c>
      <c r="I912" s="42">
        <v>3</v>
      </c>
      <c r="J912" s="42">
        <v>100</v>
      </c>
      <c r="K912" s="44" t="s">
        <v>152</v>
      </c>
    </row>
    <row r="913" spans="1:11">
      <c r="A913" s="37">
        <v>2680</v>
      </c>
      <c r="B913" s="38">
        <v>1254</v>
      </c>
      <c r="C913" s="46" t="s">
        <v>189</v>
      </c>
      <c r="D913" s="46" t="s">
        <v>229</v>
      </c>
      <c r="E913" s="39">
        <v>42252</v>
      </c>
      <c r="F913" s="38">
        <v>11</v>
      </c>
      <c r="G913" s="38" t="s">
        <v>163</v>
      </c>
      <c r="H913" s="38">
        <v>3</v>
      </c>
      <c r="I913" s="38">
        <v>3</v>
      </c>
      <c r="J913" s="38">
        <v>100</v>
      </c>
      <c r="K913" s="40" t="s">
        <v>152</v>
      </c>
    </row>
    <row r="914" spans="1:11">
      <c r="A914" s="41">
        <v>2681</v>
      </c>
      <c r="B914" s="42">
        <v>1254</v>
      </c>
      <c r="C914" s="45" t="s">
        <v>189</v>
      </c>
      <c r="D914" s="45" t="s">
        <v>229</v>
      </c>
      <c r="E914" s="43">
        <v>42252</v>
      </c>
      <c r="F914" s="42">
        <v>12</v>
      </c>
      <c r="G914" s="42" t="s">
        <v>164</v>
      </c>
      <c r="H914" s="42">
        <v>3</v>
      </c>
      <c r="I914" s="42">
        <v>2</v>
      </c>
      <c r="J914" s="42">
        <v>67</v>
      </c>
      <c r="K914" s="44" t="s">
        <v>144</v>
      </c>
    </row>
    <row r="915" spans="1:11">
      <c r="A915" s="37">
        <v>2682</v>
      </c>
      <c r="B915" s="38">
        <v>1254</v>
      </c>
      <c r="C915" s="46" t="s">
        <v>189</v>
      </c>
      <c r="D915" s="46" t="s">
        <v>229</v>
      </c>
      <c r="E915" s="39">
        <v>42252</v>
      </c>
      <c r="F915" s="38">
        <v>13</v>
      </c>
      <c r="G915" s="38" t="s">
        <v>165</v>
      </c>
      <c r="H915" s="38">
        <v>3</v>
      </c>
      <c r="I915" s="38">
        <v>3</v>
      </c>
      <c r="J915" s="38">
        <v>100</v>
      </c>
      <c r="K915" s="40" t="s">
        <v>152</v>
      </c>
    </row>
    <row r="916" spans="1:11">
      <c r="A916" s="41">
        <v>2683</v>
      </c>
      <c r="B916" s="42">
        <v>1254</v>
      </c>
      <c r="C916" s="45" t="s">
        <v>189</v>
      </c>
      <c r="D916" s="45" t="s">
        <v>229</v>
      </c>
      <c r="E916" s="43">
        <v>42252</v>
      </c>
      <c r="F916" s="42">
        <v>14</v>
      </c>
      <c r="G916" s="42" t="s">
        <v>166</v>
      </c>
      <c r="H916" s="42">
        <v>3</v>
      </c>
      <c r="I916" s="42">
        <v>3</v>
      </c>
      <c r="J916" s="42">
        <v>100</v>
      </c>
      <c r="K916" s="44" t="s">
        <v>152</v>
      </c>
    </row>
    <row r="917" spans="1:11">
      <c r="A917" s="37">
        <v>2684</v>
      </c>
      <c r="B917" s="38">
        <v>1255</v>
      </c>
      <c r="C917" s="46" t="s">
        <v>170</v>
      </c>
      <c r="D917" s="46" t="s">
        <v>229</v>
      </c>
      <c r="E917" s="39">
        <v>42252</v>
      </c>
      <c r="F917" s="38">
        <v>1</v>
      </c>
      <c r="G917" s="38" t="s">
        <v>153</v>
      </c>
      <c r="H917" s="38">
        <v>3</v>
      </c>
      <c r="I917" s="38">
        <v>2</v>
      </c>
      <c r="J917" s="38">
        <v>67</v>
      </c>
      <c r="K917" s="40" t="s">
        <v>144</v>
      </c>
    </row>
    <row r="918" spans="1:11">
      <c r="A918" s="41">
        <v>2685</v>
      </c>
      <c r="B918" s="42">
        <v>1255</v>
      </c>
      <c r="C918" s="45" t="s">
        <v>170</v>
      </c>
      <c r="D918" s="45" t="s">
        <v>229</v>
      </c>
      <c r="E918" s="43">
        <v>42252</v>
      </c>
      <c r="F918" s="42">
        <v>2</v>
      </c>
      <c r="G918" s="42" t="s">
        <v>154</v>
      </c>
      <c r="H918" s="42">
        <v>3</v>
      </c>
      <c r="I918" s="42">
        <v>2</v>
      </c>
      <c r="J918" s="42">
        <v>67</v>
      </c>
      <c r="K918" s="44" t="s">
        <v>144</v>
      </c>
    </row>
    <row r="919" spans="1:11">
      <c r="A919" s="37">
        <v>2686</v>
      </c>
      <c r="B919" s="38">
        <v>1255</v>
      </c>
      <c r="C919" s="46" t="s">
        <v>170</v>
      </c>
      <c r="D919" s="46" t="s">
        <v>229</v>
      </c>
      <c r="E919" s="39">
        <v>42252</v>
      </c>
      <c r="F919" s="38">
        <v>3</v>
      </c>
      <c r="G919" s="38" t="s">
        <v>155</v>
      </c>
      <c r="H919" s="38">
        <v>3</v>
      </c>
      <c r="I919" s="38">
        <v>2</v>
      </c>
      <c r="J919" s="38">
        <v>67</v>
      </c>
      <c r="K919" s="40" t="s">
        <v>144</v>
      </c>
    </row>
    <row r="920" spans="1:11">
      <c r="A920" s="41">
        <v>2687</v>
      </c>
      <c r="B920" s="42">
        <v>1255</v>
      </c>
      <c r="C920" s="45" t="s">
        <v>170</v>
      </c>
      <c r="D920" s="45" t="s">
        <v>229</v>
      </c>
      <c r="E920" s="43">
        <v>42252</v>
      </c>
      <c r="F920" s="42">
        <v>4</v>
      </c>
      <c r="G920" s="42" t="s">
        <v>156</v>
      </c>
      <c r="H920" s="42">
        <v>3</v>
      </c>
      <c r="I920" s="42">
        <v>3</v>
      </c>
      <c r="J920" s="42">
        <v>100</v>
      </c>
      <c r="K920" s="44" t="s">
        <v>152</v>
      </c>
    </row>
    <row r="921" spans="1:11">
      <c r="A921" s="37">
        <v>2688</v>
      </c>
      <c r="B921" s="38">
        <v>1255</v>
      </c>
      <c r="C921" s="46" t="s">
        <v>170</v>
      </c>
      <c r="D921" s="46" t="s">
        <v>229</v>
      </c>
      <c r="E921" s="39">
        <v>42252</v>
      </c>
      <c r="F921" s="38">
        <v>5</v>
      </c>
      <c r="G921" s="38" t="s">
        <v>157</v>
      </c>
      <c r="H921" s="38">
        <v>3</v>
      </c>
      <c r="I921" s="38">
        <v>3</v>
      </c>
      <c r="J921" s="38">
        <v>100</v>
      </c>
      <c r="K921" s="40" t="s">
        <v>152</v>
      </c>
    </row>
    <row r="922" spans="1:11">
      <c r="A922" s="41">
        <v>2689</v>
      </c>
      <c r="B922" s="42">
        <v>1255</v>
      </c>
      <c r="C922" s="45" t="s">
        <v>170</v>
      </c>
      <c r="D922" s="45" t="s">
        <v>229</v>
      </c>
      <c r="E922" s="43">
        <v>42252</v>
      </c>
      <c r="F922" s="42">
        <v>6</v>
      </c>
      <c r="G922" s="42" t="s">
        <v>158</v>
      </c>
      <c r="H922" s="42">
        <v>3</v>
      </c>
      <c r="I922" s="42">
        <v>2</v>
      </c>
      <c r="J922" s="42">
        <v>67</v>
      </c>
      <c r="K922" s="44" t="s">
        <v>144</v>
      </c>
    </row>
    <row r="923" spans="1:11">
      <c r="A923" s="37">
        <v>2690</v>
      </c>
      <c r="B923" s="38">
        <v>1255</v>
      </c>
      <c r="C923" s="46" t="s">
        <v>170</v>
      </c>
      <c r="D923" s="46" t="s">
        <v>229</v>
      </c>
      <c r="E923" s="39">
        <v>42252</v>
      </c>
      <c r="F923" s="38">
        <v>7</v>
      </c>
      <c r="G923" s="38" t="s">
        <v>159</v>
      </c>
      <c r="H923" s="38">
        <v>3</v>
      </c>
      <c r="I923" s="38">
        <v>3</v>
      </c>
      <c r="J923" s="38">
        <v>100</v>
      </c>
      <c r="K923" s="40" t="s">
        <v>152</v>
      </c>
    </row>
    <row r="924" spans="1:11">
      <c r="A924" s="41">
        <v>2691</v>
      </c>
      <c r="B924" s="42">
        <v>1255</v>
      </c>
      <c r="C924" s="45" t="s">
        <v>170</v>
      </c>
      <c r="D924" s="45" t="s">
        <v>229</v>
      </c>
      <c r="E924" s="43">
        <v>42252</v>
      </c>
      <c r="F924" s="42">
        <v>8</v>
      </c>
      <c r="G924" s="42" t="s">
        <v>160</v>
      </c>
      <c r="H924" s="42">
        <v>3</v>
      </c>
      <c r="I924" s="42">
        <v>3</v>
      </c>
      <c r="J924" s="42">
        <v>100</v>
      </c>
      <c r="K924" s="44" t="s">
        <v>152</v>
      </c>
    </row>
    <row r="925" spans="1:11">
      <c r="A925" s="37">
        <v>2692</v>
      </c>
      <c r="B925" s="38">
        <v>1255</v>
      </c>
      <c r="C925" s="46" t="s">
        <v>170</v>
      </c>
      <c r="D925" s="46" t="s">
        <v>229</v>
      </c>
      <c r="E925" s="39">
        <v>42252</v>
      </c>
      <c r="F925" s="38">
        <v>9</v>
      </c>
      <c r="G925" s="38" t="s">
        <v>161</v>
      </c>
      <c r="H925" s="38">
        <v>3</v>
      </c>
      <c r="I925" s="38">
        <v>3</v>
      </c>
      <c r="J925" s="38">
        <v>100</v>
      </c>
      <c r="K925" s="40" t="s">
        <v>152</v>
      </c>
    </row>
    <row r="926" spans="1:11">
      <c r="A926" s="41">
        <v>2693</v>
      </c>
      <c r="B926" s="42">
        <v>1255</v>
      </c>
      <c r="C926" s="45" t="s">
        <v>170</v>
      </c>
      <c r="D926" s="45" t="s">
        <v>229</v>
      </c>
      <c r="E926" s="43">
        <v>42252</v>
      </c>
      <c r="F926" s="42">
        <v>10</v>
      </c>
      <c r="G926" s="42" t="s">
        <v>162</v>
      </c>
      <c r="H926" s="42">
        <v>3</v>
      </c>
      <c r="I926" s="42">
        <v>3</v>
      </c>
      <c r="J926" s="42">
        <v>100</v>
      </c>
      <c r="K926" s="44" t="s">
        <v>152</v>
      </c>
    </row>
    <row r="927" spans="1:11">
      <c r="A927" s="37">
        <v>2694</v>
      </c>
      <c r="B927" s="38">
        <v>1255</v>
      </c>
      <c r="C927" s="46" t="s">
        <v>170</v>
      </c>
      <c r="D927" s="46" t="s">
        <v>229</v>
      </c>
      <c r="E927" s="39">
        <v>42252</v>
      </c>
      <c r="F927" s="38">
        <v>11</v>
      </c>
      <c r="G927" s="38" t="s">
        <v>163</v>
      </c>
      <c r="H927" s="38">
        <v>3</v>
      </c>
      <c r="I927" s="38">
        <v>2</v>
      </c>
      <c r="J927" s="38">
        <v>67</v>
      </c>
      <c r="K927" s="40" t="s">
        <v>144</v>
      </c>
    </row>
    <row r="928" spans="1:11">
      <c r="A928" s="41">
        <v>2695</v>
      </c>
      <c r="B928" s="42">
        <v>1255</v>
      </c>
      <c r="C928" s="45" t="s">
        <v>170</v>
      </c>
      <c r="D928" s="45" t="s">
        <v>229</v>
      </c>
      <c r="E928" s="43">
        <v>42252</v>
      </c>
      <c r="F928" s="42">
        <v>12</v>
      </c>
      <c r="G928" s="42" t="s">
        <v>164</v>
      </c>
      <c r="H928" s="42">
        <v>3</v>
      </c>
      <c r="I928" s="42">
        <v>3</v>
      </c>
      <c r="J928" s="42">
        <v>100</v>
      </c>
      <c r="K928" s="44" t="s">
        <v>152</v>
      </c>
    </row>
    <row r="929" spans="1:11">
      <c r="A929" s="37">
        <v>2696</v>
      </c>
      <c r="B929" s="38">
        <v>1255</v>
      </c>
      <c r="C929" s="46" t="s">
        <v>170</v>
      </c>
      <c r="D929" s="46" t="s">
        <v>229</v>
      </c>
      <c r="E929" s="39">
        <v>42252</v>
      </c>
      <c r="F929" s="38">
        <v>13</v>
      </c>
      <c r="G929" s="38" t="s">
        <v>165</v>
      </c>
      <c r="H929" s="38">
        <v>3</v>
      </c>
      <c r="I929" s="38">
        <v>2</v>
      </c>
      <c r="J929" s="38">
        <v>67</v>
      </c>
      <c r="K929" s="40" t="s">
        <v>144</v>
      </c>
    </row>
    <row r="930" spans="1:11">
      <c r="A930" s="41">
        <v>2697</v>
      </c>
      <c r="B930" s="42">
        <v>1255</v>
      </c>
      <c r="C930" s="45" t="s">
        <v>170</v>
      </c>
      <c r="D930" s="45" t="s">
        <v>229</v>
      </c>
      <c r="E930" s="43">
        <v>42252</v>
      </c>
      <c r="F930" s="42">
        <v>14</v>
      </c>
      <c r="G930" s="42" t="s">
        <v>166</v>
      </c>
      <c r="H930" s="42">
        <v>3</v>
      </c>
      <c r="I930" s="42">
        <v>2</v>
      </c>
      <c r="J930" s="42">
        <v>67</v>
      </c>
      <c r="K930" s="44" t="s">
        <v>144</v>
      </c>
    </row>
    <row r="931" spans="1:11">
      <c r="A931" s="37">
        <v>2698</v>
      </c>
      <c r="B931" s="38">
        <v>1256</v>
      </c>
      <c r="C931" s="46" t="s">
        <v>174</v>
      </c>
      <c r="D931" s="46" t="s">
        <v>229</v>
      </c>
      <c r="E931" s="39">
        <v>42252</v>
      </c>
      <c r="F931" s="38">
        <v>1</v>
      </c>
      <c r="G931" s="38" t="s">
        <v>153</v>
      </c>
      <c r="H931" s="38">
        <v>3</v>
      </c>
      <c r="I931" s="38">
        <v>2</v>
      </c>
      <c r="J931" s="38">
        <v>67</v>
      </c>
      <c r="K931" s="40" t="s">
        <v>144</v>
      </c>
    </row>
    <row r="932" spans="1:11">
      <c r="A932" s="41">
        <v>2699</v>
      </c>
      <c r="B932" s="42">
        <v>1256</v>
      </c>
      <c r="C932" s="45" t="s">
        <v>174</v>
      </c>
      <c r="D932" s="45" t="s">
        <v>229</v>
      </c>
      <c r="E932" s="43">
        <v>42252</v>
      </c>
      <c r="F932" s="42">
        <v>2</v>
      </c>
      <c r="G932" s="42" t="s">
        <v>154</v>
      </c>
      <c r="H932" s="42">
        <v>3</v>
      </c>
      <c r="I932" s="42">
        <v>3</v>
      </c>
      <c r="J932" s="42">
        <v>100</v>
      </c>
      <c r="K932" s="44" t="s">
        <v>152</v>
      </c>
    </row>
    <row r="933" spans="1:11">
      <c r="A933" s="37">
        <v>2700</v>
      </c>
      <c r="B933" s="38">
        <v>1256</v>
      </c>
      <c r="C933" s="46" t="s">
        <v>174</v>
      </c>
      <c r="D933" s="46" t="s">
        <v>229</v>
      </c>
      <c r="E933" s="39">
        <v>42252</v>
      </c>
      <c r="F933" s="38">
        <v>3</v>
      </c>
      <c r="G933" s="38" t="s">
        <v>155</v>
      </c>
      <c r="H933" s="38">
        <v>3</v>
      </c>
      <c r="I933" s="38">
        <v>3</v>
      </c>
      <c r="J933" s="38">
        <v>100</v>
      </c>
      <c r="K933" s="40" t="s">
        <v>152</v>
      </c>
    </row>
    <row r="934" spans="1:11">
      <c r="A934" s="41">
        <v>2701</v>
      </c>
      <c r="B934" s="42">
        <v>1256</v>
      </c>
      <c r="C934" s="45" t="s">
        <v>174</v>
      </c>
      <c r="D934" s="45" t="s">
        <v>229</v>
      </c>
      <c r="E934" s="43">
        <v>42252</v>
      </c>
      <c r="F934" s="42">
        <v>4</v>
      </c>
      <c r="G934" s="42" t="s">
        <v>156</v>
      </c>
      <c r="H934" s="42">
        <v>3</v>
      </c>
      <c r="I934" s="42">
        <v>3</v>
      </c>
      <c r="J934" s="42">
        <v>100</v>
      </c>
      <c r="K934" s="44" t="s">
        <v>152</v>
      </c>
    </row>
    <row r="935" spans="1:11">
      <c r="A935" s="37">
        <v>2702</v>
      </c>
      <c r="B935" s="38">
        <v>1256</v>
      </c>
      <c r="C935" s="46" t="s">
        <v>174</v>
      </c>
      <c r="D935" s="46" t="s">
        <v>229</v>
      </c>
      <c r="E935" s="39">
        <v>42252</v>
      </c>
      <c r="F935" s="38">
        <v>5</v>
      </c>
      <c r="G935" s="38" t="s">
        <v>157</v>
      </c>
      <c r="H935" s="38">
        <v>3</v>
      </c>
      <c r="I935" s="38">
        <v>3</v>
      </c>
      <c r="J935" s="38">
        <v>100</v>
      </c>
      <c r="K935" s="40" t="s">
        <v>152</v>
      </c>
    </row>
    <row r="936" spans="1:11">
      <c r="A936" s="41">
        <v>2703</v>
      </c>
      <c r="B936" s="42">
        <v>1256</v>
      </c>
      <c r="C936" s="45" t="s">
        <v>174</v>
      </c>
      <c r="D936" s="45" t="s">
        <v>229</v>
      </c>
      <c r="E936" s="43">
        <v>42252</v>
      </c>
      <c r="F936" s="42">
        <v>6</v>
      </c>
      <c r="G936" s="42" t="s">
        <v>158</v>
      </c>
      <c r="H936" s="42">
        <v>3</v>
      </c>
      <c r="I936" s="42">
        <v>3</v>
      </c>
      <c r="J936" s="42">
        <v>100</v>
      </c>
      <c r="K936" s="44" t="s">
        <v>152</v>
      </c>
    </row>
    <row r="937" spans="1:11">
      <c r="A937" s="37">
        <v>2704</v>
      </c>
      <c r="B937" s="38">
        <v>1256</v>
      </c>
      <c r="C937" s="46" t="s">
        <v>174</v>
      </c>
      <c r="D937" s="46" t="s">
        <v>229</v>
      </c>
      <c r="E937" s="39">
        <v>42252</v>
      </c>
      <c r="F937" s="38">
        <v>7</v>
      </c>
      <c r="G937" s="38" t="s">
        <v>159</v>
      </c>
      <c r="H937" s="38">
        <v>3</v>
      </c>
      <c r="I937" s="38">
        <v>3</v>
      </c>
      <c r="J937" s="38">
        <v>100</v>
      </c>
      <c r="K937" s="40" t="s">
        <v>152</v>
      </c>
    </row>
    <row r="938" spans="1:11">
      <c r="A938" s="41">
        <v>2705</v>
      </c>
      <c r="B938" s="42">
        <v>1256</v>
      </c>
      <c r="C938" s="45" t="s">
        <v>174</v>
      </c>
      <c r="D938" s="45" t="s">
        <v>229</v>
      </c>
      <c r="E938" s="43">
        <v>42252</v>
      </c>
      <c r="F938" s="42">
        <v>8</v>
      </c>
      <c r="G938" s="42" t="s">
        <v>160</v>
      </c>
      <c r="H938" s="42">
        <v>3</v>
      </c>
      <c r="I938" s="42">
        <v>3</v>
      </c>
      <c r="J938" s="42">
        <v>100</v>
      </c>
      <c r="K938" s="44" t="s">
        <v>152</v>
      </c>
    </row>
    <row r="939" spans="1:11">
      <c r="A939" s="37">
        <v>2706</v>
      </c>
      <c r="B939" s="38">
        <v>1256</v>
      </c>
      <c r="C939" s="46" t="s">
        <v>174</v>
      </c>
      <c r="D939" s="46" t="s">
        <v>229</v>
      </c>
      <c r="E939" s="39">
        <v>42252</v>
      </c>
      <c r="F939" s="38">
        <v>9</v>
      </c>
      <c r="G939" s="38" t="s">
        <v>161</v>
      </c>
      <c r="H939" s="38">
        <v>3</v>
      </c>
      <c r="I939" s="38">
        <v>3</v>
      </c>
      <c r="J939" s="38">
        <v>100</v>
      </c>
      <c r="K939" s="40" t="s">
        <v>152</v>
      </c>
    </row>
    <row r="940" spans="1:11">
      <c r="A940" s="41">
        <v>2707</v>
      </c>
      <c r="B940" s="42">
        <v>1256</v>
      </c>
      <c r="C940" s="45" t="s">
        <v>174</v>
      </c>
      <c r="D940" s="45" t="s">
        <v>229</v>
      </c>
      <c r="E940" s="43">
        <v>42252</v>
      </c>
      <c r="F940" s="42">
        <v>10</v>
      </c>
      <c r="G940" s="42" t="s">
        <v>162</v>
      </c>
      <c r="H940" s="42">
        <v>3</v>
      </c>
      <c r="I940" s="42">
        <v>3</v>
      </c>
      <c r="J940" s="42">
        <v>100</v>
      </c>
      <c r="K940" s="44" t="s">
        <v>152</v>
      </c>
    </row>
    <row r="941" spans="1:11">
      <c r="A941" s="37">
        <v>2708</v>
      </c>
      <c r="B941" s="38">
        <v>1256</v>
      </c>
      <c r="C941" s="46" t="s">
        <v>174</v>
      </c>
      <c r="D941" s="46" t="s">
        <v>229</v>
      </c>
      <c r="E941" s="39">
        <v>42252</v>
      </c>
      <c r="F941" s="38">
        <v>11</v>
      </c>
      <c r="G941" s="38" t="s">
        <v>163</v>
      </c>
      <c r="H941" s="38">
        <v>3</v>
      </c>
      <c r="I941" s="38">
        <v>3</v>
      </c>
      <c r="J941" s="38">
        <v>100</v>
      </c>
      <c r="K941" s="40" t="s">
        <v>152</v>
      </c>
    </row>
    <row r="942" spans="1:11">
      <c r="A942" s="41">
        <v>2709</v>
      </c>
      <c r="B942" s="42">
        <v>1256</v>
      </c>
      <c r="C942" s="45" t="s">
        <v>174</v>
      </c>
      <c r="D942" s="45" t="s">
        <v>229</v>
      </c>
      <c r="E942" s="43">
        <v>42252</v>
      </c>
      <c r="F942" s="42">
        <v>12</v>
      </c>
      <c r="G942" s="42" t="s">
        <v>164</v>
      </c>
      <c r="H942" s="42">
        <v>3</v>
      </c>
      <c r="I942" s="42">
        <v>3</v>
      </c>
      <c r="J942" s="42">
        <v>100</v>
      </c>
      <c r="K942" s="44" t="s">
        <v>152</v>
      </c>
    </row>
    <row r="943" spans="1:11">
      <c r="A943" s="37">
        <v>2710</v>
      </c>
      <c r="B943" s="38">
        <v>1256</v>
      </c>
      <c r="C943" s="46" t="s">
        <v>174</v>
      </c>
      <c r="D943" s="46" t="s">
        <v>229</v>
      </c>
      <c r="E943" s="39">
        <v>42252</v>
      </c>
      <c r="F943" s="38">
        <v>13</v>
      </c>
      <c r="G943" s="38" t="s">
        <v>165</v>
      </c>
      <c r="H943" s="38">
        <v>3</v>
      </c>
      <c r="I943" s="38">
        <v>2</v>
      </c>
      <c r="J943" s="38">
        <v>67</v>
      </c>
      <c r="K943" s="40" t="s">
        <v>144</v>
      </c>
    </row>
    <row r="944" spans="1:11">
      <c r="A944" s="41">
        <v>2711</v>
      </c>
      <c r="B944" s="42">
        <v>1256</v>
      </c>
      <c r="C944" s="45" t="s">
        <v>174</v>
      </c>
      <c r="D944" s="45" t="s">
        <v>229</v>
      </c>
      <c r="E944" s="43">
        <v>42252</v>
      </c>
      <c r="F944" s="42">
        <v>14</v>
      </c>
      <c r="G944" s="42" t="s">
        <v>166</v>
      </c>
      <c r="H944" s="42">
        <v>3</v>
      </c>
      <c r="I944" s="42">
        <v>3</v>
      </c>
      <c r="J944" s="42">
        <v>100</v>
      </c>
      <c r="K944" s="44" t="s">
        <v>152</v>
      </c>
    </row>
    <row r="945" spans="1:11">
      <c r="A945" s="37">
        <v>2712</v>
      </c>
      <c r="B945" s="38">
        <v>1257</v>
      </c>
      <c r="C945" s="46" t="s">
        <v>201</v>
      </c>
      <c r="D945" s="46" t="s">
        <v>229</v>
      </c>
      <c r="E945" s="39">
        <v>42252</v>
      </c>
      <c r="F945" s="38">
        <v>1</v>
      </c>
      <c r="G945" s="38" t="s">
        <v>153</v>
      </c>
      <c r="H945" s="38">
        <v>3</v>
      </c>
      <c r="I945" s="38">
        <v>3</v>
      </c>
      <c r="J945" s="38">
        <v>100</v>
      </c>
      <c r="K945" s="40" t="s">
        <v>152</v>
      </c>
    </row>
    <row r="946" spans="1:11">
      <c r="A946" s="41">
        <v>2713</v>
      </c>
      <c r="B946" s="42">
        <v>1257</v>
      </c>
      <c r="C946" s="45" t="s">
        <v>201</v>
      </c>
      <c r="D946" s="45" t="s">
        <v>229</v>
      </c>
      <c r="E946" s="43">
        <v>42252</v>
      </c>
      <c r="F946" s="42">
        <v>2</v>
      </c>
      <c r="G946" s="42" t="s">
        <v>154</v>
      </c>
      <c r="H946" s="42">
        <v>3</v>
      </c>
      <c r="I946" s="42">
        <v>2</v>
      </c>
      <c r="J946" s="42">
        <v>67</v>
      </c>
      <c r="K946" s="44" t="s">
        <v>144</v>
      </c>
    </row>
    <row r="947" spans="1:11">
      <c r="A947" s="37">
        <v>2714</v>
      </c>
      <c r="B947" s="38">
        <v>1257</v>
      </c>
      <c r="C947" s="46" t="s">
        <v>201</v>
      </c>
      <c r="D947" s="46" t="s">
        <v>229</v>
      </c>
      <c r="E947" s="39">
        <v>42252</v>
      </c>
      <c r="F947" s="38">
        <v>3</v>
      </c>
      <c r="G947" s="38" t="s">
        <v>155</v>
      </c>
      <c r="H947" s="38">
        <v>3</v>
      </c>
      <c r="I947" s="38">
        <v>3</v>
      </c>
      <c r="J947" s="38">
        <v>100</v>
      </c>
      <c r="K947" s="40" t="s">
        <v>152</v>
      </c>
    </row>
    <row r="948" spans="1:11">
      <c r="A948" s="41">
        <v>2715</v>
      </c>
      <c r="B948" s="42">
        <v>1257</v>
      </c>
      <c r="C948" s="45" t="s">
        <v>201</v>
      </c>
      <c r="D948" s="45" t="s">
        <v>229</v>
      </c>
      <c r="E948" s="43">
        <v>42252</v>
      </c>
      <c r="F948" s="42">
        <v>4</v>
      </c>
      <c r="G948" s="42" t="s">
        <v>156</v>
      </c>
      <c r="H948" s="42">
        <v>3</v>
      </c>
      <c r="I948" s="42">
        <v>2</v>
      </c>
      <c r="J948" s="42">
        <v>67</v>
      </c>
      <c r="K948" s="44" t="s">
        <v>144</v>
      </c>
    </row>
    <row r="949" spans="1:11">
      <c r="A949" s="37">
        <v>2716</v>
      </c>
      <c r="B949" s="38">
        <v>1257</v>
      </c>
      <c r="C949" s="46" t="s">
        <v>201</v>
      </c>
      <c r="D949" s="46" t="s">
        <v>229</v>
      </c>
      <c r="E949" s="39">
        <v>42252</v>
      </c>
      <c r="F949" s="38">
        <v>5</v>
      </c>
      <c r="G949" s="38" t="s">
        <v>157</v>
      </c>
      <c r="H949" s="38">
        <v>3</v>
      </c>
      <c r="I949" s="38">
        <v>3</v>
      </c>
      <c r="J949" s="38">
        <v>100</v>
      </c>
      <c r="K949" s="40" t="s">
        <v>152</v>
      </c>
    </row>
    <row r="950" spans="1:11">
      <c r="A950" s="41">
        <v>2717</v>
      </c>
      <c r="B950" s="42">
        <v>1257</v>
      </c>
      <c r="C950" s="45" t="s">
        <v>201</v>
      </c>
      <c r="D950" s="45" t="s">
        <v>229</v>
      </c>
      <c r="E950" s="43">
        <v>42252</v>
      </c>
      <c r="F950" s="42">
        <v>6</v>
      </c>
      <c r="G950" s="42" t="s">
        <v>158</v>
      </c>
      <c r="H950" s="42">
        <v>3</v>
      </c>
      <c r="I950" s="42">
        <v>3</v>
      </c>
      <c r="J950" s="42">
        <v>100</v>
      </c>
      <c r="K950" s="44" t="s">
        <v>152</v>
      </c>
    </row>
    <row r="951" spans="1:11">
      <c r="A951" s="37">
        <v>2718</v>
      </c>
      <c r="B951" s="38">
        <v>1257</v>
      </c>
      <c r="C951" s="46" t="s">
        <v>201</v>
      </c>
      <c r="D951" s="46" t="s">
        <v>229</v>
      </c>
      <c r="E951" s="39">
        <v>42252</v>
      </c>
      <c r="F951" s="38">
        <v>7</v>
      </c>
      <c r="G951" s="38" t="s">
        <v>159</v>
      </c>
      <c r="H951" s="38">
        <v>3</v>
      </c>
      <c r="I951" s="38">
        <v>3</v>
      </c>
      <c r="J951" s="38">
        <v>100</v>
      </c>
      <c r="K951" s="40" t="s">
        <v>152</v>
      </c>
    </row>
    <row r="952" spans="1:11">
      <c r="A952" s="41">
        <v>2719</v>
      </c>
      <c r="B952" s="42">
        <v>1257</v>
      </c>
      <c r="C952" s="45" t="s">
        <v>201</v>
      </c>
      <c r="D952" s="45" t="s">
        <v>229</v>
      </c>
      <c r="E952" s="43">
        <v>42252</v>
      </c>
      <c r="F952" s="42">
        <v>8</v>
      </c>
      <c r="G952" s="42" t="s">
        <v>160</v>
      </c>
      <c r="H952" s="42">
        <v>3</v>
      </c>
      <c r="I952" s="42">
        <v>3</v>
      </c>
      <c r="J952" s="42">
        <v>100</v>
      </c>
      <c r="K952" s="44" t="s">
        <v>152</v>
      </c>
    </row>
    <row r="953" spans="1:11">
      <c r="A953" s="37">
        <v>2720</v>
      </c>
      <c r="B953" s="38">
        <v>1257</v>
      </c>
      <c r="C953" s="46" t="s">
        <v>201</v>
      </c>
      <c r="D953" s="46" t="s">
        <v>229</v>
      </c>
      <c r="E953" s="39">
        <v>42252</v>
      </c>
      <c r="F953" s="38">
        <v>9</v>
      </c>
      <c r="G953" s="38" t="s">
        <v>161</v>
      </c>
      <c r="H953" s="38">
        <v>3</v>
      </c>
      <c r="I953" s="38">
        <v>3</v>
      </c>
      <c r="J953" s="38">
        <v>100</v>
      </c>
      <c r="K953" s="40" t="s">
        <v>152</v>
      </c>
    </row>
    <row r="954" spans="1:11">
      <c r="A954" s="41">
        <v>2721</v>
      </c>
      <c r="B954" s="42">
        <v>1257</v>
      </c>
      <c r="C954" s="45" t="s">
        <v>201</v>
      </c>
      <c r="D954" s="45" t="s">
        <v>229</v>
      </c>
      <c r="E954" s="43">
        <v>42252</v>
      </c>
      <c r="F954" s="42">
        <v>10</v>
      </c>
      <c r="G954" s="42" t="s">
        <v>162</v>
      </c>
      <c r="H954" s="42">
        <v>3</v>
      </c>
      <c r="I954" s="42">
        <v>3</v>
      </c>
      <c r="J954" s="42">
        <v>100</v>
      </c>
      <c r="K954" s="44" t="s">
        <v>152</v>
      </c>
    </row>
    <row r="955" spans="1:11">
      <c r="A955" s="37">
        <v>2722</v>
      </c>
      <c r="B955" s="38">
        <v>1257</v>
      </c>
      <c r="C955" s="46" t="s">
        <v>201</v>
      </c>
      <c r="D955" s="46" t="s">
        <v>229</v>
      </c>
      <c r="E955" s="39">
        <v>42252</v>
      </c>
      <c r="F955" s="38">
        <v>11</v>
      </c>
      <c r="G955" s="38" t="s">
        <v>163</v>
      </c>
      <c r="H955" s="38">
        <v>3</v>
      </c>
      <c r="I955" s="38">
        <v>2</v>
      </c>
      <c r="J955" s="38">
        <v>67</v>
      </c>
      <c r="K955" s="40" t="s">
        <v>144</v>
      </c>
    </row>
    <row r="956" spans="1:11">
      <c r="A956" s="41">
        <v>2723</v>
      </c>
      <c r="B956" s="42">
        <v>1257</v>
      </c>
      <c r="C956" s="45" t="s">
        <v>201</v>
      </c>
      <c r="D956" s="45" t="s">
        <v>229</v>
      </c>
      <c r="E956" s="43">
        <v>42252</v>
      </c>
      <c r="F956" s="42">
        <v>12</v>
      </c>
      <c r="G956" s="42" t="s">
        <v>164</v>
      </c>
      <c r="H956" s="42">
        <v>3</v>
      </c>
      <c r="I956" s="42">
        <v>3</v>
      </c>
      <c r="J956" s="42">
        <v>100</v>
      </c>
      <c r="K956" s="44" t="s">
        <v>152</v>
      </c>
    </row>
    <row r="957" spans="1:11">
      <c r="A957" s="37">
        <v>2724</v>
      </c>
      <c r="B957" s="38">
        <v>1257</v>
      </c>
      <c r="C957" s="46" t="s">
        <v>201</v>
      </c>
      <c r="D957" s="46" t="s">
        <v>229</v>
      </c>
      <c r="E957" s="39">
        <v>42252</v>
      </c>
      <c r="F957" s="38">
        <v>13</v>
      </c>
      <c r="G957" s="38" t="s">
        <v>165</v>
      </c>
      <c r="H957" s="38">
        <v>3</v>
      </c>
      <c r="I957" s="38">
        <v>3</v>
      </c>
      <c r="J957" s="38">
        <v>100</v>
      </c>
      <c r="K957" s="40" t="s">
        <v>152</v>
      </c>
    </row>
    <row r="958" spans="1:11">
      <c r="A958" s="41">
        <v>2725</v>
      </c>
      <c r="B958" s="42">
        <v>1257</v>
      </c>
      <c r="C958" s="45" t="s">
        <v>201</v>
      </c>
      <c r="D958" s="45" t="s">
        <v>229</v>
      </c>
      <c r="E958" s="43">
        <v>42252</v>
      </c>
      <c r="F958" s="42">
        <v>14</v>
      </c>
      <c r="G958" s="42" t="s">
        <v>166</v>
      </c>
      <c r="H958" s="42">
        <v>3</v>
      </c>
      <c r="I958" s="42">
        <v>3</v>
      </c>
      <c r="J958" s="42">
        <v>100</v>
      </c>
      <c r="K958" s="44" t="s">
        <v>152</v>
      </c>
    </row>
    <row r="959" spans="1:11">
      <c r="A959" s="37">
        <v>2726</v>
      </c>
      <c r="B959" s="38">
        <v>1258</v>
      </c>
      <c r="C959" s="46" t="s">
        <v>182</v>
      </c>
      <c r="D959" s="46" t="s">
        <v>229</v>
      </c>
      <c r="E959" s="39">
        <v>42252</v>
      </c>
      <c r="F959" s="38">
        <v>1</v>
      </c>
      <c r="G959" s="38" t="s">
        <v>153</v>
      </c>
      <c r="H959" s="38">
        <v>3</v>
      </c>
      <c r="I959" s="38">
        <v>2</v>
      </c>
      <c r="J959" s="38">
        <v>67</v>
      </c>
      <c r="K959" s="40" t="s">
        <v>144</v>
      </c>
    </row>
    <row r="960" spans="1:11">
      <c r="A960" s="41">
        <v>2727</v>
      </c>
      <c r="B960" s="42">
        <v>1258</v>
      </c>
      <c r="C960" s="45" t="s">
        <v>182</v>
      </c>
      <c r="D960" s="45" t="s">
        <v>229</v>
      </c>
      <c r="E960" s="43">
        <v>42252</v>
      </c>
      <c r="F960" s="42">
        <v>2</v>
      </c>
      <c r="G960" s="42" t="s">
        <v>154</v>
      </c>
      <c r="H960" s="42">
        <v>3</v>
      </c>
      <c r="I960" s="42">
        <v>2</v>
      </c>
      <c r="J960" s="42">
        <v>67</v>
      </c>
      <c r="K960" s="44" t="s">
        <v>144</v>
      </c>
    </row>
    <row r="961" spans="1:11">
      <c r="A961" s="37">
        <v>2728</v>
      </c>
      <c r="B961" s="38">
        <v>1258</v>
      </c>
      <c r="C961" s="46" t="s">
        <v>182</v>
      </c>
      <c r="D961" s="46" t="s">
        <v>229</v>
      </c>
      <c r="E961" s="39">
        <v>42252</v>
      </c>
      <c r="F961" s="38">
        <v>3</v>
      </c>
      <c r="G961" s="38" t="s">
        <v>155</v>
      </c>
      <c r="H961" s="38">
        <v>3</v>
      </c>
      <c r="I961" s="38">
        <v>3</v>
      </c>
      <c r="J961" s="38">
        <v>100</v>
      </c>
      <c r="K961" s="40" t="s">
        <v>152</v>
      </c>
    </row>
    <row r="962" spans="1:11">
      <c r="A962" s="41">
        <v>2729</v>
      </c>
      <c r="B962" s="42">
        <v>1258</v>
      </c>
      <c r="C962" s="45" t="s">
        <v>182</v>
      </c>
      <c r="D962" s="45" t="s">
        <v>229</v>
      </c>
      <c r="E962" s="43">
        <v>42252</v>
      </c>
      <c r="F962" s="42">
        <v>4</v>
      </c>
      <c r="G962" s="42" t="s">
        <v>156</v>
      </c>
      <c r="H962" s="42">
        <v>3</v>
      </c>
      <c r="I962" s="42">
        <v>3</v>
      </c>
      <c r="J962" s="42">
        <v>100</v>
      </c>
      <c r="K962" s="44" t="s">
        <v>152</v>
      </c>
    </row>
    <row r="963" spans="1:11">
      <c r="A963" s="37">
        <v>2730</v>
      </c>
      <c r="B963" s="38">
        <v>1258</v>
      </c>
      <c r="C963" s="46" t="s">
        <v>182</v>
      </c>
      <c r="D963" s="46" t="s">
        <v>229</v>
      </c>
      <c r="E963" s="39">
        <v>42252</v>
      </c>
      <c r="F963" s="38">
        <v>5</v>
      </c>
      <c r="G963" s="38" t="s">
        <v>157</v>
      </c>
      <c r="H963" s="38">
        <v>3</v>
      </c>
      <c r="I963" s="38">
        <v>3</v>
      </c>
      <c r="J963" s="38">
        <v>100</v>
      </c>
      <c r="K963" s="40" t="s">
        <v>152</v>
      </c>
    </row>
    <row r="964" spans="1:11">
      <c r="A964" s="41">
        <v>2731</v>
      </c>
      <c r="B964" s="42">
        <v>1258</v>
      </c>
      <c r="C964" s="45" t="s">
        <v>182</v>
      </c>
      <c r="D964" s="45" t="s">
        <v>229</v>
      </c>
      <c r="E964" s="43">
        <v>42252</v>
      </c>
      <c r="F964" s="42">
        <v>6</v>
      </c>
      <c r="G964" s="42" t="s">
        <v>158</v>
      </c>
      <c r="H964" s="42">
        <v>3</v>
      </c>
      <c r="I964" s="42">
        <v>3</v>
      </c>
      <c r="J964" s="42">
        <v>100</v>
      </c>
      <c r="K964" s="44" t="s">
        <v>152</v>
      </c>
    </row>
    <row r="965" spans="1:11">
      <c r="A965" s="37">
        <v>2732</v>
      </c>
      <c r="B965" s="38">
        <v>1258</v>
      </c>
      <c r="C965" s="46" t="s">
        <v>182</v>
      </c>
      <c r="D965" s="46" t="s">
        <v>229</v>
      </c>
      <c r="E965" s="39">
        <v>42252</v>
      </c>
      <c r="F965" s="38">
        <v>7</v>
      </c>
      <c r="G965" s="38" t="s">
        <v>159</v>
      </c>
      <c r="H965" s="38">
        <v>3</v>
      </c>
      <c r="I965" s="38">
        <v>3</v>
      </c>
      <c r="J965" s="38">
        <v>100</v>
      </c>
      <c r="K965" s="40" t="s">
        <v>152</v>
      </c>
    </row>
    <row r="966" spans="1:11">
      <c r="A966" s="41">
        <v>2733</v>
      </c>
      <c r="B966" s="42">
        <v>1258</v>
      </c>
      <c r="C966" s="45" t="s">
        <v>182</v>
      </c>
      <c r="D966" s="45" t="s">
        <v>229</v>
      </c>
      <c r="E966" s="43">
        <v>42252</v>
      </c>
      <c r="F966" s="42">
        <v>8</v>
      </c>
      <c r="G966" s="42" t="s">
        <v>160</v>
      </c>
      <c r="H966" s="42">
        <v>3</v>
      </c>
      <c r="I966" s="42">
        <v>3</v>
      </c>
      <c r="J966" s="42">
        <v>100</v>
      </c>
      <c r="K966" s="44" t="s">
        <v>152</v>
      </c>
    </row>
    <row r="967" spans="1:11">
      <c r="A967" s="37">
        <v>2734</v>
      </c>
      <c r="B967" s="38">
        <v>1258</v>
      </c>
      <c r="C967" s="46" t="s">
        <v>182</v>
      </c>
      <c r="D967" s="46" t="s">
        <v>229</v>
      </c>
      <c r="E967" s="39">
        <v>42252</v>
      </c>
      <c r="F967" s="38">
        <v>9</v>
      </c>
      <c r="G967" s="38" t="s">
        <v>161</v>
      </c>
      <c r="H967" s="38">
        <v>3</v>
      </c>
      <c r="I967" s="38">
        <v>3</v>
      </c>
      <c r="J967" s="38">
        <v>100</v>
      </c>
      <c r="K967" s="40" t="s">
        <v>152</v>
      </c>
    </row>
    <row r="968" spans="1:11">
      <c r="A968" s="41">
        <v>2735</v>
      </c>
      <c r="B968" s="42">
        <v>1258</v>
      </c>
      <c r="C968" s="45" t="s">
        <v>182</v>
      </c>
      <c r="D968" s="45" t="s">
        <v>229</v>
      </c>
      <c r="E968" s="43">
        <v>42252</v>
      </c>
      <c r="F968" s="42">
        <v>10</v>
      </c>
      <c r="G968" s="42" t="s">
        <v>162</v>
      </c>
      <c r="H968" s="42">
        <v>3</v>
      </c>
      <c r="I968" s="42">
        <v>1</v>
      </c>
      <c r="J968" s="42">
        <v>33</v>
      </c>
      <c r="K968" s="44" t="s">
        <v>144</v>
      </c>
    </row>
    <row r="969" spans="1:11">
      <c r="A969" s="37">
        <v>2736</v>
      </c>
      <c r="B969" s="38">
        <v>1258</v>
      </c>
      <c r="C969" s="46" t="s">
        <v>182</v>
      </c>
      <c r="D969" s="46" t="s">
        <v>229</v>
      </c>
      <c r="E969" s="39">
        <v>42252</v>
      </c>
      <c r="F969" s="38">
        <v>11</v>
      </c>
      <c r="G969" s="38" t="s">
        <v>163</v>
      </c>
      <c r="H969" s="38">
        <v>3</v>
      </c>
      <c r="I969" s="38">
        <v>2</v>
      </c>
      <c r="J969" s="38">
        <v>67</v>
      </c>
      <c r="K969" s="40" t="s">
        <v>144</v>
      </c>
    </row>
    <row r="970" spans="1:11">
      <c r="A970" s="41">
        <v>2737</v>
      </c>
      <c r="B970" s="42">
        <v>1258</v>
      </c>
      <c r="C970" s="45" t="s">
        <v>182</v>
      </c>
      <c r="D970" s="45" t="s">
        <v>229</v>
      </c>
      <c r="E970" s="43">
        <v>42252</v>
      </c>
      <c r="F970" s="42">
        <v>12</v>
      </c>
      <c r="G970" s="42" t="s">
        <v>164</v>
      </c>
      <c r="H970" s="42">
        <v>3</v>
      </c>
      <c r="I970" s="42">
        <v>1</v>
      </c>
      <c r="J970" s="42">
        <v>33</v>
      </c>
      <c r="K970" s="44" t="s">
        <v>144</v>
      </c>
    </row>
    <row r="971" spans="1:11">
      <c r="A971" s="37">
        <v>2738</v>
      </c>
      <c r="B971" s="38">
        <v>1258</v>
      </c>
      <c r="C971" s="46" t="s">
        <v>182</v>
      </c>
      <c r="D971" s="46" t="s">
        <v>229</v>
      </c>
      <c r="E971" s="39">
        <v>42252</v>
      </c>
      <c r="F971" s="38">
        <v>13</v>
      </c>
      <c r="G971" s="38" t="s">
        <v>165</v>
      </c>
      <c r="H971" s="38">
        <v>3</v>
      </c>
      <c r="I971" s="38">
        <v>3</v>
      </c>
      <c r="J971" s="38">
        <v>100</v>
      </c>
      <c r="K971" s="40" t="s">
        <v>152</v>
      </c>
    </row>
    <row r="972" spans="1:11">
      <c r="A972" s="41">
        <v>2739</v>
      </c>
      <c r="B972" s="42">
        <v>1258</v>
      </c>
      <c r="C972" s="45" t="s">
        <v>182</v>
      </c>
      <c r="D972" s="45" t="s">
        <v>229</v>
      </c>
      <c r="E972" s="43">
        <v>42252</v>
      </c>
      <c r="F972" s="42">
        <v>14</v>
      </c>
      <c r="G972" s="42" t="s">
        <v>166</v>
      </c>
      <c r="H972" s="42">
        <v>3</v>
      </c>
      <c r="I972" s="42">
        <v>3</v>
      </c>
      <c r="J972" s="42">
        <v>100</v>
      </c>
      <c r="K972" s="44" t="s">
        <v>152</v>
      </c>
    </row>
    <row r="973" spans="1:11">
      <c r="A973" s="37">
        <v>2740</v>
      </c>
      <c r="B973" s="38">
        <v>1259</v>
      </c>
      <c r="C973" s="46" t="s">
        <v>181</v>
      </c>
      <c r="D973" s="46" t="s">
        <v>229</v>
      </c>
      <c r="E973" s="39">
        <v>42252</v>
      </c>
      <c r="F973" s="38">
        <v>1</v>
      </c>
      <c r="G973" s="38" t="s">
        <v>153</v>
      </c>
      <c r="H973" s="38">
        <v>3</v>
      </c>
      <c r="I973" s="38">
        <v>2</v>
      </c>
      <c r="J973" s="38">
        <v>67</v>
      </c>
      <c r="K973" s="40" t="s">
        <v>144</v>
      </c>
    </row>
    <row r="974" spans="1:11">
      <c r="A974" s="41">
        <v>2741</v>
      </c>
      <c r="B974" s="42">
        <v>1259</v>
      </c>
      <c r="C974" s="45" t="s">
        <v>181</v>
      </c>
      <c r="D974" s="45" t="s">
        <v>229</v>
      </c>
      <c r="E974" s="43">
        <v>42252</v>
      </c>
      <c r="F974" s="42">
        <v>2</v>
      </c>
      <c r="G974" s="42" t="s">
        <v>154</v>
      </c>
      <c r="H974" s="42">
        <v>3</v>
      </c>
      <c r="I974" s="42">
        <v>3</v>
      </c>
      <c r="J974" s="42">
        <v>100</v>
      </c>
      <c r="K974" s="44" t="s">
        <v>152</v>
      </c>
    </row>
    <row r="975" spans="1:11">
      <c r="A975" s="37">
        <v>2742</v>
      </c>
      <c r="B975" s="38">
        <v>1259</v>
      </c>
      <c r="C975" s="46" t="s">
        <v>181</v>
      </c>
      <c r="D975" s="46" t="s">
        <v>229</v>
      </c>
      <c r="E975" s="39">
        <v>42252</v>
      </c>
      <c r="F975" s="38">
        <v>3</v>
      </c>
      <c r="G975" s="38" t="s">
        <v>155</v>
      </c>
      <c r="H975" s="38">
        <v>3</v>
      </c>
      <c r="I975" s="38">
        <v>3</v>
      </c>
      <c r="J975" s="38">
        <v>100</v>
      </c>
      <c r="K975" s="40" t="s">
        <v>152</v>
      </c>
    </row>
    <row r="976" spans="1:11">
      <c r="A976" s="41">
        <v>2743</v>
      </c>
      <c r="B976" s="42">
        <v>1259</v>
      </c>
      <c r="C976" s="45" t="s">
        <v>181</v>
      </c>
      <c r="D976" s="45" t="s">
        <v>229</v>
      </c>
      <c r="E976" s="43">
        <v>42252</v>
      </c>
      <c r="F976" s="42">
        <v>4</v>
      </c>
      <c r="G976" s="42" t="s">
        <v>156</v>
      </c>
      <c r="H976" s="42">
        <v>3</v>
      </c>
      <c r="I976" s="42">
        <v>3</v>
      </c>
      <c r="J976" s="42">
        <v>100</v>
      </c>
      <c r="K976" s="44" t="s">
        <v>152</v>
      </c>
    </row>
    <row r="977" spans="1:11">
      <c r="A977" s="37">
        <v>2744</v>
      </c>
      <c r="B977" s="38">
        <v>1259</v>
      </c>
      <c r="C977" s="46" t="s">
        <v>181</v>
      </c>
      <c r="D977" s="46" t="s">
        <v>229</v>
      </c>
      <c r="E977" s="39">
        <v>42252</v>
      </c>
      <c r="F977" s="38">
        <v>5</v>
      </c>
      <c r="G977" s="38" t="s">
        <v>157</v>
      </c>
      <c r="H977" s="38">
        <v>3</v>
      </c>
      <c r="I977" s="38">
        <v>2</v>
      </c>
      <c r="J977" s="38">
        <v>67</v>
      </c>
      <c r="K977" s="40" t="s">
        <v>144</v>
      </c>
    </row>
    <row r="978" spans="1:11">
      <c r="A978" s="41">
        <v>2745</v>
      </c>
      <c r="B978" s="42">
        <v>1259</v>
      </c>
      <c r="C978" s="45" t="s">
        <v>181</v>
      </c>
      <c r="D978" s="45" t="s">
        <v>229</v>
      </c>
      <c r="E978" s="43">
        <v>42252</v>
      </c>
      <c r="F978" s="42">
        <v>6</v>
      </c>
      <c r="G978" s="42" t="s">
        <v>158</v>
      </c>
      <c r="H978" s="42">
        <v>3</v>
      </c>
      <c r="I978" s="42">
        <v>3</v>
      </c>
      <c r="J978" s="42">
        <v>100</v>
      </c>
      <c r="K978" s="44" t="s">
        <v>152</v>
      </c>
    </row>
    <row r="979" spans="1:11">
      <c r="A979" s="37">
        <v>2746</v>
      </c>
      <c r="B979" s="38">
        <v>1259</v>
      </c>
      <c r="C979" s="46" t="s">
        <v>181</v>
      </c>
      <c r="D979" s="46" t="s">
        <v>229</v>
      </c>
      <c r="E979" s="39">
        <v>42252</v>
      </c>
      <c r="F979" s="38">
        <v>7</v>
      </c>
      <c r="G979" s="38" t="s">
        <v>159</v>
      </c>
      <c r="H979" s="38">
        <v>3</v>
      </c>
      <c r="I979" s="38">
        <v>3</v>
      </c>
      <c r="J979" s="38">
        <v>100</v>
      </c>
      <c r="K979" s="40" t="s">
        <v>152</v>
      </c>
    </row>
    <row r="980" spans="1:11">
      <c r="A980" s="41">
        <v>2747</v>
      </c>
      <c r="B980" s="42">
        <v>1259</v>
      </c>
      <c r="C980" s="45" t="s">
        <v>181</v>
      </c>
      <c r="D980" s="45" t="s">
        <v>229</v>
      </c>
      <c r="E980" s="43">
        <v>42252</v>
      </c>
      <c r="F980" s="42">
        <v>8</v>
      </c>
      <c r="G980" s="42" t="s">
        <v>160</v>
      </c>
      <c r="H980" s="42">
        <v>3</v>
      </c>
      <c r="I980" s="42">
        <v>2</v>
      </c>
      <c r="J980" s="42">
        <v>67</v>
      </c>
      <c r="K980" s="44" t="s">
        <v>144</v>
      </c>
    </row>
    <row r="981" spans="1:11">
      <c r="A981" s="37">
        <v>2748</v>
      </c>
      <c r="B981" s="38">
        <v>1259</v>
      </c>
      <c r="C981" s="46" t="s">
        <v>181</v>
      </c>
      <c r="D981" s="46" t="s">
        <v>229</v>
      </c>
      <c r="E981" s="39">
        <v>42252</v>
      </c>
      <c r="F981" s="38">
        <v>9</v>
      </c>
      <c r="G981" s="38" t="s">
        <v>161</v>
      </c>
      <c r="H981" s="38">
        <v>3</v>
      </c>
      <c r="I981" s="38">
        <v>2</v>
      </c>
      <c r="J981" s="38">
        <v>67</v>
      </c>
      <c r="K981" s="40" t="s">
        <v>144</v>
      </c>
    </row>
    <row r="982" spans="1:11">
      <c r="A982" s="41">
        <v>2749</v>
      </c>
      <c r="B982" s="42">
        <v>1259</v>
      </c>
      <c r="C982" s="45" t="s">
        <v>181</v>
      </c>
      <c r="D982" s="45" t="s">
        <v>229</v>
      </c>
      <c r="E982" s="43">
        <v>42252</v>
      </c>
      <c r="F982" s="42">
        <v>10</v>
      </c>
      <c r="G982" s="42" t="s">
        <v>162</v>
      </c>
      <c r="H982" s="42">
        <v>3</v>
      </c>
      <c r="I982" s="42">
        <v>3</v>
      </c>
      <c r="J982" s="42">
        <v>100</v>
      </c>
      <c r="K982" s="44" t="s">
        <v>152</v>
      </c>
    </row>
    <row r="983" spans="1:11">
      <c r="A983" s="37">
        <v>2750</v>
      </c>
      <c r="B983" s="38">
        <v>1259</v>
      </c>
      <c r="C983" s="46" t="s">
        <v>181</v>
      </c>
      <c r="D983" s="46" t="s">
        <v>229</v>
      </c>
      <c r="E983" s="39">
        <v>42252</v>
      </c>
      <c r="F983" s="38">
        <v>11</v>
      </c>
      <c r="G983" s="38" t="s">
        <v>163</v>
      </c>
      <c r="H983" s="38">
        <v>3</v>
      </c>
      <c r="I983" s="38">
        <v>1</v>
      </c>
      <c r="J983" s="38">
        <v>33</v>
      </c>
      <c r="K983" s="40" t="s">
        <v>144</v>
      </c>
    </row>
    <row r="984" spans="1:11">
      <c r="A984" s="41">
        <v>2751</v>
      </c>
      <c r="B984" s="42">
        <v>1259</v>
      </c>
      <c r="C984" s="45" t="s">
        <v>181</v>
      </c>
      <c r="D984" s="45" t="s">
        <v>229</v>
      </c>
      <c r="E984" s="43">
        <v>42252</v>
      </c>
      <c r="F984" s="42">
        <v>12</v>
      </c>
      <c r="G984" s="42" t="s">
        <v>164</v>
      </c>
      <c r="H984" s="42">
        <v>3</v>
      </c>
      <c r="I984" s="42">
        <v>1</v>
      </c>
      <c r="J984" s="42">
        <v>33</v>
      </c>
      <c r="K984" s="44" t="s">
        <v>144</v>
      </c>
    </row>
    <row r="985" spans="1:11">
      <c r="A985" s="37">
        <v>2752</v>
      </c>
      <c r="B985" s="38">
        <v>1259</v>
      </c>
      <c r="C985" s="46" t="s">
        <v>181</v>
      </c>
      <c r="D985" s="46" t="s">
        <v>229</v>
      </c>
      <c r="E985" s="39">
        <v>42252</v>
      </c>
      <c r="F985" s="38">
        <v>13</v>
      </c>
      <c r="G985" s="38" t="s">
        <v>165</v>
      </c>
      <c r="H985" s="38">
        <v>3</v>
      </c>
      <c r="I985" s="38">
        <v>2</v>
      </c>
      <c r="J985" s="38">
        <v>67</v>
      </c>
      <c r="K985" s="40" t="s">
        <v>144</v>
      </c>
    </row>
    <row r="986" spans="1:11">
      <c r="A986" s="41">
        <v>2753</v>
      </c>
      <c r="B986" s="42">
        <v>1259</v>
      </c>
      <c r="C986" s="45" t="s">
        <v>181</v>
      </c>
      <c r="D986" s="45" t="s">
        <v>229</v>
      </c>
      <c r="E986" s="43">
        <v>42252</v>
      </c>
      <c r="F986" s="42">
        <v>14</v>
      </c>
      <c r="G986" s="42" t="s">
        <v>166</v>
      </c>
      <c r="H986" s="42">
        <v>3</v>
      </c>
      <c r="I986" s="42">
        <v>1</v>
      </c>
      <c r="J986" s="42">
        <v>33</v>
      </c>
      <c r="K986" s="44" t="s">
        <v>144</v>
      </c>
    </row>
    <row r="987" spans="1:11">
      <c r="A987" s="37">
        <v>2754</v>
      </c>
      <c r="B987" s="38">
        <v>1260</v>
      </c>
      <c r="C987" s="46" t="s">
        <v>171</v>
      </c>
      <c r="D987" s="46" t="s">
        <v>229</v>
      </c>
      <c r="E987" s="39">
        <v>42252</v>
      </c>
      <c r="F987" s="38">
        <v>1</v>
      </c>
      <c r="G987" s="38" t="s">
        <v>153</v>
      </c>
      <c r="H987" s="38">
        <v>3</v>
      </c>
      <c r="I987" s="38">
        <v>3</v>
      </c>
      <c r="J987" s="38">
        <v>100</v>
      </c>
      <c r="K987" s="40" t="s">
        <v>152</v>
      </c>
    </row>
    <row r="988" spans="1:11">
      <c r="A988" s="41">
        <v>2755</v>
      </c>
      <c r="B988" s="42">
        <v>1260</v>
      </c>
      <c r="C988" s="45" t="s">
        <v>171</v>
      </c>
      <c r="D988" s="45" t="s">
        <v>229</v>
      </c>
      <c r="E988" s="43">
        <v>42252</v>
      </c>
      <c r="F988" s="42">
        <v>2</v>
      </c>
      <c r="G988" s="42" t="s">
        <v>154</v>
      </c>
      <c r="H988" s="42">
        <v>3</v>
      </c>
      <c r="I988" s="42">
        <v>2</v>
      </c>
      <c r="J988" s="42">
        <v>67</v>
      </c>
      <c r="K988" s="44" t="s">
        <v>144</v>
      </c>
    </row>
    <row r="989" spans="1:11">
      <c r="A989" s="37">
        <v>2756</v>
      </c>
      <c r="B989" s="38">
        <v>1260</v>
      </c>
      <c r="C989" s="46" t="s">
        <v>171</v>
      </c>
      <c r="D989" s="46" t="s">
        <v>229</v>
      </c>
      <c r="E989" s="39">
        <v>42252</v>
      </c>
      <c r="F989" s="38">
        <v>3</v>
      </c>
      <c r="G989" s="38" t="s">
        <v>155</v>
      </c>
      <c r="H989" s="38">
        <v>3</v>
      </c>
      <c r="I989" s="38">
        <v>2</v>
      </c>
      <c r="J989" s="38">
        <v>67</v>
      </c>
      <c r="K989" s="40" t="s">
        <v>144</v>
      </c>
    </row>
    <row r="990" spans="1:11">
      <c r="A990" s="41">
        <v>2757</v>
      </c>
      <c r="B990" s="42">
        <v>1260</v>
      </c>
      <c r="C990" s="45" t="s">
        <v>171</v>
      </c>
      <c r="D990" s="45" t="s">
        <v>229</v>
      </c>
      <c r="E990" s="43">
        <v>42252</v>
      </c>
      <c r="F990" s="42">
        <v>4</v>
      </c>
      <c r="G990" s="42" t="s">
        <v>156</v>
      </c>
      <c r="H990" s="42">
        <v>3</v>
      </c>
      <c r="I990" s="42">
        <v>3</v>
      </c>
      <c r="J990" s="42">
        <v>100</v>
      </c>
      <c r="K990" s="44" t="s">
        <v>152</v>
      </c>
    </row>
    <row r="991" spans="1:11">
      <c r="A991" s="37">
        <v>2758</v>
      </c>
      <c r="B991" s="38">
        <v>1260</v>
      </c>
      <c r="C991" s="46" t="s">
        <v>171</v>
      </c>
      <c r="D991" s="46" t="s">
        <v>229</v>
      </c>
      <c r="E991" s="39">
        <v>42252</v>
      </c>
      <c r="F991" s="38">
        <v>5</v>
      </c>
      <c r="G991" s="38" t="s">
        <v>157</v>
      </c>
      <c r="H991" s="38">
        <v>3</v>
      </c>
      <c r="I991" s="38">
        <v>3</v>
      </c>
      <c r="J991" s="38">
        <v>100</v>
      </c>
      <c r="K991" s="40" t="s">
        <v>152</v>
      </c>
    </row>
    <row r="992" spans="1:11">
      <c r="A992" s="41">
        <v>2759</v>
      </c>
      <c r="B992" s="42">
        <v>1260</v>
      </c>
      <c r="C992" s="45" t="s">
        <v>171</v>
      </c>
      <c r="D992" s="45" t="s">
        <v>229</v>
      </c>
      <c r="E992" s="43">
        <v>42252</v>
      </c>
      <c r="F992" s="42">
        <v>6</v>
      </c>
      <c r="G992" s="42" t="s">
        <v>158</v>
      </c>
      <c r="H992" s="42">
        <v>3</v>
      </c>
      <c r="I992" s="42">
        <v>1</v>
      </c>
      <c r="J992" s="42">
        <v>33</v>
      </c>
      <c r="K992" s="44" t="s">
        <v>144</v>
      </c>
    </row>
    <row r="993" spans="1:11">
      <c r="A993" s="37">
        <v>2760</v>
      </c>
      <c r="B993" s="38">
        <v>1260</v>
      </c>
      <c r="C993" s="46" t="s">
        <v>171</v>
      </c>
      <c r="D993" s="46" t="s">
        <v>229</v>
      </c>
      <c r="E993" s="39">
        <v>42252</v>
      </c>
      <c r="F993" s="38">
        <v>7</v>
      </c>
      <c r="G993" s="38" t="s">
        <v>159</v>
      </c>
      <c r="H993" s="38">
        <v>3</v>
      </c>
      <c r="I993" s="38">
        <v>3</v>
      </c>
      <c r="J993" s="38">
        <v>100</v>
      </c>
      <c r="K993" s="40" t="s">
        <v>152</v>
      </c>
    </row>
    <row r="994" spans="1:11">
      <c r="A994" s="41">
        <v>2761</v>
      </c>
      <c r="B994" s="42">
        <v>1260</v>
      </c>
      <c r="C994" s="45" t="s">
        <v>171</v>
      </c>
      <c r="D994" s="45" t="s">
        <v>229</v>
      </c>
      <c r="E994" s="43">
        <v>42252</v>
      </c>
      <c r="F994" s="42">
        <v>8</v>
      </c>
      <c r="G994" s="42" t="s">
        <v>160</v>
      </c>
      <c r="H994" s="42">
        <v>3</v>
      </c>
      <c r="I994" s="42">
        <v>3</v>
      </c>
      <c r="J994" s="42">
        <v>100</v>
      </c>
      <c r="K994" s="44" t="s">
        <v>152</v>
      </c>
    </row>
    <row r="995" spans="1:11">
      <c r="A995" s="37">
        <v>2762</v>
      </c>
      <c r="B995" s="38">
        <v>1260</v>
      </c>
      <c r="C995" s="46" t="s">
        <v>171</v>
      </c>
      <c r="D995" s="46" t="s">
        <v>229</v>
      </c>
      <c r="E995" s="39">
        <v>42252</v>
      </c>
      <c r="F995" s="38">
        <v>9</v>
      </c>
      <c r="G995" s="38" t="s">
        <v>161</v>
      </c>
      <c r="H995" s="38">
        <v>3</v>
      </c>
      <c r="I995" s="38">
        <v>3</v>
      </c>
      <c r="J995" s="38">
        <v>100</v>
      </c>
      <c r="K995" s="40" t="s">
        <v>152</v>
      </c>
    </row>
    <row r="996" spans="1:11">
      <c r="A996" s="41">
        <v>2763</v>
      </c>
      <c r="B996" s="42">
        <v>1260</v>
      </c>
      <c r="C996" s="45" t="s">
        <v>171</v>
      </c>
      <c r="D996" s="45" t="s">
        <v>229</v>
      </c>
      <c r="E996" s="43">
        <v>42252</v>
      </c>
      <c r="F996" s="42">
        <v>10</v>
      </c>
      <c r="G996" s="42" t="s">
        <v>162</v>
      </c>
      <c r="H996" s="42">
        <v>3</v>
      </c>
      <c r="I996" s="42">
        <v>1</v>
      </c>
      <c r="J996" s="42">
        <v>33</v>
      </c>
      <c r="K996" s="44" t="s">
        <v>144</v>
      </c>
    </row>
    <row r="997" spans="1:11">
      <c r="A997" s="37">
        <v>2764</v>
      </c>
      <c r="B997" s="38">
        <v>1260</v>
      </c>
      <c r="C997" s="46" t="s">
        <v>171</v>
      </c>
      <c r="D997" s="46" t="s">
        <v>229</v>
      </c>
      <c r="E997" s="39">
        <v>42252</v>
      </c>
      <c r="F997" s="38">
        <v>11</v>
      </c>
      <c r="G997" s="38" t="s">
        <v>163</v>
      </c>
      <c r="H997" s="38">
        <v>3</v>
      </c>
      <c r="I997" s="38">
        <v>2</v>
      </c>
      <c r="J997" s="38">
        <v>67</v>
      </c>
      <c r="K997" s="40" t="s">
        <v>144</v>
      </c>
    </row>
    <row r="998" spans="1:11">
      <c r="A998" s="41">
        <v>2765</v>
      </c>
      <c r="B998" s="42">
        <v>1260</v>
      </c>
      <c r="C998" s="45" t="s">
        <v>171</v>
      </c>
      <c r="D998" s="45" t="s">
        <v>229</v>
      </c>
      <c r="E998" s="43">
        <v>42252</v>
      </c>
      <c r="F998" s="42">
        <v>12</v>
      </c>
      <c r="G998" s="42" t="s">
        <v>164</v>
      </c>
      <c r="H998" s="42">
        <v>3</v>
      </c>
      <c r="I998" s="42">
        <v>0</v>
      </c>
      <c r="J998" s="42">
        <v>0</v>
      </c>
      <c r="K998" s="44" t="s">
        <v>144</v>
      </c>
    </row>
    <row r="999" spans="1:11">
      <c r="A999" s="37">
        <v>2766</v>
      </c>
      <c r="B999" s="38">
        <v>1260</v>
      </c>
      <c r="C999" s="46" t="s">
        <v>171</v>
      </c>
      <c r="D999" s="46" t="s">
        <v>229</v>
      </c>
      <c r="E999" s="39">
        <v>42252</v>
      </c>
      <c r="F999" s="38">
        <v>13</v>
      </c>
      <c r="G999" s="38" t="s">
        <v>165</v>
      </c>
      <c r="H999" s="38">
        <v>3</v>
      </c>
      <c r="I999" s="38">
        <v>3</v>
      </c>
      <c r="J999" s="38">
        <v>100</v>
      </c>
      <c r="K999" s="40" t="s">
        <v>152</v>
      </c>
    </row>
    <row r="1000" spans="1:11">
      <c r="A1000" s="41">
        <v>2767</v>
      </c>
      <c r="B1000" s="42">
        <v>1260</v>
      </c>
      <c r="C1000" s="45" t="s">
        <v>171</v>
      </c>
      <c r="D1000" s="45" t="s">
        <v>229</v>
      </c>
      <c r="E1000" s="43">
        <v>42252</v>
      </c>
      <c r="F1000" s="42">
        <v>14</v>
      </c>
      <c r="G1000" s="42" t="s">
        <v>166</v>
      </c>
      <c r="H1000" s="42">
        <v>3</v>
      </c>
      <c r="I1000" s="42">
        <v>1</v>
      </c>
      <c r="J1000" s="42">
        <v>33</v>
      </c>
      <c r="K1000" s="44" t="s">
        <v>144</v>
      </c>
    </row>
    <row r="1001" spans="1:11">
      <c r="A1001" s="37">
        <v>2768</v>
      </c>
      <c r="B1001" s="38">
        <v>1261</v>
      </c>
      <c r="C1001" s="46" t="s">
        <v>227</v>
      </c>
      <c r="D1001" s="46" t="s">
        <v>229</v>
      </c>
      <c r="E1001" s="39">
        <v>42252</v>
      </c>
      <c r="F1001" s="38">
        <v>1</v>
      </c>
      <c r="G1001" s="38" t="s">
        <v>153</v>
      </c>
      <c r="H1001" s="38">
        <v>3</v>
      </c>
      <c r="I1001" s="38">
        <v>3</v>
      </c>
      <c r="J1001" s="38">
        <v>100</v>
      </c>
      <c r="K1001" s="40" t="s">
        <v>152</v>
      </c>
    </row>
    <row r="1002" spans="1:11">
      <c r="A1002" s="41">
        <v>2769</v>
      </c>
      <c r="B1002" s="42">
        <v>1261</v>
      </c>
      <c r="C1002" s="45" t="s">
        <v>227</v>
      </c>
      <c r="D1002" s="45" t="s">
        <v>229</v>
      </c>
      <c r="E1002" s="43">
        <v>42252</v>
      </c>
      <c r="F1002" s="42">
        <v>2</v>
      </c>
      <c r="G1002" s="42" t="s">
        <v>154</v>
      </c>
      <c r="H1002" s="42">
        <v>3</v>
      </c>
      <c r="I1002" s="42">
        <v>3</v>
      </c>
      <c r="J1002" s="42">
        <v>100</v>
      </c>
      <c r="K1002" s="44" t="s">
        <v>152</v>
      </c>
    </row>
    <row r="1003" spans="1:11">
      <c r="A1003" s="37">
        <v>2770</v>
      </c>
      <c r="B1003" s="38">
        <v>1261</v>
      </c>
      <c r="C1003" s="46" t="s">
        <v>227</v>
      </c>
      <c r="D1003" s="46" t="s">
        <v>229</v>
      </c>
      <c r="E1003" s="39">
        <v>42252</v>
      </c>
      <c r="F1003" s="38">
        <v>3</v>
      </c>
      <c r="G1003" s="38" t="s">
        <v>155</v>
      </c>
      <c r="H1003" s="38">
        <v>3</v>
      </c>
      <c r="I1003" s="38">
        <v>3</v>
      </c>
      <c r="J1003" s="38">
        <v>100</v>
      </c>
      <c r="K1003" s="40" t="s">
        <v>152</v>
      </c>
    </row>
    <row r="1004" spans="1:11">
      <c r="A1004" s="41">
        <v>2771</v>
      </c>
      <c r="B1004" s="42">
        <v>1261</v>
      </c>
      <c r="C1004" s="45" t="s">
        <v>227</v>
      </c>
      <c r="D1004" s="45" t="s">
        <v>229</v>
      </c>
      <c r="E1004" s="43">
        <v>42252</v>
      </c>
      <c r="F1004" s="42">
        <v>4</v>
      </c>
      <c r="G1004" s="42" t="s">
        <v>156</v>
      </c>
      <c r="H1004" s="42">
        <v>3</v>
      </c>
      <c r="I1004" s="42">
        <v>3</v>
      </c>
      <c r="J1004" s="42">
        <v>100</v>
      </c>
      <c r="K1004" s="44" t="s">
        <v>152</v>
      </c>
    </row>
    <row r="1005" spans="1:11">
      <c r="A1005" s="37">
        <v>2772</v>
      </c>
      <c r="B1005" s="38">
        <v>1261</v>
      </c>
      <c r="C1005" s="46" t="s">
        <v>227</v>
      </c>
      <c r="D1005" s="46" t="s">
        <v>229</v>
      </c>
      <c r="E1005" s="39">
        <v>42252</v>
      </c>
      <c r="F1005" s="38">
        <v>5</v>
      </c>
      <c r="G1005" s="38" t="s">
        <v>157</v>
      </c>
      <c r="H1005" s="38">
        <v>3</v>
      </c>
      <c r="I1005" s="38">
        <v>3</v>
      </c>
      <c r="J1005" s="38">
        <v>100</v>
      </c>
      <c r="K1005" s="40" t="s">
        <v>152</v>
      </c>
    </row>
    <row r="1006" spans="1:11">
      <c r="A1006" s="41">
        <v>2773</v>
      </c>
      <c r="B1006" s="42">
        <v>1261</v>
      </c>
      <c r="C1006" s="45" t="s">
        <v>227</v>
      </c>
      <c r="D1006" s="45" t="s">
        <v>229</v>
      </c>
      <c r="E1006" s="43">
        <v>42252</v>
      </c>
      <c r="F1006" s="42">
        <v>6</v>
      </c>
      <c r="G1006" s="42" t="s">
        <v>158</v>
      </c>
      <c r="H1006" s="42">
        <v>3</v>
      </c>
      <c r="I1006" s="42">
        <v>3</v>
      </c>
      <c r="J1006" s="42">
        <v>100</v>
      </c>
      <c r="K1006" s="44" t="s">
        <v>152</v>
      </c>
    </row>
    <row r="1007" spans="1:11">
      <c r="A1007" s="37">
        <v>2774</v>
      </c>
      <c r="B1007" s="38">
        <v>1261</v>
      </c>
      <c r="C1007" s="46" t="s">
        <v>227</v>
      </c>
      <c r="D1007" s="46" t="s">
        <v>229</v>
      </c>
      <c r="E1007" s="39">
        <v>42252</v>
      </c>
      <c r="F1007" s="38">
        <v>7</v>
      </c>
      <c r="G1007" s="38" t="s">
        <v>159</v>
      </c>
      <c r="H1007" s="38">
        <v>3</v>
      </c>
      <c r="I1007" s="38">
        <v>3</v>
      </c>
      <c r="J1007" s="38">
        <v>100</v>
      </c>
      <c r="K1007" s="40" t="s">
        <v>152</v>
      </c>
    </row>
    <row r="1008" spans="1:11">
      <c r="A1008" s="41">
        <v>2775</v>
      </c>
      <c r="B1008" s="42">
        <v>1261</v>
      </c>
      <c r="C1008" s="45" t="s">
        <v>227</v>
      </c>
      <c r="D1008" s="45" t="s">
        <v>229</v>
      </c>
      <c r="E1008" s="43">
        <v>42252</v>
      </c>
      <c r="F1008" s="42">
        <v>8</v>
      </c>
      <c r="G1008" s="42" t="s">
        <v>160</v>
      </c>
      <c r="H1008" s="42">
        <v>3</v>
      </c>
      <c r="I1008" s="42">
        <v>2</v>
      </c>
      <c r="J1008" s="42">
        <v>67</v>
      </c>
      <c r="K1008" s="44" t="s">
        <v>144</v>
      </c>
    </row>
    <row r="1009" spans="1:11">
      <c r="A1009" s="37">
        <v>2776</v>
      </c>
      <c r="B1009" s="38">
        <v>1261</v>
      </c>
      <c r="C1009" s="46" t="s">
        <v>227</v>
      </c>
      <c r="D1009" s="46" t="s">
        <v>229</v>
      </c>
      <c r="E1009" s="39">
        <v>42252</v>
      </c>
      <c r="F1009" s="38">
        <v>9</v>
      </c>
      <c r="G1009" s="38" t="s">
        <v>161</v>
      </c>
      <c r="H1009" s="38">
        <v>3</v>
      </c>
      <c r="I1009" s="38">
        <v>2</v>
      </c>
      <c r="J1009" s="38">
        <v>67</v>
      </c>
      <c r="K1009" s="40" t="s">
        <v>144</v>
      </c>
    </row>
    <row r="1010" spans="1:11">
      <c r="A1010" s="41">
        <v>2777</v>
      </c>
      <c r="B1010" s="42">
        <v>1261</v>
      </c>
      <c r="C1010" s="45" t="s">
        <v>227</v>
      </c>
      <c r="D1010" s="45" t="s">
        <v>229</v>
      </c>
      <c r="E1010" s="43">
        <v>42252</v>
      </c>
      <c r="F1010" s="42">
        <v>10</v>
      </c>
      <c r="G1010" s="42" t="s">
        <v>162</v>
      </c>
      <c r="H1010" s="42">
        <v>3</v>
      </c>
      <c r="I1010" s="42">
        <v>2</v>
      </c>
      <c r="J1010" s="42">
        <v>67</v>
      </c>
      <c r="K1010" s="44" t="s">
        <v>144</v>
      </c>
    </row>
    <row r="1011" spans="1:11">
      <c r="A1011" s="37">
        <v>2778</v>
      </c>
      <c r="B1011" s="38">
        <v>1261</v>
      </c>
      <c r="C1011" s="46" t="s">
        <v>227</v>
      </c>
      <c r="D1011" s="46" t="s">
        <v>229</v>
      </c>
      <c r="E1011" s="39">
        <v>42252</v>
      </c>
      <c r="F1011" s="38">
        <v>11</v>
      </c>
      <c r="G1011" s="38" t="s">
        <v>163</v>
      </c>
      <c r="H1011" s="38">
        <v>3</v>
      </c>
      <c r="I1011" s="38">
        <v>3</v>
      </c>
      <c r="J1011" s="38">
        <v>100</v>
      </c>
      <c r="K1011" s="40" t="s">
        <v>152</v>
      </c>
    </row>
    <row r="1012" spans="1:11">
      <c r="A1012" s="41">
        <v>2779</v>
      </c>
      <c r="B1012" s="42">
        <v>1261</v>
      </c>
      <c r="C1012" s="45" t="s">
        <v>227</v>
      </c>
      <c r="D1012" s="45" t="s">
        <v>229</v>
      </c>
      <c r="E1012" s="43">
        <v>42252</v>
      </c>
      <c r="F1012" s="42">
        <v>12</v>
      </c>
      <c r="G1012" s="42" t="s">
        <v>164</v>
      </c>
      <c r="H1012" s="42">
        <v>3</v>
      </c>
      <c r="I1012" s="42">
        <v>1</v>
      </c>
      <c r="J1012" s="42">
        <v>33</v>
      </c>
      <c r="K1012" s="44" t="s">
        <v>144</v>
      </c>
    </row>
    <row r="1013" spans="1:11">
      <c r="A1013" s="37">
        <v>2780</v>
      </c>
      <c r="B1013" s="38">
        <v>1261</v>
      </c>
      <c r="C1013" s="46" t="s">
        <v>227</v>
      </c>
      <c r="D1013" s="46" t="s">
        <v>229</v>
      </c>
      <c r="E1013" s="39">
        <v>42252</v>
      </c>
      <c r="F1013" s="38">
        <v>13</v>
      </c>
      <c r="G1013" s="38" t="s">
        <v>165</v>
      </c>
      <c r="H1013" s="38">
        <v>3</v>
      </c>
      <c r="I1013" s="38">
        <v>2</v>
      </c>
      <c r="J1013" s="38">
        <v>67</v>
      </c>
      <c r="K1013" s="40" t="s">
        <v>144</v>
      </c>
    </row>
    <row r="1014" spans="1:11">
      <c r="A1014" s="41">
        <v>2781</v>
      </c>
      <c r="B1014" s="42">
        <v>1261</v>
      </c>
      <c r="C1014" s="45" t="s">
        <v>227</v>
      </c>
      <c r="D1014" s="45" t="s">
        <v>229</v>
      </c>
      <c r="E1014" s="43">
        <v>42252</v>
      </c>
      <c r="F1014" s="42">
        <v>14</v>
      </c>
      <c r="G1014" s="42" t="s">
        <v>166</v>
      </c>
      <c r="H1014" s="42">
        <v>3</v>
      </c>
      <c r="I1014" s="42">
        <v>1</v>
      </c>
      <c r="J1014" s="42">
        <v>33</v>
      </c>
      <c r="K1014" s="44" t="s">
        <v>144</v>
      </c>
    </row>
    <row r="1015" spans="1:11">
      <c r="A1015" s="37">
        <v>2782</v>
      </c>
      <c r="B1015" s="38">
        <v>1262</v>
      </c>
      <c r="C1015" s="46" t="s">
        <v>184</v>
      </c>
      <c r="D1015" s="46" t="s">
        <v>229</v>
      </c>
      <c r="E1015" s="39">
        <v>42252</v>
      </c>
      <c r="F1015" s="38">
        <v>1</v>
      </c>
      <c r="G1015" s="38" t="s">
        <v>153</v>
      </c>
      <c r="H1015" s="38">
        <v>3</v>
      </c>
      <c r="I1015" s="38">
        <v>2</v>
      </c>
      <c r="J1015" s="38">
        <v>67</v>
      </c>
      <c r="K1015" s="40" t="s">
        <v>144</v>
      </c>
    </row>
    <row r="1016" spans="1:11">
      <c r="A1016" s="41">
        <v>2783</v>
      </c>
      <c r="B1016" s="42">
        <v>1262</v>
      </c>
      <c r="C1016" s="45" t="s">
        <v>184</v>
      </c>
      <c r="D1016" s="45" t="s">
        <v>229</v>
      </c>
      <c r="E1016" s="43">
        <v>42252</v>
      </c>
      <c r="F1016" s="42">
        <v>2</v>
      </c>
      <c r="G1016" s="42" t="s">
        <v>154</v>
      </c>
      <c r="H1016" s="42">
        <v>3</v>
      </c>
      <c r="I1016" s="42">
        <v>2</v>
      </c>
      <c r="J1016" s="42">
        <v>67</v>
      </c>
      <c r="K1016" s="44" t="s">
        <v>144</v>
      </c>
    </row>
    <row r="1017" spans="1:11">
      <c r="A1017" s="37">
        <v>2784</v>
      </c>
      <c r="B1017" s="38">
        <v>1262</v>
      </c>
      <c r="C1017" s="46" t="s">
        <v>184</v>
      </c>
      <c r="D1017" s="46" t="s">
        <v>229</v>
      </c>
      <c r="E1017" s="39">
        <v>42252</v>
      </c>
      <c r="F1017" s="38">
        <v>3</v>
      </c>
      <c r="G1017" s="38" t="s">
        <v>155</v>
      </c>
      <c r="H1017" s="38">
        <v>3</v>
      </c>
      <c r="I1017" s="38">
        <v>3</v>
      </c>
      <c r="J1017" s="38">
        <v>100</v>
      </c>
      <c r="K1017" s="40" t="s">
        <v>152</v>
      </c>
    </row>
    <row r="1018" spans="1:11">
      <c r="A1018" s="41">
        <v>2785</v>
      </c>
      <c r="B1018" s="42">
        <v>1262</v>
      </c>
      <c r="C1018" s="45" t="s">
        <v>184</v>
      </c>
      <c r="D1018" s="45" t="s">
        <v>229</v>
      </c>
      <c r="E1018" s="43">
        <v>42252</v>
      </c>
      <c r="F1018" s="42">
        <v>4</v>
      </c>
      <c r="G1018" s="42" t="s">
        <v>156</v>
      </c>
      <c r="H1018" s="42">
        <v>3</v>
      </c>
      <c r="I1018" s="42">
        <v>2</v>
      </c>
      <c r="J1018" s="42">
        <v>67</v>
      </c>
      <c r="K1018" s="44" t="s">
        <v>144</v>
      </c>
    </row>
    <row r="1019" spans="1:11">
      <c r="A1019" s="37">
        <v>2786</v>
      </c>
      <c r="B1019" s="38">
        <v>1262</v>
      </c>
      <c r="C1019" s="46" t="s">
        <v>184</v>
      </c>
      <c r="D1019" s="46" t="s">
        <v>229</v>
      </c>
      <c r="E1019" s="39">
        <v>42252</v>
      </c>
      <c r="F1019" s="38">
        <v>5</v>
      </c>
      <c r="G1019" s="38" t="s">
        <v>157</v>
      </c>
      <c r="H1019" s="38">
        <v>3</v>
      </c>
      <c r="I1019" s="38">
        <v>1</v>
      </c>
      <c r="J1019" s="38">
        <v>33</v>
      </c>
      <c r="K1019" s="40" t="s">
        <v>144</v>
      </c>
    </row>
    <row r="1020" spans="1:11">
      <c r="A1020" s="41">
        <v>2787</v>
      </c>
      <c r="B1020" s="42">
        <v>1262</v>
      </c>
      <c r="C1020" s="45" t="s">
        <v>184</v>
      </c>
      <c r="D1020" s="45" t="s">
        <v>229</v>
      </c>
      <c r="E1020" s="43">
        <v>42252</v>
      </c>
      <c r="F1020" s="42">
        <v>6</v>
      </c>
      <c r="G1020" s="42" t="s">
        <v>158</v>
      </c>
      <c r="H1020" s="42">
        <v>3</v>
      </c>
      <c r="I1020" s="42">
        <v>1</v>
      </c>
      <c r="J1020" s="42">
        <v>33</v>
      </c>
      <c r="K1020" s="44" t="s">
        <v>144</v>
      </c>
    </row>
    <row r="1021" spans="1:11">
      <c r="A1021" s="37">
        <v>2788</v>
      </c>
      <c r="B1021" s="38">
        <v>1262</v>
      </c>
      <c r="C1021" s="46" t="s">
        <v>184</v>
      </c>
      <c r="D1021" s="46" t="s">
        <v>229</v>
      </c>
      <c r="E1021" s="39">
        <v>42252</v>
      </c>
      <c r="F1021" s="38">
        <v>7</v>
      </c>
      <c r="G1021" s="38" t="s">
        <v>159</v>
      </c>
      <c r="H1021" s="38">
        <v>3</v>
      </c>
      <c r="I1021" s="38">
        <v>1</v>
      </c>
      <c r="J1021" s="38">
        <v>33</v>
      </c>
      <c r="K1021" s="40" t="s">
        <v>144</v>
      </c>
    </row>
    <row r="1022" spans="1:11">
      <c r="A1022" s="41">
        <v>2789</v>
      </c>
      <c r="B1022" s="42">
        <v>1262</v>
      </c>
      <c r="C1022" s="45" t="s">
        <v>184</v>
      </c>
      <c r="D1022" s="45" t="s">
        <v>229</v>
      </c>
      <c r="E1022" s="43">
        <v>42252</v>
      </c>
      <c r="F1022" s="42">
        <v>8</v>
      </c>
      <c r="G1022" s="42" t="s">
        <v>160</v>
      </c>
      <c r="H1022" s="42">
        <v>3</v>
      </c>
      <c r="I1022" s="42">
        <v>2</v>
      </c>
      <c r="J1022" s="42">
        <v>67</v>
      </c>
      <c r="K1022" s="44" t="s">
        <v>144</v>
      </c>
    </row>
    <row r="1023" spans="1:11">
      <c r="A1023" s="37">
        <v>2790</v>
      </c>
      <c r="B1023" s="38">
        <v>1262</v>
      </c>
      <c r="C1023" s="46" t="s">
        <v>184</v>
      </c>
      <c r="D1023" s="46" t="s">
        <v>229</v>
      </c>
      <c r="E1023" s="39">
        <v>42252</v>
      </c>
      <c r="F1023" s="38">
        <v>9</v>
      </c>
      <c r="G1023" s="38" t="s">
        <v>161</v>
      </c>
      <c r="H1023" s="38">
        <v>3</v>
      </c>
      <c r="I1023" s="38">
        <v>3</v>
      </c>
      <c r="J1023" s="38">
        <v>100</v>
      </c>
      <c r="K1023" s="40" t="s">
        <v>152</v>
      </c>
    </row>
    <row r="1024" spans="1:11">
      <c r="A1024" s="41">
        <v>2791</v>
      </c>
      <c r="B1024" s="42">
        <v>1262</v>
      </c>
      <c r="C1024" s="45" t="s">
        <v>184</v>
      </c>
      <c r="D1024" s="45" t="s">
        <v>229</v>
      </c>
      <c r="E1024" s="43">
        <v>42252</v>
      </c>
      <c r="F1024" s="42">
        <v>10</v>
      </c>
      <c r="G1024" s="42" t="s">
        <v>162</v>
      </c>
      <c r="H1024" s="42">
        <v>3</v>
      </c>
      <c r="I1024" s="42">
        <v>2</v>
      </c>
      <c r="J1024" s="42">
        <v>67</v>
      </c>
      <c r="K1024" s="44" t="s">
        <v>144</v>
      </c>
    </row>
    <row r="1025" spans="1:11">
      <c r="A1025" s="37">
        <v>2792</v>
      </c>
      <c r="B1025" s="38">
        <v>1262</v>
      </c>
      <c r="C1025" s="46" t="s">
        <v>184</v>
      </c>
      <c r="D1025" s="46" t="s">
        <v>229</v>
      </c>
      <c r="E1025" s="39">
        <v>42252</v>
      </c>
      <c r="F1025" s="38">
        <v>11</v>
      </c>
      <c r="G1025" s="38" t="s">
        <v>163</v>
      </c>
      <c r="H1025" s="38">
        <v>3</v>
      </c>
      <c r="I1025" s="38">
        <v>1</v>
      </c>
      <c r="J1025" s="38">
        <v>33</v>
      </c>
      <c r="K1025" s="40" t="s">
        <v>144</v>
      </c>
    </row>
    <row r="1026" spans="1:11">
      <c r="A1026" s="41">
        <v>2793</v>
      </c>
      <c r="B1026" s="42">
        <v>1262</v>
      </c>
      <c r="C1026" s="45" t="s">
        <v>184</v>
      </c>
      <c r="D1026" s="45" t="s">
        <v>229</v>
      </c>
      <c r="E1026" s="43">
        <v>42252</v>
      </c>
      <c r="F1026" s="42">
        <v>12</v>
      </c>
      <c r="G1026" s="42" t="s">
        <v>164</v>
      </c>
      <c r="H1026" s="42">
        <v>3</v>
      </c>
      <c r="I1026" s="42">
        <v>3</v>
      </c>
      <c r="J1026" s="42">
        <v>100</v>
      </c>
      <c r="K1026" s="44" t="s">
        <v>152</v>
      </c>
    </row>
    <row r="1027" spans="1:11">
      <c r="A1027" s="37">
        <v>2794</v>
      </c>
      <c r="B1027" s="38">
        <v>1262</v>
      </c>
      <c r="C1027" s="46" t="s">
        <v>184</v>
      </c>
      <c r="D1027" s="46" t="s">
        <v>229</v>
      </c>
      <c r="E1027" s="39">
        <v>42252</v>
      </c>
      <c r="F1027" s="38">
        <v>13</v>
      </c>
      <c r="G1027" s="38" t="s">
        <v>165</v>
      </c>
      <c r="H1027" s="38">
        <v>3</v>
      </c>
      <c r="I1027" s="38">
        <v>1</v>
      </c>
      <c r="J1027" s="38">
        <v>33</v>
      </c>
      <c r="K1027" s="40" t="s">
        <v>144</v>
      </c>
    </row>
    <row r="1028" spans="1:11">
      <c r="A1028" s="41">
        <v>2795</v>
      </c>
      <c r="B1028" s="42">
        <v>1262</v>
      </c>
      <c r="C1028" s="45" t="s">
        <v>184</v>
      </c>
      <c r="D1028" s="45" t="s">
        <v>229</v>
      </c>
      <c r="E1028" s="43">
        <v>42252</v>
      </c>
      <c r="F1028" s="42">
        <v>14</v>
      </c>
      <c r="G1028" s="42" t="s">
        <v>166</v>
      </c>
      <c r="H1028" s="42">
        <v>3</v>
      </c>
      <c r="I1028" s="42">
        <v>1</v>
      </c>
      <c r="J1028" s="42">
        <v>33</v>
      </c>
      <c r="K1028" s="44" t="s">
        <v>144</v>
      </c>
    </row>
    <row r="1029" spans="1:11">
      <c r="A1029" s="37">
        <v>2796</v>
      </c>
      <c r="B1029" s="38">
        <v>1263</v>
      </c>
      <c r="C1029" s="46" t="s">
        <v>186</v>
      </c>
      <c r="D1029" s="46" t="s">
        <v>229</v>
      </c>
      <c r="E1029" s="39">
        <v>42252</v>
      </c>
      <c r="F1029" s="38">
        <v>1</v>
      </c>
      <c r="G1029" s="38" t="s">
        <v>153</v>
      </c>
      <c r="H1029" s="38">
        <v>3</v>
      </c>
      <c r="I1029" s="38">
        <v>2</v>
      </c>
      <c r="J1029" s="38">
        <v>67</v>
      </c>
      <c r="K1029" s="40" t="s">
        <v>144</v>
      </c>
    </row>
    <row r="1030" spans="1:11">
      <c r="A1030" s="41">
        <v>2797</v>
      </c>
      <c r="B1030" s="42">
        <v>1263</v>
      </c>
      <c r="C1030" s="45" t="s">
        <v>186</v>
      </c>
      <c r="D1030" s="45" t="s">
        <v>229</v>
      </c>
      <c r="E1030" s="43">
        <v>42252</v>
      </c>
      <c r="F1030" s="42">
        <v>2</v>
      </c>
      <c r="G1030" s="42" t="s">
        <v>154</v>
      </c>
      <c r="H1030" s="42">
        <v>3</v>
      </c>
      <c r="I1030" s="42">
        <v>2</v>
      </c>
      <c r="J1030" s="42">
        <v>67</v>
      </c>
      <c r="K1030" s="44" t="s">
        <v>144</v>
      </c>
    </row>
    <row r="1031" spans="1:11">
      <c r="A1031" s="37">
        <v>2798</v>
      </c>
      <c r="B1031" s="38">
        <v>1263</v>
      </c>
      <c r="C1031" s="46" t="s">
        <v>186</v>
      </c>
      <c r="D1031" s="46" t="s">
        <v>229</v>
      </c>
      <c r="E1031" s="39">
        <v>42252</v>
      </c>
      <c r="F1031" s="38">
        <v>3</v>
      </c>
      <c r="G1031" s="38" t="s">
        <v>155</v>
      </c>
      <c r="H1031" s="38">
        <v>3</v>
      </c>
      <c r="I1031" s="38">
        <v>3</v>
      </c>
      <c r="J1031" s="38">
        <v>100</v>
      </c>
      <c r="K1031" s="40" t="s">
        <v>152</v>
      </c>
    </row>
    <row r="1032" spans="1:11">
      <c r="A1032" s="41">
        <v>2799</v>
      </c>
      <c r="B1032" s="42">
        <v>1263</v>
      </c>
      <c r="C1032" s="45" t="s">
        <v>186</v>
      </c>
      <c r="D1032" s="45" t="s">
        <v>229</v>
      </c>
      <c r="E1032" s="43">
        <v>42252</v>
      </c>
      <c r="F1032" s="42">
        <v>4</v>
      </c>
      <c r="G1032" s="42" t="s">
        <v>156</v>
      </c>
      <c r="H1032" s="42">
        <v>3</v>
      </c>
      <c r="I1032" s="42">
        <v>3</v>
      </c>
      <c r="J1032" s="42">
        <v>100</v>
      </c>
      <c r="K1032" s="44" t="s">
        <v>152</v>
      </c>
    </row>
    <row r="1033" spans="1:11">
      <c r="A1033" s="37">
        <v>2800</v>
      </c>
      <c r="B1033" s="38">
        <v>1263</v>
      </c>
      <c r="C1033" s="46" t="s">
        <v>186</v>
      </c>
      <c r="D1033" s="46" t="s">
        <v>229</v>
      </c>
      <c r="E1033" s="39">
        <v>42252</v>
      </c>
      <c r="F1033" s="38">
        <v>5</v>
      </c>
      <c r="G1033" s="38" t="s">
        <v>157</v>
      </c>
      <c r="H1033" s="38">
        <v>3</v>
      </c>
      <c r="I1033" s="38">
        <v>3</v>
      </c>
      <c r="J1033" s="38">
        <v>100</v>
      </c>
      <c r="K1033" s="40" t="s">
        <v>152</v>
      </c>
    </row>
    <row r="1034" spans="1:11">
      <c r="A1034" s="41">
        <v>2801</v>
      </c>
      <c r="B1034" s="42">
        <v>1263</v>
      </c>
      <c r="C1034" s="45" t="s">
        <v>186</v>
      </c>
      <c r="D1034" s="45" t="s">
        <v>229</v>
      </c>
      <c r="E1034" s="43">
        <v>42252</v>
      </c>
      <c r="F1034" s="42">
        <v>6</v>
      </c>
      <c r="G1034" s="42" t="s">
        <v>158</v>
      </c>
      <c r="H1034" s="42">
        <v>3</v>
      </c>
      <c r="I1034" s="42">
        <v>2</v>
      </c>
      <c r="J1034" s="42">
        <v>67</v>
      </c>
      <c r="K1034" s="44" t="s">
        <v>144</v>
      </c>
    </row>
    <row r="1035" spans="1:11">
      <c r="A1035" s="37">
        <v>2802</v>
      </c>
      <c r="B1035" s="38">
        <v>1263</v>
      </c>
      <c r="C1035" s="46" t="s">
        <v>186</v>
      </c>
      <c r="D1035" s="46" t="s">
        <v>229</v>
      </c>
      <c r="E1035" s="39">
        <v>42252</v>
      </c>
      <c r="F1035" s="38">
        <v>7</v>
      </c>
      <c r="G1035" s="38" t="s">
        <v>159</v>
      </c>
      <c r="H1035" s="38">
        <v>3</v>
      </c>
      <c r="I1035" s="38">
        <v>3</v>
      </c>
      <c r="J1035" s="38">
        <v>100</v>
      </c>
      <c r="K1035" s="40" t="s">
        <v>152</v>
      </c>
    </row>
    <row r="1036" spans="1:11">
      <c r="A1036" s="41">
        <v>2803</v>
      </c>
      <c r="B1036" s="42">
        <v>1263</v>
      </c>
      <c r="C1036" s="45" t="s">
        <v>186</v>
      </c>
      <c r="D1036" s="45" t="s">
        <v>229</v>
      </c>
      <c r="E1036" s="43">
        <v>42252</v>
      </c>
      <c r="F1036" s="42">
        <v>8</v>
      </c>
      <c r="G1036" s="42" t="s">
        <v>160</v>
      </c>
      <c r="H1036" s="42">
        <v>3</v>
      </c>
      <c r="I1036" s="42">
        <v>2</v>
      </c>
      <c r="J1036" s="42">
        <v>67</v>
      </c>
      <c r="K1036" s="44" t="s">
        <v>144</v>
      </c>
    </row>
    <row r="1037" spans="1:11">
      <c r="A1037" s="37">
        <v>2804</v>
      </c>
      <c r="B1037" s="38">
        <v>1263</v>
      </c>
      <c r="C1037" s="46" t="s">
        <v>186</v>
      </c>
      <c r="D1037" s="46" t="s">
        <v>229</v>
      </c>
      <c r="E1037" s="39">
        <v>42252</v>
      </c>
      <c r="F1037" s="38">
        <v>9</v>
      </c>
      <c r="G1037" s="38" t="s">
        <v>161</v>
      </c>
      <c r="H1037" s="38">
        <v>3</v>
      </c>
      <c r="I1037" s="38">
        <v>3</v>
      </c>
      <c r="J1037" s="38">
        <v>100</v>
      </c>
      <c r="K1037" s="40" t="s">
        <v>152</v>
      </c>
    </row>
    <row r="1038" spans="1:11">
      <c r="A1038" s="41">
        <v>2805</v>
      </c>
      <c r="B1038" s="42">
        <v>1263</v>
      </c>
      <c r="C1038" s="45" t="s">
        <v>186</v>
      </c>
      <c r="D1038" s="45" t="s">
        <v>229</v>
      </c>
      <c r="E1038" s="43">
        <v>42252</v>
      </c>
      <c r="F1038" s="42">
        <v>10</v>
      </c>
      <c r="G1038" s="42" t="s">
        <v>162</v>
      </c>
      <c r="H1038" s="42">
        <v>3</v>
      </c>
      <c r="I1038" s="42">
        <v>2</v>
      </c>
      <c r="J1038" s="42">
        <v>67</v>
      </c>
      <c r="K1038" s="44" t="s">
        <v>144</v>
      </c>
    </row>
    <row r="1039" spans="1:11">
      <c r="A1039" s="37">
        <v>2806</v>
      </c>
      <c r="B1039" s="38">
        <v>1263</v>
      </c>
      <c r="C1039" s="46" t="s">
        <v>186</v>
      </c>
      <c r="D1039" s="46" t="s">
        <v>229</v>
      </c>
      <c r="E1039" s="39">
        <v>42252</v>
      </c>
      <c r="F1039" s="38">
        <v>11</v>
      </c>
      <c r="G1039" s="38" t="s">
        <v>163</v>
      </c>
      <c r="H1039" s="38">
        <v>3</v>
      </c>
      <c r="I1039" s="38">
        <v>3</v>
      </c>
      <c r="J1039" s="38">
        <v>100</v>
      </c>
      <c r="K1039" s="40" t="s">
        <v>152</v>
      </c>
    </row>
    <row r="1040" spans="1:11">
      <c r="A1040" s="41">
        <v>2807</v>
      </c>
      <c r="B1040" s="42">
        <v>1263</v>
      </c>
      <c r="C1040" s="45" t="s">
        <v>186</v>
      </c>
      <c r="D1040" s="45" t="s">
        <v>229</v>
      </c>
      <c r="E1040" s="43">
        <v>42252</v>
      </c>
      <c r="F1040" s="42">
        <v>12</v>
      </c>
      <c r="G1040" s="42" t="s">
        <v>164</v>
      </c>
      <c r="H1040" s="42">
        <v>3</v>
      </c>
      <c r="I1040" s="42">
        <v>2</v>
      </c>
      <c r="J1040" s="42">
        <v>67</v>
      </c>
      <c r="K1040" s="44" t="s">
        <v>144</v>
      </c>
    </row>
    <row r="1041" spans="1:11">
      <c r="A1041" s="37">
        <v>2808</v>
      </c>
      <c r="B1041" s="38">
        <v>1263</v>
      </c>
      <c r="C1041" s="46" t="s">
        <v>186</v>
      </c>
      <c r="D1041" s="46" t="s">
        <v>229</v>
      </c>
      <c r="E1041" s="39">
        <v>42252</v>
      </c>
      <c r="F1041" s="38">
        <v>13</v>
      </c>
      <c r="G1041" s="38" t="s">
        <v>165</v>
      </c>
      <c r="H1041" s="38">
        <v>3</v>
      </c>
      <c r="I1041" s="38">
        <v>2</v>
      </c>
      <c r="J1041" s="38">
        <v>67</v>
      </c>
      <c r="K1041" s="40" t="s">
        <v>144</v>
      </c>
    </row>
    <row r="1042" spans="1:11">
      <c r="A1042" s="41">
        <v>2809</v>
      </c>
      <c r="B1042" s="42">
        <v>1263</v>
      </c>
      <c r="C1042" s="45" t="s">
        <v>186</v>
      </c>
      <c r="D1042" s="45" t="s">
        <v>229</v>
      </c>
      <c r="E1042" s="43">
        <v>42252</v>
      </c>
      <c r="F1042" s="42">
        <v>14</v>
      </c>
      <c r="G1042" s="42" t="s">
        <v>166</v>
      </c>
      <c r="H1042" s="42">
        <v>3</v>
      </c>
      <c r="I1042" s="42">
        <v>2</v>
      </c>
      <c r="J1042" s="42">
        <v>67</v>
      </c>
      <c r="K1042" s="44" t="s">
        <v>144</v>
      </c>
    </row>
    <row r="1043" spans="1:11">
      <c r="A1043" s="37">
        <v>2810</v>
      </c>
      <c r="B1043" s="38">
        <v>1264</v>
      </c>
      <c r="C1043" s="46" t="s">
        <v>200</v>
      </c>
      <c r="D1043" s="46" t="s">
        <v>229</v>
      </c>
      <c r="E1043" s="39">
        <v>42252</v>
      </c>
      <c r="F1043" s="38">
        <v>1</v>
      </c>
      <c r="G1043" s="38" t="s">
        <v>153</v>
      </c>
      <c r="H1043" s="38">
        <v>3</v>
      </c>
      <c r="I1043" s="38">
        <v>1</v>
      </c>
      <c r="J1043" s="38">
        <v>33</v>
      </c>
      <c r="K1043" s="40" t="s">
        <v>144</v>
      </c>
    </row>
    <row r="1044" spans="1:11">
      <c r="A1044" s="41">
        <v>2811</v>
      </c>
      <c r="B1044" s="42">
        <v>1264</v>
      </c>
      <c r="C1044" s="45" t="s">
        <v>200</v>
      </c>
      <c r="D1044" s="45" t="s">
        <v>229</v>
      </c>
      <c r="E1044" s="43">
        <v>42252</v>
      </c>
      <c r="F1044" s="42">
        <v>2</v>
      </c>
      <c r="G1044" s="42" t="s">
        <v>154</v>
      </c>
      <c r="H1044" s="42">
        <v>3</v>
      </c>
      <c r="I1044" s="42">
        <v>3</v>
      </c>
      <c r="J1044" s="42">
        <v>100</v>
      </c>
      <c r="K1044" s="44" t="s">
        <v>152</v>
      </c>
    </row>
    <row r="1045" spans="1:11">
      <c r="A1045" s="37">
        <v>2812</v>
      </c>
      <c r="B1045" s="38">
        <v>1264</v>
      </c>
      <c r="C1045" s="46" t="s">
        <v>200</v>
      </c>
      <c r="D1045" s="46" t="s">
        <v>229</v>
      </c>
      <c r="E1045" s="39">
        <v>42252</v>
      </c>
      <c r="F1045" s="38">
        <v>3</v>
      </c>
      <c r="G1045" s="38" t="s">
        <v>155</v>
      </c>
      <c r="H1045" s="38">
        <v>3</v>
      </c>
      <c r="I1045" s="38">
        <v>2</v>
      </c>
      <c r="J1045" s="38">
        <v>67</v>
      </c>
      <c r="K1045" s="40" t="s">
        <v>144</v>
      </c>
    </row>
    <row r="1046" spans="1:11">
      <c r="A1046" s="41">
        <v>2813</v>
      </c>
      <c r="B1046" s="42">
        <v>1264</v>
      </c>
      <c r="C1046" s="45" t="s">
        <v>200</v>
      </c>
      <c r="D1046" s="45" t="s">
        <v>229</v>
      </c>
      <c r="E1046" s="43">
        <v>42252</v>
      </c>
      <c r="F1046" s="42">
        <v>4</v>
      </c>
      <c r="G1046" s="42" t="s">
        <v>156</v>
      </c>
      <c r="H1046" s="42">
        <v>3</v>
      </c>
      <c r="I1046" s="42">
        <v>3</v>
      </c>
      <c r="J1046" s="42">
        <v>100</v>
      </c>
      <c r="K1046" s="44" t="s">
        <v>152</v>
      </c>
    </row>
    <row r="1047" spans="1:11">
      <c r="A1047" s="37">
        <v>2814</v>
      </c>
      <c r="B1047" s="38">
        <v>1264</v>
      </c>
      <c r="C1047" s="46" t="s">
        <v>200</v>
      </c>
      <c r="D1047" s="46" t="s">
        <v>229</v>
      </c>
      <c r="E1047" s="39">
        <v>42252</v>
      </c>
      <c r="F1047" s="38">
        <v>5</v>
      </c>
      <c r="G1047" s="38" t="s">
        <v>157</v>
      </c>
      <c r="H1047" s="38">
        <v>3</v>
      </c>
      <c r="I1047" s="38">
        <v>2</v>
      </c>
      <c r="J1047" s="38">
        <v>67</v>
      </c>
      <c r="K1047" s="40" t="s">
        <v>144</v>
      </c>
    </row>
    <row r="1048" spans="1:11">
      <c r="A1048" s="41">
        <v>2815</v>
      </c>
      <c r="B1048" s="42">
        <v>1264</v>
      </c>
      <c r="C1048" s="45" t="s">
        <v>200</v>
      </c>
      <c r="D1048" s="45" t="s">
        <v>229</v>
      </c>
      <c r="E1048" s="43">
        <v>42252</v>
      </c>
      <c r="F1048" s="42">
        <v>6</v>
      </c>
      <c r="G1048" s="42" t="s">
        <v>158</v>
      </c>
      <c r="H1048" s="42">
        <v>3</v>
      </c>
      <c r="I1048" s="42">
        <v>2</v>
      </c>
      <c r="J1048" s="42">
        <v>67</v>
      </c>
      <c r="K1048" s="44" t="s">
        <v>144</v>
      </c>
    </row>
    <row r="1049" spans="1:11">
      <c r="A1049" s="37">
        <v>2816</v>
      </c>
      <c r="B1049" s="38">
        <v>1264</v>
      </c>
      <c r="C1049" s="46" t="s">
        <v>200</v>
      </c>
      <c r="D1049" s="46" t="s">
        <v>229</v>
      </c>
      <c r="E1049" s="39">
        <v>42252</v>
      </c>
      <c r="F1049" s="38">
        <v>7</v>
      </c>
      <c r="G1049" s="38" t="s">
        <v>159</v>
      </c>
      <c r="H1049" s="38">
        <v>3</v>
      </c>
      <c r="I1049" s="38">
        <v>0</v>
      </c>
      <c r="J1049" s="38">
        <v>0</v>
      </c>
      <c r="K1049" s="40" t="s">
        <v>144</v>
      </c>
    </row>
    <row r="1050" spans="1:11">
      <c r="A1050" s="41">
        <v>2817</v>
      </c>
      <c r="B1050" s="42">
        <v>1264</v>
      </c>
      <c r="C1050" s="45" t="s">
        <v>200</v>
      </c>
      <c r="D1050" s="45" t="s">
        <v>229</v>
      </c>
      <c r="E1050" s="43">
        <v>42252</v>
      </c>
      <c r="F1050" s="42">
        <v>8</v>
      </c>
      <c r="G1050" s="42" t="s">
        <v>160</v>
      </c>
      <c r="H1050" s="42">
        <v>3</v>
      </c>
      <c r="I1050" s="42">
        <v>1</v>
      </c>
      <c r="J1050" s="42">
        <v>33</v>
      </c>
      <c r="K1050" s="44" t="s">
        <v>144</v>
      </c>
    </row>
    <row r="1051" spans="1:11">
      <c r="A1051" s="37">
        <v>2818</v>
      </c>
      <c r="B1051" s="38">
        <v>1264</v>
      </c>
      <c r="C1051" s="46" t="s">
        <v>200</v>
      </c>
      <c r="D1051" s="46" t="s">
        <v>229</v>
      </c>
      <c r="E1051" s="39">
        <v>42252</v>
      </c>
      <c r="F1051" s="38">
        <v>9</v>
      </c>
      <c r="G1051" s="38" t="s">
        <v>161</v>
      </c>
      <c r="H1051" s="38">
        <v>3</v>
      </c>
      <c r="I1051" s="38">
        <v>3</v>
      </c>
      <c r="J1051" s="38">
        <v>100</v>
      </c>
      <c r="K1051" s="40" t="s">
        <v>152</v>
      </c>
    </row>
    <row r="1052" spans="1:11">
      <c r="A1052" s="41">
        <v>2819</v>
      </c>
      <c r="B1052" s="42">
        <v>1264</v>
      </c>
      <c r="C1052" s="45" t="s">
        <v>200</v>
      </c>
      <c r="D1052" s="45" t="s">
        <v>229</v>
      </c>
      <c r="E1052" s="43">
        <v>42252</v>
      </c>
      <c r="F1052" s="42">
        <v>10</v>
      </c>
      <c r="G1052" s="42" t="s">
        <v>162</v>
      </c>
      <c r="H1052" s="42">
        <v>3</v>
      </c>
      <c r="I1052" s="42">
        <v>1</v>
      </c>
      <c r="J1052" s="42">
        <v>33</v>
      </c>
      <c r="K1052" s="44" t="s">
        <v>144</v>
      </c>
    </row>
    <row r="1053" spans="1:11">
      <c r="A1053" s="37">
        <v>2820</v>
      </c>
      <c r="B1053" s="38">
        <v>1264</v>
      </c>
      <c r="C1053" s="46" t="s">
        <v>200</v>
      </c>
      <c r="D1053" s="46" t="s">
        <v>229</v>
      </c>
      <c r="E1053" s="39">
        <v>42252</v>
      </c>
      <c r="F1053" s="38">
        <v>11</v>
      </c>
      <c r="G1053" s="38" t="s">
        <v>163</v>
      </c>
      <c r="H1053" s="38">
        <v>3</v>
      </c>
      <c r="I1053" s="38">
        <v>3</v>
      </c>
      <c r="J1053" s="38">
        <v>100</v>
      </c>
      <c r="K1053" s="40" t="s">
        <v>152</v>
      </c>
    </row>
    <row r="1054" spans="1:11">
      <c r="A1054" s="41">
        <v>2821</v>
      </c>
      <c r="B1054" s="42">
        <v>1264</v>
      </c>
      <c r="C1054" s="45" t="s">
        <v>200</v>
      </c>
      <c r="D1054" s="45" t="s">
        <v>229</v>
      </c>
      <c r="E1054" s="43">
        <v>42252</v>
      </c>
      <c r="F1054" s="42">
        <v>12</v>
      </c>
      <c r="G1054" s="42" t="s">
        <v>164</v>
      </c>
      <c r="H1054" s="42">
        <v>3</v>
      </c>
      <c r="I1054" s="42">
        <v>1</v>
      </c>
      <c r="J1054" s="42">
        <v>33</v>
      </c>
      <c r="K1054" s="44" t="s">
        <v>144</v>
      </c>
    </row>
    <row r="1055" spans="1:11">
      <c r="A1055" s="37">
        <v>2822</v>
      </c>
      <c r="B1055" s="38">
        <v>1264</v>
      </c>
      <c r="C1055" s="46" t="s">
        <v>200</v>
      </c>
      <c r="D1055" s="46" t="s">
        <v>229</v>
      </c>
      <c r="E1055" s="39">
        <v>42252</v>
      </c>
      <c r="F1055" s="38">
        <v>13</v>
      </c>
      <c r="G1055" s="38" t="s">
        <v>165</v>
      </c>
      <c r="H1055" s="38">
        <v>3</v>
      </c>
      <c r="I1055" s="38">
        <v>2</v>
      </c>
      <c r="J1055" s="38">
        <v>67</v>
      </c>
      <c r="K1055" s="40" t="s">
        <v>144</v>
      </c>
    </row>
    <row r="1056" spans="1:11">
      <c r="A1056" s="41">
        <v>2823</v>
      </c>
      <c r="B1056" s="42">
        <v>1264</v>
      </c>
      <c r="C1056" s="45" t="s">
        <v>200</v>
      </c>
      <c r="D1056" s="45" t="s">
        <v>229</v>
      </c>
      <c r="E1056" s="43">
        <v>42252</v>
      </c>
      <c r="F1056" s="42">
        <v>14</v>
      </c>
      <c r="G1056" s="42" t="s">
        <v>166</v>
      </c>
      <c r="H1056" s="42">
        <v>3</v>
      </c>
      <c r="I1056" s="42">
        <v>2</v>
      </c>
      <c r="J1056" s="42">
        <v>67</v>
      </c>
      <c r="K1056" s="44" t="s">
        <v>144</v>
      </c>
    </row>
    <row r="1057" spans="1:11">
      <c r="A1057" s="37">
        <v>2824</v>
      </c>
      <c r="B1057" s="38">
        <v>1265</v>
      </c>
      <c r="C1057" s="46" t="s">
        <v>228</v>
      </c>
      <c r="D1057" s="46" t="s">
        <v>229</v>
      </c>
      <c r="E1057" s="39">
        <v>42252</v>
      </c>
      <c r="F1057" s="38">
        <v>1</v>
      </c>
      <c r="G1057" s="38" t="s">
        <v>153</v>
      </c>
      <c r="H1057" s="38">
        <v>3</v>
      </c>
      <c r="I1057" s="38">
        <v>3</v>
      </c>
      <c r="J1057" s="38">
        <v>100</v>
      </c>
      <c r="K1057" s="40" t="s">
        <v>152</v>
      </c>
    </row>
    <row r="1058" spans="1:11">
      <c r="A1058" s="41">
        <v>2825</v>
      </c>
      <c r="B1058" s="42">
        <v>1265</v>
      </c>
      <c r="C1058" s="45" t="s">
        <v>228</v>
      </c>
      <c r="D1058" s="45" t="s">
        <v>229</v>
      </c>
      <c r="E1058" s="43">
        <v>42252</v>
      </c>
      <c r="F1058" s="42">
        <v>2</v>
      </c>
      <c r="G1058" s="42" t="s">
        <v>154</v>
      </c>
      <c r="H1058" s="42">
        <v>3</v>
      </c>
      <c r="I1058" s="42">
        <v>2</v>
      </c>
      <c r="J1058" s="42">
        <v>67</v>
      </c>
      <c r="K1058" s="44" t="s">
        <v>144</v>
      </c>
    </row>
    <row r="1059" spans="1:11">
      <c r="A1059" s="37">
        <v>2826</v>
      </c>
      <c r="B1059" s="38">
        <v>1265</v>
      </c>
      <c r="C1059" s="46" t="s">
        <v>228</v>
      </c>
      <c r="D1059" s="46" t="s">
        <v>229</v>
      </c>
      <c r="E1059" s="39">
        <v>42252</v>
      </c>
      <c r="F1059" s="38">
        <v>3</v>
      </c>
      <c r="G1059" s="38" t="s">
        <v>155</v>
      </c>
      <c r="H1059" s="38">
        <v>3</v>
      </c>
      <c r="I1059" s="38">
        <v>3</v>
      </c>
      <c r="J1059" s="38">
        <v>100</v>
      </c>
      <c r="K1059" s="40" t="s">
        <v>152</v>
      </c>
    </row>
    <row r="1060" spans="1:11">
      <c r="A1060" s="41">
        <v>2827</v>
      </c>
      <c r="B1060" s="42">
        <v>1265</v>
      </c>
      <c r="C1060" s="45" t="s">
        <v>228</v>
      </c>
      <c r="D1060" s="45" t="s">
        <v>229</v>
      </c>
      <c r="E1060" s="43">
        <v>42252</v>
      </c>
      <c r="F1060" s="42">
        <v>4</v>
      </c>
      <c r="G1060" s="42" t="s">
        <v>156</v>
      </c>
      <c r="H1060" s="42">
        <v>3</v>
      </c>
      <c r="I1060" s="42">
        <v>3</v>
      </c>
      <c r="J1060" s="42">
        <v>100</v>
      </c>
      <c r="K1060" s="44" t="s">
        <v>152</v>
      </c>
    </row>
    <row r="1061" spans="1:11">
      <c r="A1061" s="37">
        <v>2828</v>
      </c>
      <c r="B1061" s="38">
        <v>1265</v>
      </c>
      <c r="C1061" s="46" t="s">
        <v>228</v>
      </c>
      <c r="D1061" s="46" t="s">
        <v>229</v>
      </c>
      <c r="E1061" s="39">
        <v>42252</v>
      </c>
      <c r="F1061" s="38">
        <v>5</v>
      </c>
      <c r="G1061" s="38" t="s">
        <v>157</v>
      </c>
      <c r="H1061" s="38">
        <v>3</v>
      </c>
      <c r="I1061" s="38">
        <v>2</v>
      </c>
      <c r="J1061" s="38">
        <v>67</v>
      </c>
      <c r="K1061" s="40" t="s">
        <v>144</v>
      </c>
    </row>
    <row r="1062" spans="1:11">
      <c r="A1062" s="41">
        <v>2829</v>
      </c>
      <c r="B1062" s="42">
        <v>1265</v>
      </c>
      <c r="C1062" s="45" t="s">
        <v>228</v>
      </c>
      <c r="D1062" s="45" t="s">
        <v>229</v>
      </c>
      <c r="E1062" s="43">
        <v>42252</v>
      </c>
      <c r="F1062" s="42">
        <v>6</v>
      </c>
      <c r="G1062" s="42" t="s">
        <v>158</v>
      </c>
      <c r="H1062" s="42">
        <v>3</v>
      </c>
      <c r="I1062" s="42">
        <v>3</v>
      </c>
      <c r="J1062" s="42">
        <v>100</v>
      </c>
      <c r="K1062" s="44" t="s">
        <v>152</v>
      </c>
    </row>
    <row r="1063" spans="1:11">
      <c r="A1063" s="37">
        <v>2830</v>
      </c>
      <c r="B1063" s="38">
        <v>1265</v>
      </c>
      <c r="C1063" s="46" t="s">
        <v>228</v>
      </c>
      <c r="D1063" s="46" t="s">
        <v>229</v>
      </c>
      <c r="E1063" s="39">
        <v>42252</v>
      </c>
      <c r="F1063" s="38">
        <v>7</v>
      </c>
      <c r="G1063" s="38" t="s">
        <v>159</v>
      </c>
      <c r="H1063" s="38">
        <v>3</v>
      </c>
      <c r="I1063" s="38">
        <v>3</v>
      </c>
      <c r="J1063" s="38">
        <v>100</v>
      </c>
      <c r="K1063" s="40" t="s">
        <v>152</v>
      </c>
    </row>
    <row r="1064" spans="1:11">
      <c r="A1064" s="41">
        <v>2831</v>
      </c>
      <c r="B1064" s="42">
        <v>1265</v>
      </c>
      <c r="C1064" s="45" t="s">
        <v>228</v>
      </c>
      <c r="D1064" s="45" t="s">
        <v>229</v>
      </c>
      <c r="E1064" s="43">
        <v>42252</v>
      </c>
      <c r="F1064" s="42">
        <v>8</v>
      </c>
      <c r="G1064" s="42" t="s">
        <v>160</v>
      </c>
      <c r="H1064" s="42">
        <v>3</v>
      </c>
      <c r="I1064" s="42">
        <v>2</v>
      </c>
      <c r="J1064" s="42">
        <v>67</v>
      </c>
      <c r="K1064" s="44" t="s">
        <v>144</v>
      </c>
    </row>
    <row r="1065" spans="1:11">
      <c r="A1065" s="37">
        <v>2832</v>
      </c>
      <c r="B1065" s="38">
        <v>1265</v>
      </c>
      <c r="C1065" s="46" t="s">
        <v>228</v>
      </c>
      <c r="D1065" s="46" t="s">
        <v>229</v>
      </c>
      <c r="E1065" s="39">
        <v>42252</v>
      </c>
      <c r="F1065" s="38">
        <v>9</v>
      </c>
      <c r="G1065" s="38" t="s">
        <v>161</v>
      </c>
      <c r="H1065" s="38">
        <v>3</v>
      </c>
      <c r="I1065" s="38">
        <v>2</v>
      </c>
      <c r="J1065" s="38">
        <v>67</v>
      </c>
      <c r="K1065" s="40" t="s">
        <v>144</v>
      </c>
    </row>
    <row r="1066" spans="1:11">
      <c r="A1066" s="41">
        <v>2833</v>
      </c>
      <c r="B1066" s="42">
        <v>1265</v>
      </c>
      <c r="C1066" s="45" t="s">
        <v>228</v>
      </c>
      <c r="D1066" s="45" t="s">
        <v>229</v>
      </c>
      <c r="E1066" s="43">
        <v>42252</v>
      </c>
      <c r="F1066" s="42">
        <v>10</v>
      </c>
      <c r="G1066" s="42" t="s">
        <v>162</v>
      </c>
      <c r="H1066" s="42">
        <v>3</v>
      </c>
      <c r="I1066" s="42">
        <v>2</v>
      </c>
      <c r="J1066" s="42">
        <v>67</v>
      </c>
      <c r="K1066" s="44" t="s">
        <v>144</v>
      </c>
    </row>
    <row r="1067" spans="1:11">
      <c r="A1067" s="37">
        <v>2834</v>
      </c>
      <c r="B1067" s="38">
        <v>1265</v>
      </c>
      <c r="C1067" s="46" t="s">
        <v>228</v>
      </c>
      <c r="D1067" s="46" t="s">
        <v>229</v>
      </c>
      <c r="E1067" s="39">
        <v>42252</v>
      </c>
      <c r="F1067" s="38">
        <v>11</v>
      </c>
      <c r="G1067" s="38" t="s">
        <v>163</v>
      </c>
      <c r="H1067" s="38">
        <v>3</v>
      </c>
      <c r="I1067" s="38">
        <v>0</v>
      </c>
      <c r="J1067" s="38">
        <v>0</v>
      </c>
      <c r="K1067" s="40" t="s">
        <v>144</v>
      </c>
    </row>
    <row r="1068" spans="1:11">
      <c r="A1068" s="41">
        <v>2835</v>
      </c>
      <c r="B1068" s="42">
        <v>1265</v>
      </c>
      <c r="C1068" s="45" t="s">
        <v>228</v>
      </c>
      <c r="D1068" s="45" t="s">
        <v>229</v>
      </c>
      <c r="E1068" s="43">
        <v>42252</v>
      </c>
      <c r="F1068" s="42">
        <v>12</v>
      </c>
      <c r="G1068" s="42" t="s">
        <v>164</v>
      </c>
      <c r="H1068" s="42">
        <v>3</v>
      </c>
      <c r="I1068" s="42">
        <v>3</v>
      </c>
      <c r="J1068" s="42">
        <v>100</v>
      </c>
      <c r="K1068" s="44" t="s">
        <v>152</v>
      </c>
    </row>
    <row r="1069" spans="1:11">
      <c r="A1069" s="37">
        <v>2836</v>
      </c>
      <c r="B1069" s="38">
        <v>1265</v>
      </c>
      <c r="C1069" s="46" t="s">
        <v>228</v>
      </c>
      <c r="D1069" s="46" t="s">
        <v>229</v>
      </c>
      <c r="E1069" s="39">
        <v>42252</v>
      </c>
      <c r="F1069" s="38">
        <v>13</v>
      </c>
      <c r="G1069" s="38" t="s">
        <v>165</v>
      </c>
      <c r="H1069" s="38">
        <v>3</v>
      </c>
      <c r="I1069" s="38">
        <v>2</v>
      </c>
      <c r="J1069" s="38">
        <v>67</v>
      </c>
      <c r="K1069" s="40" t="s">
        <v>144</v>
      </c>
    </row>
    <row r="1070" spans="1:11">
      <c r="A1070" s="41">
        <v>2837</v>
      </c>
      <c r="B1070" s="42">
        <v>1265</v>
      </c>
      <c r="C1070" s="45" t="s">
        <v>228</v>
      </c>
      <c r="D1070" s="45" t="s">
        <v>229</v>
      </c>
      <c r="E1070" s="43">
        <v>42252</v>
      </c>
      <c r="F1070" s="42">
        <v>14</v>
      </c>
      <c r="G1070" s="42" t="s">
        <v>166</v>
      </c>
      <c r="H1070" s="42">
        <v>3</v>
      </c>
      <c r="I1070" s="42">
        <v>0</v>
      </c>
      <c r="J1070" s="42">
        <v>0</v>
      </c>
      <c r="K1070" s="44" t="s">
        <v>144</v>
      </c>
    </row>
    <row r="1071" spans="1:11">
      <c r="A1071" s="37">
        <v>2838</v>
      </c>
      <c r="B1071" s="38">
        <v>1266</v>
      </c>
      <c r="C1071" s="46" t="s">
        <v>172</v>
      </c>
      <c r="D1071" s="46" t="s">
        <v>229</v>
      </c>
      <c r="E1071" s="39">
        <v>42252</v>
      </c>
      <c r="F1071" s="38">
        <v>1</v>
      </c>
      <c r="G1071" s="38" t="s">
        <v>153</v>
      </c>
      <c r="H1071" s="38">
        <v>3</v>
      </c>
      <c r="I1071" s="38">
        <v>2</v>
      </c>
      <c r="J1071" s="38">
        <v>67</v>
      </c>
      <c r="K1071" s="40" t="s">
        <v>144</v>
      </c>
    </row>
    <row r="1072" spans="1:11">
      <c r="A1072" s="41">
        <v>2839</v>
      </c>
      <c r="B1072" s="42">
        <v>1266</v>
      </c>
      <c r="C1072" s="45" t="s">
        <v>172</v>
      </c>
      <c r="D1072" s="45" t="s">
        <v>229</v>
      </c>
      <c r="E1072" s="43">
        <v>42252</v>
      </c>
      <c r="F1072" s="42">
        <v>2</v>
      </c>
      <c r="G1072" s="42" t="s">
        <v>154</v>
      </c>
      <c r="H1072" s="42">
        <v>3</v>
      </c>
      <c r="I1072" s="42">
        <v>3</v>
      </c>
      <c r="J1072" s="42">
        <v>100</v>
      </c>
      <c r="K1072" s="44" t="s">
        <v>152</v>
      </c>
    </row>
    <row r="1073" spans="1:11">
      <c r="A1073" s="37">
        <v>2840</v>
      </c>
      <c r="B1073" s="38">
        <v>1266</v>
      </c>
      <c r="C1073" s="46" t="s">
        <v>172</v>
      </c>
      <c r="D1073" s="46" t="s">
        <v>229</v>
      </c>
      <c r="E1073" s="39">
        <v>42252</v>
      </c>
      <c r="F1073" s="38">
        <v>3</v>
      </c>
      <c r="G1073" s="38" t="s">
        <v>155</v>
      </c>
      <c r="H1073" s="38">
        <v>3</v>
      </c>
      <c r="I1073" s="38">
        <v>2</v>
      </c>
      <c r="J1073" s="38">
        <v>67</v>
      </c>
      <c r="K1073" s="40" t="s">
        <v>144</v>
      </c>
    </row>
    <row r="1074" spans="1:11">
      <c r="A1074" s="41">
        <v>2841</v>
      </c>
      <c r="B1074" s="42">
        <v>1266</v>
      </c>
      <c r="C1074" s="45" t="s">
        <v>172</v>
      </c>
      <c r="D1074" s="45" t="s">
        <v>229</v>
      </c>
      <c r="E1074" s="43">
        <v>42252</v>
      </c>
      <c r="F1074" s="42">
        <v>4</v>
      </c>
      <c r="G1074" s="42" t="s">
        <v>156</v>
      </c>
      <c r="H1074" s="42">
        <v>3</v>
      </c>
      <c r="I1074" s="42">
        <v>3</v>
      </c>
      <c r="J1074" s="42">
        <v>100</v>
      </c>
      <c r="K1074" s="44" t="s">
        <v>152</v>
      </c>
    </row>
    <row r="1075" spans="1:11">
      <c r="A1075" s="37">
        <v>2842</v>
      </c>
      <c r="B1075" s="38">
        <v>1266</v>
      </c>
      <c r="C1075" s="46" t="s">
        <v>172</v>
      </c>
      <c r="D1075" s="46" t="s">
        <v>229</v>
      </c>
      <c r="E1075" s="39">
        <v>42252</v>
      </c>
      <c r="F1075" s="38">
        <v>5</v>
      </c>
      <c r="G1075" s="38" t="s">
        <v>157</v>
      </c>
      <c r="H1075" s="38">
        <v>3</v>
      </c>
      <c r="I1075" s="38">
        <v>2</v>
      </c>
      <c r="J1075" s="38">
        <v>67</v>
      </c>
      <c r="K1075" s="40" t="s">
        <v>144</v>
      </c>
    </row>
    <row r="1076" spans="1:11">
      <c r="A1076" s="41">
        <v>2843</v>
      </c>
      <c r="B1076" s="42">
        <v>1266</v>
      </c>
      <c r="C1076" s="45" t="s">
        <v>172</v>
      </c>
      <c r="D1076" s="45" t="s">
        <v>229</v>
      </c>
      <c r="E1076" s="43">
        <v>42252</v>
      </c>
      <c r="F1076" s="42">
        <v>6</v>
      </c>
      <c r="G1076" s="42" t="s">
        <v>158</v>
      </c>
      <c r="H1076" s="42">
        <v>3</v>
      </c>
      <c r="I1076" s="42">
        <v>3</v>
      </c>
      <c r="J1076" s="42">
        <v>100</v>
      </c>
      <c r="K1076" s="44" t="s">
        <v>152</v>
      </c>
    </row>
    <row r="1077" spans="1:11">
      <c r="A1077" s="37">
        <v>2844</v>
      </c>
      <c r="B1077" s="38">
        <v>1266</v>
      </c>
      <c r="C1077" s="46" t="s">
        <v>172</v>
      </c>
      <c r="D1077" s="46" t="s">
        <v>229</v>
      </c>
      <c r="E1077" s="39">
        <v>42252</v>
      </c>
      <c r="F1077" s="38">
        <v>7</v>
      </c>
      <c r="G1077" s="38" t="s">
        <v>159</v>
      </c>
      <c r="H1077" s="38">
        <v>3</v>
      </c>
      <c r="I1077" s="38">
        <v>2</v>
      </c>
      <c r="J1077" s="38">
        <v>67</v>
      </c>
      <c r="K1077" s="40" t="s">
        <v>144</v>
      </c>
    </row>
    <row r="1078" spans="1:11">
      <c r="A1078" s="41">
        <v>2845</v>
      </c>
      <c r="B1078" s="42">
        <v>1266</v>
      </c>
      <c r="C1078" s="45" t="s">
        <v>172</v>
      </c>
      <c r="D1078" s="45" t="s">
        <v>229</v>
      </c>
      <c r="E1078" s="43">
        <v>42252</v>
      </c>
      <c r="F1078" s="42">
        <v>8</v>
      </c>
      <c r="G1078" s="42" t="s">
        <v>160</v>
      </c>
      <c r="H1078" s="42">
        <v>3</v>
      </c>
      <c r="I1078" s="42">
        <v>3</v>
      </c>
      <c r="J1078" s="42">
        <v>100</v>
      </c>
      <c r="K1078" s="44" t="s">
        <v>152</v>
      </c>
    </row>
    <row r="1079" spans="1:11">
      <c r="A1079" s="37">
        <v>2846</v>
      </c>
      <c r="B1079" s="38">
        <v>1266</v>
      </c>
      <c r="C1079" s="46" t="s">
        <v>172</v>
      </c>
      <c r="D1079" s="46" t="s">
        <v>229</v>
      </c>
      <c r="E1079" s="39">
        <v>42252</v>
      </c>
      <c r="F1079" s="38">
        <v>9</v>
      </c>
      <c r="G1079" s="38" t="s">
        <v>161</v>
      </c>
      <c r="H1079" s="38">
        <v>3</v>
      </c>
      <c r="I1079" s="38">
        <v>2</v>
      </c>
      <c r="J1079" s="38">
        <v>67</v>
      </c>
      <c r="K1079" s="40" t="s">
        <v>144</v>
      </c>
    </row>
    <row r="1080" spans="1:11">
      <c r="A1080" s="41">
        <v>2847</v>
      </c>
      <c r="B1080" s="42">
        <v>1266</v>
      </c>
      <c r="C1080" s="45" t="s">
        <v>172</v>
      </c>
      <c r="D1080" s="45" t="s">
        <v>229</v>
      </c>
      <c r="E1080" s="43">
        <v>42252</v>
      </c>
      <c r="F1080" s="42">
        <v>10</v>
      </c>
      <c r="G1080" s="42" t="s">
        <v>162</v>
      </c>
      <c r="H1080" s="42">
        <v>3</v>
      </c>
      <c r="I1080" s="42">
        <v>2</v>
      </c>
      <c r="J1080" s="42">
        <v>67</v>
      </c>
      <c r="K1080" s="44" t="s">
        <v>144</v>
      </c>
    </row>
    <row r="1081" spans="1:11">
      <c r="A1081" s="37">
        <v>2848</v>
      </c>
      <c r="B1081" s="38">
        <v>1266</v>
      </c>
      <c r="C1081" s="46" t="s">
        <v>172</v>
      </c>
      <c r="D1081" s="46" t="s">
        <v>229</v>
      </c>
      <c r="E1081" s="39">
        <v>42252</v>
      </c>
      <c r="F1081" s="38">
        <v>11</v>
      </c>
      <c r="G1081" s="38" t="s">
        <v>163</v>
      </c>
      <c r="H1081" s="38">
        <v>3</v>
      </c>
      <c r="I1081" s="38">
        <v>3</v>
      </c>
      <c r="J1081" s="38">
        <v>100</v>
      </c>
      <c r="K1081" s="40" t="s">
        <v>152</v>
      </c>
    </row>
    <row r="1082" spans="1:11">
      <c r="A1082" s="41">
        <v>2849</v>
      </c>
      <c r="B1082" s="42">
        <v>1266</v>
      </c>
      <c r="C1082" s="45" t="s">
        <v>172</v>
      </c>
      <c r="D1082" s="45" t="s">
        <v>229</v>
      </c>
      <c r="E1082" s="43">
        <v>42252</v>
      </c>
      <c r="F1082" s="42">
        <v>12</v>
      </c>
      <c r="G1082" s="42" t="s">
        <v>164</v>
      </c>
      <c r="H1082" s="42">
        <v>3</v>
      </c>
      <c r="I1082" s="42">
        <v>2</v>
      </c>
      <c r="J1082" s="42">
        <v>67</v>
      </c>
      <c r="K1082" s="44" t="s">
        <v>144</v>
      </c>
    </row>
    <row r="1083" spans="1:11">
      <c r="A1083" s="37">
        <v>2850</v>
      </c>
      <c r="B1083" s="38">
        <v>1266</v>
      </c>
      <c r="C1083" s="46" t="s">
        <v>172</v>
      </c>
      <c r="D1083" s="46" t="s">
        <v>229</v>
      </c>
      <c r="E1083" s="39">
        <v>42252</v>
      </c>
      <c r="F1083" s="38">
        <v>13</v>
      </c>
      <c r="G1083" s="38" t="s">
        <v>165</v>
      </c>
      <c r="H1083" s="38">
        <v>3</v>
      </c>
      <c r="I1083" s="38">
        <v>2</v>
      </c>
      <c r="J1083" s="38">
        <v>67</v>
      </c>
      <c r="K1083" s="40" t="s">
        <v>144</v>
      </c>
    </row>
    <row r="1084" spans="1:11">
      <c r="A1084" s="41">
        <v>2851</v>
      </c>
      <c r="B1084" s="42">
        <v>1266</v>
      </c>
      <c r="C1084" s="45" t="s">
        <v>172</v>
      </c>
      <c r="D1084" s="45" t="s">
        <v>229</v>
      </c>
      <c r="E1084" s="43">
        <v>42252</v>
      </c>
      <c r="F1084" s="42">
        <v>14</v>
      </c>
      <c r="G1084" s="42" t="s">
        <v>166</v>
      </c>
      <c r="H1084" s="42">
        <v>3</v>
      </c>
      <c r="I1084" s="42">
        <v>1</v>
      </c>
      <c r="J1084" s="42">
        <v>33</v>
      </c>
      <c r="K1084" s="44" t="s">
        <v>144</v>
      </c>
    </row>
    <row r="1085" spans="1:11">
      <c r="A1085" s="37">
        <v>2852</v>
      </c>
      <c r="B1085" s="38">
        <v>1267</v>
      </c>
      <c r="C1085" s="46" t="s">
        <v>176</v>
      </c>
      <c r="D1085" s="46" t="s">
        <v>229</v>
      </c>
      <c r="E1085" s="39">
        <v>42252</v>
      </c>
      <c r="F1085" s="38">
        <v>1</v>
      </c>
      <c r="G1085" s="38" t="s">
        <v>153</v>
      </c>
      <c r="H1085" s="38">
        <v>3</v>
      </c>
      <c r="I1085" s="38">
        <v>2</v>
      </c>
      <c r="J1085" s="38">
        <v>67</v>
      </c>
      <c r="K1085" s="40" t="s">
        <v>144</v>
      </c>
    </row>
    <row r="1086" spans="1:11">
      <c r="A1086" s="41">
        <v>2853</v>
      </c>
      <c r="B1086" s="42">
        <v>1267</v>
      </c>
      <c r="C1086" s="45" t="s">
        <v>176</v>
      </c>
      <c r="D1086" s="45" t="s">
        <v>229</v>
      </c>
      <c r="E1086" s="43">
        <v>42252</v>
      </c>
      <c r="F1086" s="42">
        <v>2</v>
      </c>
      <c r="G1086" s="42" t="s">
        <v>154</v>
      </c>
      <c r="H1086" s="42">
        <v>3</v>
      </c>
      <c r="I1086" s="42">
        <v>3</v>
      </c>
      <c r="J1086" s="42">
        <v>100</v>
      </c>
      <c r="K1086" s="44" t="s">
        <v>152</v>
      </c>
    </row>
    <row r="1087" spans="1:11">
      <c r="A1087" s="37">
        <v>2854</v>
      </c>
      <c r="B1087" s="38">
        <v>1267</v>
      </c>
      <c r="C1087" s="46" t="s">
        <v>176</v>
      </c>
      <c r="D1087" s="46" t="s">
        <v>229</v>
      </c>
      <c r="E1087" s="39">
        <v>42252</v>
      </c>
      <c r="F1087" s="38">
        <v>3</v>
      </c>
      <c r="G1087" s="38" t="s">
        <v>155</v>
      </c>
      <c r="H1087" s="38">
        <v>3</v>
      </c>
      <c r="I1087" s="38">
        <v>1</v>
      </c>
      <c r="J1087" s="38">
        <v>33</v>
      </c>
      <c r="K1087" s="40" t="s">
        <v>144</v>
      </c>
    </row>
    <row r="1088" spans="1:11">
      <c r="A1088" s="41">
        <v>2855</v>
      </c>
      <c r="B1088" s="42">
        <v>1267</v>
      </c>
      <c r="C1088" s="45" t="s">
        <v>176</v>
      </c>
      <c r="D1088" s="45" t="s">
        <v>229</v>
      </c>
      <c r="E1088" s="43">
        <v>42252</v>
      </c>
      <c r="F1088" s="42">
        <v>4</v>
      </c>
      <c r="G1088" s="42" t="s">
        <v>156</v>
      </c>
      <c r="H1088" s="42">
        <v>3</v>
      </c>
      <c r="I1088" s="42">
        <v>3</v>
      </c>
      <c r="J1088" s="42">
        <v>100</v>
      </c>
      <c r="K1088" s="44" t="s">
        <v>152</v>
      </c>
    </row>
    <row r="1089" spans="1:11">
      <c r="A1089" s="37">
        <v>2856</v>
      </c>
      <c r="B1089" s="38">
        <v>1267</v>
      </c>
      <c r="C1089" s="46" t="s">
        <v>176</v>
      </c>
      <c r="D1089" s="46" t="s">
        <v>229</v>
      </c>
      <c r="E1089" s="39">
        <v>42252</v>
      </c>
      <c r="F1089" s="38">
        <v>5</v>
      </c>
      <c r="G1089" s="38" t="s">
        <v>157</v>
      </c>
      <c r="H1089" s="38">
        <v>3</v>
      </c>
      <c r="I1089" s="38">
        <v>2</v>
      </c>
      <c r="J1089" s="38">
        <v>67</v>
      </c>
      <c r="K1089" s="40" t="s">
        <v>144</v>
      </c>
    </row>
    <row r="1090" spans="1:11">
      <c r="A1090" s="41">
        <v>2857</v>
      </c>
      <c r="B1090" s="42">
        <v>1267</v>
      </c>
      <c r="C1090" s="45" t="s">
        <v>176</v>
      </c>
      <c r="D1090" s="45" t="s">
        <v>229</v>
      </c>
      <c r="E1090" s="43">
        <v>42252</v>
      </c>
      <c r="F1090" s="42">
        <v>6</v>
      </c>
      <c r="G1090" s="42" t="s">
        <v>158</v>
      </c>
      <c r="H1090" s="42">
        <v>3</v>
      </c>
      <c r="I1090" s="42">
        <v>3</v>
      </c>
      <c r="J1090" s="42">
        <v>100</v>
      </c>
      <c r="K1090" s="44" t="s">
        <v>152</v>
      </c>
    </row>
    <row r="1091" spans="1:11">
      <c r="A1091" s="37">
        <v>2858</v>
      </c>
      <c r="B1091" s="38">
        <v>1267</v>
      </c>
      <c r="C1091" s="46" t="s">
        <v>176</v>
      </c>
      <c r="D1091" s="46" t="s">
        <v>229</v>
      </c>
      <c r="E1091" s="39">
        <v>42252</v>
      </c>
      <c r="F1091" s="38">
        <v>7</v>
      </c>
      <c r="G1091" s="38" t="s">
        <v>159</v>
      </c>
      <c r="H1091" s="38">
        <v>3</v>
      </c>
      <c r="I1091" s="38">
        <v>3</v>
      </c>
      <c r="J1091" s="38">
        <v>100</v>
      </c>
      <c r="K1091" s="40" t="s">
        <v>152</v>
      </c>
    </row>
    <row r="1092" spans="1:11">
      <c r="A1092" s="41">
        <v>2859</v>
      </c>
      <c r="B1092" s="42">
        <v>1267</v>
      </c>
      <c r="C1092" s="45" t="s">
        <v>176</v>
      </c>
      <c r="D1092" s="45" t="s">
        <v>229</v>
      </c>
      <c r="E1092" s="43">
        <v>42252</v>
      </c>
      <c r="F1092" s="42">
        <v>8</v>
      </c>
      <c r="G1092" s="42" t="s">
        <v>160</v>
      </c>
      <c r="H1092" s="42">
        <v>3</v>
      </c>
      <c r="I1092" s="42">
        <v>3</v>
      </c>
      <c r="J1092" s="42">
        <v>100</v>
      </c>
      <c r="K1092" s="44" t="s">
        <v>152</v>
      </c>
    </row>
    <row r="1093" spans="1:11">
      <c r="A1093" s="37">
        <v>2860</v>
      </c>
      <c r="B1093" s="38">
        <v>1267</v>
      </c>
      <c r="C1093" s="46" t="s">
        <v>176</v>
      </c>
      <c r="D1093" s="46" t="s">
        <v>229</v>
      </c>
      <c r="E1093" s="39">
        <v>42252</v>
      </c>
      <c r="F1093" s="38">
        <v>9</v>
      </c>
      <c r="G1093" s="38" t="s">
        <v>161</v>
      </c>
      <c r="H1093" s="38">
        <v>3</v>
      </c>
      <c r="I1093" s="38">
        <v>3</v>
      </c>
      <c r="J1093" s="38">
        <v>100</v>
      </c>
      <c r="K1093" s="40" t="s">
        <v>152</v>
      </c>
    </row>
    <row r="1094" spans="1:11">
      <c r="A1094" s="41">
        <v>2861</v>
      </c>
      <c r="B1094" s="42">
        <v>1267</v>
      </c>
      <c r="C1094" s="45" t="s">
        <v>176</v>
      </c>
      <c r="D1094" s="45" t="s">
        <v>229</v>
      </c>
      <c r="E1094" s="43">
        <v>42252</v>
      </c>
      <c r="F1094" s="42">
        <v>10</v>
      </c>
      <c r="G1094" s="42" t="s">
        <v>162</v>
      </c>
      <c r="H1094" s="42">
        <v>3</v>
      </c>
      <c r="I1094" s="42">
        <v>2</v>
      </c>
      <c r="J1094" s="42">
        <v>67</v>
      </c>
      <c r="K1094" s="44" t="s">
        <v>144</v>
      </c>
    </row>
    <row r="1095" spans="1:11">
      <c r="A1095" s="37">
        <v>2862</v>
      </c>
      <c r="B1095" s="38">
        <v>1267</v>
      </c>
      <c r="C1095" s="46" t="s">
        <v>176</v>
      </c>
      <c r="D1095" s="46" t="s">
        <v>229</v>
      </c>
      <c r="E1095" s="39">
        <v>42252</v>
      </c>
      <c r="F1095" s="38">
        <v>11</v>
      </c>
      <c r="G1095" s="38" t="s">
        <v>163</v>
      </c>
      <c r="H1095" s="38">
        <v>3</v>
      </c>
      <c r="I1095" s="38">
        <v>2</v>
      </c>
      <c r="J1095" s="38">
        <v>67</v>
      </c>
      <c r="K1095" s="40" t="s">
        <v>144</v>
      </c>
    </row>
    <row r="1096" spans="1:11">
      <c r="A1096" s="41">
        <v>2863</v>
      </c>
      <c r="B1096" s="42">
        <v>1267</v>
      </c>
      <c r="C1096" s="45" t="s">
        <v>176</v>
      </c>
      <c r="D1096" s="45" t="s">
        <v>229</v>
      </c>
      <c r="E1096" s="43">
        <v>42252</v>
      </c>
      <c r="F1096" s="42">
        <v>12</v>
      </c>
      <c r="G1096" s="42" t="s">
        <v>164</v>
      </c>
      <c r="H1096" s="42">
        <v>3</v>
      </c>
      <c r="I1096" s="42">
        <v>3</v>
      </c>
      <c r="J1096" s="42">
        <v>100</v>
      </c>
      <c r="K1096" s="44" t="s">
        <v>152</v>
      </c>
    </row>
    <row r="1097" spans="1:11">
      <c r="A1097" s="37">
        <v>2864</v>
      </c>
      <c r="B1097" s="38">
        <v>1267</v>
      </c>
      <c r="C1097" s="46" t="s">
        <v>176</v>
      </c>
      <c r="D1097" s="46" t="s">
        <v>229</v>
      </c>
      <c r="E1097" s="39">
        <v>42252</v>
      </c>
      <c r="F1097" s="38">
        <v>13</v>
      </c>
      <c r="G1097" s="38" t="s">
        <v>165</v>
      </c>
      <c r="H1097" s="38">
        <v>3</v>
      </c>
      <c r="I1097" s="38">
        <v>2</v>
      </c>
      <c r="J1097" s="38">
        <v>67</v>
      </c>
      <c r="K1097" s="40" t="s">
        <v>144</v>
      </c>
    </row>
    <row r="1098" spans="1:11">
      <c r="A1098" s="41">
        <v>2865</v>
      </c>
      <c r="B1098" s="42">
        <v>1267</v>
      </c>
      <c r="C1098" s="45" t="s">
        <v>176</v>
      </c>
      <c r="D1098" s="45" t="s">
        <v>229</v>
      </c>
      <c r="E1098" s="43">
        <v>42252</v>
      </c>
      <c r="F1098" s="42">
        <v>14</v>
      </c>
      <c r="G1098" s="42" t="s">
        <v>166</v>
      </c>
      <c r="H1098" s="42">
        <v>3</v>
      </c>
      <c r="I1098" s="42">
        <v>1</v>
      </c>
      <c r="J1098" s="42">
        <v>33</v>
      </c>
      <c r="K1098" s="44" t="s">
        <v>144</v>
      </c>
    </row>
    <row r="1099" spans="1:11">
      <c r="A1099" s="37">
        <v>2866</v>
      </c>
      <c r="B1099" s="38">
        <v>1268</v>
      </c>
      <c r="C1099" s="46" t="s">
        <v>179</v>
      </c>
      <c r="D1099" s="46" t="s">
        <v>229</v>
      </c>
      <c r="E1099" s="39">
        <v>42258</v>
      </c>
      <c r="F1099" s="38">
        <v>1</v>
      </c>
      <c r="G1099" s="38" t="s">
        <v>153</v>
      </c>
      <c r="H1099" s="38">
        <v>3</v>
      </c>
      <c r="I1099" s="38">
        <v>3</v>
      </c>
      <c r="J1099" s="38">
        <v>100</v>
      </c>
      <c r="K1099" s="40" t="s">
        <v>152</v>
      </c>
    </row>
    <row r="1100" spans="1:11">
      <c r="A1100" s="41">
        <v>2867</v>
      </c>
      <c r="B1100" s="42">
        <v>1268</v>
      </c>
      <c r="C1100" s="45" t="s">
        <v>179</v>
      </c>
      <c r="D1100" s="45" t="s">
        <v>229</v>
      </c>
      <c r="E1100" s="43">
        <v>42258</v>
      </c>
      <c r="F1100" s="42">
        <v>2</v>
      </c>
      <c r="G1100" s="42" t="s">
        <v>154</v>
      </c>
      <c r="H1100" s="42">
        <v>3</v>
      </c>
      <c r="I1100" s="42">
        <v>1</v>
      </c>
      <c r="J1100" s="42">
        <v>33</v>
      </c>
      <c r="K1100" s="44" t="s">
        <v>144</v>
      </c>
    </row>
    <row r="1101" spans="1:11">
      <c r="A1101" s="37">
        <v>2868</v>
      </c>
      <c r="B1101" s="38">
        <v>1268</v>
      </c>
      <c r="C1101" s="46" t="s">
        <v>179</v>
      </c>
      <c r="D1101" s="46" t="s">
        <v>229</v>
      </c>
      <c r="E1101" s="39">
        <v>42258</v>
      </c>
      <c r="F1101" s="38">
        <v>3</v>
      </c>
      <c r="G1101" s="38" t="s">
        <v>155</v>
      </c>
      <c r="H1101" s="38">
        <v>3</v>
      </c>
      <c r="I1101" s="38">
        <v>2</v>
      </c>
      <c r="J1101" s="38">
        <v>67</v>
      </c>
      <c r="K1101" s="40" t="s">
        <v>144</v>
      </c>
    </row>
    <row r="1102" spans="1:11">
      <c r="A1102" s="41">
        <v>2869</v>
      </c>
      <c r="B1102" s="42">
        <v>1268</v>
      </c>
      <c r="C1102" s="45" t="s">
        <v>179</v>
      </c>
      <c r="D1102" s="45" t="s">
        <v>229</v>
      </c>
      <c r="E1102" s="43">
        <v>42258</v>
      </c>
      <c r="F1102" s="42">
        <v>4</v>
      </c>
      <c r="G1102" s="42" t="s">
        <v>156</v>
      </c>
      <c r="H1102" s="42">
        <v>3</v>
      </c>
      <c r="I1102" s="42">
        <v>3</v>
      </c>
      <c r="J1102" s="42">
        <v>100</v>
      </c>
      <c r="K1102" s="44" t="s">
        <v>152</v>
      </c>
    </row>
    <row r="1103" spans="1:11">
      <c r="A1103" s="37">
        <v>2870</v>
      </c>
      <c r="B1103" s="38">
        <v>1268</v>
      </c>
      <c r="C1103" s="46" t="s">
        <v>179</v>
      </c>
      <c r="D1103" s="46" t="s">
        <v>229</v>
      </c>
      <c r="E1103" s="39">
        <v>42258</v>
      </c>
      <c r="F1103" s="38">
        <v>5</v>
      </c>
      <c r="G1103" s="38" t="s">
        <v>157</v>
      </c>
      <c r="H1103" s="38">
        <v>3</v>
      </c>
      <c r="I1103" s="38">
        <v>2</v>
      </c>
      <c r="J1103" s="38">
        <v>67</v>
      </c>
      <c r="K1103" s="40" t="s">
        <v>144</v>
      </c>
    </row>
    <row r="1104" spans="1:11">
      <c r="A1104" s="41">
        <v>2871</v>
      </c>
      <c r="B1104" s="42">
        <v>1268</v>
      </c>
      <c r="C1104" s="45" t="s">
        <v>179</v>
      </c>
      <c r="D1104" s="45" t="s">
        <v>229</v>
      </c>
      <c r="E1104" s="43">
        <v>42258</v>
      </c>
      <c r="F1104" s="42">
        <v>6</v>
      </c>
      <c r="G1104" s="42" t="s">
        <v>158</v>
      </c>
      <c r="H1104" s="42">
        <v>3</v>
      </c>
      <c r="I1104" s="42">
        <v>3</v>
      </c>
      <c r="J1104" s="42">
        <v>100</v>
      </c>
      <c r="K1104" s="44" t="s">
        <v>152</v>
      </c>
    </row>
    <row r="1105" spans="1:11">
      <c r="A1105" s="37">
        <v>2872</v>
      </c>
      <c r="B1105" s="38">
        <v>1268</v>
      </c>
      <c r="C1105" s="46" t="s">
        <v>179</v>
      </c>
      <c r="D1105" s="46" t="s">
        <v>229</v>
      </c>
      <c r="E1105" s="39">
        <v>42258</v>
      </c>
      <c r="F1105" s="38">
        <v>7</v>
      </c>
      <c r="G1105" s="38" t="s">
        <v>159</v>
      </c>
      <c r="H1105" s="38">
        <v>3</v>
      </c>
      <c r="I1105" s="38">
        <v>2</v>
      </c>
      <c r="J1105" s="38">
        <v>67</v>
      </c>
      <c r="K1105" s="40" t="s">
        <v>144</v>
      </c>
    </row>
    <row r="1106" spans="1:11">
      <c r="A1106" s="41">
        <v>2873</v>
      </c>
      <c r="B1106" s="42">
        <v>1268</v>
      </c>
      <c r="C1106" s="45" t="s">
        <v>179</v>
      </c>
      <c r="D1106" s="45" t="s">
        <v>229</v>
      </c>
      <c r="E1106" s="43">
        <v>42258</v>
      </c>
      <c r="F1106" s="42">
        <v>8</v>
      </c>
      <c r="G1106" s="42" t="s">
        <v>160</v>
      </c>
      <c r="H1106" s="42">
        <v>3</v>
      </c>
      <c r="I1106" s="42">
        <v>3</v>
      </c>
      <c r="J1106" s="42">
        <v>100</v>
      </c>
      <c r="K1106" s="44" t="s">
        <v>152</v>
      </c>
    </row>
    <row r="1107" spans="1:11">
      <c r="A1107" s="37">
        <v>2874</v>
      </c>
      <c r="B1107" s="38">
        <v>1268</v>
      </c>
      <c r="C1107" s="46" t="s">
        <v>179</v>
      </c>
      <c r="D1107" s="46" t="s">
        <v>229</v>
      </c>
      <c r="E1107" s="39">
        <v>42258</v>
      </c>
      <c r="F1107" s="38">
        <v>9</v>
      </c>
      <c r="G1107" s="38" t="s">
        <v>161</v>
      </c>
      <c r="H1107" s="38">
        <v>3</v>
      </c>
      <c r="I1107" s="38">
        <v>3</v>
      </c>
      <c r="J1107" s="38">
        <v>100</v>
      </c>
      <c r="K1107" s="40" t="s">
        <v>152</v>
      </c>
    </row>
    <row r="1108" spans="1:11">
      <c r="A1108" s="41">
        <v>2875</v>
      </c>
      <c r="B1108" s="42">
        <v>1268</v>
      </c>
      <c r="C1108" s="45" t="s">
        <v>179</v>
      </c>
      <c r="D1108" s="45" t="s">
        <v>229</v>
      </c>
      <c r="E1108" s="43">
        <v>42258</v>
      </c>
      <c r="F1108" s="42">
        <v>10</v>
      </c>
      <c r="G1108" s="42" t="s">
        <v>162</v>
      </c>
      <c r="H1108" s="42">
        <v>3</v>
      </c>
      <c r="I1108" s="42">
        <v>1</v>
      </c>
      <c r="J1108" s="42">
        <v>33</v>
      </c>
      <c r="K1108" s="44" t="s">
        <v>144</v>
      </c>
    </row>
    <row r="1109" spans="1:11">
      <c r="A1109" s="37">
        <v>2876</v>
      </c>
      <c r="B1109" s="38">
        <v>1268</v>
      </c>
      <c r="C1109" s="46" t="s">
        <v>179</v>
      </c>
      <c r="D1109" s="46" t="s">
        <v>229</v>
      </c>
      <c r="E1109" s="39">
        <v>42258</v>
      </c>
      <c r="F1109" s="38">
        <v>11</v>
      </c>
      <c r="G1109" s="38" t="s">
        <v>163</v>
      </c>
      <c r="H1109" s="38">
        <v>3</v>
      </c>
      <c r="I1109" s="38">
        <v>3</v>
      </c>
      <c r="J1109" s="38">
        <v>100</v>
      </c>
      <c r="K1109" s="40" t="s">
        <v>152</v>
      </c>
    </row>
    <row r="1110" spans="1:11">
      <c r="A1110" s="41">
        <v>2877</v>
      </c>
      <c r="B1110" s="42">
        <v>1268</v>
      </c>
      <c r="C1110" s="45" t="s">
        <v>179</v>
      </c>
      <c r="D1110" s="45" t="s">
        <v>229</v>
      </c>
      <c r="E1110" s="43">
        <v>42258</v>
      </c>
      <c r="F1110" s="42">
        <v>12</v>
      </c>
      <c r="G1110" s="42" t="s">
        <v>164</v>
      </c>
      <c r="H1110" s="42">
        <v>3</v>
      </c>
      <c r="I1110" s="42">
        <v>3</v>
      </c>
      <c r="J1110" s="42">
        <v>100</v>
      </c>
      <c r="K1110" s="44" t="s">
        <v>152</v>
      </c>
    </row>
    <row r="1111" spans="1:11">
      <c r="A1111" s="37">
        <v>2878</v>
      </c>
      <c r="B1111" s="38">
        <v>1268</v>
      </c>
      <c r="C1111" s="46" t="s">
        <v>179</v>
      </c>
      <c r="D1111" s="46" t="s">
        <v>229</v>
      </c>
      <c r="E1111" s="39">
        <v>42258</v>
      </c>
      <c r="F1111" s="38">
        <v>13</v>
      </c>
      <c r="G1111" s="38" t="s">
        <v>165</v>
      </c>
      <c r="H1111" s="38">
        <v>3</v>
      </c>
      <c r="I1111" s="38">
        <v>3</v>
      </c>
      <c r="J1111" s="38">
        <v>100</v>
      </c>
      <c r="K1111" s="40" t="s">
        <v>152</v>
      </c>
    </row>
    <row r="1112" spans="1:11">
      <c r="A1112" s="41">
        <v>2879</v>
      </c>
      <c r="B1112" s="42">
        <v>1268</v>
      </c>
      <c r="C1112" s="45" t="s">
        <v>179</v>
      </c>
      <c r="D1112" s="45" t="s">
        <v>229</v>
      </c>
      <c r="E1112" s="43">
        <v>42258</v>
      </c>
      <c r="F1112" s="42">
        <v>14</v>
      </c>
      <c r="G1112" s="42" t="s">
        <v>166</v>
      </c>
      <c r="H1112" s="42">
        <v>3</v>
      </c>
      <c r="I1112" s="42">
        <v>3</v>
      </c>
      <c r="J1112" s="42">
        <v>100</v>
      </c>
      <c r="K1112" s="44" t="s">
        <v>152</v>
      </c>
    </row>
    <row r="1113" spans="1:11">
      <c r="A1113" s="37">
        <v>2880</v>
      </c>
      <c r="B1113" s="38">
        <v>1269</v>
      </c>
      <c r="C1113" s="46" t="s">
        <v>226</v>
      </c>
      <c r="D1113" s="46" t="s">
        <v>229</v>
      </c>
      <c r="E1113" s="39">
        <v>42258</v>
      </c>
      <c r="F1113" s="38">
        <v>1</v>
      </c>
      <c r="G1113" s="38" t="s">
        <v>153</v>
      </c>
      <c r="H1113" s="38">
        <v>3</v>
      </c>
      <c r="I1113" s="38">
        <v>3</v>
      </c>
      <c r="J1113" s="38">
        <v>100</v>
      </c>
      <c r="K1113" s="40" t="s">
        <v>152</v>
      </c>
    </row>
    <row r="1114" spans="1:11">
      <c r="A1114" s="41">
        <v>2881</v>
      </c>
      <c r="B1114" s="42">
        <v>1269</v>
      </c>
      <c r="C1114" s="45" t="s">
        <v>226</v>
      </c>
      <c r="D1114" s="45" t="s">
        <v>229</v>
      </c>
      <c r="E1114" s="43">
        <v>42258</v>
      </c>
      <c r="F1114" s="42">
        <v>2</v>
      </c>
      <c r="G1114" s="42" t="s">
        <v>154</v>
      </c>
      <c r="H1114" s="42">
        <v>3</v>
      </c>
      <c r="I1114" s="42">
        <v>1</v>
      </c>
      <c r="J1114" s="42">
        <v>33</v>
      </c>
      <c r="K1114" s="44" t="s">
        <v>144</v>
      </c>
    </row>
    <row r="1115" spans="1:11">
      <c r="A1115" s="37">
        <v>2882</v>
      </c>
      <c r="B1115" s="38">
        <v>1269</v>
      </c>
      <c r="C1115" s="46" t="s">
        <v>226</v>
      </c>
      <c r="D1115" s="46" t="s">
        <v>229</v>
      </c>
      <c r="E1115" s="39">
        <v>42258</v>
      </c>
      <c r="F1115" s="38">
        <v>3</v>
      </c>
      <c r="G1115" s="38" t="s">
        <v>155</v>
      </c>
      <c r="H1115" s="38">
        <v>3</v>
      </c>
      <c r="I1115" s="38">
        <v>3</v>
      </c>
      <c r="J1115" s="38">
        <v>100</v>
      </c>
      <c r="K1115" s="40" t="s">
        <v>152</v>
      </c>
    </row>
    <row r="1116" spans="1:11">
      <c r="A1116" s="41">
        <v>2883</v>
      </c>
      <c r="B1116" s="42">
        <v>1269</v>
      </c>
      <c r="C1116" s="45" t="s">
        <v>226</v>
      </c>
      <c r="D1116" s="45" t="s">
        <v>229</v>
      </c>
      <c r="E1116" s="43">
        <v>42258</v>
      </c>
      <c r="F1116" s="42">
        <v>4</v>
      </c>
      <c r="G1116" s="42" t="s">
        <v>156</v>
      </c>
      <c r="H1116" s="42">
        <v>3</v>
      </c>
      <c r="I1116" s="42">
        <v>3</v>
      </c>
      <c r="J1116" s="42">
        <v>100</v>
      </c>
      <c r="K1116" s="44" t="s">
        <v>152</v>
      </c>
    </row>
    <row r="1117" spans="1:11">
      <c r="A1117" s="37">
        <v>2884</v>
      </c>
      <c r="B1117" s="38">
        <v>1269</v>
      </c>
      <c r="C1117" s="46" t="s">
        <v>226</v>
      </c>
      <c r="D1117" s="46" t="s">
        <v>229</v>
      </c>
      <c r="E1117" s="39">
        <v>42258</v>
      </c>
      <c r="F1117" s="38">
        <v>5</v>
      </c>
      <c r="G1117" s="38" t="s">
        <v>157</v>
      </c>
      <c r="H1117" s="38">
        <v>3</v>
      </c>
      <c r="I1117" s="38">
        <v>2</v>
      </c>
      <c r="J1117" s="38">
        <v>67</v>
      </c>
      <c r="K1117" s="40" t="s">
        <v>144</v>
      </c>
    </row>
    <row r="1118" spans="1:11">
      <c r="A1118" s="41">
        <v>2885</v>
      </c>
      <c r="B1118" s="42">
        <v>1269</v>
      </c>
      <c r="C1118" s="45" t="s">
        <v>226</v>
      </c>
      <c r="D1118" s="45" t="s">
        <v>229</v>
      </c>
      <c r="E1118" s="43">
        <v>42258</v>
      </c>
      <c r="F1118" s="42">
        <v>6</v>
      </c>
      <c r="G1118" s="42" t="s">
        <v>158</v>
      </c>
      <c r="H1118" s="42">
        <v>3</v>
      </c>
      <c r="I1118" s="42">
        <v>2</v>
      </c>
      <c r="J1118" s="42">
        <v>67</v>
      </c>
      <c r="K1118" s="44" t="s">
        <v>144</v>
      </c>
    </row>
    <row r="1119" spans="1:11">
      <c r="A1119" s="37">
        <v>2886</v>
      </c>
      <c r="B1119" s="38">
        <v>1269</v>
      </c>
      <c r="C1119" s="46" t="s">
        <v>226</v>
      </c>
      <c r="D1119" s="46" t="s">
        <v>229</v>
      </c>
      <c r="E1119" s="39">
        <v>42258</v>
      </c>
      <c r="F1119" s="38">
        <v>7</v>
      </c>
      <c r="G1119" s="38" t="s">
        <v>159</v>
      </c>
      <c r="H1119" s="38">
        <v>3</v>
      </c>
      <c r="I1119" s="38">
        <v>3</v>
      </c>
      <c r="J1119" s="38">
        <v>100</v>
      </c>
      <c r="K1119" s="40" t="s">
        <v>152</v>
      </c>
    </row>
    <row r="1120" spans="1:11">
      <c r="A1120" s="41">
        <v>2887</v>
      </c>
      <c r="B1120" s="42">
        <v>1269</v>
      </c>
      <c r="C1120" s="45" t="s">
        <v>226</v>
      </c>
      <c r="D1120" s="45" t="s">
        <v>229</v>
      </c>
      <c r="E1120" s="43">
        <v>42258</v>
      </c>
      <c r="F1120" s="42">
        <v>8</v>
      </c>
      <c r="G1120" s="42" t="s">
        <v>160</v>
      </c>
      <c r="H1120" s="42">
        <v>3</v>
      </c>
      <c r="I1120" s="42">
        <v>3</v>
      </c>
      <c r="J1120" s="42">
        <v>100</v>
      </c>
      <c r="K1120" s="44" t="s">
        <v>152</v>
      </c>
    </row>
    <row r="1121" spans="1:11">
      <c r="A1121" s="37">
        <v>2888</v>
      </c>
      <c r="B1121" s="38">
        <v>1269</v>
      </c>
      <c r="C1121" s="46" t="s">
        <v>226</v>
      </c>
      <c r="D1121" s="46" t="s">
        <v>229</v>
      </c>
      <c r="E1121" s="39">
        <v>42258</v>
      </c>
      <c r="F1121" s="38">
        <v>9</v>
      </c>
      <c r="G1121" s="38" t="s">
        <v>161</v>
      </c>
      <c r="H1121" s="38">
        <v>3</v>
      </c>
      <c r="I1121" s="38">
        <v>3</v>
      </c>
      <c r="J1121" s="38">
        <v>100</v>
      </c>
      <c r="K1121" s="40" t="s">
        <v>152</v>
      </c>
    </row>
    <row r="1122" spans="1:11">
      <c r="A1122" s="41">
        <v>2889</v>
      </c>
      <c r="B1122" s="42">
        <v>1269</v>
      </c>
      <c r="C1122" s="45" t="s">
        <v>226</v>
      </c>
      <c r="D1122" s="45" t="s">
        <v>229</v>
      </c>
      <c r="E1122" s="43">
        <v>42258</v>
      </c>
      <c r="F1122" s="42">
        <v>10</v>
      </c>
      <c r="G1122" s="42" t="s">
        <v>162</v>
      </c>
      <c r="H1122" s="42">
        <v>3</v>
      </c>
      <c r="I1122" s="42">
        <v>2</v>
      </c>
      <c r="J1122" s="42">
        <v>67</v>
      </c>
      <c r="K1122" s="44" t="s">
        <v>144</v>
      </c>
    </row>
    <row r="1123" spans="1:11">
      <c r="A1123" s="37">
        <v>2890</v>
      </c>
      <c r="B1123" s="38">
        <v>1269</v>
      </c>
      <c r="C1123" s="46" t="s">
        <v>226</v>
      </c>
      <c r="D1123" s="46" t="s">
        <v>229</v>
      </c>
      <c r="E1123" s="39">
        <v>42258</v>
      </c>
      <c r="F1123" s="38">
        <v>11</v>
      </c>
      <c r="G1123" s="38" t="s">
        <v>163</v>
      </c>
      <c r="H1123" s="38">
        <v>3</v>
      </c>
      <c r="I1123" s="38">
        <v>2</v>
      </c>
      <c r="J1123" s="38">
        <v>67</v>
      </c>
      <c r="K1123" s="40" t="s">
        <v>144</v>
      </c>
    </row>
    <row r="1124" spans="1:11">
      <c r="A1124" s="41">
        <v>2891</v>
      </c>
      <c r="B1124" s="42">
        <v>1269</v>
      </c>
      <c r="C1124" s="45" t="s">
        <v>226</v>
      </c>
      <c r="D1124" s="45" t="s">
        <v>229</v>
      </c>
      <c r="E1124" s="43">
        <v>42258</v>
      </c>
      <c r="F1124" s="42">
        <v>12</v>
      </c>
      <c r="G1124" s="42" t="s">
        <v>164</v>
      </c>
      <c r="H1124" s="42">
        <v>3</v>
      </c>
      <c r="I1124" s="42">
        <v>2</v>
      </c>
      <c r="J1124" s="42">
        <v>67</v>
      </c>
      <c r="K1124" s="44" t="s">
        <v>144</v>
      </c>
    </row>
    <row r="1125" spans="1:11">
      <c r="A1125" s="37">
        <v>2892</v>
      </c>
      <c r="B1125" s="38">
        <v>1269</v>
      </c>
      <c r="C1125" s="46" t="s">
        <v>226</v>
      </c>
      <c r="D1125" s="46" t="s">
        <v>229</v>
      </c>
      <c r="E1125" s="39">
        <v>42258</v>
      </c>
      <c r="F1125" s="38">
        <v>13</v>
      </c>
      <c r="G1125" s="38" t="s">
        <v>165</v>
      </c>
      <c r="H1125" s="38">
        <v>3</v>
      </c>
      <c r="I1125" s="38">
        <v>3</v>
      </c>
      <c r="J1125" s="38">
        <v>100</v>
      </c>
      <c r="K1125" s="40" t="s">
        <v>152</v>
      </c>
    </row>
    <row r="1126" spans="1:11">
      <c r="A1126" s="41">
        <v>2893</v>
      </c>
      <c r="B1126" s="42">
        <v>1269</v>
      </c>
      <c r="C1126" s="45" t="s">
        <v>226</v>
      </c>
      <c r="D1126" s="45" t="s">
        <v>229</v>
      </c>
      <c r="E1126" s="43">
        <v>42258</v>
      </c>
      <c r="F1126" s="42">
        <v>14</v>
      </c>
      <c r="G1126" s="42" t="s">
        <v>166</v>
      </c>
      <c r="H1126" s="42">
        <v>3</v>
      </c>
      <c r="I1126" s="42">
        <v>3</v>
      </c>
      <c r="J1126" s="42">
        <v>100</v>
      </c>
      <c r="K1126" s="44" t="s">
        <v>152</v>
      </c>
    </row>
    <row r="1127" spans="1:11">
      <c r="A1127" s="37">
        <v>2894</v>
      </c>
      <c r="B1127" s="38">
        <v>1270</v>
      </c>
      <c r="C1127" s="46" t="s">
        <v>232</v>
      </c>
      <c r="D1127" s="46" t="s">
        <v>229</v>
      </c>
      <c r="E1127" s="39">
        <v>42258</v>
      </c>
      <c r="F1127" s="38">
        <v>1</v>
      </c>
      <c r="G1127" s="38" t="s">
        <v>153</v>
      </c>
      <c r="H1127" s="38">
        <v>3</v>
      </c>
      <c r="I1127" s="38">
        <v>2</v>
      </c>
      <c r="J1127" s="38">
        <v>67</v>
      </c>
      <c r="K1127" s="40" t="s">
        <v>144</v>
      </c>
    </row>
    <row r="1128" spans="1:11">
      <c r="A1128" s="41">
        <v>2895</v>
      </c>
      <c r="B1128" s="42">
        <v>1270</v>
      </c>
      <c r="C1128" s="45" t="s">
        <v>232</v>
      </c>
      <c r="D1128" s="45" t="s">
        <v>229</v>
      </c>
      <c r="E1128" s="43">
        <v>42258</v>
      </c>
      <c r="F1128" s="42">
        <v>2</v>
      </c>
      <c r="G1128" s="42" t="s">
        <v>154</v>
      </c>
      <c r="H1128" s="42">
        <v>3</v>
      </c>
      <c r="I1128" s="42">
        <v>3</v>
      </c>
      <c r="J1128" s="42">
        <v>100</v>
      </c>
      <c r="K1128" s="44" t="s">
        <v>152</v>
      </c>
    </row>
    <row r="1129" spans="1:11">
      <c r="A1129" s="37">
        <v>2896</v>
      </c>
      <c r="B1129" s="38">
        <v>1270</v>
      </c>
      <c r="C1129" s="46" t="s">
        <v>232</v>
      </c>
      <c r="D1129" s="46" t="s">
        <v>229</v>
      </c>
      <c r="E1129" s="39">
        <v>42258</v>
      </c>
      <c r="F1129" s="38">
        <v>3</v>
      </c>
      <c r="G1129" s="38" t="s">
        <v>155</v>
      </c>
      <c r="H1129" s="38">
        <v>3</v>
      </c>
      <c r="I1129" s="38">
        <v>2</v>
      </c>
      <c r="J1129" s="38">
        <v>67</v>
      </c>
      <c r="K1129" s="40" t="s">
        <v>144</v>
      </c>
    </row>
    <row r="1130" spans="1:11">
      <c r="A1130" s="41">
        <v>2897</v>
      </c>
      <c r="B1130" s="42">
        <v>1270</v>
      </c>
      <c r="C1130" s="45" t="s">
        <v>232</v>
      </c>
      <c r="D1130" s="45" t="s">
        <v>229</v>
      </c>
      <c r="E1130" s="43">
        <v>42258</v>
      </c>
      <c r="F1130" s="42">
        <v>4</v>
      </c>
      <c r="G1130" s="42" t="s">
        <v>156</v>
      </c>
      <c r="H1130" s="42">
        <v>3</v>
      </c>
      <c r="I1130" s="42">
        <v>3</v>
      </c>
      <c r="J1130" s="42">
        <v>100</v>
      </c>
      <c r="K1130" s="44" t="s">
        <v>152</v>
      </c>
    </row>
    <row r="1131" spans="1:11">
      <c r="A1131" s="37">
        <v>2898</v>
      </c>
      <c r="B1131" s="38">
        <v>1270</v>
      </c>
      <c r="C1131" s="46" t="s">
        <v>232</v>
      </c>
      <c r="D1131" s="46" t="s">
        <v>229</v>
      </c>
      <c r="E1131" s="39">
        <v>42258</v>
      </c>
      <c r="F1131" s="38">
        <v>5</v>
      </c>
      <c r="G1131" s="38" t="s">
        <v>157</v>
      </c>
      <c r="H1131" s="38">
        <v>3</v>
      </c>
      <c r="I1131" s="38">
        <v>3</v>
      </c>
      <c r="J1131" s="38">
        <v>100</v>
      </c>
      <c r="K1131" s="40" t="s">
        <v>152</v>
      </c>
    </row>
    <row r="1132" spans="1:11">
      <c r="A1132" s="41">
        <v>2899</v>
      </c>
      <c r="B1132" s="42">
        <v>1270</v>
      </c>
      <c r="C1132" s="45" t="s">
        <v>232</v>
      </c>
      <c r="D1132" s="45" t="s">
        <v>229</v>
      </c>
      <c r="E1132" s="43">
        <v>42258</v>
      </c>
      <c r="F1132" s="42">
        <v>6</v>
      </c>
      <c r="G1132" s="42" t="s">
        <v>158</v>
      </c>
      <c r="H1132" s="42">
        <v>3</v>
      </c>
      <c r="I1132" s="42">
        <v>3</v>
      </c>
      <c r="J1132" s="42">
        <v>100</v>
      </c>
      <c r="K1132" s="44" t="s">
        <v>152</v>
      </c>
    </row>
    <row r="1133" spans="1:11">
      <c r="A1133" s="37">
        <v>2900</v>
      </c>
      <c r="B1133" s="38">
        <v>1270</v>
      </c>
      <c r="C1133" s="46" t="s">
        <v>232</v>
      </c>
      <c r="D1133" s="46" t="s">
        <v>229</v>
      </c>
      <c r="E1133" s="39">
        <v>42258</v>
      </c>
      <c r="F1133" s="38">
        <v>7</v>
      </c>
      <c r="G1133" s="38" t="s">
        <v>159</v>
      </c>
      <c r="H1133" s="38">
        <v>3</v>
      </c>
      <c r="I1133" s="38">
        <v>3</v>
      </c>
      <c r="J1133" s="38">
        <v>100</v>
      </c>
      <c r="K1133" s="40" t="s">
        <v>152</v>
      </c>
    </row>
    <row r="1134" spans="1:11">
      <c r="A1134" s="41">
        <v>2901</v>
      </c>
      <c r="B1134" s="42">
        <v>1270</v>
      </c>
      <c r="C1134" s="45" t="s">
        <v>232</v>
      </c>
      <c r="D1134" s="45" t="s">
        <v>229</v>
      </c>
      <c r="E1134" s="43">
        <v>42258</v>
      </c>
      <c r="F1134" s="42">
        <v>8</v>
      </c>
      <c r="G1134" s="42" t="s">
        <v>160</v>
      </c>
      <c r="H1134" s="42">
        <v>3</v>
      </c>
      <c r="I1134" s="42">
        <v>3</v>
      </c>
      <c r="J1134" s="42">
        <v>100</v>
      </c>
      <c r="K1134" s="44" t="s">
        <v>152</v>
      </c>
    </row>
    <row r="1135" spans="1:11">
      <c r="A1135" s="37">
        <v>2902</v>
      </c>
      <c r="B1135" s="38">
        <v>1270</v>
      </c>
      <c r="C1135" s="46" t="s">
        <v>232</v>
      </c>
      <c r="D1135" s="46" t="s">
        <v>229</v>
      </c>
      <c r="E1135" s="39">
        <v>42258</v>
      </c>
      <c r="F1135" s="38">
        <v>9</v>
      </c>
      <c r="G1135" s="38" t="s">
        <v>161</v>
      </c>
      <c r="H1135" s="38">
        <v>3</v>
      </c>
      <c r="I1135" s="38">
        <v>3</v>
      </c>
      <c r="J1135" s="38">
        <v>100</v>
      </c>
      <c r="K1135" s="40" t="s">
        <v>152</v>
      </c>
    </row>
    <row r="1136" spans="1:11">
      <c r="A1136" s="41">
        <v>2903</v>
      </c>
      <c r="B1136" s="42">
        <v>1270</v>
      </c>
      <c r="C1136" s="45" t="s">
        <v>232</v>
      </c>
      <c r="D1136" s="45" t="s">
        <v>229</v>
      </c>
      <c r="E1136" s="43">
        <v>42258</v>
      </c>
      <c r="F1136" s="42">
        <v>10</v>
      </c>
      <c r="G1136" s="42" t="s">
        <v>162</v>
      </c>
      <c r="H1136" s="42">
        <v>3</v>
      </c>
      <c r="I1136" s="42">
        <v>1</v>
      </c>
      <c r="J1136" s="42">
        <v>33</v>
      </c>
      <c r="K1136" s="44" t="s">
        <v>144</v>
      </c>
    </row>
    <row r="1137" spans="1:11">
      <c r="A1137" s="37">
        <v>2904</v>
      </c>
      <c r="B1137" s="38">
        <v>1270</v>
      </c>
      <c r="C1137" s="46" t="s">
        <v>232</v>
      </c>
      <c r="D1137" s="46" t="s">
        <v>229</v>
      </c>
      <c r="E1137" s="39">
        <v>42258</v>
      </c>
      <c r="F1137" s="38">
        <v>11</v>
      </c>
      <c r="G1137" s="38" t="s">
        <v>163</v>
      </c>
      <c r="H1137" s="38">
        <v>3</v>
      </c>
      <c r="I1137" s="38">
        <v>3</v>
      </c>
      <c r="J1137" s="38">
        <v>100</v>
      </c>
      <c r="K1137" s="40" t="s">
        <v>152</v>
      </c>
    </row>
    <row r="1138" spans="1:11">
      <c r="A1138" s="41">
        <v>2905</v>
      </c>
      <c r="B1138" s="42">
        <v>1270</v>
      </c>
      <c r="C1138" s="45" t="s">
        <v>232</v>
      </c>
      <c r="D1138" s="45" t="s">
        <v>229</v>
      </c>
      <c r="E1138" s="43">
        <v>42258</v>
      </c>
      <c r="F1138" s="42">
        <v>12</v>
      </c>
      <c r="G1138" s="42" t="s">
        <v>164</v>
      </c>
      <c r="H1138" s="42">
        <v>3</v>
      </c>
      <c r="I1138" s="42">
        <v>2</v>
      </c>
      <c r="J1138" s="42">
        <v>67</v>
      </c>
      <c r="K1138" s="44" t="s">
        <v>144</v>
      </c>
    </row>
    <row r="1139" spans="1:11">
      <c r="A1139" s="37">
        <v>2906</v>
      </c>
      <c r="B1139" s="38">
        <v>1270</v>
      </c>
      <c r="C1139" s="46" t="s">
        <v>232</v>
      </c>
      <c r="D1139" s="46" t="s">
        <v>229</v>
      </c>
      <c r="E1139" s="39">
        <v>42258</v>
      </c>
      <c r="F1139" s="38">
        <v>13</v>
      </c>
      <c r="G1139" s="38" t="s">
        <v>165</v>
      </c>
      <c r="H1139" s="38">
        <v>3</v>
      </c>
      <c r="I1139" s="38">
        <v>3</v>
      </c>
      <c r="J1139" s="38">
        <v>100</v>
      </c>
      <c r="K1139" s="40" t="s">
        <v>152</v>
      </c>
    </row>
    <row r="1140" spans="1:11">
      <c r="A1140" s="41">
        <v>2907</v>
      </c>
      <c r="B1140" s="42">
        <v>1270</v>
      </c>
      <c r="C1140" s="45" t="s">
        <v>232</v>
      </c>
      <c r="D1140" s="45" t="s">
        <v>229</v>
      </c>
      <c r="E1140" s="43">
        <v>42258</v>
      </c>
      <c r="F1140" s="42">
        <v>14</v>
      </c>
      <c r="G1140" s="42" t="s">
        <v>166</v>
      </c>
      <c r="H1140" s="42">
        <v>3</v>
      </c>
      <c r="I1140" s="42">
        <v>3</v>
      </c>
      <c r="J1140" s="42">
        <v>100</v>
      </c>
      <c r="K1140" s="44" t="s">
        <v>152</v>
      </c>
    </row>
    <row r="1141" spans="1:11">
      <c r="A1141" s="37">
        <v>2908</v>
      </c>
      <c r="B1141" s="38">
        <v>1271</v>
      </c>
      <c r="C1141" s="46" t="s">
        <v>233</v>
      </c>
      <c r="D1141" s="46" t="s">
        <v>229</v>
      </c>
      <c r="E1141" s="39">
        <v>42258</v>
      </c>
      <c r="F1141" s="38">
        <v>1</v>
      </c>
      <c r="G1141" s="38" t="s">
        <v>153</v>
      </c>
      <c r="H1141" s="38">
        <v>3</v>
      </c>
      <c r="I1141" s="38">
        <v>3</v>
      </c>
      <c r="J1141" s="38">
        <v>100</v>
      </c>
      <c r="K1141" s="40" t="s">
        <v>152</v>
      </c>
    </row>
    <row r="1142" spans="1:11">
      <c r="A1142" s="41">
        <v>2909</v>
      </c>
      <c r="B1142" s="42">
        <v>1271</v>
      </c>
      <c r="C1142" s="45" t="s">
        <v>233</v>
      </c>
      <c r="D1142" s="45" t="s">
        <v>229</v>
      </c>
      <c r="E1142" s="43">
        <v>42258</v>
      </c>
      <c r="F1142" s="42">
        <v>2</v>
      </c>
      <c r="G1142" s="42" t="s">
        <v>154</v>
      </c>
      <c r="H1142" s="42">
        <v>3</v>
      </c>
      <c r="I1142" s="42">
        <v>2</v>
      </c>
      <c r="J1142" s="42">
        <v>67</v>
      </c>
      <c r="K1142" s="44" t="s">
        <v>144</v>
      </c>
    </row>
    <row r="1143" spans="1:11">
      <c r="A1143" s="37">
        <v>2910</v>
      </c>
      <c r="B1143" s="38">
        <v>1271</v>
      </c>
      <c r="C1143" s="46" t="s">
        <v>233</v>
      </c>
      <c r="D1143" s="46" t="s">
        <v>229</v>
      </c>
      <c r="E1143" s="39">
        <v>42258</v>
      </c>
      <c r="F1143" s="38">
        <v>3</v>
      </c>
      <c r="G1143" s="38" t="s">
        <v>155</v>
      </c>
      <c r="H1143" s="38">
        <v>3</v>
      </c>
      <c r="I1143" s="38">
        <v>1</v>
      </c>
      <c r="J1143" s="38">
        <v>33</v>
      </c>
      <c r="K1143" s="40" t="s">
        <v>144</v>
      </c>
    </row>
    <row r="1144" spans="1:11">
      <c r="A1144" s="41">
        <v>2911</v>
      </c>
      <c r="B1144" s="42">
        <v>1271</v>
      </c>
      <c r="C1144" s="45" t="s">
        <v>233</v>
      </c>
      <c r="D1144" s="45" t="s">
        <v>229</v>
      </c>
      <c r="E1144" s="43">
        <v>42258</v>
      </c>
      <c r="F1144" s="42">
        <v>4</v>
      </c>
      <c r="G1144" s="42" t="s">
        <v>156</v>
      </c>
      <c r="H1144" s="42">
        <v>3</v>
      </c>
      <c r="I1144" s="42">
        <v>3</v>
      </c>
      <c r="J1144" s="42">
        <v>100</v>
      </c>
      <c r="K1144" s="44" t="s">
        <v>152</v>
      </c>
    </row>
    <row r="1145" spans="1:11">
      <c r="A1145" s="37">
        <v>2912</v>
      </c>
      <c r="B1145" s="38">
        <v>1271</v>
      </c>
      <c r="C1145" s="46" t="s">
        <v>233</v>
      </c>
      <c r="D1145" s="46" t="s">
        <v>229</v>
      </c>
      <c r="E1145" s="39">
        <v>42258</v>
      </c>
      <c r="F1145" s="38">
        <v>5</v>
      </c>
      <c r="G1145" s="38" t="s">
        <v>157</v>
      </c>
      <c r="H1145" s="38">
        <v>3</v>
      </c>
      <c r="I1145" s="38">
        <v>3</v>
      </c>
      <c r="J1145" s="38">
        <v>100</v>
      </c>
      <c r="K1145" s="40" t="s">
        <v>152</v>
      </c>
    </row>
    <row r="1146" spans="1:11">
      <c r="A1146" s="41">
        <v>2913</v>
      </c>
      <c r="B1146" s="42">
        <v>1271</v>
      </c>
      <c r="C1146" s="45" t="s">
        <v>233</v>
      </c>
      <c r="D1146" s="45" t="s">
        <v>229</v>
      </c>
      <c r="E1146" s="43">
        <v>42258</v>
      </c>
      <c r="F1146" s="42">
        <v>6</v>
      </c>
      <c r="G1146" s="42" t="s">
        <v>158</v>
      </c>
      <c r="H1146" s="42">
        <v>3</v>
      </c>
      <c r="I1146" s="42">
        <v>3</v>
      </c>
      <c r="J1146" s="42">
        <v>100</v>
      </c>
      <c r="K1146" s="44" t="s">
        <v>152</v>
      </c>
    </row>
    <row r="1147" spans="1:11">
      <c r="A1147" s="37">
        <v>2914</v>
      </c>
      <c r="B1147" s="38">
        <v>1271</v>
      </c>
      <c r="C1147" s="46" t="s">
        <v>233</v>
      </c>
      <c r="D1147" s="46" t="s">
        <v>229</v>
      </c>
      <c r="E1147" s="39">
        <v>42258</v>
      </c>
      <c r="F1147" s="38">
        <v>7</v>
      </c>
      <c r="G1147" s="38" t="s">
        <v>159</v>
      </c>
      <c r="H1147" s="38">
        <v>3</v>
      </c>
      <c r="I1147" s="38">
        <v>3</v>
      </c>
      <c r="J1147" s="38">
        <v>100</v>
      </c>
      <c r="K1147" s="40" t="s">
        <v>152</v>
      </c>
    </row>
    <row r="1148" spans="1:11">
      <c r="A1148" s="41">
        <v>2915</v>
      </c>
      <c r="B1148" s="42">
        <v>1271</v>
      </c>
      <c r="C1148" s="45" t="s">
        <v>233</v>
      </c>
      <c r="D1148" s="45" t="s">
        <v>229</v>
      </c>
      <c r="E1148" s="43">
        <v>42258</v>
      </c>
      <c r="F1148" s="42">
        <v>8</v>
      </c>
      <c r="G1148" s="42" t="s">
        <v>160</v>
      </c>
      <c r="H1148" s="42">
        <v>3</v>
      </c>
      <c r="I1148" s="42">
        <v>3</v>
      </c>
      <c r="J1148" s="42">
        <v>100</v>
      </c>
      <c r="K1148" s="44" t="s">
        <v>152</v>
      </c>
    </row>
    <row r="1149" spans="1:11">
      <c r="A1149" s="37">
        <v>2916</v>
      </c>
      <c r="B1149" s="38">
        <v>1271</v>
      </c>
      <c r="C1149" s="46" t="s">
        <v>233</v>
      </c>
      <c r="D1149" s="46" t="s">
        <v>229</v>
      </c>
      <c r="E1149" s="39">
        <v>42258</v>
      </c>
      <c r="F1149" s="38">
        <v>9</v>
      </c>
      <c r="G1149" s="38" t="s">
        <v>161</v>
      </c>
      <c r="H1149" s="38">
        <v>3</v>
      </c>
      <c r="I1149" s="38">
        <v>3</v>
      </c>
      <c r="J1149" s="38">
        <v>100</v>
      </c>
      <c r="K1149" s="40" t="s">
        <v>152</v>
      </c>
    </row>
    <row r="1150" spans="1:11">
      <c r="A1150" s="41">
        <v>2917</v>
      </c>
      <c r="B1150" s="42">
        <v>1271</v>
      </c>
      <c r="C1150" s="45" t="s">
        <v>233</v>
      </c>
      <c r="D1150" s="45" t="s">
        <v>229</v>
      </c>
      <c r="E1150" s="43">
        <v>42258</v>
      </c>
      <c r="F1150" s="42">
        <v>10</v>
      </c>
      <c r="G1150" s="42" t="s">
        <v>162</v>
      </c>
      <c r="H1150" s="42">
        <v>3</v>
      </c>
      <c r="I1150" s="42">
        <v>2</v>
      </c>
      <c r="J1150" s="42">
        <v>67</v>
      </c>
      <c r="K1150" s="44" t="s">
        <v>144</v>
      </c>
    </row>
    <row r="1151" spans="1:11">
      <c r="A1151" s="37">
        <v>2918</v>
      </c>
      <c r="B1151" s="38">
        <v>1271</v>
      </c>
      <c r="C1151" s="46" t="s">
        <v>233</v>
      </c>
      <c r="D1151" s="46" t="s">
        <v>229</v>
      </c>
      <c r="E1151" s="39">
        <v>42258</v>
      </c>
      <c r="F1151" s="38">
        <v>11</v>
      </c>
      <c r="G1151" s="38" t="s">
        <v>163</v>
      </c>
      <c r="H1151" s="38">
        <v>3</v>
      </c>
      <c r="I1151" s="38">
        <v>3</v>
      </c>
      <c r="J1151" s="38">
        <v>100</v>
      </c>
      <c r="K1151" s="40" t="s">
        <v>152</v>
      </c>
    </row>
    <row r="1152" spans="1:11">
      <c r="A1152" s="41">
        <v>2919</v>
      </c>
      <c r="B1152" s="42">
        <v>1271</v>
      </c>
      <c r="C1152" s="45" t="s">
        <v>233</v>
      </c>
      <c r="D1152" s="45" t="s">
        <v>229</v>
      </c>
      <c r="E1152" s="43">
        <v>42258</v>
      </c>
      <c r="F1152" s="42">
        <v>12</v>
      </c>
      <c r="G1152" s="42" t="s">
        <v>164</v>
      </c>
      <c r="H1152" s="42">
        <v>3</v>
      </c>
      <c r="I1152" s="42">
        <v>2</v>
      </c>
      <c r="J1152" s="42">
        <v>67</v>
      </c>
      <c r="K1152" s="44" t="s">
        <v>144</v>
      </c>
    </row>
    <row r="1153" spans="1:11">
      <c r="A1153" s="37">
        <v>2920</v>
      </c>
      <c r="B1153" s="38">
        <v>1271</v>
      </c>
      <c r="C1153" s="46" t="s">
        <v>233</v>
      </c>
      <c r="D1153" s="46" t="s">
        <v>229</v>
      </c>
      <c r="E1153" s="39">
        <v>42258</v>
      </c>
      <c r="F1153" s="38">
        <v>13</v>
      </c>
      <c r="G1153" s="38" t="s">
        <v>165</v>
      </c>
      <c r="H1153" s="38">
        <v>3</v>
      </c>
      <c r="I1153" s="38">
        <v>3</v>
      </c>
      <c r="J1153" s="38">
        <v>100</v>
      </c>
      <c r="K1153" s="40" t="s">
        <v>152</v>
      </c>
    </row>
    <row r="1154" spans="1:11">
      <c r="A1154" s="41">
        <v>2921</v>
      </c>
      <c r="B1154" s="42">
        <v>1271</v>
      </c>
      <c r="C1154" s="45" t="s">
        <v>233</v>
      </c>
      <c r="D1154" s="45" t="s">
        <v>229</v>
      </c>
      <c r="E1154" s="43">
        <v>42258</v>
      </c>
      <c r="F1154" s="42">
        <v>14</v>
      </c>
      <c r="G1154" s="42" t="s">
        <v>166</v>
      </c>
      <c r="H1154" s="42">
        <v>3</v>
      </c>
      <c r="I1154" s="42">
        <v>3</v>
      </c>
      <c r="J1154" s="42">
        <v>100</v>
      </c>
      <c r="K1154" s="44" t="s">
        <v>152</v>
      </c>
    </row>
    <row r="1155" spans="1:11">
      <c r="A1155" s="37">
        <v>2922</v>
      </c>
      <c r="B1155" s="38">
        <v>1272</v>
      </c>
      <c r="C1155" s="46" t="s">
        <v>183</v>
      </c>
      <c r="D1155" s="46" t="s">
        <v>229</v>
      </c>
      <c r="E1155" s="39">
        <v>42258</v>
      </c>
      <c r="F1155" s="38">
        <v>1</v>
      </c>
      <c r="G1155" s="38" t="s">
        <v>153</v>
      </c>
      <c r="H1155" s="38">
        <v>3</v>
      </c>
      <c r="I1155" s="38">
        <v>3</v>
      </c>
      <c r="J1155" s="38">
        <v>100</v>
      </c>
      <c r="K1155" s="40" t="s">
        <v>152</v>
      </c>
    </row>
    <row r="1156" spans="1:11">
      <c r="A1156" s="41">
        <v>2923</v>
      </c>
      <c r="B1156" s="42">
        <v>1272</v>
      </c>
      <c r="C1156" s="45" t="s">
        <v>183</v>
      </c>
      <c r="D1156" s="45" t="s">
        <v>229</v>
      </c>
      <c r="E1156" s="43">
        <v>42258</v>
      </c>
      <c r="F1156" s="42">
        <v>2</v>
      </c>
      <c r="G1156" s="42" t="s">
        <v>154</v>
      </c>
      <c r="H1156" s="42">
        <v>3</v>
      </c>
      <c r="I1156" s="42">
        <v>3</v>
      </c>
      <c r="J1156" s="42">
        <v>100</v>
      </c>
      <c r="K1156" s="44" t="s">
        <v>152</v>
      </c>
    </row>
    <row r="1157" spans="1:11">
      <c r="A1157" s="37">
        <v>2924</v>
      </c>
      <c r="B1157" s="38">
        <v>1272</v>
      </c>
      <c r="C1157" s="46" t="s">
        <v>183</v>
      </c>
      <c r="D1157" s="46" t="s">
        <v>229</v>
      </c>
      <c r="E1157" s="39">
        <v>42258</v>
      </c>
      <c r="F1157" s="38">
        <v>3</v>
      </c>
      <c r="G1157" s="38" t="s">
        <v>155</v>
      </c>
      <c r="H1157" s="38">
        <v>3</v>
      </c>
      <c r="I1157" s="38">
        <v>3</v>
      </c>
      <c r="J1157" s="38">
        <v>100</v>
      </c>
      <c r="K1157" s="40" t="s">
        <v>152</v>
      </c>
    </row>
    <row r="1158" spans="1:11">
      <c r="A1158" s="41">
        <v>2925</v>
      </c>
      <c r="B1158" s="42">
        <v>1272</v>
      </c>
      <c r="C1158" s="45" t="s">
        <v>183</v>
      </c>
      <c r="D1158" s="45" t="s">
        <v>229</v>
      </c>
      <c r="E1158" s="43">
        <v>42258</v>
      </c>
      <c r="F1158" s="42">
        <v>4</v>
      </c>
      <c r="G1158" s="42" t="s">
        <v>156</v>
      </c>
      <c r="H1158" s="42">
        <v>3</v>
      </c>
      <c r="I1158" s="42">
        <v>3</v>
      </c>
      <c r="J1158" s="42">
        <v>100</v>
      </c>
      <c r="K1158" s="44" t="s">
        <v>152</v>
      </c>
    </row>
    <row r="1159" spans="1:11">
      <c r="A1159" s="37">
        <v>2926</v>
      </c>
      <c r="B1159" s="38">
        <v>1272</v>
      </c>
      <c r="C1159" s="46" t="s">
        <v>183</v>
      </c>
      <c r="D1159" s="46" t="s">
        <v>229</v>
      </c>
      <c r="E1159" s="39">
        <v>42258</v>
      </c>
      <c r="F1159" s="38">
        <v>5</v>
      </c>
      <c r="G1159" s="38" t="s">
        <v>157</v>
      </c>
      <c r="H1159" s="38">
        <v>3</v>
      </c>
      <c r="I1159" s="38">
        <v>3</v>
      </c>
      <c r="J1159" s="38">
        <v>100</v>
      </c>
      <c r="K1159" s="40" t="s">
        <v>152</v>
      </c>
    </row>
    <row r="1160" spans="1:11">
      <c r="A1160" s="41">
        <v>2927</v>
      </c>
      <c r="B1160" s="42">
        <v>1272</v>
      </c>
      <c r="C1160" s="45" t="s">
        <v>183</v>
      </c>
      <c r="D1160" s="45" t="s">
        <v>229</v>
      </c>
      <c r="E1160" s="43">
        <v>42258</v>
      </c>
      <c r="F1160" s="42">
        <v>6</v>
      </c>
      <c r="G1160" s="42" t="s">
        <v>158</v>
      </c>
      <c r="H1160" s="42">
        <v>3</v>
      </c>
      <c r="I1160" s="42">
        <v>3</v>
      </c>
      <c r="J1160" s="42">
        <v>100</v>
      </c>
      <c r="K1160" s="44" t="s">
        <v>152</v>
      </c>
    </row>
    <row r="1161" spans="1:11">
      <c r="A1161" s="37">
        <v>2928</v>
      </c>
      <c r="B1161" s="38">
        <v>1272</v>
      </c>
      <c r="C1161" s="46" t="s">
        <v>183</v>
      </c>
      <c r="D1161" s="46" t="s">
        <v>229</v>
      </c>
      <c r="E1161" s="39">
        <v>42258</v>
      </c>
      <c r="F1161" s="38">
        <v>7</v>
      </c>
      <c r="G1161" s="38" t="s">
        <v>159</v>
      </c>
      <c r="H1161" s="38">
        <v>3</v>
      </c>
      <c r="I1161" s="38">
        <v>3</v>
      </c>
      <c r="J1161" s="38">
        <v>100</v>
      </c>
      <c r="K1161" s="40" t="s">
        <v>152</v>
      </c>
    </row>
    <row r="1162" spans="1:11">
      <c r="A1162" s="41">
        <v>2929</v>
      </c>
      <c r="B1162" s="42">
        <v>1272</v>
      </c>
      <c r="C1162" s="45" t="s">
        <v>183</v>
      </c>
      <c r="D1162" s="45" t="s">
        <v>229</v>
      </c>
      <c r="E1162" s="43">
        <v>42258</v>
      </c>
      <c r="F1162" s="42">
        <v>8</v>
      </c>
      <c r="G1162" s="42" t="s">
        <v>160</v>
      </c>
      <c r="H1162" s="42">
        <v>3</v>
      </c>
      <c r="I1162" s="42">
        <v>3</v>
      </c>
      <c r="J1162" s="42">
        <v>100</v>
      </c>
      <c r="K1162" s="44" t="s">
        <v>152</v>
      </c>
    </row>
    <row r="1163" spans="1:11">
      <c r="A1163" s="37">
        <v>2930</v>
      </c>
      <c r="B1163" s="38">
        <v>1272</v>
      </c>
      <c r="C1163" s="46" t="s">
        <v>183</v>
      </c>
      <c r="D1163" s="46" t="s">
        <v>229</v>
      </c>
      <c r="E1163" s="39">
        <v>42258</v>
      </c>
      <c r="F1163" s="38">
        <v>9</v>
      </c>
      <c r="G1163" s="38" t="s">
        <v>161</v>
      </c>
      <c r="H1163" s="38">
        <v>3</v>
      </c>
      <c r="I1163" s="38">
        <v>3</v>
      </c>
      <c r="J1163" s="38">
        <v>100</v>
      </c>
      <c r="K1163" s="40" t="s">
        <v>152</v>
      </c>
    </row>
    <row r="1164" spans="1:11">
      <c r="A1164" s="41">
        <v>2931</v>
      </c>
      <c r="B1164" s="42">
        <v>1272</v>
      </c>
      <c r="C1164" s="45" t="s">
        <v>183</v>
      </c>
      <c r="D1164" s="45" t="s">
        <v>229</v>
      </c>
      <c r="E1164" s="43">
        <v>42258</v>
      </c>
      <c r="F1164" s="42">
        <v>10</v>
      </c>
      <c r="G1164" s="42" t="s">
        <v>162</v>
      </c>
      <c r="H1164" s="42">
        <v>3</v>
      </c>
      <c r="I1164" s="42">
        <v>3</v>
      </c>
      <c r="J1164" s="42">
        <v>100</v>
      </c>
      <c r="K1164" s="44" t="s">
        <v>152</v>
      </c>
    </row>
    <row r="1165" spans="1:11">
      <c r="A1165" s="37">
        <v>2932</v>
      </c>
      <c r="B1165" s="38">
        <v>1272</v>
      </c>
      <c r="C1165" s="46" t="s">
        <v>183</v>
      </c>
      <c r="D1165" s="46" t="s">
        <v>229</v>
      </c>
      <c r="E1165" s="39">
        <v>42258</v>
      </c>
      <c r="F1165" s="38">
        <v>11</v>
      </c>
      <c r="G1165" s="38" t="s">
        <v>163</v>
      </c>
      <c r="H1165" s="38">
        <v>3</v>
      </c>
      <c r="I1165" s="38">
        <v>2</v>
      </c>
      <c r="J1165" s="38">
        <v>67</v>
      </c>
      <c r="K1165" s="40" t="s">
        <v>144</v>
      </c>
    </row>
    <row r="1166" spans="1:11">
      <c r="A1166" s="41">
        <v>2933</v>
      </c>
      <c r="B1166" s="42">
        <v>1272</v>
      </c>
      <c r="C1166" s="45" t="s">
        <v>183</v>
      </c>
      <c r="D1166" s="45" t="s">
        <v>229</v>
      </c>
      <c r="E1166" s="43">
        <v>42258</v>
      </c>
      <c r="F1166" s="42">
        <v>12</v>
      </c>
      <c r="G1166" s="42" t="s">
        <v>164</v>
      </c>
      <c r="H1166" s="42">
        <v>3</v>
      </c>
      <c r="I1166" s="42">
        <v>3</v>
      </c>
      <c r="J1166" s="42">
        <v>100</v>
      </c>
      <c r="K1166" s="44" t="s">
        <v>152</v>
      </c>
    </row>
    <row r="1167" spans="1:11">
      <c r="A1167" s="37">
        <v>2934</v>
      </c>
      <c r="B1167" s="38">
        <v>1272</v>
      </c>
      <c r="C1167" s="46" t="s">
        <v>183</v>
      </c>
      <c r="D1167" s="46" t="s">
        <v>229</v>
      </c>
      <c r="E1167" s="39">
        <v>42258</v>
      </c>
      <c r="F1167" s="38">
        <v>13</v>
      </c>
      <c r="G1167" s="38" t="s">
        <v>165</v>
      </c>
      <c r="H1167" s="38">
        <v>3</v>
      </c>
      <c r="I1167" s="38">
        <v>3</v>
      </c>
      <c r="J1167" s="38">
        <v>100</v>
      </c>
      <c r="K1167" s="40" t="s">
        <v>152</v>
      </c>
    </row>
    <row r="1168" spans="1:11">
      <c r="A1168" s="41">
        <v>2935</v>
      </c>
      <c r="B1168" s="42">
        <v>1272</v>
      </c>
      <c r="C1168" s="45" t="s">
        <v>183</v>
      </c>
      <c r="D1168" s="45" t="s">
        <v>229</v>
      </c>
      <c r="E1168" s="43">
        <v>42258</v>
      </c>
      <c r="F1168" s="42">
        <v>14</v>
      </c>
      <c r="G1168" s="42" t="s">
        <v>166</v>
      </c>
      <c r="H1168" s="42">
        <v>3</v>
      </c>
      <c r="I1168" s="42">
        <v>2</v>
      </c>
      <c r="J1168" s="42">
        <v>67</v>
      </c>
      <c r="K1168" s="44" t="s">
        <v>144</v>
      </c>
    </row>
    <row r="1169" spans="1:11">
      <c r="A1169" s="37">
        <v>2936</v>
      </c>
      <c r="B1169" s="38">
        <v>1273</v>
      </c>
      <c r="C1169" s="46" t="s">
        <v>184</v>
      </c>
      <c r="D1169" s="46" t="s">
        <v>229</v>
      </c>
      <c r="E1169" s="39">
        <v>42258</v>
      </c>
      <c r="F1169" s="38">
        <v>1</v>
      </c>
      <c r="G1169" s="38" t="s">
        <v>153</v>
      </c>
      <c r="H1169" s="38">
        <v>3</v>
      </c>
      <c r="I1169" s="38">
        <v>3</v>
      </c>
      <c r="J1169" s="38">
        <v>100</v>
      </c>
      <c r="K1169" s="40" t="s">
        <v>152</v>
      </c>
    </row>
    <row r="1170" spans="1:11">
      <c r="A1170" s="41">
        <v>2937</v>
      </c>
      <c r="B1170" s="42">
        <v>1273</v>
      </c>
      <c r="C1170" s="45" t="s">
        <v>184</v>
      </c>
      <c r="D1170" s="45" t="s">
        <v>229</v>
      </c>
      <c r="E1170" s="43">
        <v>42258</v>
      </c>
      <c r="F1170" s="42">
        <v>2</v>
      </c>
      <c r="G1170" s="42" t="s">
        <v>154</v>
      </c>
      <c r="H1170" s="42">
        <v>3</v>
      </c>
      <c r="I1170" s="42">
        <v>2</v>
      </c>
      <c r="J1170" s="42">
        <v>67</v>
      </c>
      <c r="K1170" s="44" t="s">
        <v>144</v>
      </c>
    </row>
    <row r="1171" spans="1:11">
      <c r="A1171" s="37">
        <v>2938</v>
      </c>
      <c r="B1171" s="38">
        <v>1273</v>
      </c>
      <c r="C1171" s="46" t="s">
        <v>184</v>
      </c>
      <c r="D1171" s="46" t="s">
        <v>229</v>
      </c>
      <c r="E1171" s="39">
        <v>42258</v>
      </c>
      <c r="F1171" s="38">
        <v>3</v>
      </c>
      <c r="G1171" s="38" t="s">
        <v>155</v>
      </c>
      <c r="H1171" s="38">
        <v>3</v>
      </c>
      <c r="I1171" s="38">
        <v>3</v>
      </c>
      <c r="J1171" s="38">
        <v>100</v>
      </c>
      <c r="K1171" s="40" t="s">
        <v>152</v>
      </c>
    </row>
    <row r="1172" spans="1:11">
      <c r="A1172" s="41">
        <v>2939</v>
      </c>
      <c r="B1172" s="42">
        <v>1273</v>
      </c>
      <c r="C1172" s="45" t="s">
        <v>184</v>
      </c>
      <c r="D1172" s="45" t="s">
        <v>229</v>
      </c>
      <c r="E1172" s="43">
        <v>42258</v>
      </c>
      <c r="F1172" s="42">
        <v>4</v>
      </c>
      <c r="G1172" s="42" t="s">
        <v>156</v>
      </c>
      <c r="H1172" s="42">
        <v>3</v>
      </c>
      <c r="I1172" s="42">
        <v>3</v>
      </c>
      <c r="J1172" s="42">
        <v>100</v>
      </c>
      <c r="K1172" s="44" t="s">
        <v>152</v>
      </c>
    </row>
    <row r="1173" spans="1:11">
      <c r="A1173" s="37">
        <v>2940</v>
      </c>
      <c r="B1173" s="38">
        <v>1273</v>
      </c>
      <c r="C1173" s="46" t="s">
        <v>184</v>
      </c>
      <c r="D1173" s="46" t="s">
        <v>229</v>
      </c>
      <c r="E1173" s="39">
        <v>42258</v>
      </c>
      <c r="F1173" s="38">
        <v>5</v>
      </c>
      <c r="G1173" s="38" t="s">
        <v>157</v>
      </c>
      <c r="H1173" s="38">
        <v>3</v>
      </c>
      <c r="I1173" s="38">
        <v>3</v>
      </c>
      <c r="J1173" s="38">
        <v>100</v>
      </c>
      <c r="K1173" s="40" t="s">
        <v>152</v>
      </c>
    </row>
    <row r="1174" spans="1:11">
      <c r="A1174" s="41">
        <v>2941</v>
      </c>
      <c r="B1174" s="42">
        <v>1273</v>
      </c>
      <c r="C1174" s="45" t="s">
        <v>184</v>
      </c>
      <c r="D1174" s="45" t="s">
        <v>229</v>
      </c>
      <c r="E1174" s="43">
        <v>42258</v>
      </c>
      <c r="F1174" s="42">
        <v>6</v>
      </c>
      <c r="G1174" s="42" t="s">
        <v>158</v>
      </c>
      <c r="H1174" s="42">
        <v>3</v>
      </c>
      <c r="I1174" s="42">
        <v>3</v>
      </c>
      <c r="J1174" s="42">
        <v>100</v>
      </c>
      <c r="K1174" s="44" t="s">
        <v>152</v>
      </c>
    </row>
    <row r="1175" spans="1:11">
      <c r="A1175" s="37">
        <v>2942</v>
      </c>
      <c r="B1175" s="38">
        <v>1273</v>
      </c>
      <c r="C1175" s="46" t="s">
        <v>184</v>
      </c>
      <c r="D1175" s="46" t="s">
        <v>229</v>
      </c>
      <c r="E1175" s="39">
        <v>42258</v>
      </c>
      <c r="F1175" s="38">
        <v>7</v>
      </c>
      <c r="G1175" s="38" t="s">
        <v>159</v>
      </c>
      <c r="H1175" s="38">
        <v>3</v>
      </c>
      <c r="I1175" s="38">
        <v>3</v>
      </c>
      <c r="J1175" s="38">
        <v>100</v>
      </c>
      <c r="K1175" s="40" t="s">
        <v>152</v>
      </c>
    </row>
    <row r="1176" spans="1:11">
      <c r="A1176" s="41">
        <v>2943</v>
      </c>
      <c r="B1176" s="42">
        <v>1273</v>
      </c>
      <c r="C1176" s="45" t="s">
        <v>184</v>
      </c>
      <c r="D1176" s="45" t="s">
        <v>229</v>
      </c>
      <c r="E1176" s="43">
        <v>42258</v>
      </c>
      <c r="F1176" s="42">
        <v>8</v>
      </c>
      <c r="G1176" s="42" t="s">
        <v>160</v>
      </c>
      <c r="H1176" s="42">
        <v>3</v>
      </c>
      <c r="I1176" s="42">
        <v>2</v>
      </c>
      <c r="J1176" s="42">
        <v>67</v>
      </c>
      <c r="K1176" s="44" t="s">
        <v>144</v>
      </c>
    </row>
    <row r="1177" spans="1:11">
      <c r="A1177" s="37">
        <v>2944</v>
      </c>
      <c r="B1177" s="38">
        <v>1273</v>
      </c>
      <c r="C1177" s="46" t="s">
        <v>184</v>
      </c>
      <c r="D1177" s="46" t="s">
        <v>229</v>
      </c>
      <c r="E1177" s="39">
        <v>42258</v>
      </c>
      <c r="F1177" s="38">
        <v>9</v>
      </c>
      <c r="G1177" s="38" t="s">
        <v>161</v>
      </c>
      <c r="H1177" s="38">
        <v>3</v>
      </c>
      <c r="I1177" s="38">
        <v>3</v>
      </c>
      <c r="J1177" s="38">
        <v>100</v>
      </c>
      <c r="K1177" s="40" t="s">
        <v>152</v>
      </c>
    </row>
    <row r="1178" spans="1:11">
      <c r="A1178" s="41">
        <v>2945</v>
      </c>
      <c r="B1178" s="42">
        <v>1273</v>
      </c>
      <c r="C1178" s="45" t="s">
        <v>184</v>
      </c>
      <c r="D1178" s="45" t="s">
        <v>229</v>
      </c>
      <c r="E1178" s="43">
        <v>42258</v>
      </c>
      <c r="F1178" s="42">
        <v>10</v>
      </c>
      <c r="G1178" s="42" t="s">
        <v>162</v>
      </c>
      <c r="H1178" s="42">
        <v>3</v>
      </c>
      <c r="I1178" s="42">
        <v>2</v>
      </c>
      <c r="J1178" s="42">
        <v>67</v>
      </c>
      <c r="K1178" s="44" t="s">
        <v>144</v>
      </c>
    </row>
    <row r="1179" spans="1:11">
      <c r="A1179" s="37">
        <v>2946</v>
      </c>
      <c r="B1179" s="38">
        <v>1273</v>
      </c>
      <c r="C1179" s="46" t="s">
        <v>184</v>
      </c>
      <c r="D1179" s="46" t="s">
        <v>229</v>
      </c>
      <c r="E1179" s="39">
        <v>42258</v>
      </c>
      <c r="F1179" s="38">
        <v>11</v>
      </c>
      <c r="G1179" s="38" t="s">
        <v>163</v>
      </c>
      <c r="H1179" s="38">
        <v>3</v>
      </c>
      <c r="I1179" s="38">
        <v>2</v>
      </c>
      <c r="J1179" s="38">
        <v>67</v>
      </c>
      <c r="K1179" s="40" t="s">
        <v>144</v>
      </c>
    </row>
    <row r="1180" spans="1:11">
      <c r="A1180" s="41">
        <v>2947</v>
      </c>
      <c r="B1180" s="42">
        <v>1273</v>
      </c>
      <c r="C1180" s="45" t="s">
        <v>184</v>
      </c>
      <c r="D1180" s="45" t="s">
        <v>229</v>
      </c>
      <c r="E1180" s="43">
        <v>42258</v>
      </c>
      <c r="F1180" s="42">
        <v>12</v>
      </c>
      <c r="G1180" s="42" t="s">
        <v>164</v>
      </c>
      <c r="H1180" s="42">
        <v>3</v>
      </c>
      <c r="I1180" s="42">
        <v>3</v>
      </c>
      <c r="J1180" s="42">
        <v>100</v>
      </c>
      <c r="K1180" s="44" t="s">
        <v>152</v>
      </c>
    </row>
    <row r="1181" spans="1:11">
      <c r="A1181" s="37">
        <v>2948</v>
      </c>
      <c r="B1181" s="38">
        <v>1273</v>
      </c>
      <c r="C1181" s="46" t="s">
        <v>184</v>
      </c>
      <c r="D1181" s="46" t="s">
        <v>229</v>
      </c>
      <c r="E1181" s="39">
        <v>42258</v>
      </c>
      <c r="F1181" s="38">
        <v>13</v>
      </c>
      <c r="G1181" s="38" t="s">
        <v>165</v>
      </c>
      <c r="H1181" s="38">
        <v>3</v>
      </c>
      <c r="I1181" s="38">
        <v>2</v>
      </c>
      <c r="J1181" s="38">
        <v>67</v>
      </c>
      <c r="K1181" s="40" t="s">
        <v>144</v>
      </c>
    </row>
    <row r="1182" spans="1:11">
      <c r="A1182" s="41">
        <v>2949</v>
      </c>
      <c r="B1182" s="42">
        <v>1273</v>
      </c>
      <c r="C1182" s="45" t="s">
        <v>184</v>
      </c>
      <c r="D1182" s="45" t="s">
        <v>229</v>
      </c>
      <c r="E1182" s="43">
        <v>42258</v>
      </c>
      <c r="F1182" s="42">
        <v>14</v>
      </c>
      <c r="G1182" s="42" t="s">
        <v>166</v>
      </c>
      <c r="H1182" s="42">
        <v>3</v>
      </c>
      <c r="I1182" s="42">
        <v>3</v>
      </c>
      <c r="J1182" s="42">
        <v>100</v>
      </c>
      <c r="K1182" s="44" t="s">
        <v>152</v>
      </c>
    </row>
    <row r="1183" spans="1:11">
      <c r="A1183" s="37">
        <v>2950</v>
      </c>
      <c r="B1183" s="38">
        <v>1274</v>
      </c>
      <c r="C1183" s="46" t="s">
        <v>200</v>
      </c>
      <c r="D1183" s="46" t="s">
        <v>229</v>
      </c>
      <c r="E1183" s="39">
        <v>42258</v>
      </c>
      <c r="F1183" s="38">
        <v>1</v>
      </c>
      <c r="G1183" s="38" t="s">
        <v>153</v>
      </c>
      <c r="H1183" s="38">
        <v>3</v>
      </c>
      <c r="I1183" s="38">
        <v>3</v>
      </c>
      <c r="J1183" s="38">
        <v>100</v>
      </c>
      <c r="K1183" s="40" t="s">
        <v>152</v>
      </c>
    </row>
    <row r="1184" spans="1:11">
      <c r="A1184" s="41">
        <v>2951</v>
      </c>
      <c r="B1184" s="42">
        <v>1274</v>
      </c>
      <c r="C1184" s="45" t="s">
        <v>200</v>
      </c>
      <c r="D1184" s="45" t="s">
        <v>229</v>
      </c>
      <c r="E1184" s="43">
        <v>42258</v>
      </c>
      <c r="F1184" s="42">
        <v>2</v>
      </c>
      <c r="G1184" s="42" t="s">
        <v>154</v>
      </c>
      <c r="H1184" s="42">
        <v>3</v>
      </c>
      <c r="I1184" s="42">
        <v>2</v>
      </c>
      <c r="J1184" s="42">
        <v>67</v>
      </c>
      <c r="K1184" s="44" t="s">
        <v>144</v>
      </c>
    </row>
    <row r="1185" spans="1:11">
      <c r="A1185" s="37">
        <v>2952</v>
      </c>
      <c r="B1185" s="38">
        <v>1274</v>
      </c>
      <c r="C1185" s="46" t="s">
        <v>200</v>
      </c>
      <c r="D1185" s="46" t="s">
        <v>229</v>
      </c>
      <c r="E1185" s="39">
        <v>42258</v>
      </c>
      <c r="F1185" s="38">
        <v>3</v>
      </c>
      <c r="G1185" s="38" t="s">
        <v>155</v>
      </c>
      <c r="H1185" s="38">
        <v>3</v>
      </c>
      <c r="I1185" s="38">
        <v>2</v>
      </c>
      <c r="J1185" s="38">
        <v>67</v>
      </c>
      <c r="K1185" s="40" t="s">
        <v>144</v>
      </c>
    </row>
    <row r="1186" spans="1:11">
      <c r="A1186" s="41">
        <v>2953</v>
      </c>
      <c r="B1186" s="42">
        <v>1274</v>
      </c>
      <c r="C1186" s="45" t="s">
        <v>200</v>
      </c>
      <c r="D1186" s="45" t="s">
        <v>229</v>
      </c>
      <c r="E1186" s="43">
        <v>42258</v>
      </c>
      <c r="F1186" s="42">
        <v>4</v>
      </c>
      <c r="G1186" s="42" t="s">
        <v>156</v>
      </c>
      <c r="H1186" s="42">
        <v>3</v>
      </c>
      <c r="I1186" s="42">
        <v>3</v>
      </c>
      <c r="J1186" s="42">
        <v>100</v>
      </c>
      <c r="K1186" s="44" t="s">
        <v>152</v>
      </c>
    </row>
    <row r="1187" spans="1:11">
      <c r="A1187" s="37">
        <v>2954</v>
      </c>
      <c r="B1187" s="38">
        <v>1274</v>
      </c>
      <c r="C1187" s="46" t="s">
        <v>200</v>
      </c>
      <c r="D1187" s="46" t="s">
        <v>229</v>
      </c>
      <c r="E1187" s="39">
        <v>42258</v>
      </c>
      <c r="F1187" s="38">
        <v>5</v>
      </c>
      <c r="G1187" s="38" t="s">
        <v>157</v>
      </c>
      <c r="H1187" s="38">
        <v>3</v>
      </c>
      <c r="I1187" s="38">
        <v>2</v>
      </c>
      <c r="J1187" s="38">
        <v>67</v>
      </c>
      <c r="K1187" s="40" t="s">
        <v>144</v>
      </c>
    </row>
    <row r="1188" spans="1:11">
      <c r="A1188" s="41">
        <v>2955</v>
      </c>
      <c r="B1188" s="42">
        <v>1274</v>
      </c>
      <c r="C1188" s="45" t="s">
        <v>200</v>
      </c>
      <c r="D1188" s="45" t="s">
        <v>229</v>
      </c>
      <c r="E1188" s="43">
        <v>42258</v>
      </c>
      <c r="F1188" s="42">
        <v>6</v>
      </c>
      <c r="G1188" s="42" t="s">
        <v>158</v>
      </c>
      <c r="H1188" s="42">
        <v>3</v>
      </c>
      <c r="I1188" s="42">
        <v>3</v>
      </c>
      <c r="J1188" s="42">
        <v>100</v>
      </c>
      <c r="K1188" s="44" t="s">
        <v>152</v>
      </c>
    </row>
    <row r="1189" spans="1:11">
      <c r="A1189" s="37">
        <v>2956</v>
      </c>
      <c r="B1189" s="38">
        <v>1274</v>
      </c>
      <c r="C1189" s="46" t="s">
        <v>200</v>
      </c>
      <c r="D1189" s="46" t="s">
        <v>229</v>
      </c>
      <c r="E1189" s="39">
        <v>42258</v>
      </c>
      <c r="F1189" s="38">
        <v>7</v>
      </c>
      <c r="G1189" s="38" t="s">
        <v>159</v>
      </c>
      <c r="H1189" s="38">
        <v>3</v>
      </c>
      <c r="I1189" s="38">
        <v>3</v>
      </c>
      <c r="J1189" s="38">
        <v>100</v>
      </c>
      <c r="K1189" s="40" t="s">
        <v>152</v>
      </c>
    </row>
    <row r="1190" spans="1:11">
      <c r="A1190" s="41">
        <v>2957</v>
      </c>
      <c r="B1190" s="42">
        <v>1274</v>
      </c>
      <c r="C1190" s="45" t="s">
        <v>200</v>
      </c>
      <c r="D1190" s="45" t="s">
        <v>229</v>
      </c>
      <c r="E1190" s="43">
        <v>42258</v>
      </c>
      <c r="F1190" s="42">
        <v>8</v>
      </c>
      <c r="G1190" s="42" t="s">
        <v>160</v>
      </c>
      <c r="H1190" s="42">
        <v>3</v>
      </c>
      <c r="I1190" s="42">
        <v>2</v>
      </c>
      <c r="J1190" s="42">
        <v>67</v>
      </c>
      <c r="K1190" s="44" t="s">
        <v>144</v>
      </c>
    </row>
    <row r="1191" spans="1:11">
      <c r="A1191" s="37">
        <v>2958</v>
      </c>
      <c r="B1191" s="38">
        <v>1274</v>
      </c>
      <c r="C1191" s="46" t="s">
        <v>200</v>
      </c>
      <c r="D1191" s="46" t="s">
        <v>229</v>
      </c>
      <c r="E1191" s="39">
        <v>42258</v>
      </c>
      <c r="F1191" s="38">
        <v>9</v>
      </c>
      <c r="G1191" s="38" t="s">
        <v>161</v>
      </c>
      <c r="H1191" s="38">
        <v>3</v>
      </c>
      <c r="I1191" s="38">
        <v>2</v>
      </c>
      <c r="J1191" s="38">
        <v>67</v>
      </c>
      <c r="K1191" s="40" t="s">
        <v>144</v>
      </c>
    </row>
    <row r="1192" spans="1:11">
      <c r="A1192" s="41">
        <v>2959</v>
      </c>
      <c r="B1192" s="42">
        <v>1274</v>
      </c>
      <c r="C1192" s="45" t="s">
        <v>200</v>
      </c>
      <c r="D1192" s="45" t="s">
        <v>229</v>
      </c>
      <c r="E1192" s="43">
        <v>42258</v>
      </c>
      <c r="F1192" s="42">
        <v>10</v>
      </c>
      <c r="G1192" s="42" t="s">
        <v>162</v>
      </c>
      <c r="H1192" s="42">
        <v>3</v>
      </c>
      <c r="I1192" s="42">
        <v>2</v>
      </c>
      <c r="J1192" s="42">
        <v>67</v>
      </c>
      <c r="K1192" s="44" t="s">
        <v>144</v>
      </c>
    </row>
    <row r="1193" spans="1:11">
      <c r="A1193" s="37">
        <v>2960</v>
      </c>
      <c r="B1193" s="38">
        <v>1274</v>
      </c>
      <c r="C1193" s="46" t="s">
        <v>200</v>
      </c>
      <c r="D1193" s="46" t="s">
        <v>229</v>
      </c>
      <c r="E1193" s="39">
        <v>42258</v>
      </c>
      <c r="F1193" s="38">
        <v>11</v>
      </c>
      <c r="G1193" s="38" t="s">
        <v>163</v>
      </c>
      <c r="H1193" s="38">
        <v>3</v>
      </c>
      <c r="I1193" s="38">
        <v>2</v>
      </c>
      <c r="J1193" s="38">
        <v>67</v>
      </c>
      <c r="K1193" s="40" t="s">
        <v>144</v>
      </c>
    </row>
    <row r="1194" spans="1:11">
      <c r="A1194" s="41">
        <v>2961</v>
      </c>
      <c r="B1194" s="42">
        <v>1274</v>
      </c>
      <c r="C1194" s="45" t="s">
        <v>200</v>
      </c>
      <c r="D1194" s="45" t="s">
        <v>229</v>
      </c>
      <c r="E1194" s="43">
        <v>42258</v>
      </c>
      <c r="F1194" s="42">
        <v>12</v>
      </c>
      <c r="G1194" s="42" t="s">
        <v>164</v>
      </c>
      <c r="H1194" s="42">
        <v>3</v>
      </c>
      <c r="I1194" s="42">
        <v>2</v>
      </c>
      <c r="J1194" s="42">
        <v>67</v>
      </c>
      <c r="K1194" s="44" t="s">
        <v>144</v>
      </c>
    </row>
    <row r="1195" spans="1:11">
      <c r="A1195" s="37">
        <v>2962</v>
      </c>
      <c r="B1195" s="38">
        <v>1274</v>
      </c>
      <c r="C1195" s="46" t="s">
        <v>200</v>
      </c>
      <c r="D1195" s="46" t="s">
        <v>229</v>
      </c>
      <c r="E1195" s="39">
        <v>42258</v>
      </c>
      <c r="F1195" s="38">
        <v>13</v>
      </c>
      <c r="G1195" s="38" t="s">
        <v>165</v>
      </c>
      <c r="H1195" s="38">
        <v>3</v>
      </c>
      <c r="I1195" s="38">
        <v>2</v>
      </c>
      <c r="J1195" s="38">
        <v>67</v>
      </c>
      <c r="K1195" s="40" t="s">
        <v>144</v>
      </c>
    </row>
    <row r="1196" spans="1:11">
      <c r="A1196" s="41">
        <v>2963</v>
      </c>
      <c r="B1196" s="42">
        <v>1274</v>
      </c>
      <c r="C1196" s="45" t="s">
        <v>200</v>
      </c>
      <c r="D1196" s="45" t="s">
        <v>229</v>
      </c>
      <c r="E1196" s="43">
        <v>42258</v>
      </c>
      <c r="F1196" s="42">
        <v>14</v>
      </c>
      <c r="G1196" s="42" t="s">
        <v>166</v>
      </c>
      <c r="H1196" s="42">
        <v>3</v>
      </c>
      <c r="I1196" s="42">
        <v>3</v>
      </c>
      <c r="J1196" s="42">
        <v>100</v>
      </c>
      <c r="K1196" s="44" t="s">
        <v>152</v>
      </c>
    </row>
    <row r="1197" spans="1:11">
      <c r="A1197" s="37">
        <v>2964</v>
      </c>
      <c r="B1197" s="38">
        <v>1275</v>
      </c>
      <c r="C1197" s="46" t="s">
        <v>194</v>
      </c>
      <c r="D1197" s="46" t="s">
        <v>168</v>
      </c>
      <c r="E1197" s="39">
        <v>42258</v>
      </c>
      <c r="F1197" s="38">
        <v>1</v>
      </c>
      <c r="G1197" s="38" t="s">
        <v>143</v>
      </c>
      <c r="H1197" s="38">
        <v>11</v>
      </c>
      <c r="I1197" s="38">
        <v>8</v>
      </c>
      <c r="J1197" s="38">
        <v>73</v>
      </c>
      <c r="K1197" s="40" t="s">
        <v>151</v>
      </c>
    </row>
    <row r="1198" spans="1:11">
      <c r="A1198" s="41">
        <v>2965</v>
      </c>
      <c r="B1198" s="42">
        <v>1275</v>
      </c>
      <c r="C1198" s="45" t="s">
        <v>194</v>
      </c>
      <c r="D1198" s="45" t="s">
        <v>168</v>
      </c>
      <c r="E1198" s="43">
        <v>42258</v>
      </c>
      <c r="F1198" s="42">
        <v>2</v>
      </c>
      <c r="G1198" s="42" t="s">
        <v>145</v>
      </c>
      <c r="H1198" s="42">
        <v>5</v>
      </c>
      <c r="I1198" s="42">
        <v>4</v>
      </c>
      <c r="J1198" s="42">
        <v>80</v>
      </c>
      <c r="K1198" s="44" t="s">
        <v>146</v>
      </c>
    </row>
    <row r="1199" spans="1:11">
      <c r="A1199" s="37">
        <v>2966</v>
      </c>
      <c r="B1199" s="38">
        <v>1275</v>
      </c>
      <c r="C1199" s="46" t="s">
        <v>194</v>
      </c>
      <c r="D1199" s="46" t="s">
        <v>168</v>
      </c>
      <c r="E1199" s="39">
        <v>42258</v>
      </c>
      <c r="F1199" s="38">
        <v>3</v>
      </c>
      <c r="G1199" s="38" t="s">
        <v>147</v>
      </c>
      <c r="H1199" s="38">
        <v>5</v>
      </c>
      <c r="I1199" s="38">
        <v>2</v>
      </c>
      <c r="J1199" s="38">
        <v>40</v>
      </c>
      <c r="K1199" s="40" t="s">
        <v>144</v>
      </c>
    </row>
    <row r="1200" spans="1:11">
      <c r="A1200" s="41">
        <v>2967</v>
      </c>
      <c r="B1200" s="42">
        <v>1275</v>
      </c>
      <c r="C1200" s="45" t="s">
        <v>194</v>
      </c>
      <c r="D1200" s="45" t="s">
        <v>168</v>
      </c>
      <c r="E1200" s="43">
        <v>42258</v>
      </c>
      <c r="F1200" s="42">
        <v>4</v>
      </c>
      <c r="G1200" s="42" t="s">
        <v>148</v>
      </c>
      <c r="H1200" s="42">
        <v>2</v>
      </c>
      <c r="I1200" s="42">
        <v>0</v>
      </c>
      <c r="J1200" s="42">
        <v>0</v>
      </c>
      <c r="K1200" s="44" t="s">
        <v>144</v>
      </c>
    </row>
    <row r="1201" spans="1:11">
      <c r="A1201" s="37">
        <v>2968</v>
      </c>
      <c r="B1201" s="38">
        <v>1275</v>
      </c>
      <c r="C1201" s="46" t="s">
        <v>194</v>
      </c>
      <c r="D1201" s="46" t="s">
        <v>168</v>
      </c>
      <c r="E1201" s="39">
        <v>42258</v>
      </c>
      <c r="F1201" s="38">
        <v>5</v>
      </c>
      <c r="G1201" s="38" t="s">
        <v>149</v>
      </c>
      <c r="H1201" s="38">
        <v>2</v>
      </c>
      <c r="I1201" s="38">
        <v>1</v>
      </c>
      <c r="J1201" s="38">
        <v>50</v>
      </c>
      <c r="K1201" s="40" t="s">
        <v>144</v>
      </c>
    </row>
    <row r="1202" spans="1:11">
      <c r="A1202" s="41">
        <v>2969</v>
      </c>
      <c r="B1202" s="42">
        <v>1276</v>
      </c>
      <c r="C1202" s="45" t="s">
        <v>231</v>
      </c>
      <c r="D1202" s="45" t="s">
        <v>168</v>
      </c>
      <c r="E1202" s="43">
        <v>42258</v>
      </c>
      <c r="F1202" s="42">
        <v>1</v>
      </c>
      <c r="G1202" s="42" t="s">
        <v>143</v>
      </c>
      <c r="H1202" s="42">
        <v>11</v>
      </c>
      <c r="I1202" s="42">
        <v>6</v>
      </c>
      <c r="J1202" s="42">
        <v>55</v>
      </c>
      <c r="K1202" s="44" t="s">
        <v>144</v>
      </c>
    </row>
    <row r="1203" spans="1:11">
      <c r="A1203" s="37">
        <v>2970</v>
      </c>
      <c r="B1203" s="38">
        <v>1276</v>
      </c>
      <c r="C1203" s="46" t="s">
        <v>231</v>
      </c>
      <c r="D1203" s="46" t="s">
        <v>168</v>
      </c>
      <c r="E1203" s="39">
        <v>42258</v>
      </c>
      <c r="F1203" s="38">
        <v>2</v>
      </c>
      <c r="G1203" s="38" t="s">
        <v>145</v>
      </c>
      <c r="H1203" s="38">
        <v>5</v>
      </c>
      <c r="I1203" s="38">
        <v>3</v>
      </c>
      <c r="J1203" s="38">
        <v>60</v>
      </c>
      <c r="K1203" s="40" t="s">
        <v>144</v>
      </c>
    </row>
    <row r="1204" spans="1:11">
      <c r="A1204" s="41">
        <v>2971</v>
      </c>
      <c r="B1204" s="42">
        <v>1276</v>
      </c>
      <c r="C1204" s="45" t="s">
        <v>231</v>
      </c>
      <c r="D1204" s="45" t="s">
        <v>168</v>
      </c>
      <c r="E1204" s="43">
        <v>42258</v>
      </c>
      <c r="F1204" s="42">
        <v>3</v>
      </c>
      <c r="G1204" s="42" t="s">
        <v>147</v>
      </c>
      <c r="H1204" s="42">
        <v>5</v>
      </c>
      <c r="I1204" s="42">
        <v>2</v>
      </c>
      <c r="J1204" s="42">
        <v>40</v>
      </c>
      <c r="K1204" s="44" t="s">
        <v>144</v>
      </c>
    </row>
    <row r="1205" spans="1:11">
      <c r="A1205" s="37">
        <v>2972</v>
      </c>
      <c r="B1205" s="38">
        <v>1276</v>
      </c>
      <c r="C1205" s="46" t="s">
        <v>231</v>
      </c>
      <c r="D1205" s="46" t="s">
        <v>168</v>
      </c>
      <c r="E1205" s="39">
        <v>42258</v>
      </c>
      <c r="F1205" s="38">
        <v>4</v>
      </c>
      <c r="G1205" s="38" t="s">
        <v>148</v>
      </c>
      <c r="H1205" s="38">
        <v>2</v>
      </c>
      <c r="I1205" s="38">
        <v>0</v>
      </c>
      <c r="J1205" s="38">
        <v>0</v>
      </c>
      <c r="K1205" s="40" t="s">
        <v>144</v>
      </c>
    </row>
    <row r="1206" spans="1:11">
      <c r="A1206" s="41">
        <v>2973</v>
      </c>
      <c r="B1206" s="42">
        <v>1276</v>
      </c>
      <c r="C1206" s="45" t="s">
        <v>231</v>
      </c>
      <c r="D1206" s="45" t="s">
        <v>168</v>
      </c>
      <c r="E1206" s="43">
        <v>42258</v>
      </c>
      <c r="F1206" s="42">
        <v>5</v>
      </c>
      <c r="G1206" s="42" t="s">
        <v>149</v>
      </c>
      <c r="H1206" s="42">
        <v>2</v>
      </c>
      <c r="I1206" s="42">
        <v>2</v>
      </c>
      <c r="J1206" s="42">
        <v>100</v>
      </c>
      <c r="K1206" s="44" t="s">
        <v>150</v>
      </c>
    </row>
    <row r="1207" spans="1:11">
      <c r="A1207" s="37">
        <v>2974</v>
      </c>
      <c r="B1207" s="38">
        <v>1277</v>
      </c>
      <c r="C1207" s="46" t="s">
        <v>171</v>
      </c>
      <c r="D1207" s="46" t="s">
        <v>229</v>
      </c>
      <c r="E1207" s="39">
        <v>42258</v>
      </c>
      <c r="F1207" s="38">
        <v>1</v>
      </c>
      <c r="G1207" s="38" t="s">
        <v>153</v>
      </c>
      <c r="H1207" s="38">
        <v>3</v>
      </c>
      <c r="I1207" s="38">
        <v>3</v>
      </c>
      <c r="J1207" s="38">
        <v>100</v>
      </c>
      <c r="K1207" s="40" t="s">
        <v>152</v>
      </c>
    </row>
    <row r="1208" spans="1:11">
      <c r="A1208" s="41">
        <v>2975</v>
      </c>
      <c r="B1208" s="42">
        <v>1277</v>
      </c>
      <c r="C1208" s="45" t="s">
        <v>171</v>
      </c>
      <c r="D1208" s="45" t="s">
        <v>229</v>
      </c>
      <c r="E1208" s="43">
        <v>42258</v>
      </c>
      <c r="F1208" s="42">
        <v>2</v>
      </c>
      <c r="G1208" s="42" t="s">
        <v>154</v>
      </c>
      <c r="H1208" s="42">
        <v>3</v>
      </c>
      <c r="I1208" s="42">
        <v>3</v>
      </c>
      <c r="J1208" s="42">
        <v>100</v>
      </c>
      <c r="K1208" s="44" t="s">
        <v>152</v>
      </c>
    </row>
    <row r="1209" spans="1:11">
      <c r="A1209" s="37">
        <v>2976</v>
      </c>
      <c r="B1209" s="38">
        <v>1277</v>
      </c>
      <c r="C1209" s="46" t="s">
        <v>171</v>
      </c>
      <c r="D1209" s="46" t="s">
        <v>229</v>
      </c>
      <c r="E1209" s="39">
        <v>42258</v>
      </c>
      <c r="F1209" s="38">
        <v>3</v>
      </c>
      <c r="G1209" s="38" t="s">
        <v>155</v>
      </c>
      <c r="H1209" s="38">
        <v>3</v>
      </c>
      <c r="I1209" s="38">
        <v>3</v>
      </c>
      <c r="J1209" s="38">
        <v>100</v>
      </c>
      <c r="K1209" s="40" t="s">
        <v>152</v>
      </c>
    </row>
    <row r="1210" spans="1:11">
      <c r="A1210" s="41">
        <v>2977</v>
      </c>
      <c r="B1210" s="42">
        <v>1277</v>
      </c>
      <c r="C1210" s="45" t="s">
        <v>171</v>
      </c>
      <c r="D1210" s="45" t="s">
        <v>229</v>
      </c>
      <c r="E1210" s="43">
        <v>42258</v>
      </c>
      <c r="F1210" s="42">
        <v>4</v>
      </c>
      <c r="G1210" s="42" t="s">
        <v>156</v>
      </c>
      <c r="H1210" s="42">
        <v>3</v>
      </c>
      <c r="I1210" s="42">
        <v>3</v>
      </c>
      <c r="J1210" s="42">
        <v>100</v>
      </c>
      <c r="K1210" s="44" t="s">
        <v>152</v>
      </c>
    </row>
    <row r="1211" spans="1:11">
      <c r="A1211" s="37">
        <v>2978</v>
      </c>
      <c r="B1211" s="38">
        <v>1277</v>
      </c>
      <c r="C1211" s="46" t="s">
        <v>171</v>
      </c>
      <c r="D1211" s="46" t="s">
        <v>229</v>
      </c>
      <c r="E1211" s="39">
        <v>42258</v>
      </c>
      <c r="F1211" s="38">
        <v>5</v>
      </c>
      <c r="G1211" s="38" t="s">
        <v>157</v>
      </c>
      <c r="H1211" s="38">
        <v>3</v>
      </c>
      <c r="I1211" s="38">
        <v>3</v>
      </c>
      <c r="J1211" s="38">
        <v>100</v>
      </c>
      <c r="K1211" s="40" t="s">
        <v>152</v>
      </c>
    </row>
    <row r="1212" spans="1:11">
      <c r="A1212" s="41">
        <v>2979</v>
      </c>
      <c r="B1212" s="42">
        <v>1277</v>
      </c>
      <c r="C1212" s="45" t="s">
        <v>171</v>
      </c>
      <c r="D1212" s="45" t="s">
        <v>229</v>
      </c>
      <c r="E1212" s="43">
        <v>42258</v>
      </c>
      <c r="F1212" s="42">
        <v>6</v>
      </c>
      <c r="G1212" s="42" t="s">
        <v>158</v>
      </c>
      <c r="H1212" s="42">
        <v>3</v>
      </c>
      <c r="I1212" s="42">
        <v>3</v>
      </c>
      <c r="J1212" s="42">
        <v>100</v>
      </c>
      <c r="K1212" s="44" t="s">
        <v>152</v>
      </c>
    </row>
    <row r="1213" spans="1:11">
      <c r="A1213" s="37">
        <v>2980</v>
      </c>
      <c r="B1213" s="38">
        <v>1277</v>
      </c>
      <c r="C1213" s="46" t="s">
        <v>171</v>
      </c>
      <c r="D1213" s="46" t="s">
        <v>229</v>
      </c>
      <c r="E1213" s="39">
        <v>42258</v>
      </c>
      <c r="F1213" s="38">
        <v>7</v>
      </c>
      <c r="G1213" s="38" t="s">
        <v>159</v>
      </c>
      <c r="H1213" s="38">
        <v>3</v>
      </c>
      <c r="I1213" s="38">
        <v>3</v>
      </c>
      <c r="J1213" s="38">
        <v>100</v>
      </c>
      <c r="K1213" s="40" t="s">
        <v>152</v>
      </c>
    </row>
    <row r="1214" spans="1:11">
      <c r="A1214" s="41">
        <v>2981</v>
      </c>
      <c r="B1214" s="42">
        <v>1277</v>
      </c>
      <c r="C1214" s="45" t="s">
        <v>171</v>
      </c>
      <c r="D1214" s="45" t="s">
        <v>229</v>
      </c>
      <c r="E1214" s="43">
        <v>42258</v>
      </c>
      <c r="F1214" s="42">
        <v>8</v>
      </c>
      <c r="G1214" s="42" t="s">
        <v>160</v>
      </c>
      <c r="H1214" s="42">
        <v>3</v>
      </c>
      <c r="I1214" s="42">
        <v>2</v>
      </c>
      <c r="J1214" s="42">
        <v>67</v>
      </c>
      <c r="K1214" s="44" t="s">
        <v>144</v>
      </c>
    </row>
    <row r="1215" spans="1:11">
      <c r="A1215" s="37">
        <v>2982</v>
      </c>
      <c r="B1215" s="38">
        <v>1277</v>
      </c>
      <c r="C1215" s="46" t="s">
        <v>171</v>
      </c>
      <c r="D1215" s="46" t="s">
        <v>229</v>
      </c>
      <c r="E1215" s="39">
        <v>42258</v>
      </c>
      <c r="F1215" s="38">
        <v>9</v>
      </c>
      <c r="G1215" s="38" t="s">
        <v>161</v>
      </c>
      <c r="H1215" s="38">
        <v>3</v>
      </c>
      <c r="I1215" s="38">
        <v>3</v>
      </c>
      <c r="J1215" s="38">
        <v>100</v>
      </c>
      <c r="K1215" s="40" t="s">
        <v>152</v>
      </c>
    </row>
    <row r="1216" spans="1:11">
      <c r="A1216" s="41">
        <v>2983</v>
      </c>
      <c r="B1216" s="42">
        <v>1277</v>
      </c>
      <c r="C1216" s="45" t="s">
        <v>171</v>
      </c>
      <c r="D1216" s="45" t="s">
        <v>229</v>
      </c>
      <c r="E1216" s="43">
        <v>42258</v>
      </c>
      <c r="F1216" s="42">
        <v>10</v>
      </c>
      <c r="G1216" s="42" t="s">
        <v>162</v>
      </c>
      <c r="H1216" s="42">
        <v>3</v>
      </c>
      <c r="I1216" s="42">
        <v>1</v>
      </c>
      <c r="J1216" s="42">
        <v>33</v>
      </c>
      <c r="K1216" s="44" t="s">
        <v>144</v>
      </c>
    </row>
    <row r="1217" spans="1:11">
      <c r="A1217" s="37">
        <v>2984</v>
      </c>
      <c r="B1217" s="38">
        <v>1277</v>
      </c>
      <c r="C1217" s="46" t="s">
        <v>171</v>
      </c>
      <c r="D1217" s="46" t="s">
        <v>229</v>
      </c>
      <c r="E1217" s="39">
        <v>42258</v>
      </c>
      <c r="F1217" s="38">
        <v>11</v>
      </c>
      <c r="G1217" s="38" t="s">
        <v>163</v>
      </c>
      <c r="H1217" s="38">
        <v>3</v>
      </c>
      <c r="I1217" s="38">
        <v>2</v>
      </c>
      <c r="J1217" s="38">
        <v>67</v>
      </c>
      <c r="K1217" s="40" t="s">
        <v>144</v>
      </c>
    </row>
    <row r="1218" spans="1:11">
      <c r="A1218" s="41">
        <v>2985</v>
      </c>
      <c r="B1218" s="42">
        <v>1277</v>
      </c>
      <c r="C1218" s="45" t="s">
        <v>171</v>
      </c>
      <c r="D1218" s="45" t="s">
        <v>229</v>
      </c>
      <c r="E1218" s="43">
        <v>42258</v>
      </c>
      <c r="F1218" s="42">
        <v>12</v>
      </c>
      <c r="G1218" s="42" t="s">
        <v>164</v>
      </c>
      <c r="H1218" s="42">
        <v>3</v>
      </c>
      <c r="I1218" s="42">
        <v>2</v>
      </c>
      <c r="J1218" s="42">
        <v>67</v>
      </c>
      <c r="K1218" s="44" t="s">
        <v>144</v>
      </c>
    </row>
    <row r="1219" spans="1:11">
      <c r="A1219" s="37">
        <v>2986</v>
      </c>
      <c r="B1219" s="38">
        <v>1277</v>
      </c>
      <c r="C1219" s="46" t="s">
        <v>171</v>
      </c>
      <c r="D1219" s="46" t="s">
        <v>229</v>
      </c>
      <c r="E1219" s="39">
        <v>42258</v>
      </c>
      <c r="F1219" s="38">
        <v>13</v>
      </c>
      <c r="G1219" s="38" t="s">
        <v>165</v>
      </c>
      <c r="H1219" s="38">
        <v>3</v>
      </c>
      <c r="I1219" s="38">
        <v>3</v>
      </c>
      <c r="J1219" s="38">
        <v>100</v>
      </c>
      <c r="K1219" s="40" t="s">
        <v>152</v>
      </c>
    </row>
    <row r="1220" spans="1:11">
      <c r="A1220" s="41">
        <v>2987</v>
      </c>
      <c r="B1220" s="42">
        <v>1277</v>
      </c>
      <c r="C1220" s="45" t="s">
        <v>171</v>
      </c>
      <c r="D1220" s="45" t="s">
        <v>229</v>
      </c>
      <c r="E1220" s="43">
        <v>42258</v>
      </c>
      <c r="F1220" s="42">
        <v>14</v>
      </c>
      <c r="G1220" s="42" t="s">
        <v>166</v>
      </c>
      <c r="H1220" s="42">
        <v>3</v>
      </c>
      <c r="I1220" s="42">
        <v>3</v>
      </c>
      <c r="J1220" s="42">
        <v>100</v>
      </c>
      <c r="K1220" s="44" t="s">
        <v>152</v>
      </c>
    </row>
    <row r="1221" spans="1:11">
      <c r="A1221" s="37">
        <v>2988</v>
      </c>
      <c r="B1221" s="38">
        <v>1278</v>
      </c>
      <c r="C1221" s="46" t="s">
        <v>193</v>
      </c>
      <c r="D1221" s="46" t="s">
        <v>229</v>
      </c>
      <c r="E1221" s="39">
        <v>42258</v>
      </c>
      <c r="F1221" s="38">
        <v>1</v>
      </c>
      <c r="G1221" s="38" t="s">
        <v>153</v>
      </c>
      <c r="H1221" s="38">
        <v>3</v>
      </c>
      <c r="I1221" s="38">
        <v>3</v>
      </c>
      <c r="J1221" s="38">
        <v>100</v>
      </c>
      <c r="K1221" s="40" t="s">
        <v>152</v>
      </c>
    </row>
    <row r="1222" spans="1:11">
      <c r="A1222" s="41">
        <v>2989</v>
      </c>
      <c r="B1222" s="42">
        <v>1278</v>
      </c>
      <c r="C1222" s="45" t="s">
        <v>193</v>
      </c>
      <c r="D1222" s="45" t="s">
        <v>229</v>
      </c>
      <c r="E1222" s="43">
        <v>42258</v>
      </c>
      <c r="F1222" s="42">
        <v>2</v>
      </c>
      <c r="G1222" s="42" t="s">
        <v>154</v>
      </c>
      <c r="H1222" s="42">
        <v>3</v>
      </c>
      <c r="I1222" s="42">
        <v>3</v>
      </c>
      <c r="J1222" s="42">
        <v>100</v>
      </c>
      <c r="K1222" s="44" t="s">
        <v>152</v>
      </c>
    </row>
    <row r="1223" spans="1:11">
      <c r="A1223" s="37">
        <v>2990</v>
      </c>
      <c r="B1223" s="38">
        <v>1278</v>
      </c>
      <c r="C1223" s="46" t="s">
        <v>193</v>
      </c>
      <c r="D1223" s="46" t="s">
        <v>229</v>
      </c>
      <c r="E1223" s="39">
        <v>42258</v>
      </c>
      <c r="F1223" s="38">
        <v>3</v>
      </c>
      <c r="G1223" s="38" t="s">
        <v>155</v>
      </c>
      <c r="H1223" s="38">
        <v>3</v>
      </c>
      <c r="I1223" s="38">
        <v>3</v>
      </c>
      <c r="J1223" s="38">
        <v>100</v>
      </c>
      <c r="K1223" s="40" t="s">
        <v>152</v>
      </c>
    </row>
    <row r="1224" spans="1:11">
      <c r="A1224" s="41">
        <v>2991</v>
      </c>
      <c r="B1224" s="42">
        <v>1278</v>
      </c>
      <c r="C1224" s="45" t="s">
        <v>193</v>
      </c>
      <c r="D1224" s="45" t="s">
        <v>229</v>
      </c>
      <c r="E1224" s="43">
        <v>42258</v>
      </c>
      <c r="F1224" s="42">
        <v>4</v>
      </c>
      <c r="G1224" s="42" t="s">
        <v>156</v>
      </c>
      <c r="H1224" s="42">
        <v>3</v>
      </c>
      <c r="I1224" s="42">
        <v>3</v>
      </c>
      <c r="J1224" s="42">
        <v>100</v>
      </c>
      <c r="K1224" s="44" t="s">
        <v>152</v>
      </c>
    </row>
    <row r="1225" spans="1:11">
      <c r="A1225" s="37">
        <v>2992</v>
      </c>
      <c r="B1225" s="38">
        <v>1278</v>
      </c>
      <c r="C1225" s="46" t="s">
        <v>193</v>
      </c>
      <c r="D1225" s="46" t="s">
        <v>229</v>
      </c>
      <c r="E1225" s="39">
        <v>42258</v>
      </c>
      <c r="F1225" s="38">
        <v>5</v>
      </c>
      <c r="G1225" s="38" t="s">
        <v>157</v>
      </c>
      <c r="H1225" s="38">
        <v>3</v>
      </c>
      <c r="I1225" s="38">
        <v>3</v>
      </c>
      <c r="J1225" s="38">
        <v>100</v>
      </c>
      <c r="K1225" s="40" t="s">
        <v>152</v>
      </c>
    </row>
    <row r="1226" spans="1:11">
      <c r="A1226" s="41">
        <v>2993</v>
      </c>
      <c r="B1226" s="42">
        <v>1278</v>
      </c>
      <c r="C1226" s="45" t="s">
        <v>193</v>
      </c>
      <c r="D1226" s="45" t="s">
        <v>229</v>
      </c>
      <c r="E1226" s="43">
        <v>42258</v>
      </c>
      <c r="F1226" s="42">
        <v>6</v>
      </c>
      <c r="G1226" s="42" t="s">
        <v>158</v>
      </c>
      <c r="H1226" s="42">
        <v>3</v>
      </c>
      <c r="I1226" s="42">
        <v>3</v>
      </c>
      <c r="J1226" s="42">
        <v>100</v>
      </c>
      <c r="K1226" s="44" t="s">
        <v>152</v>
      </c>
    </row>
    <row r="1227" spans="1:11">
      <c r="A1227" s="37">
        <v>2994</v>
      </c>
      <c r="B1227" s="38">
        <v>1278</v>
      </c>
      <c r="C1227" s="46" t="s">
        <v>193</v>
      </c>
      <c r="D1227" s="46" t="s">
        <v>229</v>
      </c>
      <c r="E1227" s="39">
        <v>42258</v>
      </c>
      <c r="F1227" s="38">
        <v>7</v>
      </c>
      <c r="G1227" s="38" t="s">
        <v>159</v>
      </c>
      <c r="H1227" s="38">
        <v>3</v>
      </c>
      <c r="I1227" s="38">
        <v>3</v>
      </c>
      <c r="J1227" s="38">
        <v>100</v>
      </c>
      <c r="K1227" s="40" t="s">
        <v>152</v>
      </c>
    </row>
    <row r="1228" spans="1:11">
      <c r="A1228" s="41">
        <v>2995</v>
      </c>
      <c r="B1228" s="42">
        <v>1278</v>
      </c>
      <c r="C1228" s="45" t="s">
        <v>193</v>
      </c>
      <c r="D1228" s="45" t="s">
        <v>229</v>
      </c>
      <c r="E1228" s="43">
        <v>42258</v>
      </c>
      <c r="F1228" s="42">
        <v>8</v>
      </c>
      <c r="G1228" s="42" t="s">
        <v>160</v>
      </c>
      <c r="H1228" s="42">
        <v>3</v>
      </c>
      <c r="I1228" s="42">
        <v>3</v>
      </c>
      <c r="J1228" s="42">
        <v>100</v>
      </c>
      <c r="K1228" s="44" t="s">
        <v>152</v>
      </c>
    </row>
    <row r="1229" spans="1:11">
      <c r="A1229" s="37">
        <v>2996</v>
      </c>
      <c r="B1229" s="38">
        <v>1278</v>
      </c>
      <c r="C1229" s="46" t="s">
        <v>193</v>
      </c>
      <c r="D1229" s="46" t="s">
        <v>229</v>
      </c>
      <c r="E1229" s="39">
        <v>42258</v>
      </c>
      <c r="F1229" s="38">
        <v>9</v>
      </c>
      <c r="G1229" s="38" t="s">
        <v>161</v>
      </c>
      <c r="H1229" s="38">
        <v>3</v>
      </c>
      <c r="I1229" s="38">
        <v>3</v>
      </c>
      <c r="J1229" s="38">
        <v>100</v>
      </c>
      <c r="K1229" s="40" t="s">
        <v>152</v>
      </c>
    </row>
    <row r="1230" spans="1:11">
      <c r="A1230" s="41">
        <v>2997</v>
      </c>
      <c r="B1230" s="42">
        <v>1278</v>
      </c>
      <c r="C1230" s="45" t="s">
        <v>193</v>
      </c>
      <c r="D1230" s="45" t="s">
        <v>229</v>
      </c>
      <c r="E1230" s="43">
        <v>42258</v>
      </c>
      <c r="F1230" s="42">
        <v>10</v>
      </c>
      <c r="G1230" s="42" t="s">
        <v>162</v>
      </c>
      <c r="H1230" s="42">
        <v>3</v>
      </c>
      <c r="I1230" s="42">
        <v>2</v>
      </c>
      <c r="J1230" s="42">
        <v>67</v>
      </c>
      <c r="K1230" s="44" t="s">
        <v>144</v>
      </c>
    </row>
    <row r="1231" spans="1:11">
      <c r="A1231" s="37">
        <v>2998</v>
      </c>
      <c r="B1231" s="38">
        <v>1278</v>
      </c>
      <c r="C1231" s="46" t="s">
        <v>193</v>
      </c>
      <c r="D1231" s="46" t="s">
        <v>229</v>
      </c>
      <c r="E1231" s="39">
        <v>42258</v>
      </c>
      <c r="F1231" s="38">
        <v>11</v>
      </c>
      <c r="G1231" s="38" t="s">
        <v>163</v>
      </c>
      <c r="H1231" s="38">
        <v>3</v>
      </c>
      <c r="I1231" s="38">
        <v>2</v>
      </c>
      <c r="J1231" s="38">
        <v>67</v>
      </c>
      <c r="K1231" s="40" t="s">
        <v>144</v>
      </c>
    </row>
    <row r="1232" spans="1:11">
      <c r="A1232" s="41">
        <v>2999</v>
      </c>
      <c r="B1232" s="42">
        <v>1278</v>
      </c>
      <c r="C1232" s="45" t="s">
        <v>193</v>
      </c>
      <c r="D1232" s="45" t="s">
        <v>229</v>
      </c>
      <c r="E1232" s="43">
        <v>42258</v>
      </c>
      <c r="F1232" s="42">
        <v>12</v>
      </c>
      <c r="G1232" s="42" t="s">
        <v>164</v>
      </c>
      <c r="H1232" s="42">
        <v>3</v>
      </c>
      <c r="I1232" s="42">
        <v>3</v>
      </c>
      <c r="J1232" s="42">
        <v>100</v>
      </c>
      <c r="K1232" s="44" t="s">
        <v>152</v>
      </c>
    </row>
    <row r="1233" spans="1:11">
      <c r="A1233" s="37">
        <v>3000</v>
      </c>
      <c r="B1233" s="38">
        <v>1278</v>
      </c>
      <c r="C1233" s="46" t="s">
        <v>193</v>
      </c>
      <c r="D1233" s="46" t="s">
        <v>229</v>
      </c>
      <c r="E1233" s="39">
        <v>42258</v>
      </c>
      <c r="F1233" s="38">
        <v>13</v>
      </c>
      <c r="G1233" s="38" t="s">
        <v>165</v>
      </c>
      <c r="H1233" s="38">
        <v>3</v>
      </c>
      <c r="I1233" s="38">
        <v>3</v>
      </c>
      <c r="J1233" s="38">
        <v>100</v>
      </c>
      <c r="K1233" s="40" t="s">
        <v>152</v>
      </c>
    </row>
    <row r="1234" spans="1:11">
      <c r="A1234" s="41">
        <v>3001</v>
      </c>
      <c r="B1234" s="42">
        <v>1278</v>
      </c>
      <c r="C1234" s="45" t="s">
        <v>193</v>
      </c>
      <c r="D1234" s="45" t="s">
        <v>229</v>
      </c>
      <c r="E1234" s="43">
        <v>42258</v>
      </c>
      <c r="F1234" s="42">
        <v>14</v>
      </c>
      <c r="G1234" s="42" t="s">
        <v>166</v>
      </c>
      <c r="H1234" s="42">
        <v>3</v>
      </c>
      <c r="I1234" s="42">
        <v>3</v>
      </c>
      <c r="J1234" s="42">
        <v>100</v>
      </c>
      <c r="K1234" s="44" t="s">
        <v>152</v>
      </c>
    </row>
    <row r="1235" spans="1:11">
      <c r="A1235" s="37">
        <v>3002</v>
      </c>
      <c r="B1235" s="38">
        <v>1279</v>
      </c>
      <c r="C1235" s="46" t="s">
        <v>228</v>
      </c>
      <c r="D1235" s="46" t="s">
        <v>229</v>
      </c>
      <c r="E1235" s="39">
        <v>42258</v>
      </c>
      <c r="F1235" s="38">
        <v>1</v>
      </c>
      <c r="G1235" s="38" t="s">
        <v>153</v>
      </c>
      <c r="H1235" s="38">
        <v>3</v>
      </c>
      <c r="I1235" s="38">
        <v>2</v>
      </c>
      <c r="J1235" s="38">
        <v>67</v>
      </c>
      <c r="K1235" s="40" t="s">
        <v>144</v>
      </c>
    </row>
    <row r="1236" spans="1:11">
      <c r="A1236" s="41">
        <v>3003</v>
      </c>
      <c r="B1236" s="42">
        <v>1279</v>
      </c>
      <c r="C1236" s="45" t="s">
        <v>228</v>
      </c>
      <c r="D1236" s="45" t="s">
        <v>229</v>
      </c>
      <c r="E1236" s="43">
        <v>42258</v>
      </c>
      <c r="F1236" s="42">
        <v>2</v>
      </c>
      <c r="G1236" s="42" t="s">
        <v>154</v>
      </c>
      <c r="H1236" s="42">
        <v>3</v>
      </c>
      <c r="I1236" s="42">
        <v>2</v>
      </c>
      <c r="J1236" s="42">
        <v>67</v>
      </c>
      <c r="K1236" s="44" t="s">
        <v>144</v>
      </c>
    </row>
    <row r="1237" spans="1:11">
      <c r="A1237" s="37">
        <v>3004</v>
      </c>
      <c r="B1237" s="38">
        <v>1279</v>
      </c>
      <c r="C1237" s="46" t="s">
        <v>228</v>
      </c>
      <c r="D1237" s="46" t="s">
        <v>229</v>
      </c>
      <c r="E1237" s="39">
        <v>42258</v>
      </c>
      <c r="F1237" s="38">
        <v>3</v>
      </c>
      <c r="G1237" s="38" t="s">
        <v>155</v>
      </c>
      <c r="H1237" s="38">
        <v>3</v>
      </c>
      <c r="I1237" s="38">
        <v>3</v>
      </c>
      <c r="J1237" s="38">
        <v>100</v>
      </c>
      <c r="K1237" s="40" t="s">
        <v>152</v>
      </c>
    </row>
    <row r="1238" spans="1:11">
      <c r="A1238" s="41">
        <v>3005</v>
      </c>
      <c r="B1238" s="42">
        <v>1279</v>
      </c>
      <c r="C1238" s="45" t="s">
        <v>228</v>
      </c>
      <c r="D1238" s="45" t="s">
        <v>229</v>
      </c>
      <c r="E1238" s="43">
        <v>42258</v>
      </c>
      <c r="F1238" s="42">
        <v>4</v>
      </c>
      <c r="G1238" s="42" t="s">
        <v>156</v>
      </c>
      <c r="H1238" s="42">
        <v>3</v>
      </c>
      <c r="I1238" s="42">
        <v>3</v>
      </c>
      <c r="J1238" s="42">
        <v>100</v>
      </c>
      <c r="K1238" s="44" t="s">
        <v>152</v>
      </c>
    </row>
    <row r="1239" spans="1:11">
      <c r="A1239" s="37">
        <v>3006</v>
      </c>
      <c r="B1239" s="38">
        <v>1279</v>
      </c>
      <c r="C1239" s="46" t="s">
        <v>228</v>
      </c>
      <c r="D1239" s="46" t="s">
        <v>229</v>
      </c>
      <c r="E1239" s="39">
        <v>42258</v>
      </c>
      <c r="F1239" s="38">
        <v>5</v>
      </c>
      <c r="G1239" s="38" t="s">
        <v>157</v>
      </c>
      <c r="H1239" s="38">
        <v>3</v>
      </c>
      <c r="I1239" s="38">
        <v>3</v>
      </c>
      <c r="J1239" s="38">
        <v>100</v>
      </c>
      <c r="K1239" s="40" t="s">
        <v>152</v>
      </c>
    </row>
    <row r="1240" spans="1:11">
      <c r="A1240" s="41">
        <v>3007</v>
      </c>
      <c r="B1240" s="42">
        <v>1279</v>
      </c>
      <c r="C1240" s="45" t="s">
        <v>228</v>
      </c>
      <c r="D1240" s="45" t="s">
        <v>229</v>
      </c>
      <c r="E1240" s="43">
        <v>42258</v>
      </c>
      <c r="F1240" s="42">
        <v>6</v>
      </c>
      <c r="G1240" s="42" t="s">
        <v>158</v>
      </c>
      <c r="H1240" s="42">
        <v>3</v>
      </c>
      <c r="I1240" s="42">
        <v>3</v>
      </c>
      <c r="J1240" s="42">
        <v>100</v>
      </c>
      <c r="K1240" s="44" t="s">
        <v>152</v>
      </c>
    </row>
    <row r="1241" spans="1:11">
      <c r="A1241" s="37">
        <v>3008</v>
      </c>
      <c r="B1241" s="38">
        <v>1279</v>
      </c>
      <c r="C1241" s="46" t="s">
        <v>228</v>
      </c>
      <c r="D1241" s="46" t="s">
        <v>229</v>
      </c>
      <c r="E1241" s="39">
        <v>42258</v>
      </c>
      <c r="F1241" s="38">
        <v>7</v>
      </c>
      <c r="G1241" s="38" t="s">
        <v>159</v>
      </c>
      <c r="H1241" s="38">
        <v>3</v>
      </c>
      <c r="I1241" s="38">
        <v>3</v>
      </c>
      <c r="J1241" s="38">
        <v>100</v>
      </c>
      <c r="K1241" s="40" t="s">
        <v>152</v>
      </c>
    </row>
    <row r="1242" spans="1:11">
      <c r="A1242" s="41">
        <v>3009</v>
      </c>
      <c r="B1242" s="42">
        <v>1279</v>
      </c>
      <c r="C1242" s="45" t="s">
        <v>228</v>
      </c>
      <c r="D1242" s="45" t="s">
        <v>229</v>
      </c>
      <c r="E1242" s="43">
        <v>42258</v>
      </c>
      <c r="F1242" s="42">
        <v>8</v>
      </c>
      <c r="G1242" s="42" t="s">
        <v>160</v>
      </c>
      <c r="H1242" s="42">
        <v>3</v>
      </c>
      <c r="I1242" s="42">
        <v>1</v>
      </c>
      <c r="J1242" s="42">
        <v>33</v>
      </c>
      <c r="K1242" s="44" t="s">
        <v>144</v>
      </c>
    </row>
    <row r="1243" spans="1:11">
      <c r="A1243" s="37">
        <v>3010</v>
      </c>
      <c r="B1243" s="38">
        <v>1279</v>
      </c>
      <c r="C1243" s="46" t="s">
        <v>228</v>
      </c>
      <c r="D1243" s="46" t="s">
        <v>229</v>
      </c>
      <c r="E1243" s="39">
        <v>42258</v>
      </c>
      <c r="F1243" s="38">
        <v>9</v>
      </c>
      <c r="G1243" s="38" t="s">
        <v>161</v>
      </c>
      <c r="H1243" s="38">
        <v>3</v>
      </c>
      <c r="I1243" s="38">
        <v>3</v>
      </c>
      <c r="J1243" s="38">
        <v>100</v>
      </c>
      <c r="K1243" s="40" t="s">
        <v>152</v>
      </c>
    </row>
    <row r="1244" spans="1:11">
      <c r="A1244" s="41">
        <v>3011</v>
      </c>
      <c r="B1244" s="42">
        <v>1279</v>
      </c>
      <c r="C1244" s="45" t="s">
        <v>228</v>
      </c>
      <c r="D1244" s="45" t="s">
        <v>229</v>
      </c>
      <c r="E1244" s="43">
        <v>42258</v>
      </c>
      <c r="F1244" s="42">
        <v>10</v>
      </c>
      <c r="G1244" s="42" t="s">
        <v>162</v>
      </c>
      <c r="H1244" s="42">
        <v>3</v>
      </c>
      <c r="I1244" s="42">
        <v>3</v>
      </c>
      <c r="J1244" s="42">
        <v>100</v>
      </c>
      <c r="K1244" s="44" t="s">
        <v>152</v>
      </c>
    </row>
    <row r="1245" spans="1:11">
      <c r="A1245" s="37">
        <v>3012</v>
      </c>
      <c r="B1245" s="38">
        <v>1279</v>
      </c>
      <c r="C1245" s="46" t="s">
        <v>228</v>
      </c>
      <c r="D1245" s="46" t="s">
        <v>229</v>
      </c>
      <c r="E1245" s="39">
        <v>42258</v>
      </c>
      <c r="F1245" s="38">
        <v>11</v>
      </c>
      <c r="G1245" s="38" t="s">
        <v>163</v>
      </c>
      <c r="H1245" s="38">
        <v>3</v>
      </c>
      <c r="I1245" s="38">
        <v>3</v>
      </c>
      <c r="J1245" s="38">
        <v>100</v>
      </c>
      <c r="K1245" s="40" t="s">
        <v>152</v>
      </c>
    </row>
    <row r="1246" spans="1:11">
      <c r="A1246" s="41">
        <v>3013</v>
      </c>
      <c r="B1246" s="42">
        <v>1279</v>
      </c>
      <c r="C1246" s="45" t="s">
        <v>228</v>
      </c>
      <c r="D1246" s="45" t="s">
        <v>229</v>
      </c>
      <c r="E1246" s="43">
        <v>42258</v>
      </c>
      <c r="F1246" s="42">
        <v>12</v>
      </c>
      <c r="G1246" s="42" t="s">
        <v>164</v>
      </c>
      <c r="H1246" s="42">
        <v>3</v>
      </c>
      <c r="I1246" s="42">
        <v>1</v>
      </c>
      <c r="J1246" s="42">
        <v>33</v>
      </c>
      <c r="K1246" s="44" t="s">
        <v>144</v>
      </c>
    </row>
    <row r="1247" spans="1:11">
      <c r="A1247" s="37">
        <v>3014</v>
      </c>
      <c r="B1247" s="38">
        <v>1279</v>
      </c>
      <c r="C1247" s="46" t="s">
        <v>228</v>
      </c>
      <c r="D1247" s="46" t="s">
        <v>229</v>
      </c>
      <c r="E1247" s="39">
        <v>42258</v>
      </c>
      <c r="F1247" s="38">
        <v>13</v>
      </c>
      <c r="G1247" s="38" t="s">
        <v>165</v>
      </c>
      <c r="H1247" s="38">
        <v>3</v>
      </c>
      <c r="I1247" s="38">
        <v>3</v>
      </c>
      <c r="J1247" s="38">
        <v>100</v>
      </c>
      <c r="K1247" s="40" t="s">
        <v>152</v>
      </c>
    </row>
    <row r="1248" spans="1:11">
      <c r="A1248" s="41">
        <v>3015</v>
      </c>
      <c r="B1248" s="42">
        <v>1280</v>
      </c>
      <c r="C1248" s="45" t="s">
        <v>188</v>
      </c>
      <c r="D1248" s="45" t="s">
        <v>229</v>
      </c>
      <c r="E1248" s="43">
        <v>42258</v>
      </c>
      <c r="F1248" s="42">
        <v>1</v>
      </c>
      <c r="G1248" s="42" t="s">
        <v>153</v>
      </c>
      <c r="H1248" s="42">
        <v>3</v>
      </c>
      <c r="I1248" s="42">
        <v>3</v>
      </c>
      <c r="J1248" s="42">
        <v>100</v>
      </c>
      <c r="K1248" s="44" t="s">
        <v>152</v>
      </c>
    </row>
    <row r="1249" spans="1:11">
      <c r="A1249" s="37">
        <v>3016</v>
      </c>
      <c r="B1249" s="38">
        <v>1280</v>
      </c>
      <c r="C1249" s="46" t="s">
        <v>188</v>
      </c>
      <c r="D1249" s="46" t="s">
        <v>229</v>
      </c>
      <c r="E1249" s="39">
        <v>42258</v>
      </c>
      <c r="F1249" s="38">
        <v>2</v>
      </c>
      <c r="G1249" s="38" t="s">
        <v>154</v>
      </c>
      <c r="H1249" s="38">
        <v>3</v>
      </c>
      <c r="I1249" s="38">
        <v>3</v>
      </c>
      <c r="J1249" s="38">
        <v>100</v>
      </c>
      <c r="K1249" s="40" t="s">
        <v>152</v>
      </c>
    </row>
    <row r="1250" spans="1:11">
      <c r="A1250" s="41">
        <v>3017</v>
      </c>
      <c r="B1250" s="42">
        <v>1280</v>
      </c>
      <c r="C1250" s="45" t="s">
        <v>188</v>
      </c>
      <c r="D1250" s="45" t="s">
        <v>229</v>
      </c>
      <c r="E1250" s="43">
        <v>42258</v>
      </c>
      <c r="F1250" s="42">
        <v>3</v>
      </c>
      <c r="G1250" s="42" t="s">
        <v>155</v>
      </c>
      <c r="H1250" s="42">
        <v>3</v>
      </c>
      <c r="I1250" s="42">
        <v>3</v>
      </c>
      <c r="J1250" s="42">
        <v>100</v>
      </c>
      <c r="K1250" s="44" t="s">
        <v>152</v>
      </c>
    </row>
    <row r="1251" spans="1:11">
      <c r="A1251" s="37">
        <v>3018</v>
      </c>
      <c r="B1251" s="38">
        <v>1280</v>
      </c>
      <c r="C1251" s="46" t="s">
        <v>188</v>
      </c>
      <c r="D1251" s="46" t="s">
        <v>229</v>
      </c>
      <c r="E1251" s="39">
        <v>42258</v>
      </c>
      <c r="F1251" s="38">
        <v>4</v>
      </c>
      <c r="G1251" s="38" t="s">
        <v>156</v>
      </c>
      <c r="H1251" s="38">
        <v>3</v>
      </c>
      <c r="I1251" s="38">
        <v>3</v>
      </c>
      <c r="J1251" s="38">
        <v>100</v>
      </c>
      <c r="K1251" s="40" t="s">
        <v>152</v>
      </c>
    </row>
    <row r="1252" spans="1:11">
      <c r="A1252" s="41">
        <v>3019</v>
      </c>
      <c r="B1252" s="42">
        <v>1280</v>
      </c>
      <c r="C1252" s="45" t="s">
        <v>188</v>
      </c>
      <c r="D1252" s="45" t="s">
        <v>229</v>
      </c>
      <c r="E1252" s="43">
        <v>42258</v>
      </c>
      <c r="F1252" s="42">
        <v>5</v>
      </c>
      <c r="G1252" s="42" t="s">
        <v>157</v>
      </c>
      <c r="H1252" s="42">
        <v>3</v>
      </c>
      <c r="I1252" s="42">
        <v>2</v>
      </c>
      <c r="J1252" s="42">
        <v>67</v>
      </c>
      <c r="K1252" s="44" t="s">
        <v>144</v>
      </c>
    </row>
    <row r="1253" spans="1:11">
      <c r="A1253" s="37">
        <v>3020</v>
      </c>
      <c r="B1253" s="38">
        <v>1280</v>
      </c>
      <c r="C1253" s="46" t="s">
        <v>188</v>
      </c>
      <c r="D1253" s="46" t="s">
        <v>229</v>
      </c>
      <c r="E1253" s="39">
        <v>42258</v>
      </c>
      <c r="F1253" s="38">
        <v>6</v>
      </c>
      <c r="G1253" s="38" t="s">
        <v>158</v>
      </c>
      <c r="H1253" s="38">
        <v>3</v>
      </c>
      <c r="I1253" s="38">
        <v>3</v>
      </c>
      <c r="J1253" s="38">
        <v>100</v>
      </c>
      <c r="K1253" s="40" t="s">
        <v>152</v>
      </c>
    </row>
    <row r="1254" spans="1:11">
      <c r="A1254" s="41">
        <v>3021</v>
      </c>
      <c r="B1254" s="42">
        <v>1280</v>
      </c>
      <c r="C1254" s="45" t="s">
        <v>188</v>
      </c>
      <c r="D1254" s="45" t="s">
        <v>229</v>
      </c>
      <c r="E1254" s="43">
        <v>42258</v>
      </c>
      <c r="F1254" s="42">
        <v>7</v>
      </c>
      <c r="G1254" s="42" t="s">
        <v>159</v>
      </c>
      <c r="H1254" s="42">
        <v>3</v>
      </c>
      <c r="I1254" s="42">
        <v>3</v>
      </c>
      <c r="J1254" s="42">
        <v>100</v>
      </c>
      <c r="K1254" s="44" t="s">
        <v>152</v>
      </c>
    </row>
    <row r="1255" spans="1:11">
      <c r="A1255" s="37">
        <v>3022</v>
      </c>
      <c r="B1255" s="38">
        <v>1280</v>
      </c>
      <c r="C1255" s="46" t="s">
        <v>188</v>
      </c>
      <c r="D1255" s="46" t="s">
        <v>229</v>
      </c>
      <c r="E1255" s="39">
        <v>42258</v>
      </c>
      <c r="F1255" s="38">
        <v>8</v>
      </c>
      <c r="G1255" s="38" t="s">
        <v>160</v>
      </c>
      <c r="H1255" s="38">
        <v>3</v>
      </c>
      <c r="I1255" s="38">
        <v>3</v>
      </c>
      <c r="J1255" s="38">
        <v>100</v>
      </c>
      <c r="K1255" s="40" t="s">
        <v>152</v>
      </c>
    </row>
    <row r="1256" spans="1:11">
      <c r="A1256" s="41">
        <v>3023</v>
      </c>
      <c r="B1256" s="42">
        <v>1280</v>
      </c>
      <c r="C1256" s="45" t="s">
        <v>188</v>
      </c>
      <c r="D1256" s="45" t="s">
        <v>229</v>
      </c>
      <c r="E1256" s="43">
        <v>42258</v>
      </c>
      <c r="F1256" s="42">
        <v>9</v>
      </c>
      <c r="G1256" s="42" t="s">
        <v>161</v>
      </c>
      <c r="H1256" s="42">
        <v>3</v>
      </c>
      <c r="I1256" s="42">
        <v>3</v>
      </c>
      <c r="J1256" s="42">
        <v>100</v>
      </c>
      <c r="K1256" s="44" t="s">
        <v>152</v>
      </c>
    </row>
    <row r="1257" spans="1:11">
      <c r="A1257" s="37">
        <v>3024</v>
      </c>
      <c r="B1257" s="38">
        <v>1280</v>
      </c>
      <c r="C1257" s="46" t="s">
        <v>188</v>
      </c>
      <c r="D1257" s="46" t="s">
        <v>229</v>
      </c>
      <c r="E1257" s="39">
        <v>42258</v>
      </c>
      <c r="F1257" s="38">
        <v>10</v>
      </c>
      <c r="G1257" s="38" t="s">
        <v>162</v>
      </c>
      <c r="H1257" s="38">
        <v>3</v>
      </c>
      <c r="I1257" s="38">
        <v>2</v>
      </c>
      <c r="J1257" s="38">
        <v>67</v>
      </c>
      <c r="K1257" s="40" t="s">
        <v>144</v>
      </c>
    </row>
    <row r="1258" spans="1:11">
      <c r="A1258" s="41">
        <v>3025</v>
      </c>
      <c r="B1258" s="42">
        <v>1280</v>
      </c>
      <c r="C1258" s="45" t="s">
        <v>188</v>
      </c>
      <c r="D1258" s="45" t="s">
        <v>229</v>
      </c>
      <c r="E1258" s="43">
        <v>42258</v>
      </c>
      <c r="F1258" s="42">
        <v>11</v>
      </c>
      <c r="G1258" s="42" t="s">
        <v>163</v>
      </c>
      <c r="H1258" s="42">
        <v>3</v>
      </c>
      <c r="I1258" s="42">
        <v>1</v>
      </c>
      <c r="J1258" s="42">
        <v>33</v>
      </c>
      <c r="K1258" s="44" t="s">
        <v>144</v>
      </c>
    </row>
    <row r="1259" spans="1:11">
      <c r="A1259" s="37">
        <v>3026</v>
      </c>
      <c r="B1259" s="38">
        <v>1280</v>
      </c>
      <c r="C1259" s="46" t="s">
        <v>188</v>
      </c>
      <c r="D1259" s="46" t="s">
        <v>229</v>
      </c>
      <c r="E1259" s="39">
        <v>42258</v>
      </c>
      <c r="F1259" s="38">
        <v>12</v>
      </c>
      <c r="G1259" s="38" t="s">
        <v>164</v>
      </c>
      <c r="H1259" s="38">
        <v>3</v>
      </c>
      <c r="I1259" s="38">
        <v>3</v>
      </c>
      <c r="J1259" s="38">
        <v>100</v>
      </c>
      <c r="K1259" s="40" t="s">
        <v>152</v>
      </c>
    </row>
    <row r="1260" spans="1:11">
      <c r="A1260" s="41">
        <v>3027</v>
      </c>
      <c r="B1260" s="42">
        <v>1280</v>
      </c>
      <c r="C1260" s="45" t="s">
        <v>188</v>
      </c>
      <c r="D1260" s="45" t="s">
        <v>229</v>
      </c>
      <c r="E1260" s="43">
        <v>42258</v>
      </c>
      <c r="F1260" s="42">
        <v>13</v>
      </c>
      <c r="G1260" s="42" t="s">
        <v>165</v>
      </c>
      <c r="H1260" s="42">
        <v>3</v>
      </c>
      <c r="I1260" s="42">
        <v>3</v>
      </c>
      <c r="J1260" s="42">
        <v>100</v>
      </c>
      <c r="K1260" s="44" t="s">
        <v>152</v>
      </c>
    </row>
    <row r="1261" spans="1:11">
      <c r="A1261" s="37">
        <v>3028</v>
      </c>
      <c r="B1261" s="38">
        <v>1280</v>
      </c>
      <c r="C1261" s="46" t="s">
        <v>188</v>
      </c>
      <c r="D1261" s="46" t="s">
        <v>229</v>
      </c>
      <c r="E1261" s="39">
        <v>42258</v>
      </c>
      <c r="F1261" s="38">
        <v>14</v>
      </c>
      <c r="G1261" s="38" t="s">
        <v>166</v>
      </c>
      <c r="H1261" s="38">
        <v>3</v>
      </c>
      <c r="I1261" s="38">
        <v>3</v>
      </c>
      <c r="J1261" s="38">
        <v>100</v>
      </c>
      <c r="K1261" s="40" t="s">
        <v>152</v>
      </c>
    </row>
    <row r="1262" spans="1:11">
      <c r="A1262" s="41">
        <v>3029</v>
      </c>
      <c r="B1262" s="42">
        <v>1281</v>
      </c>
      <c r="C1262" s="45" t="s">
        <v>194</v>
      </c>
      <c r="D1262" s="45" t="s">
        <v>229</v>
      </c>
      <c r="E1262" s="43">
        <v>42258</v>
      </c>
      <c r="F1262" s="42">
        <v>1</v>
      </c>
      <c r="G1262" s="42" t="s">
        <v>153</v>
      </c>
      <c r="H1262" s="42">
        <v>3</v>
      </c>
      <c r="I1262" s="42">
        <v>3</v>
      </c>
      <c r="J1262" s="42">
        <v>100</v>
      </c>
      <c r="K1262" s="44" t="s">
        <v>152</v>
      </c>
    </row>
    <row r="1263" spans="1:11">
      <c r="A1263" s="37">
        <v>3030</v>
      </c>
      <c r="B1263" s="38">
        <v>1281</v>
      </c>
      <c r="C1263" s="46" t="s">
        <v>194</v>
      </c>
      <c r="D1263" s="46" t="s">
        <v>229</v>
      </c>
      <c r="E1263" s="39">
        <v>42258</v>
      </c>
      <c r="F1263" s="38">
        <v>2</v>
      </c>
      <c r="G1263" s="38" t="s">
        <v>154</v>
      </c>
      <c r="H1263" s="38">
        <v>3</v>
      </c>
      <c r="I1263" s="38">
        <v>3</v>
      </c>
      <c r="J1263" s="38">
        <v>100</v>
      </c>
      <c r="K1263" s="40" t="s">
        <v>152</v>
      </c>
    </row>
    <row r="1264" spans="1:11">
      <c r="A1264" s="41">
        <v>3031</v>
      </c>
      <c r="B1264" s="42">
        <v>1281</v>
      </c>
      <c r="C1264" s="45" t="s">
        <v>194</v>
      </c>
      <c r="D1264" s="45" t="s">
        <v>229</v>
      </c>
      <c r="E1264" s="43">
        <v>42258</v>
      </c>
      <c r="F1264" s="42">
        <v>3</v>
      </c>
      <c r="G1264" s="42" t="s">
        <v>155</v>
      </c>
      <c r="H1264" s="42">
        <v>3</v>
      </c>
      <c r="I1264" s="42">
        <v>3</v>
      </c>
      <c r="J1264" s="42">
        <v>100</v>
      </c>
      <c r="K1264" s="44" t="s">
        <v>152</v>
      </c>
    </row>
    <row r="1265" spans="1:11">
      <c r="A1265" s="37">
        <v>3032</v>
      </c>
      <c r="B1265" s="38">
        <v>1281</v>
      </c>
      <c r="C1265" s="46" t="s">
        <v>194</v>
      </c>
      <c r="D1265" s="46" t="s">
        <v>229</v>
      </c>
      <c r="E1265" s="39">
        <v>42258</v>
      </c>
      <c r="F1265" s="38">
        <v>4</v>
      </c>
      <c r="G1265" s="38" t="s">
        <v>156</v>
      </c>
      <c r="H1265" s="38">
        <v>3</v>
      </c>
      <c r="I1265" s="38">
        <v>2</v>
      </c>
      <c r="J1265" s="38">
        <v>67</v>
      </c>
      <c r="K1265" s="40" t="s">
        <v>144</v>
      </c>
    </row>
    <row r="1266" spans="1:11">
      <c r="A1266" s="41">
        <v>3033</v>
      </c>
      <c r="B1266" s="42">
        <v>1281</v>
      </c>
      <c r="C1266" s="45" t="s">
        <v>194</v>
      </c>
      <c r="D1266" s="45" t="s">
        <v>229</v>
      </c>
      <c r="E1266" s="43">
        <v>42258</v>
      </c>
      <c r="F1266" s="42">
        <v>5</v>
      </c>
      <c r="G1266" s="42" t="s">
        <v>157</v>
      </c>
      <c r="H1266" s="42">
        <v>3</v>
      </c>
      <c r="I1266" s="42">
        <v>3</v>
      </c>
      <c r="J1266" s="42">
        <v>100</v>
      </c>
      <c r="K1266" s="44" t="s">
        <v>152</v>
      </c>
    </row>
    <row r="1267" spans="1:11">
      <c r="A1267" s="37">
        <v>3034</v>
      </c>
      <c r="B1267" s="38">
        <v>1281</v>
      </c>
      <c r="C1267" s="46" t="s">
        <v>194</v>
      </c>
      <c r="D1267" s="46" t="s">
        <v>229</v>
      </c>
      <c r="E1267" s="39">
        <v>42258</v>
      </c>
      <c r="F1267" s="38">
        <v>6</v>
      </c>
      <c r="G1267" s="38" t="s">
        <v>158</v>
      </c>
      <c r="H1267" s="38">
        <v>3</v>
      </c>
      <c r="I1267" s="38">
        <v>3</v>
      </c>
      <c r="J1267" s="38">
        <v>100</v>
      </c>
      <c r="K1267" s="40" t="s">
        <v>152</v>
      </c>
    </row>
    <row r="1268" spans="1:11">
      <c r="A1268" s="41">
        <v>3035</v>
      </c>
      <c r="B1268" s="42">
        <v>1281</v>
      </c>
      <c r="C1268" s="45" t="s">
        <v>194</v>
      </c>
      <c r="D1268" s="45" t="s">
        <v>229</v>
      </c>
      <c r="E1268" s="43">
        <v>42258</v>
      </c>
      <c r="F1268" s="42">
        <v>7</v>
      </c>
      <c r="G1268" s="42" t="s">
        <v>159</v>
      </c>
      <c r="H1268" s="42">
        <v>3</v>
      </c>
      <c r="I1268" s="42">
        <v>2</v>
      </c>
      <c r="J1268" s="42">
        <v>67</v>
      </c>
      <c r="K1268" s="44" t="s">
        <v>144</v>
      </c>
    </row>
    <row r="1269" spans="1:11">
      <c r="A1269" s="37">
        <v>3036</v>
      </c>
      <c r="B1269" s="38">
        <v>1281</v>
      </c>
      <c r="C1269" s="46" t="s">
        <v>194</v>
      </c>
      <c r="D1269" s="46" t="s">
        <v>229</v>
      </c>
      <c r="E1269" s="39">
        <v>42258</v>
      </c>
      <c r="F1269" s="38">
        <v>8</v>
      </c>
      <c r="G1269" s="38" t="s">
        <v>160</v>
      </c>
      <c r="H1269" s="38">
        <v>3</v>
      </c>
      <c r="I1269" s="38">
        <v>2</v>
      </c>
      <c r="J1269" s="38">
        <v>67</v>
      </c>
      <c r="K1269" s="40" t="s">
        <v>144</v>
      </c>
    </row>
    <row r="1270" spans="1:11">
      <c r="A1270" s="41">
        <v>3037</v>
      </c>
      <c r="B1270" s="42">
        <v>1281</v>
      </c>
      <c r="C1270" s="45" t="s">
        <v>194</v>
      </c>
      <c r="D1270" s="45" t="s">
        <v>229</v>
      </c>
      <c r="E1270" s="43">
        <v>42258</v>
      </c>
      <c r="F1270" s="42">
        <v>9</v>
      </c>
      <c r="G1270" s="42" t="s">
        <v>161</v>
      </c>
      <c r="H1270" s="42">
        <v>3</v>
      </c>
      <c r="I1270" s="42">
        <v>3</v>
      </c>
      <c r="J1270" s="42">
        <v>100</v>
      </c>
      <c r="K1270" s="44" t="s">
        <v>152</v>
      </c>
    </row>
    <row r="1271" spans="1:11">
      <c r="A1271" s="37">
        <v>3038</v>
      </c>
      <c r="B1271" s="38">
        <v>1281</v>
      </c>
      <c r="C1271" s="46" t="s">
        <v>194</v>
      </c>
      <c r="D1271" s="46" t="s">
        <v>229</v>
      </c>
      <c r="E1271" s="39">
        <v>42258</v>
      </c>
      <c r="F1271" s="38">
        <v>10</v>
      </c>
      <c r="G1271" s="38" t="s">
        <v>162</v>
      </c>
      <c r="H1271" s="38">
        <v>3</v>
      </c>
      <c r="I1271" s="38">
        <v>2</v>
      </c>
      <c r="J1271" s="38">
        <v>67</v>
      </c>
      <c r="K1271" s="40" t="s">
        <v>144</v>
      </c>
    </row>
    <row r="1272" spans="1:11">
      <c r="A1272" s="41">
        <v>3039</v>
      </c>
      <c r="B1272" s="42">
        <v>1281</v>
      </c>
      <c r="C1272" s="45" t="s">
        <v>194</v>
      </c>
      <c r="D1272" s="45" t="s">
        <v>229</v>
      </c>
      <c r="E1272" s="43">
        <v>42258</v>
      </c>
      <c r="F1272" s="42">
        <v>11</v>
      </c>
      <c r="G1272" s="42" t="s">
        <v>163</v>
      </c>
      <c r="H1272" s="42">
        <v>3</v>
      </c>
      <c r="I1272" s="42">
        <v>2</v>
      </c>
      <c r="J1272" s="42">
        <v>67</v>
      </c>
      <c r="K1272" s="44" t="s">
        <v>144</v>
      </c>
    </row>
    <row r="1273" spans="1:11">
      <c r="A1273" s="37">
        <v>3040</v>
      </c>
      <c r="B1273" s="38">
        <v>1281</v>
      </c>
      <c r="C1273" s="46" t="s">
        <v>194</v>
      </c>
      <c r="D1273" s="46" t="s">
        <v>229</v>
      </c>
      <c r="E1273" s="39">
        <v>42258</v>
      </c>
      <c r="F1273" s="38">
        <v>12</v>
      </c>
      <c r="G1273" s="38" t="s">
        <v>164</v>
      </c>
      <c r="H1273" s="38">
        <v>3</v>
      </c>
      <c r="I1273" s="38">
        <v>3</v>
      </c>
      <c r="J1273" s="38">
        <v>100</v>
      </c>
      <c r="K1273" s="40" t="s">
        <v>152</v>
      </c>
    </row>
    <row r="1274" spans="1:11">
      <c r="A1274" s="41">
        <v>3041</v>
      </c>
      <c r="B1274" s="42">
        <v>1281</v>
      </c>
      <c r="C1274" s="45" t="s">
        <v>194</v>
      </c>
      <c r="D1274" s="45" t="s">
        <v>229</v>
      </c>
      <c r="E1274" s="43">
        <v>42258</v>
      </c>
      <c r="F1274" s="42">
        <v>13</v>
      </c>
      <c r="G1274" s="42" t="s">
        <v>165</v>
      </c>
      <c r="H1274" s="42">
        <v>3</v>
      </c>
      <c r="I1274" s="42">
        <v>3</v>
      </c>
      <c r="J1274" s="42">
        <v>100</v>
      </c>
      <c r="K1274" s="44" t="s">
        <v>152</v>
      </c>
    </row>
    <row r="1275" spans="1:11">
      <c r="A1275" s="37">
        <v>3042</v>
      </c>
      <c r="B1275" s="38">
        <v>1281</v>
      </c>
      <c r="C1275" s="46" t="s">
        <v>194</v>
      </c>
      <c r="D1275" s="46" t="s">
        <v>229</v>
      </c>
      <c r="E1275" s="39">
        <v>42258</v>
      </c>
      <c r="F1275" s="38">
        <v>14</v>
      </c>
      <c r="G1275" s="38" t="s">
        <v>166</v>
      </c>
      <c r="H1275" s="38">
        <v>3</v>
      </c>
      <c r="I1275" s="38">
        <v>3</v>
      </c>
      <c r="J1275" s="38">
        <v>100</v>
      </c>
      <c r="K1275" s="40" t="s">
        <v>152</v>
      </c>
    </row>
    <row r="1276" spans="1:11">
      <c r="A1276" s="41">
        <v>3043</v>
      </c>
      <c r="B1276" s="42">
        <v>1282</v>
      </c>
      <c r="C1276" s="45" t="s">
        <v>231</v>
      </c>
      <c r="D1276" s="45" t="s">
        <v>229</v>
      </c>
      <c r="E1276" s="43">
        <v>42258</v>
      </c>
      <c r="F1276" s="42">
        <v>1</v>
      </c>
      <c r="G1276" s="42" t="s">
        <v>153</v>
      </c>
      <c r="H1276" s="42">
        <v>3</v>
      </c>
      <c r="I1276" s="42">
        <v>3</v>
      </c>
      <c r="J1276" s="42">
        <v>100</v>
      </c>
      <c r="K1276" s="44" t="s">
        <v>152</v>
      </c>
    </row>
    <row r="1277" spans="1:11">
      <c r="A1277" s="37">
        <v>3044</v>
      </c>
      <c r="B1277" s="38">
        <v>1282</v>
      </c>
      <c r="C1277" s="46" t="s">
        <v>231</v>
      </c>
      <c r="D1277" s="46" t="s">
        <v>229</v>
      </c>
      <c r="E1277" s="39">
        <v>42258</v>
      </c>
      <c r="F1277" s="38">
        <v>2</v>
      </c>
      <c r="G1277" s="38" t="s">
        <v>154</v>
      </c>
      <c r="H1277" s="38">
        <v>3</v>
      </c>
      <c r="I1277" s="38">
        <v>3</v>
      </c>
      <c r="J1277" s="38">
        <v>100</v>
      </c>
      <c r="K1277" s="40" t="s">
        <v>152</v>
      </c>
    </row>
    <row r="1278" spans="1:11">
      <c r="A1278" s="41">
        <v>3045</v>
      </c>
      <c r="B1278" s="42">
        <v>1282</v>
      </c>
      <c r="C1278" s="45" t="s">
        <v>231</v>
      </c>
      <c r="D1278" s="45" t="s">
        <v>229</v>
      </c>
      <c r="E1278" s="43">
        <v>42258</v>
      </c>
      <c r="F1278" s="42">
        <v>3</v>
      </c>
      <c r="G1278" s="42" t="s">
        <v>155</v>
      </c>
      <c r="H1278" s="42">
        <v>3</v>
      </c>
      <c r="I1278" s="42">
        <v>3</v>
      </c>
      <c r="J1278" s="42">
        <v>100</v>
      </c>
      <c r="K1278" s="44" t="s">
        <v>152</v>
      </c>
    </row>
    <row r="1279" spans="1:11">
      <c r="A1279" s="37">
        <v>3046</v>
      </c>
      <c r="B1279" s="38">
        <v>1282</v>
      </c>
      <c r="C1279" s="46" t="s">
        <v>231</v>
      </c>
      <c r="D1279" s="46" t="s">
        <v>229</v>
      </c>
      <c r="E1279" s="39">
        <v>42258</v>
      </c>
      <c r="F1279" s="38">
        <v>4</v>
      </c>
      <c r="G1279" s="38" t="s">
        <v>156</v>
      </c>
      <c r="H1279" s="38">
        <v>3</v>
      </c>
      <c r="I1279" s="38">
        <v>3</v>
      </c>
      <c r="J1279" s="38">
        <v>100</v>
      </c>
      <c r="K1279" s="40" t="s">
        <v>152</v>
      </c>
    </row>
    <row r="1280" spans="1:11">
      <c r="A1280" s="41">
        <v>3047</v>
      </c>
      <c r="B1280" s="42">
        <v>1282</v>
      </c>
      <c r="C1280" s="45" t="s">
        <v>231</v>
      </c>
      <c r="D1280" s="45" t="s">
        <v>229</v>
      </c>
      <c r="E1280" s="43">
        <v>42258</v>
      </c>
      <c r="F1280" s="42">
        <v>5</v>
      </c>
      <c r="G1280" s="42" t="s">
        <v>157</v>
      </c>
      <c r="H1280" s="42">
        <v>3</v>
      </c>
      <c r="I1280" s="42">
        <v>3</v>
      </c>
      <c r="J1280" s="42">
        <v>100</v>
      </c>
      <c r="K1280" s="44" t="s">
        <v>152</v>
      </c>
    </row>
    <row r="1281" spans="1:11">
      <c r="A1281" s="37">
        <v>3048</v>
      </c>
      <c r="B1281" s="38">
        <v>1282</v>
      </c>
      <c r="C1281" s="46" t="s">
        <v>231</v>
      </c>
      <c r="D1281" s="46" t="s">
        <v>229</v>
      </c>
      <c r="E1281" s="39">
        <v>42258</v>
      </c>
      <c r="F1281" s="38">
        <v>6</v>
      </c>
      <c r="G1281" s="38" t="s">
        <v>158</v>
      </c>
      <c r="H1281" s="38">
        <v>3</v>
      </c>
      <c r="I1281" s="38">
        <v>2</v>
      </c>
      <c r="J1281" s="38">
        <v>67</v>
      </c>
      <c r="K1281" s="40" t="s">
        <v>144</v>
      </c>
    </row>
    <row r="1282" spans="1:11">
      <c r="A1282" s="41">
        <v>3049</v>
      </c>
      <c r="B1282" s="42">
        <v>1282</v>
      </c>
      <c r="C1282" s="45" t="s">
        <v>231</v>
      </c>
      <c r="D1282" s="45" t="s">
        <v>229</v>
      </c>
      <c r="E1282" s="43">
        <v>42258</v>
      </c>
      <c r="F1282" s="42">
        <v>7</v>
      </c>
      <c r="G1282" s="42" t="s">
        <v>159</v>
      </c>
      <c r="H1282" s="42">
        <v>3</v>
      </c>
      <c r="I1282" s="42">
        <v>3</v>
      </c>
      <c r="J1282" s="42">
        <v>100</v>
      </c>
      <c r="K1282" s="44" t="s">
        <v>152</v>
      </c>
    </row>
    <row r="1283" spans="1:11">
      <c r="A1283" s="37">
        <v>3050</v>
      </c>
      <c r="B1283" s="38">
        <v>1282</v>
      </c>
      <c r="C1283" s="46" t="s">
        <v>231</v>
      </c>
      <c r="D1283" s="46" t="s">
        <v>229</v>
      </c>
      <c r="E1283" s="39">
        <v>42258</v>
      </c>
      <c r="F1283" s="38">
        <v>8</v>
      </c>
      <c r="G1283" s="38" t="s">
        <v>160</v>
      </c>
      <c r="H1283" s="38">
        <v>3</v>
      </c>
      <c r="I1283" s="38">
        <v>3</v>
      </c>
      <c r="J1283" s="38">
        <v>100</v>
      </c>
      <c r="K1283" s="40" t="s">
        <v>152</v>
      </c>
    </row>
    <row r="1284" spans="1:11">
      <c r="A1284" s="41">
        <v>3051</v>
      </c>
      <c r="B1284" s="42">
        <v>1282</v>
      </c>
      <c r="C1284" s="45" t="s">
        <v>231</v>
      </c>
      <c r="D1284" s="45" t="s">
        <v>229</v>
      </c>
      <c r="E1284" s="43">
        <v>42258</v>
      </c>
      <c r="F1284" s="42">
        <v>9</v>
      </c>
      <c r="G1284" s="42" t="s">
        <v>161</v>
      </c>
      <c r="H1284" s="42">
        <v>3</v>
      </c>
      <c r="I1284" s="42">
        <v>2</v>
      </c>
      <c r="J1284" s="42">
        <v>67</v>
      </c>
      <c r="K1284" s="44" t="s">
        <v>144</v>
      </c>
    </row>
    <row r="1285" spans="1:11">
      <c r="A1285" s="37">
        <v>3052</v>
      </c>
      <c r="B1285" s="38">
        <v>1282</v>
      </c>
      <c r="C1285" s="46" t="s">
        <v>231</v>
      </c>
      <c r="D1285" s="46" t="s">
        <v>229</v>
      </c>
      <c r="E1285" s="39">
        <v>42258</v>
      </c>
      <c r="F1285" s="38">
        <v>10</v>
      </c>
      <c r="G1285" s="38" t="s">
        <v>162</v>
      </c>
      <c r="H1285" s="38">
        <v>3</v>
      </c>
      <c r="I1285" s="38">
        <v>1</v>
      </c>
      <c r="J1285" s="38">
        <v>33</v>
      </c>
      <c r="K1285" s="40" t="s">
        <v>144</v>
      </c>
    </row>
    <row r="1286" spans="1:11">
      <c r="A1286" s="41">
        <v>3053</v>
      </c>
      <c r="B1286" s="42">
        <v>1282</v>
      </c>
      <c r="C1286" s="45" t="s">
        <v>231</v>
      </c>
      <c r="D1286" s="45" t="s">
        <v>229</v>
      </c>
      <c r="E1286" s="43">
        <v>42258</v>
      </c>
      <c r="F1286" s="42">
        <v>11</v>
      </c>
      <c r="G1286" s="42" t="s">
        <v>163</v>
      </c>
      <c r="H1286" s="42">
        <v>3</v>
      </c>
      <c r="I1286" s="42">
        <v>2</v>
      </c>
      <c r="J1286" s="42">
        <v>67</v>
      </c>
      <c r="K1286" s="44" t="s">
        <v>144</v>
      </c>
    </row>
    <row r="1287" spans="1:11">
      <c r="A1287" s="37">
        <v>3054</v>
      </c>
      <c r="B1287" s="38">
        <v>1282</v>
      </c>
      <c r="C1287" s="46" t="s">
        <v>231</v>
      </c>
      <c r="D1287" s="46" t="s">
        <v>229</v>
      </c>
      <c r="E1287" s="39">
        <v>42258</v>
      </c>
      <c r="F1287" s="38">
        <v>12</v>
      </c>
      <c r="G1287" s="38" t="s">
        <v>164</v>
      </c>
      <c r="H1287" s="38">
        <v>3</v>
      </c>
      <c r="I1287" s="38">
        <v>3</v>
      </c>
      <c r="J1287" s="38">
        <v>100</v>
      </c>
      <c r="K1287" s="40" t="s">
        <v>152</v>
      </c>
    </row>
    <row r="1288" spans="1:11">
      <c r="A1288" s="41">
        <v>3055</v>
      </c>
      <c r="B1288" s="42">
        <v>1282</v>
      </c>
      <c r="C1288" s="45" t="s">
        <v>231</v>
      </c>
      <c r="D1288" s="45" t="s">
        <v>229</v>
      </c>
      <c r="E1288" s="43">
        <v>42258</v>
      </c>
      <c r="F1288" s="42">
        <v>13</v>
      </c>
      <c r="G1288" s="42" t="s">
        <v>165</v>
      </c>
      <c r="H1288" s="42">
        <v>3</v>
      </c>
      <c r="I1288" s="42">
        <v>3</v>
      </c>
      <c r="J1288" s="42">
        <v>100</v>
      </c>
      <c r="K1288" s="44" t="s">
        <v>152</v>
      </c>
    </row>
    <row r="1289" spans="1:11">
      <c r="A1289" s="37">
        <v>3056</v>
      </c>
      <c r="B1289" s="38">
        <v>1282</v>
      </c>
      <c r="C1289" s="46" t="s">
        <v>231</v>
      </c>
      <c r="D1289" s="46" t="s">
        <v>229</v>
      </c>
      <c r="E1289" s="39">
        <v>42258</v>
      </c>
      <c r="F1289" s="38">
        <v>14</v>
      </c>
      <c r="G1289" s="38" t="s">
        <v>166</v>
      </c>
      <c r="H1289" s="38">
        <v>3</v>
      </c>
      <c r="I1289" s="38">
        <v>2</v>
      </c>
      <c r="J1289" s="38">
        <v>67</v>
      </c>
      <c r="K1289" s="40" t="s">
        <v>144</v>
      </c>
    </row>
    <row r="1290" spans="1:11">
      <c r="A1290" s="41">
        <v>3057</v>
      </c>
      <c r="B1290" s="42">
        <v>1283</v>
      </c>
      <c r="C1290" s="45" t="s">
        <v>225</v>
      </c>
      <c r="D1290" s="45" t="s">
        <v>229</v>
      </c>
      <c r="E1290" s="43">
        <v>42259</v>
      </c>
      <c r="F1290" s="42">
        <v>1</v>
      </c>
      <c r="G1290" s="42" t="s">
        <v>153</v>
      </c>
      <c r="H1290" s="42">
        <v>3</v>
      </c>
      <c r="I1290" s="42">
        <v>3</v>
      </c>
      <c r="J1290" s="42">
        <v>100</v>
      </c>
      <c r="K1290" s="44" t="s">
        <v>152</v>
      </c>
    </row>
    <row r="1291" spans="1:11">
      <c r="A1291" s="37">
        <v>3058</v>
      </c>
      <c r="B1291" s="38">
        <v>1283</v>
      </c>
      <c r="C1291" s="46" t="s">
        <v>225</v>
      </c>
      <c r="D1291" s="46" t="s">
        <v>229</v>
      </c>
      <c r="E1291" s="39">
        <v>42259</v>
      </c>
      <c r="F1291" s="38">
        <v>2</v>
      </c>
      <c r="G1291" s="38" t="s">
        <v>154</v>
      </c>
      <c r="H1291" s="38">
        <v>3</v>
      </c>
      <c r="I1291" s="38">
        <v>3</v>
      </c>
      <c r="J1291" s="38">
        <v>100</v>
      </c>
      <c r="K1291" s="40" t="s">
        <v>152</v>
      </c>
    </row>
    <row r="1292" spans="1:11">
      <c r="A1292" s="41">
        <v>3059</v>
      </c>
      <c r="B1292" s="42">
        <v>1283</v>
      </c>
      <c r="C1292" s="45" t="s">
        <v>225</v>
      </c>
      <c r="D1292" s="45" t="s">
        <v>229</v>
      </c>
      <c r="E1292" s="43">
        <v>42259</v>
      </c>
      <c r="F1292" s="42">
        <v>3</v>
      </c>
      <c r="G1292" s="42" t="s">
        <v>155</v>
      </c>
      <c r="H1292" s="42">
        <v>3</v>
      </c>
      <c r="I1292" s="42">
        <v>3</v>
      </c>
      <c r="J1292" s="42">
        <v>100</v>
      </c>
      <c r="K1292" s="44" t="s">
        <v>152</v>
      </c>
    </row>
    <row r="1293" spans="1:11">
      <c r="A1293" s="37">
        <v>3060</v>
      </c>
      <c r="B1293" s="38">
        <v>1283</v>
      </c>
      <c r="C1293" s="46" t="s">
        <v>225</v>
      </c>
      <c r="D1293" s="46" t="s">
        <v>229</v>
      </c>
      <c r="E1293" s="39">
        <v>42259</v>
      </c>
      <c r="F1293" s="38">
        <v>4</v>
      </c>
      <c r="G1293" s="38" t="s">
        <v>156</v>
      </c>
      <c r="H1293" s="38">
        <v>3</v>
      </c>
      <c r="I1293" s="38">
        <v>3</v>
      </c>
      <c r="J1293" s="38">
        <v>100</v>
      </c>
      <c r="K1293" s="40" t="s">
        <v>152</v>
      </c>
    </row>
    <row r="1294" spans="1:11">
      <c r="A1294" s="41">
        <v>3061</v>
      </c>
      <c r="B1294" s="42">
        <v>1283</v>
      </c>
      <c r="C1294" s="45" t="s">
        <v>225</v>
      </c>
      <c r="D1294" s="45" t="s">
        <v>229</v>
      </c>
      <c r="E1294" s="43">
        <v>42259</v>
      </c>
      <c r="F1294" s="42">
        <v>5</v>
      </c>
      <c r="G1294" s="42" t="s">
        <v>157</v>
      </c>
      <c r="H1294" s="42">
        <v>3</v>
      </c>
      <c r="I1294" s="42">
        <v>3</v>
      </c>
      <c r="J1294" s="42">
        <v>100</v>
      </c>
      <c r="K1294" s="44" t="s">
        <v>152</v>
      </c>
    </row>
    <row r="1295" spans="1:11">
      <c r="A1295" s="37">
        <v>3062</v>
      </c>
      <c r="B1295" s="38">
        <v>1283</v>
      </c>
      <c r="C1295" s="46" t="s">
        <v>225</v>
      </c>
      <c r="D1295" s="46" t="s">
        <v>229</v>
      </c>
      <c r="E1295" s="39">
        <v>42259</v>
      </c>
      <c r="F1295" s="38">
        <v>6</v>
      </c>
      <c r="G1295" s="38" t="s">
        <v>158</v>
      </c>
      <c r="H1295" s="38">
        <v>3</v>
      </c>
      <c r="I1295" s="38">
        <v>3</v>
      </c>
      <c r="J1295" s="38">
        <v>100</v>
      </c>
      <c r="K1295" s="40" t="s">
        <v>152</v>
      </c>
    </row>
    <row r="1296" spans="1:11">
      <c r="A1296" s="41">
        <v>3063</v>
      </c>
      <c r="B1296" s="42">
        <v>1283</v>
      </c>
      <c r="C1296" s="45" t="s">
        <v>225</v>
      </c>
      <c r="D1296" s="45" t="s">
        <v>229</v>
      </c>
      <c r="E1296" s="43">
        <v>42259</v>
      </c>
      <c r="F1296" s="42">
        <v>7</v>
      </c>
      <c r="G1296" s="42" t="s">
        <v>159</v>
      </c>
      <c r="H1296" s="42">
        <v>3</v>
      </c>
      <c r="I1296" s="42">
        <v>2</v>
      </c>
      <c r="J1296" s="42">
        <v>67</v>
      </c>
      <c r="K1296" s="44" t="s">
        <v>144</v>
      </c>
    </row>
    <row r="1297" spans="1:11">
      <c r="A1297" s="37">
        <v>3064</v>
      </c>
      <c r="B1297" s="38">
        <v>1283</v>
      </c>
      <c r="C1297" s="46" t="s">
        <v>225</v>
      </c>
      <c r="D1297" s="46" t="s">
        <v>229</v>
      </c>
      <c r="E1297" s="39">
        <v>42259</v>
      </c>
      <c r="F1297" s="38">
        <v>8</v>
      </c>
      <c r="G1297" s="38" t="s">
        <v>160</v>
      </c>
      <c r="H1297" s="38">
        <v>3</v>
      </c>
      <c r="I1297" s="38">
        <v>3</v>
      </c>
      <c r="J1297" s="38">
        <v>100</v>
      </c>
      <c r="K1297" s="40" t="s">
        <v>152</v>
      </c>
    </row>
    <row r="1298" spans="1:11">
      <c r="A1298" s="41">
        <v>3065</v>
      </c>
      <c r="B1298" s="42">
        <v>1283</v>
      </c>
      <c r="C1298" s="45" t="s">
        <v>225</v>
      </c>
      <c r="D1298" s="45" t="s">
        <v>229</v>
      </c>
      <c r="E1298" s="43">
        <v>42259</v>
      </c>
      <c r="F1298" s="42">
        <v>9</v>
      </c>
      <c r="G1298" s="42" t="s">
        <v>161</v>
      </c>
      <c r="H1298" s="42">
        <v>3</v>
      </c>
      <c r="I1298" s="42">
        <v>2</v>
      </c>
      <c r="J1298" s="42">
        <v>67</v>
      </c>
      <c r="K1298" s="44" t="s">
        <v>144</v>
      </c>
    </row>
    <row r="1299" spans="1:11">
      <c r="A1299" s="37">
        <v>3066</v>
      </c>
      <c r="B1299" s="38">
        <v>1283</v>
      </c>
      <c r="C1299" s="46" t="s">
        <v>225</v>
      </c>
      <c r="D1299" s="46" t="s">
        <v>229</v>
      </c>
      <c r="E1299" s="39">
        <v>42259</v>
      </c>
      <c r="F1299" s="38">
        <v>10</v>
      </c>
      <c r="G1299" s="38" t="s">
        <v>162</v>
      </c>
      <c r="H1299" s="38">
        <v>3</v>
      </c>
      <c r="I1299" s="38">
        <v>1</v>
      </c>
      <c r="J1299" s="38">
        <v>33</v>
      </c>
      <c r="K1299" s="40" t="s">
        <v>144</v>
      </c>
    </row>
    <row r="1300" spans="1:11">
      <c r="A1300" s="41">
        <v>3067</v>
      </c>
      <c r="B1300" s="42">
        <v>1283</v>
      </c>
      <c r="C1300" s="45" t="s">
        <v>225</v>
      </c>
      <c r="D1300" s="45" t="s">
        <v>229</v>
      </c>
      <c r="E1300" s="43">
        <v>42259</v>
      </c>
      <c r="F1300" s="42">
        <v>11</v>
      </c>
      <c r="G1300" s="42" t="s">
        <v>163</v>
      </c>
      <c r="H1300" s="42">
        <v>3</v>
      </c>
      <c r="I1300" s="42">
        <v>3</v>
      </c>
      <c r="J1300" s="42">
        <v>100</v>
      </c>
      <c r="K1300" s="44" t="s">
        <v>152</v>
      </c>
    </row>
    <row r="1301" spans="1:11">
      <c r="A1301" s="37">
        <v>3068</v>
      </c>
      <c r="B1301" s="38">
        <v>1283</v>
      </c>
      <c r="C1301" s="46" t="s">
        <v>225</v>
      </c>
      <c r="D1301" s="46" t="s">
        <v>229</v>
      </c>
      <c r="E1301" s="39">
        <v>42259</v>
      </c>
      <c r="F1301" s="38">
        <v>12</v>
      </c>
      <c r="G1301" s="38" t="s">
        <v>164</v>
      </c>
      <c r="H1301" s="38">
        <v>3</v>
      </c>
      <c r="I1301" s="38">
        <v>3</v>
      </c>
      <c r="J1301" s="38">
        <v>100</v>
      </c>
      <c r="K1301" s="40" t="s">
        <v>152</v>
      </c>
    </row>
    <row r="1302" spans="1:11">
      <c r="A1302" s="41">
        <v>3069</v>
      </c>
      <c r="B1302" s="42">
        <v>1283</v>
      </c>
      <c r="C1302" s="45" t="s">
        <v>225</v>
      </c>
      <c r="D1302" s="45" t="s">
        <v>229</v>
      </c>
      <c r="E1302" s="43">
        <v>42259</v>
      </c>
      <c r="F1302" s="42">
        <v>13</v>
      </c>
      <c r="G1302" s="42" t="s">
        <v>165</v>
      </c>
      <c r="H1302" s="42">
        <v>3</v>
      </c>
      <c r="I1302" s="42">
        <v>3</v>
      </c>
      <c r="J1302" s="42">
        <v>100</v>
      </c>
      <c r="K1302" s="44" t="s">
        <v>152</v>
      </c>
    </row>
    <row r="1303" spans="1:11">
      <c r="A1303" s="37">
        <v>3070</v>
      </c>
      <c r="B1303" s="38">
        <v>1283</v>
      </c>
      <c r="C1303" s="46" t="s">
        <v>225</v>
      </c>
      <c r="D1303" s="46" t="s">
        <v>229</v>
      </c>
      <c r="E1303" s="39">
        <v>42259</v>
      </c>
      <c r="F1303" s="38">
        <v>14</v>
      </c>
      <c r="G1303" s="38" t="s">
        <v>166</v>
      </c>
      <c r="H1303" s="38">
        <v>3</v>
      </c>
      <c r="I1303" s="38">
        <v>2</v>
      </c>
      <c r="J1303" s="38">
        <v>67</v>
      </c>
      <c r="K1303" s="40" t="s">
        <v>144</v>
      </c>
    </row>
    <row r="1304" spans="1:11">
      <c r="A1304" s="41">
        <v>3071</v>
      </c>
      <c r="B1304" s="42">
        <v>1284</v>
      </c>
      <c r="C1304" s="45" t="s">
        <v>233</v>
      </c>
      <c r="D1304" s="45" t="s">
        <v>168</v>
      </c>
      <c r="E1304" s="43">
        <v>42275</v>
      </c>
      <c r="F1304" s="42">
        <v>1</v>
      </c>
      <c r="G1304" s="42" t="s">
        <v>143</v>
      </c>
      <c r="H1304" s="42">
        <v>11</v>
      </c>
      <c r="I1304" s="42">
        <v>10</v>
      </c>
      <c r="J1304" s="42">
        <v>91</v>
      </c>
      <c r="K1304" s="44" t="s">
        <v>152</v>
      </c>
    </row>
    <row r="1305" spans="1:11">
      <c r="A1305" s="37">
        <v>3072</v>
      </c>
      <c r="B1305" s="38">
        <v>1284</v>
      </c>
      <c r="C1305" s="46" t="s">
        <v>233</v>
      </c>
      <c r="D1305" s="46" t="s">
        <v>168</v>
      </c>
      <c r="E1305" s="39">
        <v>42275</v>
      </c>
      <c r="F1305" s="38">
        <v>2</v>
      </c>
      <c r="G1305" s="38" t="s">
        <v>145</v>
      </c>
      <c r="H1305" s="38">
        <v>5</v>
      </c>
      <c r="I1305" s="38">
        <v>2</v>
      </c>
      <c r="J1305" s="38">
        <v>40</v>
      </c>
      <c r="K1305" s="40" t="s">
        <v>144</v>
      </c>
    </row>
    <row r="1306" spans="1:11">
      <c r="A1306" s="41">
        <v>3073</v>
      </c>
      <c r="B1306" s="42">
        <v>1284</v>
      </c>
      <c r="C1306" s="45" t="s">
        <v>233</v>
      </c>
      <c r="D1306" s="45" t="s">
        <v>168</v>
      </c>
      <c r="E1306" s="43">
        <v>42275</v>
      </c>
      <c r="F1306" s="42">
        <v>3</v>
      </c>
      <c r="G1306" s="42" t="s">
        <v>147</v>
      </c>
      <c r="H1306" s="42">
        <v>5</v>
      </c>
      <c r="I1306" s="42">
        <v>3</v>
      </c>
      <c r="J1306" s="42">
        <v>60</v>
      </c>
      <c r="K1306" s="44" t="s">
        <v>144</v>
      </c>
    </row>
    <row r="1307" spans="1:11">
      <c r="A1307" s="37">
        <v>3074</v>
      </c>
      <c r="B1307" s="38">
        <v>1284</v>
      </c>
      <c r="C1307" s="46" t="s">
        <v>233</v>
      </c>
      <c r="D1307" s="46" t="s">
        <v>168</v>
      </c>
      <c r="E1307" s="39">
        <v>42275</v>
      </c>
      <c r="F1307" s="38">
        <v>4</v>
      </c>
      <c r="G1307" s="38" t="s">
        <v>148</v>
      </c>
      <c r="H1307" s="38">
        <v>2</v>
      </c>
      <c r="I1307" s="38">
        <v>0</v>
      </c>
      <c r="J1307" s="38">
        <v>0</v>
      </c>
      <c r="K1307" s="40" t="s">
        <v>144</v>
      </c>
    </row>
    <row r="1308" spans="1:11">
      <c r="A1308" s="41">
        <v>3075</v>
      </c>
      <c r="B1308" s="42">
        <v>1284</v>
      </c>
      <c r="C1308" s="45" t="s">
        <v>233</v>
      </c>
      <c r="D1308" s="45" t="s">
        <v>168</v>
      </c>
      <c r="E1308" s="43">
        <v>42275</v>
      </c>
      <c r="F1308" s="42">
        <v>5</v>
      </c>
      <c r="G1308" s="42" t="s">
        <v>149</v>
      </c>
      <c r="H1308" s="42">
        <v>2</v>
      </c>
      <c r="I1308" s="42">
        <v>1</v>
      </c>
      <c r="J1308" s="42">
        <v>50</v>
      </c>
      <c r="K1308" s="44" t="s">
        <v>144</v>
      </c>
    </row>
    <row r="1309" spans="1:11">
      <c r="A1309" s="37">
        <v>3076</v>
      </c>
      <c r="B1309" s="38">
        <v>1285</v>
      </c>
      <c r="C1309" s="46" t="s">
        <v>173</v>
      </c>
      <c r="D1309" s="46" t="s">
        <v>168</v>
      </c>
      <c r="E1309" s="39">
        <v>42275</v>
      </c>
      <c r="F1309" s="38">
        <v>1</v>
      </c>
      <c r="G1309" s="38" t="s">
        <v>143</v>
      </c>
      <c r="H1309" s="38">
        <v>11</v>
      </c>
      <c r="I1309" s="38">
        <v>8</v>
      </c>
      <c r="J1309" s="38">
        <v>73</v>
      </c>
      <c r="K1309" s="40" t="s">
        <v>151</v>
      </c>
    </row>
    <row r="1310" spans="1:11">
      <c r="A1310" s="41">
        <v>3077</v>
      </c>
      <c r="B1310" s="42">
        <v>1285</v>
      </c>
      <c r="C1310" s="45" t="s">
        <v>173</v>
      </c>
      <c r="D1310" s="45" t="s">
        <v>168</v>
      </c>
      <c r="E1310" s="43">
        <v>42275</v>
      </c>
      <c r="F1310" s="42">
        <v>2</v>
      </c>
      <c r="G1310" s="42" t="s">
        <v>145</v>
      </c>
      <c r="H1310" s="42">
        <v>5</v>
      </c>
      <c r="I1310" s="42">
        <v>4</v>
      </c>
      <c r="J1310" s="42">
        <v>80</v>
      </c>
      <c r="K1310" s="44" t="s">
        <v>146</v>
      </c>
    </row>
    <row r="1311" spans="1:11">
      <c r="A1311" s="30">
        <v>3078</v>
      </c>
      <c r="B1311" s="31">
        <v>1285</v>
      </c>
      <c r="C1311" s="47" t="s">
        <v>173</v>
      </c>
      <c r="D1311" s="47" t="s">
        <v>168</v>
      </c>
      <c r="E1311" s="32">
        <v>42275</v>
      </c>
      <c r="F1311" s="31">
        <v>3</v>
      </c>
      <c r="G1311" s="31" t="s">
        <v>147</v>
      </c>
      <c r="H1311" s="31">
        <v>5</v>
      </c>
      <c r="I1311" s="31">
        <v>3</v>
      </c>
      <c r="J1311" s="31">
        <v>60</v>
      </c>
      <c r="K1311" s="33" t="s">
        <v>144</v>
      </c>
    </row>
  </sheetData>
  <mergeCells count="3">
    <mergeCell ref="A1:N1"/>
    <mergeCell ref="A2:N2"/>
    <mergeCell ref="A3:N3"/>
  </mergeCells>
  <dataValidations count="3">
    <dataValidation type="list" allowBlank="1" showInputMessage="1" showErrorMessage="1" sqref="WVA983043:WVA984616 F65539:F67112 IX65539:IX67112 ST65539:ST67112 ACP65539:ACP67112 AML65539:AML67112 AWH65539:AWH67112 BGD65539:BGD67112 BPZ65539:BPZ67112 BZV65539:BZV67112 CJR65539:CJR67112 CTN65539:CTN67112 DDJ65539:DDJ67112 DNF65539:DNF67112 DXB65539:DXB67112 EGX65539:EGX67112 EQT65539:EQT67112 FAP65539:FAP67112 FKL65539:FKL67112 FUH65539:FUH67112 GED65539:GED67112 GNZ65539:GNZ67112 GXV65539:GXV67112 HHR65539:HHR67112 HRN65539:HRN67112 IBJ65539:IBJ67112 ILF65539:ILF67112 IVB65539:IVB67112 JEX65539:JEX67112 JOT65539:JOT67112 JYP65539:JYP67112 KIL65539:KIL67112 KSH65539:KSH67112 LCD65539:LCD67112 LLZ65539:LLZ67112 LVV65539:LVV67112 MFR65539:MFR67112 MPN65539:MPN67112 MZJ65539:MZJ67112 NJF65539:NJF67112 NTB65539:NTB67112 OCX65539:OCX67112 OMT65539:OMT67112 OWP65539:OWP67112 PGL65539:PGL67112 PQH65539:PQH67112 QAD65539:QAD67112 QJZ65539:QJZ67112 QTV65539:QTV67112 RDR65539:RDR67112 RNN65539:RNN67112 RXJ65539:RXJ67112 SHF65539:SHF67112 SRB65539:SRB67112 TAX65539:TAX67112 TKT65539:TKT67112 TUP65539:TUP67112 UEL65539:UEL67112 UOH65539:UOH67112 UYD65539:UYD67112 VHZ65539:VHZ67112 VRV65539:VRV67112 WBR65539:WBR67112 WLN65539:WLN67112 WVJ65539:WVJ67112 F131075:F132648 IX131075:IX132648 ST131075:ST132648 ACP131075:ACP132648 AML131075:AML132648 AWH131075:AWH132648 BGD131075:BGD132648 BPZ131075:BPZ132648 BZV131075:BZV132648 CJR131075:CJR132648 CTN131075:CTN132648 DDJ131075:DDJ132648 DNF131075:DNF132648 DXB131075:DXB132648 EGX131075:EGX132648 EQT131075:EQT132648 FAP131075:FAP132648 FKL131075:FKL132648 FUH131075:FUH132648 GED131075:GED132648 GNZ131075:GNZ132648 GXV131075:GXV132648 HHR131075:HHR132648 HRN131075:HRN132648 IBJ131075:IBJ132648 ILF131075:ILF132648 IVB131075:IVB132648 JEX131075:JEX132648 JOT131075:JOT132648 JYP131075:JYP132648 KIL131075:KIL132648 KSH131075:KSH132648 LCD131075:LCD132648 LLZ131075:LLZ132648 LVV131075:LVV132648 MFR131075:MFR132648 MPN131075:MPN132648 MZJ131075:MZJ132648 NJF131075:NJF132648 NTB131075:NTB132648 OCX131075:OCX132648 OMT131075:OMT132648 OWP131075:OWP132648 PGL131075:PGL132648 PQH131075:PQH132648 QAD131075:QAD132648 QJZ131075:QJZ132648 QTV131075:QTV132648 RDR131075:RDR132648 RNN131075:RNN132648 RXJ131075:RXJ132648 SHF131075:SHF132648 SRB131075:SRB132648 TAX131075:TAX132648 TKT131075:TKT132648 TUP131075:TUP132648 UEL131075:UEL132648 UOH131075:UOH132648 UYD131075:UYD132648 VHZ131075:VHZ132648 VRV131075:VRV132648 WBR131075:WBR132648 WLN131075:WLN132648 WVJ131075:WVJ132648 F196611:F198184 IX196611:IX198184 ST196611:ST198184 ACP196611:ACP198184 AML196611:AML198184 AWH196611:AWH198184 BGD196611:BGD198184 BPZ196611:BPZ198184 BZV196611:BZV198184 CJR196611:CJR198184 CTN196611:CTN198184 DDJ196611:DDJ198184 DNF196611:DNF198184 DXB196611:DXB198184 EGX196611:EGX198184 EQT196611:EQT198184 FAP196611:FAP198184 FKL196611:FKL198184 FUH196611:FUH198184 GED196611:GED198184 GNZ196611:GNZ198184 GXV196611:GXV198184 HHR196611:HHR198184 HRN196611:HRN198184 IBJ196611:IBJ198184 ILF196611:ILF198184 IVB196611:IVB198184 JEX196611:JEX198184 JOT196611:JOT198184 JYP196611:JYP198184 KIL196611:KIL198184 KSH196611:KSH198184 LCD196611:LCD198184 LLZ196611:LLZ198184 LVV196611:LVV198184 MFR196611:MFR198184 MPN196611:MPN198184 MZJ196611:MZJ198184 NJF196611:NJF198184 NTB196611:NTB198184 OCX196611:OCX198184 OMT196611:OMT198184 OWP196611:OWP198184 PGL196611:PGL198184 PQH196611:PQH198184 QAD196611:QAD198184 QJZ196611:QJZ198184 QTV196611:QTV198184 RDR196611:RDR198184 RNN196611:RNN198184 RXJ196611:RXJ198184 SHF196611:SHF198184 SRB196611:SRB198184 TAX196611:TAX198184 TKT196611:TKT198184 TUP196611:TUP198184 UEL196611:UEL198184 UOH196611:UOH198184 UYD196611:UYD198184 VHZ196611:VHZ198184 VRV196611:VRV198184 WBR196611:WBR198184 WLN196611:WLN198184 WVJ196611:WVJ198184 F262147:F263720 IX262147:IX263720 ST262147:ST263720 ACP262147:ACP263720 AML262147:AML263720 AWH262147:AWH263720 BGD262147:BGD263720 BPZ262147:BPZ263720 BZV262147:BZV263720 CJR262147:CJR263720 CTN262147:CTN263720 DDJ262147:DDJ263720 DNF262147:DNF263720 DXB262147:DXB263720 EGX262147:EGX263720 EQT262147:EQT263720 FAP262147:FAP263720 FKL262147:FKL263720 FUH262147:FUH263720 GED262147:GED263720 GNZ262147:GNZ263720 GXV262147:GXV263720 HHR262147:HHR263720 HRN262147:HRN263720 IBJ262147:IBJ263720 ILF262147:ILF263720 IVB262147:IVB263720 JEX262147:JEX263720 JOT262147:JOT263720 JYP262147:JYP263720 KIL262147:KIL263720 KSH262147:KSH263720 LCD262147:LCD263720 LLZ262147:LLZ263720 LVV262147:LVV263720 MFR262147:MFR263720 MPN262147:MPN263720 MZJ262147:MZJ263720 NJF262147:NJF263720 NTB262147:NTB263720 OCX262147:OCX263720 OMT262147:OMT263720 OWP262147:OWP263720 PGL262147:PGL263720 PQH262147:PQH263720 QAD262147:QAD263720 QJZ262147:QJZ263720 QTV262147:QTV263720 RDR262147:RDR263720 RNN262147:RNN263720 RXJ262147:RXJ263720 SHF262147:SHF263720 SRB262147:SRB263720 TAX262147:TAX263720 TKT262147:TKT263720 TUP262147:TUP263720 UEL262147:UEL263720 UOH262147:UOH263720 UYD262147:UYD263720 VHZ262147:VHZ263720 VRV262147:VRV263720 WBR262147:WBR263720 WLN262147:WLN263720 WVJ262147:WVJ263720 F327683:F329256 IX327683:IX329256 ST327683:ST329256 ACP327683:ACP329256 AML327683:AML329256 AWH327683:AWH329256 BGD327683:BGD329256 BPZ327683:BPZ329256 BZV327683:BZV329256 CJR327683:CJR329256 CTN327683:CTN329256 DDJ327683:DDJ329256 DNF327683:DNF329256 DXB327683:DXB329256 EGX327683:EGX329256 EQT327683:EQT329256 FAP327683:FAP329256 FKL327683:FKL329256 FUH327683:FUH329256 GED327683:GED329256 GNZ327683:GNZ329256 GXV327683:GXV329256 HHR327683:HHR329256 HRN327683:HRN329256 IBJ327683:IBJ329256 ILF327683:ILF329256 IVB327683:IVB329256 JEX327683:JEX329256 JOT327683:JOT329256 JYP327683:JYP329256 KIL327683:KIL329256 KSH327683:KSH329256 LCD327683:LCD329256 LLZ327683:LLZ329256 LVV327683:LVV329256 MFR327683:MFR329256 MPN327683:MPN329256 MZJ327683:MZJ329256 NJF327683:NJF329256 NTB327683:NTB329256 OCX327683:OCX329256 OMT327683:OMT329256 OWP327683:OWP329256 PGL327683:PGL329256 PQH327683:PQH329256 QAD327683:QAD329256 QJZ327683:QJZ329256 QTV327683:QTV329256 RDR327683:RDR329256 RNN327683:RNN329256 RXJ327683:RXJ329256 SHF327683:SHF329256 SRB327683:SRB329256 TAX327683:TAX329256 TKT327683:TKT329256 TUP327683:TUP329256 UEL327683:UEL329256 UOH327683:UOH329256 UYD327683:UYD329256 VHZ327683:VHZ329256 VRV327683:VRV329256 WBR327683:WBR329256 WLN327683:WLN329256 WVJ327683:WVJ329256 F393219:F394792 IX393219:IX394792 ST393219:ST394792 ACP393219:ACP394792 AML393219:AML394792 AWH393219:AWH394792 BGD393219:BGD394792 BPZ393219:BPZ394792 BZV393219:BZV394792 CJR393219:CJR394792 CTN393219:CTN394792 DDJ393219:DDJ394792 DNF393219:DNF394792 DXB393219:DXB394792 EGX393219:EGX394792 EQT393219:EQT394792 FAP393219:FAP394792 FKL393219:FKL394792 FUH393219:FUH394792 GED393219:GED394792 GNZ393219:GNZ394792 GXV393219:GXV394792 HHR393219:HHR394792 HRN393219:HRN394792 IBJ393219:IBJ394792 ILF393219:ILF394792 IVB393219:IVB394792 JEX393219:JEX394792 JOT393219:JOT394792 JYP393219:JYP394792 KIL393219:KIL394792 KSH393219:KSH394792 LCD393219:LCD394792 LLZ393219:LLZ394792 LVV393219:LVV394792 MFR393219:MFR394792 MPN393219:MPN394792 MZJ393219:MZJ394792 NJF393219:NJF394792 NTB393219:NTB394792 OCX393219:OCX394792 OMT393219:OMT394792 OWP393219:OWP394792 PGL393219:PGL394792 PQH393219:PQH394792 QAD393219:QAD394792 QJZ393219:QJZ394792 QTV393219:QTV394792 RDR393219:RDR394792 RNN393219:RNN394792 RXJ393219:RXJ394792 SHF393219:SHF394792 SRB393219:SRB394792 TAX393219:TAX394792 TKT393219:TKT394792 TUP393219:TUP394792 UEL393219:UEL394792 UOH393219:UOH394792 UYD393219:UYD394792 VHZ393219:VHZ394792 VRV393219:VRV394792 WBR393219:WBR394792 WLN393219:WLN394792 WVJ393219:WVJ394792 F458755:F460328 IX458755:IX460328 ST458755:ST460328 ACP458755:ACP460328 AML458755:AML460328 AWH458755:AWH460328 BGD458755:BGD460328 BPZ458755:BPZ460328 BZV458755:BZV460328 CJR458755:CJR460328 CTN458755:CTN460328 DDJ458755:DDJ460328 DNF458755:DNF460328 DXB458755:DXB460328 EGX458755:EGX460328 EQT458755:EQT460328 FAP458755:FAP460328 FKL458755:FKL460328 FUH458755:FUH460328 GED458755:GED460328 GNZ458755:GNZ460328 GXV458755:GXV460328 HHR458755:HHR460328 HRN458755:HRN460328 IBJ458755:IBJ460328 ILF458755:ILF460328 IVB458755:IVB460328 JEX458755:JEX460328 JOT458755:JOT460328 JYP458755:JYP460328 KIL458755:KIL460328 KSH458755:KSH460328 LCD458755:LCD460328 LLZ458755:LLZ460328 LVV458755:LVV460328 MFR458755:MFR460328 MPN458755:MPN460328 MZJ458755:MZJ460328 NJF458755:NJF460328 NTB458755:NTB460328 OCX458755:OCX460328 OMT458755:OMT460328 OWP458755:OWP460328 PGL458755:PGL460328 PQH458755:PQH460328 QAD458755:QAD460328 QJZ458755:QJZ460328 QTV458755:QTV460328 RDR458755:RDR460328 RNN458755:RNN460328 RXJ458755:RXJ460328 SHF458755:SHF460328 SRB458755:SRB460328 TAX458755:TAX460328 TKT458755:TKT460328 TUP458755:TUP460328 UEL458755:UEL460328 UOH458755:UOH460328 UYD458755:UYD460328 VHZ458755:VHZ460328 VRV458755:VRV460328 WBR458755:WBR460328 WLN458755:WLN460328 WVJ458755:WVJ460328 F524291:F525864 IX524291:IX525864 ST524291:ST525864 ACP524291:ACP525864 AML524291:AML525864 AWH524291:AWH525864 BGD524291:BGD525864 BPZ524291:BPZ525864 BZV524291:BZV525864 CJR524291:CJR525864 CTN524291:CTN525864 DDJ524291:DDJ525864 DNF524291:DNF525864 DXB524291:DXB525864 EGX524291:EGX525864 EQT524291:EQT525864 FAP524291:FAP525864 FKL524291:FKL525864 FUH524291:FUH525864 GED524291:GED525864 GNZ524291:GNZ525864 GXV524291:GXV525864 HHR524291:HHR525864 HRN524291:HRN525864 IBJ524291:IBJ525864 ILF524291:ILF525864 IVB524291:IVB525864 JEX524291:JEX525864 JOT524291:JOT525864 JYP524291:JYP525864 KIL524291:KIL525864 KSH524291:KSH525864 LCD524291:LCD525864 LLZ524291:LLZ525864 LVV524291:LVV525864 MFR524291:MFR525864 MPN524291:MPN525864 MZJ524291:MZJ525864 NJF524291:NJF525864 NTB524291:NTB525864 OCX524291:OCX525864 OMT524291:OMT525864 OWP524291:OWP525864 PGL524291:PGL525864 PQH524291:PQH525864 QAD524291:QAD525864 QJZ524291:QJZ525864 QTV524291:QTV525864 RDR524291:RDR525864 RNN524291:RNN525864 RXJ524291:RXJ525864 SHF524291:SHF525864 SRB524291:SRB525864 TAX524291:TAX525864 TKT524291:TKT525864 TUP524291:TUP525864 UEL524291:UEL525864 UOH524291:UOH525864 UYD524291:UYD525864 VHZ524291:VHZ525864 VRV524291:VRV525864 WBR524291:WBR525864 WLN524291:WLN525864 WVJ524291:WVJ525864 F589827:F591400 IX589827:IX591400 ST589827:ST591400 ACP589827:ACP591400 AML589827:AML591400 AWH589827:AWH591400 BGD589827:BGD591400 BPZ589827:BPZ591400 BZV589827:BZV591400 CJR589827:CJR591400 CTN589827:CTN591400 DDJ589827:DDJ591400 DNF589827:DNF591400 DXB589827:DXB591400 EGX589827:EGX591400 EQT589827:EQT591400 FAP589827:FAP591400 FKL589827:FKL591400 FUH589827:FUH591400 GED589827:GED591400 GNZ589827:GNZ591400 GXV589827:GXV591400 HHR589827:HHR591400 HRN589827:HRN591400 IBJ589827:IBJ591400 ILF589827:ILF591400 IVB589827:IVB591400 JEX589827:JEX591400 JOT589827:JOT591400 JYP589827:JYP591400 KIL589827:KIL591400 KSH589827:KSH591400 LCD589827:LCD591400 LLZ589827:LLZ591400 LVV589827:LVV591400 MFR589827:MFR591400 MPN589827:MPN591400 MZJ589827:MZJ591400 NJF589827:NJF591400 NTB589827:NTB591400 OCX589827:OCX591400 OMT589827:OMT591400 OWP589827:OWP591400 PGL589827:PGL591400 PQH589827:PQH591400 QAD589827:QAD591400 QJZ589827:QJZ591400 QTV589827:QTV591400 RDR589827:RDR591400 RNN589827:RNN591400 RXJ589827:RXJ591400 SHF589827:SHF591400 SRB589827:SRB591400 TAX589827:TAX591400 TKT589827:TKT591400 TUP589827:TUP591400 UEL589827:UEL591400 UOH589827:UOH591400 UYD589827:UYD591400 VHZ589827:VHZ591400 VRV589827:VRV591400 WBR589827:WBR591400 WLN589827:WLN591400 WVJ589827:WVJ591400 F655363:F656936 IX655363:IX656936 ST655363:ST656936 ACP655363:ACP656936 AML655363:AML656936 AWH655363:AWH656936 BGD655363:BGD656936 BPZ655363:BPZ656936 BZV655363:BZV656936 CJR655363:CJR656936 CTN655363:CTN656936 DDJ655363:DDJ656936 DNF655363:DNF656936 DXB655363:DXB656936 EGX655363:EGX656936 EQT655363:EQT656936 FAP655363:FAP656936 FKL655363:FKL656936 FUH655363:FUH656936 GED655363:GED656936 GNZ655363:GNZ656936 GXV655363:GXV656936 HHR655363:HHR656936 HRN655363:HRN656936 IBJ655363:IBJ656936 ILF655363:ILF656936 IVB655363:IVB656936 JEX655363:JEX656936 JOT655363:JOT656936 JYP655363:JYP656936 KIL655363:KIL656936 KSH655363:KSH656936 LCD655363:LCD656936 LLZ655363:LLZ656936 LVV655363:LVV656936 MFR655363:MFR656936 MPN655363:MPN656936 MZJ655363:MZJ656936 NJF655363:NJF656936 NTB655363:NTB656936 OCX655363:OCX656936 OMT655363:OMT656936 OWP655363:OWP656936 PGL655363:PGL656936 PQH655363:PQH656936 QAD655363:QAD656936 QJZ655363:QJZ656936 QTV655363:QTV656936 RDR655363:RDR656936 RNN655363:RNN656936 RXJ655363:RXJ656936 SHF655363:SHF656936 SRB655363:SRB656936 TAX655363:TAX656936 TKT655363:TKT656936 TUP655363:TUP656936 UEL655363:UEL656936 UOH655363:UOH656936 UYD655363:UYD656936 VHZ655363:VHZ656936 VRV655363:VRV656936 WBR655363:WBR656936 WLN655363:WLN656936 WVJ655363:WVJ656936 F720899:F722472 IX720899:IX722472 ST720899:ST722472 ACP720899:ACP722472 AML720899:AML722472 AWH720899:AWH722472 BGD720899:BGD722472 BPZ720899:BPZ722472 BZV720899:BZV722472 CJR720899:CJR722472 CTN720899:CTN722472 DDJ720899:DDJ722472 DNF720899:DNF722472 DXB720899:DXB722472 EGX720899:EGX722472 EQT720899:EQT722472 FAP720899:FAP722472 FKL720899:FKL722472 FUH720899:FUH722472 GED720899:GED722472 GNZ720899:GNZ722472 GXV720899:GXV722472 HHR720899:HHR722472 HRN720899:HRN722472 IBJ720899:IBJ722472 ILF720899:ILF722472 IVB720899:IVB722472 JEX720899:JEX722472 JOT720899:JOT722472 JYP720899:JYP722472 KIL720899:KIL722472 KSH720899:KSH722472 LCD720899:LCD722472 LLZ720899:LLZ722472 LVV720899:LVV722472 MFR720899:MFR722472 MPN720899:MPN722472 MZJ720899:MZJ722472 NJF720899:NJF722472 NTB720899:NTB722472 OCX720899:OCX722472 OMT720899:OMT722472 OWP720899:OWP722472 PGL720899:PGL722472 PQH720899:PQH722472 QAD720899:QAD722472 QJZ720899:QJZ722472 QTV720899:QTV722472 RDR720899:RDR722472 RNN720899:RNN722472 RXJ720899:RXJ722472 SHF720899:SHF722472 SRB720899:SRB722472 TAX720899:TAX722472 TKT720899:TKT722472 TUP720899:TUP722472 UEL720899:UEL722472 UOH720899:UOH722472 UYD720899:UYD722472 VHZ720899:VHZ722472 VRV720899:VRV722472 WBR720899:WBR722472 WLN720899:WLN722472 WVJ720899:WVJ722472 F786435:F788008 IX786435:IX788008 ST786435:ST788008 ACP786435:ACP788008 AML786435:AML788008 AWH786435:AWH788008 BGD786435:BGD788008 BPZ786435:BPZ788008 BZV786435:BZV788008 CJR786435:CJR788008 CTN786435:CTN788008 DDJ786435:DDJ788008 DNF786435:DNF788008 DXB786435:DXB788008 EGX786435:EGX788008 EQT786435:EQT788008 FAP786435:FAP788008 FKL786435:FKL788008 FUH786435:FUH788008 GED786435:GED788008 GNZ786435:GNZ788008 GXV786435:GXV788008 HHR786435:HHR788008 HRN786435:HRN788008 IBJ786435:IBJ788008 ILF786435:ILF788008 IVB786435:IVB788008 JEX786435:JEX788008 JOT786435:JOT788008 JYP786435:JYP788008 KIL786435:KIL788008 KSH786435:KSH788008 LCD786435:LCD788008 LLZ786435:LLZ788008 LVV786435:LVV788008 MFR786435:MFR788008 MPN786435:MPN788008 MZJ786435:MZJ788008 NJF786435:NJF788008 NTB786435:NTB788008 OCX786435:OCX788008 OMT786435:OMT788008 OWP786435:OWP788008 PGL786435:PGL788008 PQH786435:PQH788008 QAD786435:QAD788008 QJZ786435:QJZ788008 QTV786435:QTV788008 RDR786435:RDR788008 RNN786435:RNN788008 RXJ786435:RXJ788008 SHF786435:SHF788008 SRB786435:SRB788008 TAX786435:TAX788008 TKT786435:TKT788008 TUP786435:TUP788008 UEL786435:UEL788008 UOH786435:UOH788008 UYD786435:UYD788008 VHZ786435:VHZ788008 VRV786435:VRV788008 WBR786435:WBR788008 WLN786435:WLN788008 WVJ786435:WVJ788008 F851971:F853544 IX851971:IX853544 ST851971:ST853544 ACP851971:ACP853544 AML851971:AML853544 AWH851971:AWH853544 BGD851971:BGD853544 BPZ851971:BPZ853544 BZV851971:BZV853544 CJR851971:CJR853544 CTN851971:CTN853544 DDJ851971:DDJ853544 DNF851971:DNF853544 DXB851971:DXB853544 EGX851971:EGX853544 EQT851971:EQT853544 FAP851971:FAP853544 FKL851971:FKL853544 FUH851971:FUH853544 GED851971:GED853544 GNZ851971:GNZ853544 GXV851971:GXV853544 HHR851971:HHR853544 HRN851971:HRN853544 IBJ851971:IBJ853544 ILF851971:ILF853544 IVB851971:IVB853544 JEX851971:JEX853544 JOT851971:JOT853544 JYP851971:JYP853544 KIL851971:KIL853544 KSH851971:KSH853544 LCD851971:LCD853544 LLZ851971:LLZ853544 LVV851971:LVV853544 MFR851971:MFR853544 MPN851971:MPN853544 MZJ851971:MZJ853544 NJF851971:NJF853544 NTB851971:NTB853544 OCX851971:OCX853544 OMT851971:OMT853544 OWP851971:OWP853544 PGL851971:PGL853544 PQH851971:PQH853544 QAD851971:QAD853544 QJZ851971:QJZ853544 QTV851971:QTV853544 RDR851971:RDR853544 RNN851971:RNN853544 RXJ851971:RXJ853544 SHF851971:SHF853544 SRB851971:SRB853544 TAX851971:TAX853544 TKT851971:TKT853544 TUP851971:TUP853544 UEL851971:UEL853544 UOH851971:UOH853544 UYD851971:UYD853544 VHZ851971:VHZ853544 VRV851971:VRV853544 WBR851971:WBR853544 WLN851971:WLN853544 WVJ851971:WVJ853544 F917507:F919080 IX917507:IX919080 ST917507:ST919080 ACP917507:ACP919080 AML917507:AML919080 AWH917507:AWH919080 BGD917507:BGD919080 BPZ917507:BPZ919080 BZV917507:BZV919080 CJR917507:CJR919080 CTN917507:CTN919080 DDJ917507:DDJ919080 DNF917507:DNF919080 DXB917507:DXB919080 EGX917507:EGX919080 EQT917507:EQT919080 FAP917507:FAP919080 FKL917507:FKL919080 FUH917507:FUH919080 GED917507:GED919080 GNZ917507:GNZ919080 GXV917507:GXV919080 HHR917507:HHR919080 HRN917507:HRN919080 IBJ917507:IBJ919080 ILF917507:ILF919080 IVB917507:IVB919080 JEX917507:JEX919080 JOT917507:JOT919080 JYP917507:JYP919080 KIL917507:KIL919080 KSH917507:KSH919080 LCD917507:LCD919080 LLZ917507:LLZ919080 LVV917507:LVV919080 MFR917507:MFR919080 MPN917507:MPN919080 MZJ917507:MZJ919080 NJF917507:NJF919080 NTB917507:NTB919080 OCX917507:OCX919080 OMT917507:OMT919080 OWP917507:OWP919080 PGL917507:PGL919080 PQH917507:PQH919080 QAD917507:QAD919080 QJZ917507:QJZ919080 QTV917507:QTV919080 RDR917507:RDR919080 RNN917507:RNN919080 RXJ917507:RXJ919080 SHF917507:SHF919080 SRB917507:SRB919080 TAX917507:TAX919080 TKT917507:TKT919080 TUP917507:TUP919080 UEL917507:UEL919080 UOH917507:UOH919080 UYD917507:UYD919080 VHZ917507:VHZ919080 VRV917507:VRV919080 WBR917507:WBR919080 WLN917507:WLN919080 WVJ917507:WVJ919080 F983043:F984616 IX983043:IX984616 ST983043:ST984616 ACP983043:ACP984616 AML983043:AML984616 AWH983043:AWH984616 BGD983043:BGD984616 BPZ983043:BPZ984616 BZV983043:BZV984616 CJR983043:CJR984616 CTN983043:CTN984616 DDJ983043:DDJ984616 DNF983043:DNF984616 DXB983043:DXB984616 EGX983043:EGX984616 EQT983043:EQT984616 FAP983043:FAP984616 FKL983043:FKL984616 FUH983043:FUH984616 GED983043:GED984616 GNZ983043:GNZ984616 GXV983043:GXV984616 HHR983043:HHR984616 HRN983043:HRN984616 IBJ983043:IBJ984616 ILF983043:ILF984616 IVB983043:IVB984616 JEX983043:JEX984616 JOT983043:JOT984616 JYP983043:JYP984616 KIL983043:KIL984616 KSH983043:KSH984616 LCD983043:LCD984616 LLZ983043:LLZ984616 LVV983043:LVV984616 MFR983043:MFR984616 MPN983043:MPN984616 MZJ983043:MZJ984616 NJF983043:NJF984616 NTB983043:NTB984616 OCX983043:OCX984616 OMT983043:OMT984616 OWP983043:OWP984616 PGL983043:PGL984616 PQH983043:PQH984616 QAD983043:QAD984616 QJZ983043:QJZ984616 QTV983043:QTV984616 RDR983043:RDR984616 RNN983043:RNN984616 RXJ983043:RXJ984616 SHF983043:SHF984616 SRB983043:SRB984616 TAX983043:TAX984616 TKT983043:TKT984616 TUP983043:TUP984616 UEL983043:UEL984616 UOH983043:UOH984616 UYD983043:UYD984616 VHZ983043:VHZ984616 VRV983043:VRV984616 WBR983043:WBR984616 WLN983043:WLN984616 WVJ983043:WVJ984616 IO65539:IO67112 SK65539:SK67112 ACG65539:ACG67112 AMC65539:AMC67112 AVY65539:AVY67112 BFU65539:BFU67112 BPQ65539:BPQ67112 BZM65539:BZM67112 CJI65539:CJI67112 CTE65539:CTE67112 DDA65539:DDA67112 DMW65539:DMW67112 DWS65539:DWS67112 EGO65539:EGO67112 EQK65539:EQK67112 FAG65539:FAG67112 FKC65539:FKC67112 FTY65539:FTY67112 GDU65539:GDU67112 GNQ65539:GNQ67112 GXM65539:GXM67112 HHI65539:HHI67112 HRE65539:HRE67112 IBA65539:IBA67112 IKW65539:IKW67112 IUS65539:IUS67112 JEO65539:JEO67112 JOK65539:JOK67112 JYG65539:JYG67112 KIC65539:KIC67112 KRY65539:KRY67112 LBU65539:LBU67112 LLQ65539:LLQ67112 LVM65539:LVM67112 MFI65539:MFI67112 MPE65539:MPE67112 MZA65539:MZA67112 NIW65539:NIW67112 NSS65539:NSS67112 OCO65539:OCO67112 OMK65539:OMK67112 OWG65539:OWG67112 PGC65539:PGC67112 PPY65539:PPY67112 PZU65539:PZU67112 QJQ65539:QJQ67112 QTM65539:QTM67112 RDI65539:RDI67112 RNE65539:RNE67112 RXA65539:RXA67112 SGW65539:SGW67112 SQS65539:SQS67112 TAO65539:TAO67112 TKK65539:TKK67112 TUG65539:TUG67112 UEC65539:UEC67112 UNY65539:UNY67112 UXU65539:UXU67112 VHQ65539:VHQ67112 VRM65539:VRM67112 WBI65539:WBI67112 WLE65539:WLE67112 WVA65539:WVA67112 IO131075:IO132648 SK131075:SK132648 ACG131075:ACG132648 AMC131075:AMC132648 AVY131075:AVY132648 BFU131075:BFU132648 BPQ131075:BPQ132648 BZM131075:BZM132648 CJI131075:CJI132648 CTE131075:CTE132648 DDA131075:DDA132648 DMW131075:DMW132648 DWS131075:DWS132648 EGO131075:EGO132648 EQK131075:EQK132648 FAG131075:FAG132648 FKC131075:FKC132648 FTY131075:FTY132648 GDU131075:GDU132648 GNQ131075:GNQ132648 GXM131075:GXM132648 HHI131075:HHI132648 HRE131075:HRE132648 IBA131075:IBA132648 IKW131075:IKW132648 IUS131075:IUS132648 JEO131075:JEO132648 JOK131075:JOK132648 JYG131075:JYG132648 KIC131075:KIC132648 KRY131075:KRY132648 LBU131075:LBU132648 LLQ131075:LLQ132648 LVM131075:LVM132648 MFI131075:MFI132648 MPE131075:MPE132648 MZA131075:MZA132648 NIW131075:NIW132648 NSS131075:NSS132648 OCO131075:OCO132648 OMK131075:OMK132648 OWG131075:OWG132648 PGC131075:PGC132648 PPY131075:PPY132648 PZU131075:PZU132648 QJQ131075:QJQ132648 QTM131075:QTM132648 RDI131075:RDI132648 RNE131075:RNE132648 RXA131075:RXA132648 SGW131075:SGW132648 SQS131075:SQS132648 TAO131075:TAO132648 TKK131075:TKK132648 TUG131075:TUG132648 UEC131075:UEC132648 UNY131075:UNY132648 UXU131075:UXU132648 VHQ131075:VHQ132648 VRM131075:VRM132648 WBI131075:WBI132648 WLE131075:WLE132648 WVA131075:WVA132648 IO196611:IO198184 SK196611:SK198184 ACG196611:ACG198184 AMC196611:AMC198184 AVY196611:AVY198184 BFU196611:BFU198184 BPQ196611:BPQ198184 BZM196611:BZM198184 CJI196611:CJI198184 CTE196611:CTE198184 DDA196611:DDA198184 DMW196611:DMW198184 DWS196611:DWS198184 EGO196611:EGO198184 EQK196611:EQK198184 FAG196611:FAG198184 FKC196611:FKC198184 FTY196611:FTY198184 GDU196611:GDU198184 GNQ196611:GNQ198184 GXM196611:GXM198184 HHI196611:HHI198184 HRE196611:HRE198184 IBA196611:IBA198184 IKW196611:IKW198184 IUS196611:IUS198184 JEO196611:JEO198184 JOK196611:JOK198184 JYG196611:JYG198184 KIC196611:KIC198184 KRY196611:KRY198184 LBU196611:LBU198184 LLQ196611:LLQ198184 LVM196611:LVM198184 MFI196611:MFI198184 MPE196611:MPE198184 MZA196611:MZA198184 NIW196611:NIW198184 NSS196611:NSS198184 OCO196611:OCO198184 OMK196611:OMK198184 OWG196611:OWG198184 PGC196611:PGC198184 PPY196611:PPY198184 PZU196611:PZU198184 QJQ196611:QJQ198184 QTM196611:QTM198184 RDI196611:RDI198184 RNE196611:RNE198184 RXA196611:RXA198184 SGW196611:SGW198184 SQS196611:SQS198184 TAO196611:TAO198184 TKK196611:TKK198184 TUG196611:TUG198184 UEC196611:UEC198184 UNY196611:UNY198184 UXU196611:UXU198184 VHQ196611:VHQ198184 VRM196611:VRM198184 WBI196611:WBI198184 WLE196611:WLE198184 WVA196611:WVA198184 IO262147:IO263720 SK262147:SK263720 ACG262147:ACG263720 AMC262147:AMC263720 AVY262147:AVY263720 BFU262147:BFU263720 BPQ262147:BPQ263720 BZM262147:BZM263720 CJI262147:CJI263720 CTE262147:CTE263720 DDA262147:DDA263720 DMW262147:DMW263720 DWS262147:DWS263720 EGO262147:EGO263720 EQK262147:EQK263720 FAG262147:FAG263720 FKC262147:FKC263720 FTY262147:FTY263720 GDU262147:GDU263720 GNQ262147:GNQ263720 GXM262147:GXM263720 HHI262147:HHI263720 HRE262147:HRE263720 IBA262147:IBA263720 IKW262147:IKW263720 IUS262147:IUS263720 JEO262147:JEO263720 JOK262147:JOK263720 JYG262147:JYG263720 KIC262147:KIC263720 KRY262147:KRY263720 LBU262147:LBU263720 LLQ262147:LLQ263720 LVM262147:LVM263720 MFI262147:MFI263720 MPE262147:MPE263720 MZA262147:MZA263720 NIW262147:NIW263720 NSS262147:NSS263720 OCO262147:OCO263720 OMK262147:OMK263720 OWG262147:OWG263720 PGC262147:PGC263720 PPY262147:PPY263720 PZU262147:PZU263720 QJQ262147:QJQ263720 QTM262147:QTM263720 RDI262147:RDI263720 RNE262147:RNE263720 RXA262147:RXA263720 SGW262147:SGW263720 SQS262147:SQS263720 TAO262147:TAO263720 TKK262147:TKK263720 TUG262147:TUG263720 UEC262147:UEC263720 UNY262147:UNY263720 UXU262147:UXU263720 VHQ262147:VHQ263720 VRM262147:VRM263720 WBI262147:WBI263720 WLE262147:WLE263720 WVA262147:WVA263720 IO327683:IO329256 SK327683:SK329256 ACG327683:ACG329256 AMC327683:AMC329256 AVY327683:AVY329256 BFU327683:BFU329256 BPQ327683:BPQ329256 BZM327683:BZM329256 CJI327683:CJI329256 CTE327683:CTE329256 DDA327683:DDA329256 DMW327683:DMW329256 DWS327683:DWS329256 EGO327683:EGO329256 EQK327683:EQK329256 FAG327683:FAG329256 FKC327683:FKC329256 FTY327683:FTY329256 GDU327683:GDU329256 GNQ327683:GNQ329256 GXM327683:GXM329256 HHI327683:HHI329256 HRE327683:HRE329256 IBA327683:IBA329256 IKW327683:IKW329256 IUS327683:IUS329256 JEO327683:JEO329256 JOK327683:JOK329256 JYG327683:JYG329256 KIC327683:KIC329256 KRY327683:KRY329256 LBU327683:LBU329256 LLQ327683:LLQ329256 LVM327683:LVM329256 MFI327683:MFI329256 MPE327683:MPE329256 MZA327683:MZA329256 NIW327683:NIW329256 NSS327683:NSS329256 OCO327683:OCO329256 OMK327683:OMK329256 OWG327683:OWG329256 PGC327683:PGC329256 PPY327683:PPY329256 PZU327683:PZU329256 QJQ327683:QJQ329256 QTM327683:QTM329256 RDI327683:RDI329256 RNE327683:RNE329256 RXA327683:RXA329256 SGW327683:SGW329256 SQS327683:SQS329256 TAO327683:TAO329256 TKK327683:TKK329256 TUG327683:TUG329256 UEC327683:UEC329256 UNY327683:UNY329256 UXU327683:UXU329256 VHQ327683:VHQ329256 VRM327683:VRM329256 WBI327683:WBI329256 WLE327683:WLE329256 WVA327683:WVA329256 IO393219:IO394792 SK393219:SK394792 ACG393219:ACG394792 AMC393219:AMC394792 AVY393219:AVY394792 BFU393219:BFU394792 BPQ393219:BPQ394792 BZM393219:BZM394792 CJI393219:CJI394792 CTE393219:CTE394792 DDA393219:DDA394792 DMW393219:DMW394792 DWS393219:DWS394792 EGO393219:EGO394792 EQK393219:EQK394792 FAG393219:FAG394792 FKC393219:FKC394792 FTY393219:FTY394792 GDU393219:GDU394792 GNQ393219:GNQ394792 GXM393219:GXM394792 HHI393219:HHI394792 HRE393219:HRE394792 IBA393219:IBA394792 IKW393219:IKW394792 IUS393219:IUS394792 JEO393219:JEO394792 JOK393219:JOK394792 JYG393219:JYG394792 KIC393219:KIC394792 KRY393219:KRY394792 LBU393219:LBU394792 LLQ393219:LLQ394792 LVM393219:LVM394792 MFI393219:MFI394792 MPE393219:MPE394792 MZA393219:MZA394792 NIW393219:NIW394792 NSS393219:NSS394792 OCO393219:OCO394792 OMK393219:OMK394792 OWG393219:OWG394792 PGC393219:PGC394792 PPY393219:PPY394792 PZU393219:PZU394792 QJQ393219:QJQ394792 QTM393219:QTM394792 RDI393219:RDI394792 RNE393219:RNE394792 RXA393219:RXA394792 SGW393219:SGW394792 SQS393219:SQS394792 TAO393219:TAO394792 TKK393219:TKK394792 TUG393219:TUG394792 UEC393219:UEC394792 UNY393219:UNY394792 UXU393219:UXU394792 VHQ393219:VHQ394792 VRM393219:VRM394792 WBI393219:WBI394792 WLE393219:WLE394792 WVA393219:WVA394792 IO458755:IO460328 SK458755:SK460328 ACG458755:ACG460328 AMC458755:AMC460328 AVY458755:AVY460328 BFU458755:BFU460328 BPQ458755:BPQ460328 BZM458755:BZM460328 CJI458755:CJI460328 CTE458755:CTE460328 DDA458755:DDA460328 DMW458755:DMW460328 DWS458755:DWS460328 EGO458755:EGO460328 EQK458755:EQK460328 FAG458755:FAG460328 FKC458755:FKC460328 FTY458755:FTY460328 GDU458755:GDU460328 GNQ458755:GNQ460328 GXM458755:GXM460328 HHI458755:HHI460328 HRE458755:HRE460328 IBA458755:IBA460328 IKW458755:IKW460328 IUS458755:IUS460328 JEO458755:JEO460328 JOK458755:JOK460328 JYG458755:JYG460328 KIC458755:KIC460328 KRY458755:KRY460328 LBU458755:LBU460328 LLQ458755:LLQ460328 LVM458755:LVM460328 MFI458755:MFI460328 MPE458755:MPE460328 MZA458755:MZA460328 NIW458755:NIW460328 NSS458755:NSS460328 OCO458755:OCO460328 OMK458755:OMK460328 OWG458755:OWG460328 PGC458755:PGC460328 PPY458755:PPY460328 PZU458755:PZU460328 QJQ458755:QJQ460328 QTM458755:QTM460328 RDI458755:RDI460328 RNE458755:RNE460328 RXA458755:RXA460328 SGW458755:SGW460328 SQS458755:SQS460328 TAO458755:TAO460328 TKK458755:TKK460328 TUG458755:TUG460328 UEC458755:UEC460328 UNY458755:UNY460328 UXU458755:UXU460328 VHQ458755:VHQ460328 VRM458755:VRM460328 WBI458755:WBI460328 WLE458755:WLE460328 WVA458755:WVA460328 IO524291:IO525864 SK524291:SK525864 ACG524291:ACG525864 AMC524291:AMC525864 AVY524291:AVY525864 BFU524291:BFU525864 BPQ524291:BPQ525864 BZM524291:BZM525864 CJI524291:CJI525864 CTE524291:CTE525864 DDA524291:DDA525864 DMW524291:DMW525864 DWS524291:DWS525864 EGO524291:EGO525864 EQK524291:EQK525864 FAG524291:FAG525864 FKC524291:FKC525864 FTY524291:FTY525864 GDU524291:GDU525864 GNQ524291:GNQ525864 GXM524291:GXM525864 HHI524291:HHI525864 HRE524291:HRE525864 IBA524291:IBA525864 IKW524291:IKW525864 IUS524291:IUS525864 JEO524291:JEO525864 JOK524291:JOK525864 JYG524291:JYG525864 KIC524291:KIC525864 KRY524291:KRY525864 LBU524291:LBU525864 LLQ524291:LLQ525864 LVM524291:LVM525864 MFI524291:MFI525864 MPE524291:MPE525864 MZA524291:MZA525864 NIW524291:NIW525864 NSS524291:NSS525864 OCO524291:OCO525864 OMK524291:OMK525864 OWG524291:OWG525864 PGC524291:PGC525864 PPY524291:PPY525864 PZU524291:PZU525864 QJQ524291:QJQ525864 QTM524291:QTM525864 RDI524291:RDI525864 RNE524291:RNE525864 RXA524291:RXA525864 SGW524291:SGW525864 SQS524291:SQS525864 TAO524291:TAO525864 TKK524291:TKK525864 TUG524291:TUG525864 UEC524291:UEC525864 UNY524291:UNY525864 UXU524291:UXU525864 VHQ524291:VHQ525864 VRM524291:VRM525864 WBI524291:WBI525864 WLE524291:WLE525864 WVA524291:WVA525864 IO589827:IO591400 SK589827:SK591400 ACG589827:ACG591400 AMC589827:AMC591400 AVY589827:AVY591400 BFU589827:BFU591400 BPQ589827:BPQ591400 BZM589827:BZM591400 CJI589827:CJI591400 CTE589827:CTE591400 DDA589827:DDA591400 DMW589827:DMW591400 DWS589827:DWS591400 EGO589827:EGO591400 EQK589827:EQK591400 FAG589827:FAG591400 FKC589827:FKC591400 FTY589827:FTY591400 GDU589827:GDU591400 GNQ589827:GNQ591400 GXM589827:GXM591400 HHI589827:HHI591400 HRE589827:HRE591400 IBA589827:IBA591400 IKW589827:IKW591400 IUS589827:IUS591400 JEO589827:JEO591400 JOK589827:JOK591400 JYG589827:JYG591400 KIC589827:KIC591400 KRY589827:KRY591400 LBU589827:LBU591400 LLQ589827:LLQ591400 LVM589827:LVM591400 MFI589827:MFI591400 MPE589827:MPE591400 MZA589827:MZA591400 NIW589827:NIW591400 NSS589827:NSS591400 OCO589827:OCO591400 OMK589827:OMK591400 OWG589827:OWG591400 PGC589827:PGC591400 PPY589827:PPY591400 PZU589827:PZU591400 QJQ589827:QJQ591400 QTM589827:QTM591400 RDI589827:RDI591400 RNE589827:RNE591400 RXA589827:RXA591400 SGW589827:SGW591400 SQS589827:SQS591400 TAO589827:TAO591400 TKK589827:TKK591400 TUG589827:TUG591400 UEC589827:UEC591400 UNY589827:UNY591400 UXU589827:UXU591400 VHQ589827:VHQ591400 VRM589827:VRM591400 WBI589827:WBI591400 WLE589827:WLE591400 WVA589827:WVA591400 IO655363:IO656936 SK655363:SK656936 ACG655363:ACG656936 AMC655363:AMC656936 AVY655363:AVY656936 BFU655363:BFU656936 BPQ655363:BPQ656936 BZM655363:BZM656936 CJI655363:CJI656936 CTE655363:CTE656936 DDA655363:DDA656936 DMW655363:DMW656936 DWS655363:DWS656936 EGO655363:EGO656936 EQK655363:EQK656936 FAG655363:FAG656936 FKC655363:FKC656936 FTY655363:FTY656936 GDU655363:GDU656936 GNQ655363:GNQ656936 GXM655363:GXM656936 HHI655363:HHI656936 HRE655363:HRE656936 IBA655363:IBA656936 IKW655363:IKW656936 IUS655363:IUS656936 JEO655363:JEO656936 JOK655363:JOK656936 JYG655363:JYG656936 KIC655363:KIC656936 KRY655363:KRY656936 LBU655363:LBU656936 LLQ655363:LLQ656936 LVM655363:LVM656936 MFI655363:MFI656936 MPE655363:MPE656936 MZA655363:MZA656936 NIW655363:NIW656936 NSS655363:NSS656936 OCO655363:OCO656936 OMK655363:OMK656936 OWG655363:OWG656936 PGC655363:PGC656936 PPY655363:PPY656936 PZU655363:PZU656936 QJQ655363:QJQ656936 QTM655363:QTM656936 RDI655363:RDI656936 RNE655363:RNE656936 RXA655363:RXA656936 SGW655363:SGW656936 SQS655363:SQS656936 TAO655363:TAO656936 TKK655363:TKK656936 TUG655363:TUG656936 UEC655363:UEC656936 UNY655363:UNY656936 UXU655363:UXU656936 VHQ655363:VHQ656936 VRM655363:VRM656936 WBI655363:WBI656936 WLE655363:WLE656936 WVA655363:WVA656936 IO720899:IO722472 SK720899:SK722472 ACG720899:ACG722472 AMC720899:AMC722472 AVY720899:AVY722472 BFU720899:BFU722472 BPQ720899:BPQ722472 BZM720899:BZM722472 CJI720899:CJI722472 CTE720899:CTE722472 DDA720899:DDA722472 DMW720899:DMW722472 DWS720899:DWS722472 EGO720899:EGO722472 EQK720899:EQK722472 FAG720899:FAG722472 FKC720899:FKC722472 FTY720899:FTY722472 GDU720899:GDU722472 GNQ720899:GNQ722472 GXM720899:GXM722472 HHI720899:HHI722472 HRE720899:HRE722472 IBA720899:IBA722472 IKW720899:IKW722472 IUS720899:IUS722472 JEO720899:JEO722472 JOK720899:JOK722472 JYG720899:JYG722472 KIC720899:KIC722472 KRY720899:KRY722472 LBU720899:LBU722472 LLQ720899:LLQ722472 LVM720899:LVM722472 MFI720899:MFI722472 MPE720899:MPE722472 MZA720899:MZA722472 NIW720899:NIW722472 NSS720899:NSS722472 OCO720899:OCO722472 OMK720899:OMK722472 OWG720899:OWG722472 PGC720899:PGC722472 PPY720899:PPY722472 PZU720899:PZU722472 QJQ720899:QJQ722472 QTM720899:QTM722472 RDI720899:RDI722472 RNE720899:RNE722472 RXA720899:RXA722472 SGW720899:SGW722472 SQS720899:SQS722472 TAO720899:TAO722472 TKK720899:TKK722472 TUG720899:TUG722472 UEC720899:UEC722472 UNY720899:UNY722472 UXU720899:UXU722472 VHQ720899:VHQ722472 VRM720899:VRM722472 WBI720899:WBI722472 WLE720899:WLE722472 WVA720899:WVA722472 IO786435:IO788008 SK786435:SK788008 ACG786435:ACG788008 AMC786435:AMC788008 AVY786435:AVY788008 BFU786435:BFU788008 BPQ786435:BPQ788008 BZM786435:BZM788008 CJI786435:CJI788008 CTE786435:CTE788008 DDA786435:DDA788008 DMW786435:DMW788008 DWS786435:DWS788008 EGO786435:EGO788008 EQK786435:EQK788008 FAG786435:FAG788008 FKC786435:FKC788008 FTY786435:FTY788008 GDU786435:GDU788008 GNQ786435:GNQ788008 GXM786435:GXM788008 HHI786435:HHI788008 HRE786435:HRE788008 IBA786435:IBA788008 IKW786435:IKW788008 IUS786435:IUS788008 JEO786435:JEO788008 JOK786435:JOK788008 JYG786435:JYG788008 KIC786435:KIC788008 KRY786435:KRY788008 LBU786435:LBU788008 LLQ786435:LLQ788008 LVM786435:LVM788008 MFI786435:MFI788008 MPE786435:MPE788008 MZA786435:MZA788008 NIW786435:NIW788008 NSS786435:NSS788008 OCO786435:OCO788008 OMK786435:OMK788008 OWG786435:OWG788008 PGC786435:PGC788008 PPY786435:PPY788008 PZU786435:PZU788008 QJQ786435:QJQ788008 QTM786435:QTM788008 RDI786435:RDI788008 RNE786435:RNE788008 RXA786435:RXA788008 SGW786435:SGW788008 SQS786435:SQS788008 TAO786435:TAO788008 TKK786435:TKK788008 TUG786435:TUG788008 UEC786435:UEC788008 UNY786435:UNY788008 UXU786435:UXU788008 VHQ786435:VHQ788008 VRM786435:VRM788008 WBI786435:WBI788008 WLE786435:WLE788008 WVA786435:WVA788008 IO851971:IO853544 SK851971:SK853544 ACG851971:ACG853544 AMC851971:AMC853544 AVY851971:AVY853544 BFU851971:BFU853544 BPQ851971:BPQ853544 BZM851971:BZM853544 CJI851971:CJI853544 CTE851971:CTE853544 DDA851971:DDA853544 DMW851971:DMW853544 DWS851971:DWS853544 EGO851971:EGO853544 EQK851971:EQK853544 FAG851971:FAG853544 FKC851971:FKC853544 FTY851971:FTY853544 GDU851971:GDU853544 GNQ851971:GNQ853544 GXM851971:GXM853544 HHI851971:HHI853544 HRE851971:HRE853544 IBA851971:IBA853544 IKW851971:IKW853544 IUS851971:IUS853544 JEO851971:JEO853544 JOK851971:JOK853544 JYG851971:JYG853544 KIC851971:KIC853544 KRY851971:KRY853544 LBU851971:LBU853544 LLQ851971:LLQ853544 LVM851971:LVM853544 MFI851971:MFI853544 MPE851971:MPE853544 MZA851971:MZA853544 NIW851971:NIW853544 NSS851971:NSS853544 OCO851971:OCO853544 OMK851971:OMK853544 OWG851971:OWG853544 PGC851971:PGC853544 PPY851971:PPY853544 PZU851971:PZU853544 QJQ851971:QJQ853544 QTM851971:QTM853544 RDI851971:RDI853544 RNE851971:RNE853544 RXA851971:RXA853544 SGW851971:SGW853544 SQS851971:SQS853544 TAO851971:TAO853544 TKK851971:TKK853544 TUG851971:TUG853544 UEC851971:UEC853544 UNY851971:UNY853544 UXU851971:UXU853544 VHQ851971:VHQ853544 VRM851971:VRM853544 WBI851971:WBI853544 WLE851971:WLE853544 WVA851971:WVA853544 IO917507:IO919080 SK917507:SK919080 ACG917507:ACG919080 AMC917507:AMC919080 AVY917507:AVY919080 BFU917507:BFU919080 BPQ917507:BPQ919080 BZM917507:BZM919080 CJI917507:CJI919080 CTE917507:CTE919080 DDA917507:DDA919080 DMW917507:DMW919080 DWS917507:DWS919080 EGO917507:EGO919080 EQK917507:EQK919080 FAG917507:FAG919080 FKC917507:FKC919080 FTY917507:FTY919080 GDU917507:GDU919080 GNQ917507:GNQ919080 GXM917507:GXM919080 HHI917507:HHI919080 HRE917507:HRE919080 IBA917507:IBA919080 IKW917507:IKW919080 IUS917507:IUS919080 JEO917507:JEO919080 JOK917507:JOK919080 JYG917507:JYG919080 KIC917507:KIC919080 KRY917507:KRY919080 LBU917507:LBU919080 LLQ917507:LLQ919080 LVM917507:LVM919080 MFI917507:MFI919080 MPE917507:MPE919080 MZA917507:MZA919080 NIW917507:NIW919080 NSS917507:NSS919080 OCO917507:OCO919080 OMK917507:OMK919080 OWG917507:OWG919080 PGC917507:PGC919080 PPY917507:PPY919080 PZU917507:PZU919080 QJQ917507:QJQ919080 QTM917507:QTM919080 RDI917507:RDI919080 RNE917507:RNE919080 RXA917507:RXA919080 SGW917507:SGW919080 SQS917507:SQS919080 TAO917507:TAO919080 TKK917507:TKK919080 TUG917507:TUG919080 UEC917507:UEC919080 UNY917507:UNY919080 UXU917507:UXU919080 VHQ917507:VHQ919080 VRM917507:VRM919080 WBI917507:WBI919080 WLE917507:WLE919080 WVA917507:WVA919080 IO983043:IO984616 SK983043:SK984616 ACG983043:ACG984616 AMC983043:AMC984616 AVY983043:AVY984616 BFU983043:BFU984616 BPQ983043:BPQ984616 BZM983043:BZM984616 CJI983043:CJI984616 CTE983043:CTE984616 DDA983043:DDA984616 DMW983043:DMW984616 DWS983043:DWS984616 EGO983043:EGO984616 EQK983043:EQK984616 FAG983043:FAG984616 FKC983043:FKC984616 FTY983043:FTY984616 GDU983043:GDU984616 GNQ983043:GNQ984616 GXM983043:GXM984616 HHI983043:HHI984616 HRE983043:HRE984616 IBA983043:IBA984616 IKW983043:IKW984616 IUS983043:IUS984616 JEO983043:JEO984616 JOK983043:JOK984616 JYG983043:JYG984616 KIC983043:KIC984616 KRY983043:KRY984616 LBU983043:LBU984616 LLQ983043:LLQ984616 LVM983043:LVM984616 MFI983043:MFI984616 MPE983043:MPE984616 MZA983043:MZA984616 NIW983043:NIW984616 NSS983043:NSS984616 OCO983043:OCO984616 OMK983043:OMK984616 OWG983043:OWG984616 PGC983043:PGC984616 PPY983043:PPY984616 PZU983043:PZU984616 QJQ983043:QJQ984616 QTM983043:QTM984616 RDI983043:RDI984616 RNE983043:RNE984616 RXA983043:RXA984616 SGW983043:SGW984616 SQS983043:SQS984616 TAO983043:TAO984616 TKK983043:TKK984616 TUG983043:TUG984616 UEC983043:UEC984616 UNY983043:UNY984616 UXU983043:UXU984616 VHQ983043:VHQ984616 VRM983043:VRM984616 WBI983043:WBI984616 WLE983043:WLE984616 WUX5:WUX18 WVA19:WVA1576 WLB5:WLB18 WLE19:WLE1576 WBF5:WBF18 WBI19:WBI1576 VRJ5:VRJ18 VRM19:VRM1576 VHN5:VHN18 VHQ19:VHQ1576 UXR5:UXR18 UXU19:UXU1576 UNV5:UNV18 UNY19:UNY1576 UDZ5:UDZ18 UEC19:UEC1576 TUD5:TUD18 TUG19:TUG1576 TKH5:TKH18 TKK19:TKK1576 TAL5:TAL18 TAO19:TAO1576 SQP5:SQP18 SQS19:SQS1576 SGT5:SGT18 SGW19:SGW1576 RWX5:RWX18 RXA19:RXA1576 RNB5:RNB18 RNE19:RNE1576 RDF5:RDF18 RDI19:RDI1576 QTJ5:QTJ18 QTM19:QTM1576 QJN5:QJN18 QJQ19:QJQ1576 PZR5:PZR18 PZU19:PZU1576 PPV5:PPV18 PPY19:PPY1576 PFZ5:PFZ18 PGC19:PGC1576 OWD5:OWD18 OWG19:OWG1576 OMH5:OMH18 OMK19:OMK1576 OCL5:OCL18 OCO19:OCO1576 NSP5:NSP18 NSS19:NSS1576 NIT5:NIT18 NIW19:NIW1576 MYX5:MYX18 MZA19:MZA1576 MPB5:MPB18 MPE19:MPE1576 MFF5:MFF18 MFI19:MFI1576 LVJ5:LVJ18 LVM19:LVM1576 LLN5:LLN18 LLQ19:LLQ1576 LBR5:LBR18 LBU19:LBU1576 KRV5:KRV18 KRY19:KRY1576 KHZ5:KHZ18 KIC19:KIC1576 JYD5:JYD18 JYG19:JYG1576 JOH5:JOH18 JOK19:JOK1576 JEL5:JEL18 JEO19:JEO1576 IUP5:IUP18 IUS19:IUS1576 IKT5:IKT18 IKW19:IKW1576 IAX5:IAX18 IBA19:IBA1576 HRB5:HRB18 HRE19:HRE1576 HHF5:HHF18 HHI19:HHI1576 GXJ5:GXJ18 GXM19:GXM1576 GNN5:GNN18 GNQ19:GNQ1576 GDR5:GDR18 GDU19:GDU1576 FTV5:FTV18 FTY19:FTY1576 FJZ5:FJZ18 FKC19:FKC1576 FAD5:FAD18 FAG19:FAG1576 EQH5:EQH18 EQK19:EQK1576 EGL5:EGL18 EGO19:EGO1576 DWP5:DWP18 DWS19:DWS1576 DMT5:DMT18 DMW19:DMW1576 DCX5:DCX18 DDA19:DDA1576 CTB5:CTB18 CTE19:CTE1576 CJF5:CJF18 CJI19:CJI1576 BZJ5:BZJ18 BZM19:BZM1576 BPN5:BPN18 BPQ19:BPQ1576 BFR5:BFR18 BFU19:BFU1576 AVV5:AVV18 AVY19:AVY1576 ALZ5:ALZ18 AMC19:AMC1576 ACD5:ACD18 ACG19:ACG1576 SH5:SH18 SK19:SK1576 IL5:IL18 IO19:IO1576 WVG5:WVG18 WVJ19:WVJ1576 WLK5:WLK18 WLN19:WLN1576 WBO5:WBO18 WBR19:WBR1576 VRS5:VRS18 VRV19:VRV1576 VHW5:VHW18 VHZ19:VHZ1576 UYA5:UYA18 UYD19:UYD1576 UOE5:UOE18 UOH19:UOH1576 UEI5:UEI18 UEL19:UEL1576 TUM5:TUM18 TUP19:TUP1576 TKQ5:TKQ18 TKT19:TKT1576 TAU5:TAU18 TAX19:TAX1576 SQY5:SQY18 SRB19:SRB1576 SHC5:SHC18 SHF19:SHF1576 RXG5:RXG18 RXJ19:RXJ1576 RNK5:RNK18 RNN19:RNN1576 RDO5:RDO18 RDR19:RDR1576 QTS5:QTS18 QTV19:QTV1576 QJW5:QJW18 QJZ19:QJZ1576 QAA5:QAA18 QAD19:QAD1576 PQE5:PQE18 PQH19:PQH1576 PGI5:PGI18 PGL19:PGL1576 OWM5:OWM18 OWP19:OWP1576 OMQ5:OMQ18 OMT19:OMT1576 OCU5:OCU18 OCX19:OCX1576 NSY5:NSY18 NTB19:NTB1576 NJC5:NJC18 NJF19:NJF1576 MZG5:MZG18 MZJ19:MZJ1576 MPK5:MPK18 MPN19:MPN1576 MFO5:MFO18 MFR19:MFR1576 LVS5:LVS18 LVV19:LVV1576 LLW5:LLW18 LLZ19:LLZ1576 LCA5:LCA18 LCD19:LCD1576 KSE5:KSE18 KSH19:KSH1576 KII5:KII18 KIL19:KIL1576 JYM5:JYM18 JYP19:JYP1576 JOQ5:JOQ18 JOT19:JOT1576 JEU5:JEU18 JEX19:JEX1576 IUY5:IUY18 IVB19:IVB1576 ILC5:ILC18 ILF19:ILF1576 IBG5:IBG18 IBJ19:IBJ1576 HRK5:HRK18 HRN19:HRN1576 HHO5:HHO18 HHR19:HHR1576 GXS5:GXS18 GXV19:GXV1576 GNW5:GNW18 GNZ19:GNZ1576 GEA5:GEA18 GED19:GED1576 FUE5:FUE18 FUH19:FUH1576 FKI5:FKI18 FKL19:FKL1576 FAM5:FAM18 FAP19:FAP1576 EQQ5:EQQ18 EQT19:EQT1576 EGU5:EGU18 EGX19:EGX1576 DWY5:DWY18 DXB19:DXB1576 DNC5:DNC18 DNF19:DNF1576 DDG5:DDG18 DDJ19:DDJ1576 CTK5:CTK18 CTN19:CTN1576 CJO5:CJO18 CJR19:CJR1576 BZS5:BZS18 BZV19:BZV1576 BPW5:BPW18 BPZ19:BPZ1576 BGA5:BGA18 BGD19:BGD1576 AWE5:AWE18 AWH19:AWH1576 AMI5:AMI18 AML19:AML1576 ACM5:ACM18 ACP19:ACP1576 SQ5:SQ18 ST19:ST1576 IU5:IU18 IX19:IX1576" xr:uid="{00000000-0002-0000-0100-000000000000}">
      <formula1>Кто</formula1>
    </dataValidation>
    <dataValidation type="list" allowBlank="1" showInputMessage="1" showErrorMessage="1" sqref="IS19:IS1576 D65539:D67112 IS65539:IS67112 SO65539:SO67112 ACK65539:ACK67112 AMG65539:AMG67112 AWC65539:AWC67112 BFY65539:BFY67112 BPU65539:BPU67112 BZQ65539:BZQ67112 CJM65539:CJM67112 CTI65539:CTI67112 DDE65539:DDE67112 DNA65539:DNA67112 DWW65539:DWW67112 EGS65539:EGS67112 EQO65539:EQO67112 FAK65539:FAK67112 FKG65539:FKG67112 FUC65539:FUC67112 GDY65539:GDY67112 GNU65539:GNU67112 GXQ65539:GXQ67112 HHM65539:HHM67112 HRI65539:HRI67112 IBE65539:IBE67112 ILA65539:ILA67112 IUW65539:IUW67112 JES65539:JES67112 JOO65539:JOO67112 JYK65539:JYK67112 KIG65539:KIG67112 KSC65539:KSC67112 LBY65539:LBY67112 LLU65539:LLU67112 LVQ65539:LVQ67112 MFM65539:MFM67112 MPI65539:MPI67112 MZE65539:MZE67112 NJA65539:NJA67112 NSW65539:NSW67112 OCS65539:OCS67112 OMO65539:OMO67112 OWK65539:OWK67112 PGG65539:PGG67112 PQC65539:PQC67112 PZY65539:PZY67112 QJU65539:QJU67112 QTQ65539:QTQ67112 RDM65539:RDM67112 RNI65539:RNI67112 RXE65539:RXE67112 SHA65539:SHA67112 SQW65539:SQW67112 TAS65539:TAS67112 TKO65539:TKO67112 TUK65539:TUK67112 UEG65539:UEG67112 UOC65539:UOC67112 UXY65539:UXY67112 VHU65539:VHU67112 VRQ65539:VRQ67112 WBM65539:WBM67112 WLI65539:WLI67112 WVE65539:WVE67112 D131075:D132648 IS131075:IS132648 SO131075:SO132648 ACK131075:ACK132648 AMG131075:AMG132648 AWC131075:AWC132648 BFY131075:BFY132648 BPU131075:BPU132648 BZQ131075:BZQ132648 CJM131075:CJM132648 CTI131075:CTI132648 DDE131075:DDE132648 DNA131075:DNA132648 DWW131075:DWW132648 EGS131075:EGS132648 EQO131075:EQO132648 FAK131075:FAK132648 FKG131075:FKG132648 FUC131075:FUC132648 GDY131075:GDY132648 GNU131075:GNU132648 GXQ131075:GXQ132648 HHM131075:HHM132648 HRI131075:HRI132648 IBE131075:IBE132648 ILA131075:ILA132648 IUW131075:IUW132648 JES131075:JES132648 JOO131075:JOO132648 JYK131075:JYK132648 KIG131075:KIG132648 KSC131075:KSC132648 LBY131075:LBY132648 LLU131075:LLU132648 LVQ131075:LVQ132648 MFM131075:MFM132648 MPI131075:MPI132648 MZE131075:MZE132648 NJA131075:NJA132648 NSW131075:NSW132648 OCS131075:OCS132648 OMO131075:OMO132648 OWK131075:OWK132648 PGG131075:PGG132648 PQC131075:PQC132648 PZY131075:PZY132648 QJU131075:QJU132648 QTQ131075:QTQ132648 RDM131075:RDM132648 RNI131075:RNI132648 RXE131075:RXE132648 SHA131075:SHA132648 SQW131075:SQW132648 TAS131075:TAS132648 TKO131075:TKO132648 TUK131075:TUK132648 UEG131075:UEG132648 UOC131075:UOC132648 UXY131075:UXY132648 VHU131075:VHU132648 VRQ131075:VRQ132648 WBM131075:WBM132648 WLI131075:WLI132648 WVE131075:WVE132648 D196611:D198184 IS196611:IS198184 SO196611:SO198184 ACK196611:ACK198184 AMG196611:AMG198184 AWC196611:AWC198184 BFY196611:BFY198184 BPU196611:BPU198184 BZQ196611:BZQ198184 CJM196611:CJM198184 CTI196611:CTI198184 DDE196611:DDE198184 DNA196611:DNA198184 DWW196611:DWW198184 EGS196611:EGS198184 EQO196611:EQO198184 FAK196611:FAK198184 FKG196611:FKG198184 FUC196611:FUC198184 GDY196611:GDY198184 GNU196611:GNU198184 GXQ196611:GXQ198184 HHM196611:HHM198184 HRI196611:HRI198184 IBE196611:IBE198184 ILA196611:ILA198184 IUW196611:IUW198184 JES196611:JES198184 JOO196611:JOO198184 JYK196611:JYK198184 KIG196611:KIG198184 KSC196611:KSC198184 LBY196611:LBY198184 LLU196611:LLU198184 LVQ196611:LVQ198184 MFM196611:MFM198184 MPI196611:MPI198184 MZE196611:MZE198184 NJA196611:NJA198184 NSW196611:NSW198184 OCS196611:OCS198184 OMO196611:OMO198184 OWK196611:OWK198184 PGG196611:PGG198184 PQC196611:PQC198184 PZY196611:PZY198184 QJU196611:QJU198184 QTQ196611:QTQ198184 RDM196611:RDM198184 RNI196611:RNI198184 RXE196611:RXE198184 SHA196611:SHA198184 SQW196611:SQW198184 TAS196611:TAS198184 TKO196611:TKO198184 TUK196611:TUK198184 UEG196611:UEG198184 UOC196611:UOC198184 UXY196611:UXY198184 VHU196611:VHU198184 VRQ196611:VRQ198184 WBM196611:WBM198184 WLI196611:WLI198184 WVE196611:WVE198184 D262147:D263720 IS262147:IS263720 SO262147:SO263720 ACK262147:ACK263720 AMG262147:AMG263720 AWC262147:AWC263720 BFY262147:BFY263720 BPU262147:BPU263720 BZQ262147:BZQ263720 CJM262147:CJM263720 CTI262147:CTI263720 DDE262147:DDE263720 DNA262147:DNA263720 DWW262147:DWW263720 EGS262147:EGS263720 EQO262147:EQO263720 FAK262147:FAK263720 FKG262147:FKG263720 FUC262147:FUC263720 GDY262147:GDY263720 GNU262147:GNU263720 GXQ262147:GXQ263720 HHM262147:HHM263720 HRI262147:HRI263720 IBE262147:IBE263720 ILA262147:ILA263720 IUW262147:IUW263720 JES262147:JES263720 JOO262147:JOO263720 JYK262147:JYK263720 KIG262147:KIG263720 KSC262147:KSC263720 LBY262147:LBY263720 LLU262147:LLU263720 LVQ262147:LVQ263720 MFM262147:MFM263720 MPI262147:MPI263720 MZE262147:MZE263720 NJA262147:NJA263720 NSW262147:NSW263720 OCS262147:OCS263720 OMO262147:OMO263720 OWK262147:OWK263720 PGG262147:PGG263720 PQC262147:PQC263720 PZY262147:PZY263720 QJU262147:QJU263720 QTQ262147:QTQ263720 RDM262147:RDM263720 RNI262147:RNI263720 RXE262147:RXE263720 SHA262147:SHA263720 SQW262147:SQW263720 TAS262147:TAS263720 TKO262147:TKO263720 TUK262147:TUK263720 UEG262147:UEG263720 UOC262147:UOC263720 UXY262147:UXY263720 VHU262147:VHU263720 VRQ262147:VRQ263720 WBM262147:WBM263720 WLI262147:WLI263720 WVE262147:WVE263720 D327683:D329256 IS327683:IS329256 SO327683:SO329256 ACK327683:ACK329256 AMG327683:AMG329256 AWC327683:AWC329256 BFY327683:BFY329256 BPU327683:BPU329256 BZQ327683:BZQ329256 CJM327683:CJM329256 CTI327683:CTI329256 DDE327683:DDE329256 DNA327683:DNA329256 DWW327683:DWW329256 EGS327683:EGS329256 EQO327683:EQO329256 FAK327683:FAK329256 FKG327683:FKG329256 FUC327683:FUC329256 GDY327683:GDY329256 GNU327683:GNU329256 GXQ327683:GXQ329256 HHM327683:HHM329256 HRI327683:HRI329256 IBE327683:IBE329256 ILA327683:ILA329256 IUW327683:IUW329256 JES327683:JES329256 JOO327683:JOO329256 JYK327683:JYK329256 KIG327683:KIG329256 KSC327683:KSC329256 LBY327683:LBY329256 LLU327683:LLU329256 LVQ327683:LVQ329256 MFM327683:MFM329256 MPI327683:MPI329256 MZE327683:MZE329256 NJA327683:NJA329256 NSW327683:NSW329256 OCS327683:OCS329256 OMO327683:OMO329256 OWK327683:OWK329256 PGG327683:PGG329256 PQC327683:PQC329256 PZY327683:PZY329256 QJU327683:QJU329256 QTQ327683:QTQ329256 RDM327683:RDM329256 RNI327683:RNI329256 RXE327683:RXE329256 SHA327683:SHA329256 SQW327683:SQW329256 TAS327683:TAS329256 TKO327683:TKO329256 TUK327683:TUK329256 UEG327683:UEG329256 UOC327683:UOC329256 UXY327683:UXY329256 VHU327683:VHU329256 VRQ327683:VRQ329256 WBM327683:WBM329256 WLI327683:WLI329256 WVE327683:WVE329256 D393219:D394792 IS393219:IS394792 SO393219:SO394792 ACK393219:ACK394792 AMG393219:AMG394792 AWC393219:AWC394792 BFY393219:BFY394792 BPU393219:BPU394792 BZQ393219:BZQ394792 CJM393219:CJM394792 CTI393219:CTI394792 DDE393219:DDE394792 DNA393219:DNA394792 DWW393219:DWW394792 EGS393219:EGS394792 EQO393219:EQO394792 FAK393219:FAK394792 FKG393219:FKG394792 FUC393219:FUC394792 GDY393219:GDY394792 GNU393219:GNU394792 GXQ393219:GXQ394792 HHM393219:HHM394792 HRI393219:HRI394792 IBE393219:IBE394792 ILA393219:ILA394792 IUW393219:IUW394792 JES393219:JES394792 JOO393219:JOO394792 JYK393219:JYK394792 KIG393219:KIG394792 KSC393219:KSC394792 LBY393219:LBY394792 LLU393219:LLU394792 LVQ393219:LVQ394792 MFM393219:MFM394792 MPI393219:MPI394792 MZE393219:MZE394792 NJA393219:NJA394792 NSW393219:NSW394792 OCS393219:OCS394792 OMO393219:OMO394792 OWK393219:OWK394792 PGG393219:PGG394792 PQC393219:PQC394792 PZY393219:PZY394792 QJU393219:QJU394792 QTQ393219:QTQ394792 RDM393219:RDM394792 RNI393219:RNI394792 RXE393219:RXE394792 SHA393219:SHA394792 SQW393219:SQW394792 TAS393219:TAS394792 TKO393219:TKO394792 TUK393219:TUK394792 UEG393219:UEG394792 UOC393219:UOC394792 UXY393219:UXY394792 VHU393219:VHU394792 VRQ393219:VRQ394792 WBM393219:WBM394792 WLI393219:WLI394792 WVE393219:WVE394792 D458755:D460328 IS458755:IS460328 SO458755:SO460328 ACK458755:ACK460328 AMG458755:AMG460328 AWC458755:AWC460328 BFY458755:BFY460328 BPU458755:BPU460328 BZQ458755:BZQ460328 CJM458755:CJM460328 CTI458755:CTI460328 DDE458755:DDE460328 DNA458755:DNA460328 DWW458755:DWW460328 EGS458755:EGS460328 EQO458755:EQO460328 FAK458755:FAK460328 FKG458755:FKG460328 FUC458755:FUC460328 GDY458755:GDY460328 GNU458755:GNU460328 GXQ458755:GXQ460328 HHM458755:HHM460328 HRI458755:HRI460328 IBE458755:IBE460328 ILA458755:ILA460328 IUW458755:IUW460328 JES458755:JES460328 JOO458755:JOO460328 JYK458755:JYK460328 KIG458755:KIG460328 KSC458755:KSC460328 LBY458755:LBY460328 LLU458755:LLU460328 LVQ458755:LVQ460328 MFM458755:MFM460328 MPI458755:MPI460328 MZE458755:MZE460328 NJA458755:NJA460328 NSW458755:NSW460328 OCS458755:OCS460328 OMO458755:OMO460328 OWK458755:OWK460328 PGG458755:PGG460328 PQC458755:PQC460328 PZY458755:PZY460328 QJU458755:QJU460328 QTQ458755:QTQ460328 RDM458755:RDM460328 RNI458755:RNI460328 RXE458755:RXE460328 SHA458755:SHA460328 SQW458755:SQW460328 TAS458755:TAS460328 TKO458755:TKO460328 TUK458755:TUK460328 UEG458755:UEG460328 UOC458755:UOC460328 UXY458755:UXY460328 VHU458755:VHU460328 VRQ458755:VRQ460328 WBM458755:WBM460328 WLI458755:WLI460328 WVE458755:WVE460328 D524291:D525864 IS524291:IS525864 SO524291:SO525864 ACK524291:ACK525864 AMG524291:AMG525864 AWC524291:AWC525864 BFY524291:BFY525864 BPU524291:BPU525864 BZQ524291:BZQ525864 CJM524291:CJM525864 CTI524291:CTI525864 DDE524291:DDE525864 DNA524291:DNA525864 DWW524291:DWW525864 EGS524291:EGS525864 EQO524291:EQO525864 FAK524291:FAK525864 FKG524291:FKG525864 FUC524291:FUC525864 GDY524291:GDY525864 GNU524291:GNU525864 GXQ524291:GXQ525864 HHM524291:HHM525864 HRI524291:HRI525864 IBE524291:IBE525864 ILA524291:ILA525864 IUW524291:IUW525864 JES524291:JES525864 JOO524291:JOO525864 JYK524291:JYK525864 KIG524291:KIG525864 KSC524291:KSC525864 LBY524291:LBY525864 LLU524291:LLU525864 LVQ524291:LVQ525864 MFM524291:MFM525864 MPI524291:MPI525864 MZE524291:MZE525864 NJA524291:NJA525864 NSW524291:NSW525864 OCS524291:OCS525864 OMO524291:OMO525864 OWK524291:OWK525864 PGG524291:PGG525864 PQC524291:PQC525864 PZY524291:PZY525864 QJU524291:QJU525864 QTQ524291:QTQ525864 RDM524291:RDM525864 RNI524291:RNI525864 RXE524291:RXE525864 SHA524291:SHA525864 SQW524291:SQW525864 TAS524291:TAS525864 TKO524291:TKO525864 TUK524291:TUK525864 UEG524291:UEG525864 UOC524291:UOC525864 UXY524291:UXY525864 VHU524291:VHU525864 VRQ524291:VRQ525864 WBM524291:WBM525864 WLI524291:WLI525864 WVE524291:WVE525864 D589827:D591400 IS589827:IS591400 SO589827:SO591400 ACK589827:ACK591400 AMG589827:AMG591400 AWC589827:AWC591400 BFY589827:BFY591400 BPU589827:BPU591400 BZQ589827:BZQ591400 CJM589827:CJM591400 CTI589827:CTI591400 DDE589827:DDE591400 DNA589827:DNA591400 DWW589827:DWW591400 EGS589827:EGS591400 EQO589827:EQO591400 FAK589827:FAK591400 FKG589827:FKG591400 FUC589827:FUC591400 GDY589827:GDY591400 GNU589827:GNU591400 GXQ589827:GXQ591400 HHM589827:HHM591400 HRI589827:HRI591400 IBE589827:IBE591400 ILA589827:ILA591400 IUW589827:IUW591400 JES589827:JES591400 JOO589827:JOO591400 JYK589827:JYK591400 KIG589827:KIG591400 KSC589827:KSC591400 LBY589827:LBY591400 LLU589827:LLU591400 LVQ589827:LVQ591400 MFM589827:MFM591400 MPI589827:MPI591400 MZE589827:MZE591400 NJA589827:NJA591400 NSW589827:NSW591400 OCS589827:OCS591400 OMO589827:OMO591400 OWK589827:OWK591400 PGG589827:PGG591400 PQC589827:PQC591400 PZY589827:PZY591400 QJU589827:QJU591400 QTQ589827:QTQ591400 RDM589827:RDM591400 RNI589827:RNI591400 RXE589827:RXE591400 SHA589827:SHA591400 SQW589827:SQW591400 TAS589827:TAS591400 TKO589827:TKO591400 TUK589827:TUK591400 UEG589827:UEG591400 UOC589827:UOC591400 UXY589827:UXY591400 VHU589827:VHU591400 VRQ589827:VRQ591400 WBM589827:WBM591400 WLI589827:WLI591400 WVE589827:WVE591400 D655363:D656936 IS655363:IS656936 SO655363:SO656936 ACK655363:ACK656936 AMG655363:AMG656936 AWC655363:AWC656936 BFY655363:BFY656936 BPU655363:BPU656936 BZQ655363:BZQ656936 CJM655363:CJM656936 CTI655363:CTI656936 DDE655363:DDE656936 DNA655363:DNA656936 DWW655363:DWW656936 EGS655363:EGS656936 EQO655363:EQO656936 FAK655363:FAK656936 FKG655363:FKG656936 FUC655363:FUC656936 GDY655363:GDY656936 GNU655363:GNU656936 GXQ655363:GXQ656936 HHM655363:HHM656936 HRI655363:HRI656936 IBE655363:IBE656936 ILA655363:ILA656936 IUW655363:IUW656936 JES655363:JES656936 JOO655363:JOO656936 JYK655363:JYK656936 KIG655363:KIG656936 KSC655363:KSC656936 LBY655363:LBY656936 LLU655363:LLU656936 LVQ655363:LVQ656936 MFM655363:MFM656936 MPI655363:MPI656936 MZE655363:MZE656936 NJA655363:NJA656936 NSW655363:NSW656936 OCS655363:OCS656936 OMO655363:OMO656936 OWK655363:OWK656936 PGG655363:PGG656936 PQC655363:PQC656936 PZY655363:PZY656936 QJU655363:QJU656936 QTQ655363:QTQ656936 RDM655363:RDM656936 RNI655363:RNI656936 RXE655363:RXE656936 SHA655363:SHA656936 SQW655363:SQW656936 TAS655363:TAS656936 TKO655363:TKO656936 TUK655363:TUK656936 UEG655363:UEG656936 UOC655363:UOC656936 UXY655363:UXY656936 VHU655363:VHU656936 VRQ655363:VRQ656936 WBM655363:WBM656936 WLI655363:WLI656936 WVE655363:WVE656936 D720899:D722472 IS720899:IS722472 SO720899:SO722472 ACK720899:ACK722472 AMG720899:AMG722472 AWC720899:AWC722472 BFY720899:BFY722472 BPU720899:BPU722472 BZQ720899:BZQ722472 CJM720899:CJM722472 CTI720899:CTI722472 DDE720899:DDE722472 DNA720899:DNA722472 DWW720899:DWW722472 EGS720899:EGS722472 EQO720899:EQO722472 FAK720899:FAK722472 FKG720899:FKG722472 FUC720899:FUC722472 GDY720899:GDY722472 GNU720899:GNU722472 GXQ720899:GXQ722472 HHM720899:HHM722472 HRI720899:HRI722472 IBE720899:IBE722472 ILA720899:ILA722472 IUW720899:IUW722472 JES720899:JES722472 JOO720899:JOO722472 JYK720899:JYK722472 KIG720899:KIG722472 KSC720899:KSC722472 LBY720899:LBY722472 LLU720899:LLU722472 LVQ720899:LVQ722472 MFM720899:MFM722472 MPI720899:MPI722472 MZE720899:MZE722472 NJA720899:NJA722472 NSW720899:NSW722472 OCS720899:OCS722472 OMO720899:OMO722472 OWK720899:OWK722472 PGG720899:PGG722472 PQC720899:PQC722472 PZY720899:PZY722472 QJU720899:QJU722472 QTQ720899:QTQ722472 RDM720899:RDM722472 RNI720899:RNI722472 RXE720899:RXE722472 SHA720899:SHA722472 SQW720899:SQW722472 TAS720899:TAS722472 TKO720899:TKO722472 TUK720899:TUK722472 UEG720899:UEG722472 UOC720899:UOC722472 UXY720899:UXY722472 VHU720899:VHU722472 VRQ720899:VRQ722472 WBM720899:WBM722472 WLI720899:WLI722472 WVE720899:WVE722472 D786435:D788008 IS786435:IS788008 SO786435:SO788008 ACK786435:ACK788008 AMG786435:AMG788008 AWC786435:AWC788008 BFY786435:BFY788008 BPU786435:BPU788008 BZQ786435:BZQ788008 CJM786435:CJM788008 CTI786435:CTI788008 DDE786435:DDE788008 DNA786435:DNA788008 DWW786435:DWW788008 EGS786435:EGS788008 EQO786435:EQO788008 FAK786435:FAK788008 FKG786435:FKG788008 FUC786435:FUC788008 GDY786435:GDY788008 GNU786435:GNU788008 GXQ786435:GXQ788008 HHM786435:HHM788008 HRI786435:HRI788008 IBE786435:IBE788008 ILA786435:ILA788008 IUW786435:IUW788008 JES786435:JES788008 JOO786435:JOO788008 JYK786435:JYK788008 KIG786435:KIG788008 KSC786435:KSC788008 LBY786435:LBY788008 LLU786435:LLU788008 LVQ786435:LVQ788008 MFM786435:MFM788008 MPI786435:MPI788008 MZE786435:MZE788008 NJA786435:NJA788008 NSW786435:NSW788008 OCS786435:OCS788008 OMO786435:OMO788008 OWK786435:OWK788008 PGG786435:PGG788008 PQC786435:PQC788008 PZY786435:PZY788008 QJU786435:QJU788008 QTQ786435:QTQ788008 RDM786435:RDM788008 RNI786435:RNI788008 RXE786435:RXE788008 SHA786435:SHA788008 SQW786435:SQW788008 TAS786435:TAS788008 TKO786435:TKO788008 TUK786435:TUK788008 UEG786435:UEG788008 UOC786435:UOC788008 UXY786435:UXY788008 VHU786435:VHU788008 VRQ786435:VRQ788008 WBM786435:WBM788008 WLI786435:WLI788008 WVE786435:WVE788008 D851971:D853544 IS851971:IS853544 SO851971:SO853544 ACK851971:ACK853544 AMG851971:AMG853544 AWC851971:AWC853544 BFY851971:BFY853544 BPU851971:BPU853544 BZQ851971:BZQ853544 CJM851971:CJM853544 CTI851971:CTI853544 DDE851971:DDE853544 DNA851971:DNA853544 DWW851971:DWW853544 EGS851971:EGS853544 EQO851971:EQO853544 FAK851971:FAK853544 FKG851971:FKG853544 FUC851971:FUC853544 GDY851971:GDY853544 GNU851971:GNU853544 GXQ851971:GXQ853544 HHM851971:HHM853544 HRI851971:HRI853544 IBE851971:IBE853544 ILA851971:ILA853544 IUW851971:IUW853544 JES851971:JES853544 JOO851971:JOO853544 JYK851971:JYK853544 KIG851971:KIG853544 KSC851971:KSC853544 LBY851971:LBY853544 LLU851971:LLU853544 LVQ851971:LVQ853544 MFM851971:MFM853544 MPI851971:MPI853544 MZE851971:MZE853544 NJA851971:NJA853544 NSW851971:NSW853544 OCS851971:OCS853544 OMO851971:OMO853544 OWK851971:OWK853544 PGG851971:PGG853544 PQC851971:PQC853544 PZY851971:PZY853544 QJU851971:QJU853544 QTQ851971:QTQ853544 RDM851971:RDM853544 RNI851971:RNI853544 RXE851971:RXE853544 SHA851971:SHA853544 SQW851971:SQW853544 TAS851971:TAS853544 TKO851971:TKO853544 TUK851971:TUK853544 UEG851971:UEG853544 UOC851971:UOC853544 UXY851971:UXY853544 VHU851971:VHU853544 VRQ851971:VRQ853544 WBM851971:WBM853544 WLI851971:WLI853544 WVE851971:WVE853544 D917507:D919080 IS917507:IS919080 SO917507:SO919080 ACK917507:ACK919080 AMG917507:AMG919080 AWC917507:AWC919080 BFY917507:BFY919080 BPU917507:BPU919080 BZQ917507:BZQ919080 CJM917507:CJM919080 CTI917507:CTI919080 DDE917507:DDE919080 DNA917507:DNA919080 DWW917507:DWW919080 EGS917507:EGS919080 EQO917507:EQO919080 FAK917507:FAK919080 FKG917507:FKG919080 FUC917507:FUC919080 GDY917507:GDY919080 GNU917507:GNU919080 GXQ917507:GXQ919080 HHM917507:HHM919080 HRI917507:HRI919080 IBE917507:IBE919080 ILA917507:ILA919080 IUW917507:IUW919080 JES917507:JES919080 JOO917507:JOO919080 JYK917507:JYK919080 KIG917507:KIG919080 KSC917507:KSC919080 LBY917507:LBY919080 LLU917507:LLU919080 LVQ917507:LVQ919080 MFM917507:MFM919080 MPI917507:MPI919080 MZE917507:MZE919080 NJA917507:NJA919080 NSW917507:NSW919080 OCS917507:OCS919080 OMO917507:OMO919080 OWK917507:OWK919080 PGG917507:PGG919080 PQC917507:PQC919080 PZY917507:PZY919080 QJU917507:QJU919080 QTQ917507:QTQ919080 RDM917507:RDM919080 RNI917507:RNI919080 RXE917507:RXE919080 SHA917507:SHA919080 SQW917507:SQW919080 TAS917507:TAS919080 TKO917507:TKO919080 TUK917507:TUK919080 UEG917507:UEG919080 UOC917507:UOC919080 UXY917507:UXY919080 VHU917507:VHU919080 VRQ917507:VRQ919080 WBM917507:WBM919080 WLI917507:WLI919080 WVE917507:WVE919080 D983043:D984616 IS983043:IS984616 SO983043:SO984616 ACK983043:ACK984616 AMG983043:AMG984616 AWC983043:AWC984616 BFY983043:BFY984616 BPU983043:BPU984616 BZQ983043:BZQ984616 CJM983043:CJM984616 CTI983043:CTI984616 DDE983043:DDE984616 DNA983043:DNA984616 DWW983043:DWW984616 EGS983043:EGS984616 EQO983043:EQO984616 FAK983043:FAK984616 FKG983043:FKG984616 FUC983043:FUC984616 GDY983043:GDY984616 GNU983043:GNU984616 GXQ983043:GXQ984616 HHM983043:HHM984616 HRI983043:HRI984616 IBE983043:IBE984616 ILA983043:ILA984616 IUW983043:IUW984616 JES983043:JES984616 JOO983043:JOO984616 JYK983043:JYK984616 KIG983043:KIG984616 KSC983043:KSC984616 LBY983043:LBY984616 LLU983043:LLU984616 LVQ983043:LVQ984616 MFM983043:MFM984616 MPI983043:MPI984616 MZE983043:MZE984616 NJA983043:NJA984616 NSW983043:NSW984616 OCS983043:OCS984616 OMO983043:OMO984616 OWK983043:OWK984616 PGG983043:PGG984616 PQC983043:PQC984616 PZY983043:PZY984616 QJU983043:QJU984616 QTQ983043:QTQ984616 RDM983043:RDM984616 RNI983043:RNI984616 RXE983043:RXE984616 SHA983043:SHA984616 SQW983043:SQW984616 TAS983043:TAS984616 TKO983043:TKO984616 TUK983043:TUK984616 UEG983043:UEG984616 UOC983043:UOC984616 UXY983043:UXY984616 VHU983043:VHU984616 VRQ983043:VRQ984616 WBM983043:WBM984616 WLI983043:WLI984616 WVE983043:WVE984616 WVB5:WVB18 WVE19:WVE1576 WLF5:WLF18 WLI19:WLI1576 WBJ5:WBJ18 WBM19:WBM1576 VRN5:VRN18 VRQ19:VRQ1576 VHR5:VHR18 VHU19:VHU1576 UXV5:UXV18 UXY19:UXY1576 UNZ5:UNZ18 UOC19:UOC1576 UED5:UED18 UEG19:UEG1576 TUH5:TUH18 TUK19:TUK1576 TKL5:TKL18 TKO19:TKO1576 TAP5:TAP18 TAS19:TAS1576 SQT5:SQT18 SQW19:SQW1576 SGX5:SGX18 SHA19:SHA1576 RXB5:RXB18 RXE19:RXE1576 RNF5:RNF18 RNI19:RNI1576 RDJ5:RDJ18 RDM19:RDM1576 QTN5:QTN18 QTQ19:QTQ1576 QJR5:QJR18 QJU19:QJU1576 PZV5:PZV18 PZY19:PZY1576 PPZ5:PPZ18 PQC19:PQC1576 PGD5:PGD18 PGG19:PGG1576 OWH5:OWH18 OWK19:OWK1576 OML5:OML18 OMO19:OMO1576 OCP5:OCP18 OCS19:OCS1576 NST5:NST18 NSW19:NSW1576 NIX5:NIX18 NJA19:NJA1576 MZB5:MZB18 MZE19:MZE1576 MPF5:MPF18 MPI19:MPI1576 MFJ5:MFJ18 MFM19:MFM1576 LVN5:LVN18 LVQ19:LVQ1576 LLR5:LLR18 LLU19:LLU1576 LBV5:LBV18 LBY19:LBY1576 KRZ5:KRZ18 KSC19:KSC1576 KID5:KID18 KIG19:KIG1576 JYH5:JYH18 JYK19:JYK1576 JOL5:JOL18 JOO19:JOO1576 JEP5:JEP18 JES19:JES1576 IUT5:IUT18 IUW19:IUW1576 IKX5:IKX18 ILA19:ILA1576 IBB5:IBB18 IBE19:IBE1576 HRF5:HRF18 HRI19:HRI1576 HHJ5:HHJ18 HHM19:HHM1576 GXN5:GXN18 GXQ19:GXQ1576 GNR5:GNR18 GNU19:GNU1576 GDV5:GDV18 GDY19:GDY1576 FTZ5:FTZ18 FUC19:FUC1576 FKD5:FKD18 FKG19:FKG1576 FAH5:FAH18 FAK19:FAK1576 EQL5:EQL18 EQO19:EQO1576 EGP5:EGP18 EGS19:EGS1576 DWT5:DWT18 DWW19:DWW1576 DMX5:DMX18 DNA19:DNA1576 DDB5:DDB18 DDE19:DDE1576 CTF5:CTF18 CTI19:CTI1576 CJJ5:CJJ18 CJM19:CJM1576 BZN5:BZN18 BZQ19:BZQ1576 BPR5:BPR18 BPU19:BPU1576 BFV5:BFV18 BFY19:BFY1576 AVZ5:AVZ18 AWC19:AWC1576 AMD5:AMD18 AMG19:AMG1576 ACH5:ACH18 ACK19:ACK1576 SL5:SL18 SO19:SO1576 IP5:IP18" xr:uid="{00000000-0002-0000-0100-000001000000}">
      <formula1>Категории_расходов</formula1>
    </dataValidation>
    <dataValidation showInputMessage="1" showErrorMessage="1" errorTitle="22" promptTitle="33" sqref="WVC983043:WVC984616 B65539:B67112 IQ65539:IQ67112 SM65539:SM67112 ACI65539:ACI67112 AME65539:AME67112 AWA65539:AWA67112 BFW65539:BFW67112 BPS65539:BPS67112 BZO65539:BZO67112 CJK65539:CJK67112 CTG65539:CTG67112 DDC65539:DDC67112 DMY65539:DMY67112 DWU65539:DWU67112 EGQ65539:EGQ67112 EQM65539:EQM67112 FAI65539:FAI67112 FKE65539:FKE67112 FUA65539:FUA67112 GDW65539:GDW67112 GNS65539:GNS67112 GXO65539:GXO67112 HHK65539:HHK67112 HRG65539:HRG67112 IBC65539:IBC67112 IKY65539:IKY67112 IUU65539:IUU67112 JEQ65539:JEQ67112 JOM65539:JOM67112 JYI65539:JYI67112 KIE65539:KIE67112 KSA65539:KSA67112 LBW65539:LBW67112 LLS65539:LLS67112 LVO65539:LVO67112 MFK65539:MFK67112 MPG65539:MPG67112 MZC65539:MZC67112 NIY65539:NIY67112 NSU65539:NSU67112 OCQ65539:OCQ67112 OMM65539:OMM67112 OWI65539:OWI67112 PGE65539:PGE67112 PQA65539:PQA67112 PZW65539:PZW67112 QJS65539:QJS67112 QTO65539:QTO67112 RDK65539:RDK67112 RNG65539:RNG67112 RXC65539:RXC67112 SGY65539:SGY67112 SQU65539:SQU67112 TAQ65539:TAQ67112 TKM65539:TKM67112 TUI65539:TUI67112 UEE65539:UEE67112 UOA65539:UOA67112 UXW65539:UXW67112 VHS65539:VHS67112 VRO65539:VRO67112 WBK65539:WBK67112 WLG65539:WLG67112 WVC65539:WVC67112 B131075:B132648 IQ131075:IQ132648 SM131075:SM132648 ACI131075:ACI132648 AME131075:AME132648 AWA131075:AWA132648 BFW131075:BFW132648 BPS131075:BPS132648 BZO131075:BZO132648 CJK131075:CJK132648 CTG131075:CTG132648 DDC131075:DDC132648 DMY131075:DMY132648 DWU131075:DWU132648 EGQ131075:EGQ132648 EQM131075:EQM132648 FAI131075:FAI132648 FKE131075:FKE132648 FUA131075:FUA132648 GDW131075:GDW132648 GNS131075:GNS132648 GXO131075:GXO132648 HHK131075:HHK132648 HRG131075:HRG132648 IBC131075:IBC132648 IKY131075:IKY132648 IUU131075:IUU132648 JEQ131075:JEQ132648 JOM131075:JOM132648 JYI131075:JYI132648 KIE131075:KIE132648 KSA131075:KSA132648 LBW131075:LBW132648 LLS131075:LLS132648 LVO131075:LVO132648 MFK131075:MFK132648 MPG131075:MPG132648 MZC131075:MZC132648 NIY131075:NIY132648 NSU131075:NSU132648 OCQ131075:OCQ132648 OMM131075:OMM132648 OWI131075:OWI132648 PGE131075:PGE132648 PQA131075:PQA132648 PZW131075:PZW132648 QJS131075:QJS132648 QTO131075:QTO132648 RDK131075:RDK132648 RNG131075:RNG132648 RXC131075:RXC132648 SGY131075:SGY132648 SQU131075:SQU132648 TAQ131075:TAQ132648 TKM131075:TKM132648 TUI131075:TUI132648 UEE131075:UEE132648 UOA131075:UOA132648 UXW131075:UXW132648 VHS131075:VHS132648 VRO131075:VRO132648 WBK131075:WBK132648 WLG131075:WLG132648 WVC131075:WVC132648 B196611:B198184 IQ196611:IQ198184 SM196611:SM198184 ACI196611:ACI198184 AME196611:AME198184 AWA196611:AWA198184 BFW196611:BFW198184 BPS196611:BPS198184 BZO196611:BZO198184 CJK196611:CJK198184 CTG196611:CTG198184 DDC196611:DDC198184 DMY196611:DMY198184 DWU196611:DWU198184 EGQ196611:EGQ198184 EQM196611:EQM198184 FAI196611:FAI198184 FKE196611:FKE198184 FUA196611:FUA198184 GDW196611:GDW198184 GNS196611:GNS198184 GXO196611:GXO198184 HHK196611:HHK198184 HRG196611:HRG198184 IBC196611:IBC198184 IKY196611:IKY198184 IUU196611:IUU198184 JEQ196611:JEQ198184 JOM196611:JOM198184 JYI196611:JYI198184 KIE196611:KIE198184 KSA196611:KSA198184 LBW196611:LBW198184 LLS196611:LLS198184 LVO196611:LVO198184 MFK196611:MFK198184 MPG196611:MPG198184 MZC196611:MZC198184 NIY196611:NIY198184 NSU196611:NSU198184 OCQ196611:OCQ198184 OMM196611:OMM198184 OWI196611:OWI198184 PGE196611:PGE198184 PQA196611:PQA198184 PZW196611:PZW198184 QJS196611:QJS198184 QTO196611:QTO198184 RDK196611:RDK198184 RNG196611:RNG198184 RXC196611:RXC198184 SGY196611:SGY198184 SQU196611:SQU198184 TAQ196611:TAQ198184 TKM196611:TKM198184 TUI196611:TUI198184 UEE196611:UEE198184 UOA196611:UOA198184 UXW196611:UXW198184 VHS196611:VHS198184 VRO196611:VRO198184 WBK196611:WBK198184 WLG196611:WLG198184 WVC196611:WVC198184 B262147:B263720 IQ262147:IQ263720 SM262147:SM263720 ACI262147:ACI263720 AME262147:AME263720 AWA262147:AWA263720 BFW262147:BFW263720 BPS262147:BPS263720 BZO262147:BZO263720 CJK262147:CJK263720 CTG262147:CTG263720 DDC262147:DDC263720 DMY262147:DMY263720 DWU262147:DWU263720 EGQ262147:EGQ263720 EQM262147:EQM263720 FAI262147:FAI263720 FKE262147:FKE263720 FUA262147:FUA263720 GDW262147:GDW263720 GNS262147:GNS263720 GXO262147:GXO263720 HHK262147:HHK263720 HRG262147:HRG263720 IBC262147:IBC263720 IKY262147:IKY263720 IUU262147:IUU263720 JEQ262147:JEQ263720 JOM262147:JOM263720 JYI262147:JYI263720 KIE262147:KIE263720 KSA262147:KSA263720 LBW262147:LBW263720 LLS262147:LLS263720 LVO262147:LVO263720 MFK262147:MFK263720 MPG262147:MPG263720 MZC262147:MZC263720 NIY262147:NIY263720 NSU262147:NSU263720 OCQ262147:OCQ263720 OMM262147:OMM263720 OWI262147:OWI263720 PGE262147:PGE263720 PQA262147:PQA263720 PZW262147:PZW263720 QJS262147:QJS263720 QTO262147:QTO263720 RDK262147:RDK263720 RNG262147:RNG263720 RXC262147:RXC263720 SGY262147:SGY263720 SQU262147:SQU263720 TAQ262147:TAQ263720 TKM262147:TKM263720 TUI262147:TUI263720 UEE262147:UEE263720 UOA262147:UOA263720 UXW262147:UXW263720 VHS262147:VHS263720 VRO262147:VRO263720 WBK262147:WBK263720 WLG262147:WLG263720 WVC262147:WVC263720 B327683:B329256 IQ327683:IQ329256 SM327683:SM329256 ACI327683:ACI329256 AME327683:AME329256 AWA327683:AWA329256 BFW327683:BFW329256 BPS327683:BPS329256 BZO327683:BZO329256 CJK327683:CJK329256 CTG327683:CTG329256 DDC327683:DDC329256 DMY327683:DMY329256 DWU327683:DWU329256 EGQ327683:EGQ329256 EQM327683:EQM329256 FAI327683:FAI329256 FKE327683:FKE329256 FUA327683:FUA329256 GDW327683:GDW329256 GNS327683:GNS329256 GXO327683:GXO329256 HHK327683:HHK329256 HRG327683:HRG329256 IBC327683:IBC329256 IKY327683:IKY329256 IUU327683:IUU329256 JEQ327683:JEQ329256 JOM327683:JOM329256 JYI327683:JYI329256 KIE327683:KIE329256 KSA327683:KSA329256 LBW327683:LBW329256 LLS327683:LLS329256 LVO327683:LVO329256 MFK327683:MFK329256 MPG327683:MPG329256 MZC327683:MZC329256 NIY327683:NIY329256 NSU327683:NSU329256 OCQ327683:OCQ329256 OMM327683:OMM329256 OWI327683:OWI329256 PGE327683:PGE329256 PQA327683:PQA329256 PZW327683:PZW329256 QJS327683:QJS329256 QTO327683:QTO329256 RDK327683:RDK329256 RNG327683:RNG329256 RXC327683:RXC329256 SGY327683:SGY329256 SQU327683:SQU329256 TAQ327683:TAQ329256 TKM327683:TKM329256 TUI327683:TUI329256 UEE327683:UEE329256 UOA327683:UOA329256 UXW327683:UXW329256 VHS327683:VHS329256 VRO327683:VRO329256 WBK327683:WBK329256 WLG327683:WLG329256 WVC327683:WVC329256 B393219:B394792 IQ393219:IQ394792 SM393219:SM394792 ACI393219:ACI394792 AME393219:AME394792 AWA393219:AWA394792 BFW393219:BFW394792 BPS393219:BPS394792 BZO393219:BZO394792 CJK393219:CJK394792 CTG393219:CTG394792 DDC393219:DDC394792 DMY393219:DMY394792 DWU393219:DWU394792 EGQ393219:EGQ394792 EQM393219:EQM394792 FAI393219:FAI394792 FKE393219:FKE394792 FUA393219:FUA394792 GDW393219:GDW394792 GNS393219:GNS394792 GXO393219:GXO394792 HHK393219:HHK394792 HRG393219:HRG394792 IBC393219:IBC394792 IKY393219:IKY394792 IUU393219:IUU394792 JEQ393219:JEQ394792 JOM393219:JOM394792 JYI393219:JYI394792 KIE393219:KIE394792 KSA393219:KSA394792 LBW393219:LBW394792 LLS393219:LLS394792 LVO393219:LVO394792 MFK393219:MFK394792 MPG393219:MPG394792 MZC393219:MZC394792 NIY393219:NIY394792 NSU393219:NSU394792 OCQ393219:OCQ394792 OMM393219:OMM394792 OWI393219:OWI394792 PGE393219:PGE394792 PQA393219:PQA394792 PZW393219:PZW394792 QJS393219:QJS394792 QTO393219:QTO394792 RDK393219:RDK394792 RNG393219:RNG394792 RXC393219:RXC394792 SGY393219:SGY394792 SQU393219:SQU394792 TAQ393219:TAQ394792 TKM393219:TKM394792 TUI393219:TUI394792 UEE393219:UEE394792 UOA393219:UOA394792 UXW393219:UXW394792 VHS393219:VHS394792 VRO393219:VRO394792 WBK393219:WBK394792 WLG393219:WLG394792 WVC393219:WVC394792 B458755:B460328 IQ458755:IQ460328 SM458755:SM460328 ACI458755:ACI460328 AME458755:AME460328 AWA458755:AWA460328 BFW458755:BFW460328 BPS458755:BPS460328 BZO458755:BZO460328 CJK458755:CJK460328 CTG458755:CTG460328 DDC458755:DDC460328 DMY458755:DMY460328 DWU458755:DWU460328 EGQ458755:EGQ460328 EQM458755:EQM460328 FAI458755:FAI460328 FKE458755:FKE460328 FUA458755:FUA460328 GDW458755:GDW460328 GNS458755:GNS460328 GXO458755:GXO460328 HHK458755:HHK460328 HRG458755:HRG460328 IBC458755:IBC460328 IKY458755:IKY460328 IUU458755:IUU460328 JEQ458755:JEQ460328 JOM458755:JOM460328 JYI458755:JYI460328 KIE458755:KIE460328 KSA458755:KSA460328 LBW458755:LBW460328 LLS458755:LLS460328 LVO458755:LVO460328 MFK458755:MFK460328 MPG458755:MPG460328 MZC458755:MZC460328 NIY458755:NIY460328 NSU458755:NSU460328 OCQ458755:OCQ460328 OMM458755:OMM460328 OWI458755:OWI460328 PGE458755:PGE460328 PQA458755:PQA460328 PZW458755:PZW460328 QJS458755:QJS460328 QTO458755:QTO460328 RDK458755:RDK460328 RNG458755:RNG460328 RXC458755:RXC460328 SGY458755:SGY460328 SQU458755:SQU460328 TAQ458755:TAQ460328 TKM458755:TKM460328 TUI458755:TUI460328 UEE458755:UEE460328 UOA458755:UOA460328 UXW458755:UXW460328 VHS458755:VHS460328 VRO458755:VRO460328 WBK458755:WBK460328 WLG458755:WLG460328 WVC458755:WVC460328 B524291:B525864 IQ524291:IQ525864 SM524291:SM525864 ACI524291:ACI525864 AME524291:AME525864 AWA524291:AWA525864 BFW524291:BFW525864 BPS524291:BPS525864 BZO524291:BZO525864 CJK524291:CJK525864 CTG524291:CTG525864 DDC524291:DDC525864 DMY524291:DMY525864 DWU524291:DWU525864 EGQ524291:EGQ525864 EQM524291:EQM525864 FAI524291:FAI525864 FKE524291:FKE525864 FUA524291:FUA525864 GDW524291:GDW525864 GNS524291:GNS525864 GXO524291:GXO525864 HHK524291:HHK525864 HRG524291:HRG525864 IBC524291:IBC525864 IKY524291:IKY525864 IUU524291:IUU525864 JEQ524291:JEQ525864 JOM524291:JOM525864 JYI524291:JYI525864 KIE524291:KIE525864 KSA524291:KSA525864 LBW524291:LBW525864 LLS524291:LLS525864 LVO524291:LVO525864 MFK524291:MFK525864 MPG524291:MPG525864 MZC524291:MZC525864 NIY524291:NIY525864 NSU524291:NSU525864 OCQ524291:OCQ525864 OMM524291:OMM525864 OWI524291:OWI525864 PGE524291:PGE525864 PQA524291:PQA525864 PZW524291:PZW525864 QJS524291:QJS525864 QTO524291:QTO525864 RDK524291:RDK525864 RNG524291:RNG525864 RXC524291:RXC525864 SGY524291:SGY525864 SQU524291:SQU525864 TAQ524291:TAQ525864 TKM524291:TKM525864 TUI524291:TUI525864 UEE524291:UEE525864 UOA524291:UOA525864 UXW524291:UXW525864 VHS524291:VHS525864 VRO524291:VRO525864 WBK524291:WBK525864 WLG524291:WLG525864 WVC524291:WVC525864 B589827:B591400 IQ589827:IQ591400 SM589827:SM591400 ACI589827:ACI591400 AME589827:AME591400 AWA589827:AWA591400 BFW589827:BFW591400 BPS589827:BPS591400 BZO589827:BZO591400 CJK589827:CJK591400 CTG589827:CTG591400 DDC589827:DDC591400 DMY589827:DMY591400 DWU589827:DWU591400 EGQ589827:EGQ591400 EQM589827:EQM591400 FAI589827:FAI591400 FKE589827:FKE591400 FUA589827:FUA591400 GDW589827:GDW591400 GNS589827:GNS591400 GXO589827:GXO591400 HHK589827:HHK591400 HRG589827:HRG591400 IBC589827:IBC591400 IKY589827:IKY591400 IUU589827:IUU591400 JEQ589827:JEQ591400 JOM589827:JOM591400 JYI589827:JYI591400 KIE589827:KIE591400 KSA589827:KSA591400 LBW589827:LBW591400 LLS589827:LLS591400 LVO589827:LVO591400 MFK589827:MFK591400 MPG589827:MPG591400 MZC589827:MZC591400 NIY589827:NIY591400 NSU589827:NSU591400 OCQ589827:OCQ591400 OMM589827:OMM591400 OWI589827:OWI591400 PGE589827:PGE591400 PQA589827:PQA591400 PZW589827:PZW591400 QJS589827:QJS591400 QTO589827:QTO591400 RDK589827:RDK591400 RNG589827:RNG591400 RXC589827:RXC591400 SGY589827:SGY591400 SQU589827:SQU591400 TAQ589827:TAQ591400 TKM589827:TKM591400 TUI589827:TUI591400 UEE589827:UEE591400 UOA589827:UOA591400 UXW589827:UXW591400 VHS589827:VHS591400 VRO589827:VRO591400 WBK589827:WBK591400 WLG589827:WLG591400 WVC589827:WVC591400 B655363:B656936 IQ655363:IQ656936 SM655363:SM656936 ACI655363:ACI656936 AME655363:AME656936 AWA655363:AWA656936 BFW655363:BFW656936 BPS655363:BPS656936 BZO655363:BZO656936 CJK655363:CJK656936 CTG655363:CTG656936 DDC655363:DDC656936 DMY655363:DMY656936 DWU655363:DWU656936 EGQ655363:EGQ656936 EQM655363:EQM656936 FAI655363:FAI656936 FKE655363:FKE656936 FUA655363:FUA656936 GDW655363:GDW656936 GNS655363:GNS656936 GXO655363:GXO656936 HHK655363:HHK656936 HRG655363:HRG656936 IBC655363:IBC656936 IKY655363:IKY656936 IUU655363:IUU656936 JEQ655363:JEQ656936 JOM655363:JOM656936 JYI655363:JYI656936 KIE655363:KIE656936 KSA655363:KSA656936 LBW655363:LBW656936 LLS655363:LLS656936 LVO655363:LVO656936 MFK655363:MFK656936 MPG655363:MPG656936 MZC655363:MZC656936 NIY655363:NIY656936 NSU655363:NSU656936 OCQ655363:OCQ656936 OMM655363:OMM656936 OWI655363:OWI656936 PGE655363:PGE656936 PQA655363:PQA656936 PZW655363:PZW656936 QJS655363:QJS656936 QTO655363:QTO656936 RDK655363:RDK656936 RNG655363:RNG656936 RXC655363:RXC656936 SGY655363:SGY656936 SQU655363:SQU656936 TAQ655363:TAQ656936 TKM655363:TKM656936 TUI655363:TUI656936 UEE655363:UEE656936 UOA655363:UOA656936 UXW655363:UXW656936 VHS655363:VHS656936 VRO655363:VRO656936 WBK655363:WBK656936 WLG655363:WLG656936 WVC655363:WVC656936 B720899:B722472 IQ720899:IQ722472 SM720899:SM722472 ACI720899:ACI722472 AME720899:AME722472 AWA720899:AWA722472 BFW720899:BFW722472 BPS720899:BPS722472 BZO720899:BZO722472 CJK720899:CJK722472 CTG720899:CTG722472 DDC720899:DDC722472 DMY720899:DMY722472 DWU720899:DWU722472 EGQ720899:EGQ722472 EQM720899:EQM722472 FAI720899:FAI722472 FKE720899:FKE722472 FUA720899:FUA722472 GDW720899:GDW722472 GNS720899:GNS722472 GXO720899:GXO722472 HHK720899:HHK722472 HRG720899:HRG722472 IBC720899:IBC722472 IKY720899:IKY722472 IUU720899:IUU722472 JEQ720899:JEQ722472 JOM720899:JOM722472 JYI720899:JYI722472 KIE720899:KIE722472 KSA720899:KSA722472 LBW720899:LBW722472 LLS720899:LLS722472 LVO720899:LVO722472 MFK720899:MFK722472 MPG720899:MPG722472 MZC720899:MZC722472 NIY720899:NIY722472 NSU720899:NSU722472 OCQ720899:OCQ722472 OMM720899:OMM722472 OWI720899:OWI722472 PGE720899:PGE722472 PQA720899:PQA722472 PZW720899:PZW722472 QJS720899:QJS722472 QTO720899:QTO722472 RDK720899:RDK722472 RNG720899:RNG722472 RXC720899:RXC722472 SGY720899:SGY722472 SQU720899:SQU722472 TAQ720899:TAQ722472 TKM720899:TKM722472 TUI720899:TUI722472 UEE720899:UEE722472 UOA720899:UOA722472 UXW720899:UXW722472 VHS720899:VHS722472 VRO720899:VRO722472 WBK720899:WBK722472 WLG720899:WLG722472 WVC720899:WVC722472 B786435:B788008 IQ786435:IQ788008 SM786435:SM788008 ACI786435:ACI788008 AME786435:AME788008 AWA786435:AWA788008 BFW786435:BFW788008 BPS786435:BPS788008 BZO786435:BZO788008 CJK786435:CJK788008 CTG786435:CTG788008 DDC786435:DDC788008 DMY786435:DMY788008 DWU786435:DWU788008 EGQ786435:EGQ788008 EQM786435:EQM788008 FAI786435:FAI788008 FKE786435:FKE788008 FUA786435:FUA788008 GDW786435:GDW788008 GNS786435:GNS788008 GXO786435:GXO788008 HHK786435:HHK788008 HRG786435:HRG788008 IBC786435:IBC788008 IKY786435:IKY788008 IUU786435:IUU788008 JEQ786435:JEQ788008 JOM786435:JOM788008 JYI786435:JYI788008 KIE786435:KIE788008 KSA786435:KSA788008 LBW786435:LBW788008 LLS786435:LLS788008 LVO786435:LVO788008 MFK786435:MFK788008 MPG786435:MPG788008 MZC786435:MZC788008 NIY786435:NIY788008 NSU786435:NSU788008 OCQ786435:OCQ788008 OMM786435:OMM788008 OWI786435:OWI788008 PGE786435:PGE788008 PQA786435:PQA788008 PZW786435:PZW788008 QJS786435:QJS788008 QTO786435:QTO788008 RDK786435:RDK788008 RNG786435:RNG788008 RXC786435:RXC788008 SGY786435:SGY788008 SQU786435:SQU788008 TAQ786435:TAQ788008 TKM786435:TKM788008 TUI786435:TUI788008 UEE786435:UEE788008 UOA786435:UOA788008 UXW786435:UXW788008 VHS786435:VHS788008 VRO786435:VRO788008 WBK786435:WBK788008 WLG786435:WLG788008 WVC786435:WVC788008 B851971:B853544 IQ851971:IQ853544 SM851971:SM853544 ACI851971:ACI853544 AME851971:AME853544 AWA851971:AWA853544 BFW851971:BFW853544 BPS851971:BPS853544 BZO851971:BZO853544 CJK851971:CJK853544 CTG851971:CTG853544 DDC851971:DDC853544 DMY851971:DMY853544 DWU851971:DWU853544 EGQ851971:EGQ853544 EQM851971:EQM853544 FAI851971:FAI853544 FKE851971:FKE853544 FUA851971:FUA853544 GDW851971:GDW853544 GNS851971:GNS853544 GXO851971:GXO853544 HHK851971:HHK853544 HRG851971:HRG853544 IBC851971:IBC853544 IKY851971:IKY853544 IUU851971:IUU853544 JEQ851971:JEQ853544 JOM851971:JOM853544 JYI851971:JYI853544 KIE851971:KIE853544 KSA851971:KSA853544 LBW851971:LBW853544 LLS851971:LLS853544 LVO851971:LVO853544 MFK851971:MFK853544 MPG851971:MPG853544 MZC851971:MZC853544 NIY851971:NIY853544 NSU851971:NSU853544 OCQ851971:OCQ853544 OMM851971:OMM853544 OWI851971:OWI853544 PGE851971:PGE853544 PQA851971:PQA853544 PZW851971:PZW853544 QJS851971:QJS853544 QTO851971:QTO853544 RDK851971:RDK853544 RNG851971:RNG853544 RXC851971:RXC853544 SGY851971:SGY853544 SQU851971:SQU853544 TAQ851971:TAQ853544 TKM851971:TKM853544 TUI851971:TUI853544 UEE851971:UEE853544 UOA851971:UOA853544 UXW851971:UXW853544 VHS851971:VHS853544 VRO851971:VRO853544 WBK851971:WBK853544 WLG851971:WLG853544 WVC851971:WVC853544 B917507:B919080 IQ917507:IQ919080 SM917507:SM919080 ACI917507:ACI919080 AME917507:AME919080 AWA917507:AWA919080 BFW917507:BFW919080 BPS917507:BPS919080 BZO917507:BZO919080 CJK917507:CJK919080 CTG917507:CTG919080 DDC917507:DDC919080 DMY917507:DMY919080 DWU917507:DWU919080 EGQ917507:EGQ919080 EQM917507:EQM919080 FAI917507:FAI919080 FKE917507:FKE919080 FUA917507:FUA919080 GDW917507:GDW919080 GNS917507:GNS919080 GXO917507:GXO919080 HHK917507:HHK919080 HRG917507:HRG919080 IBC917507:IBC919080 IKY917507:IKY919080 IUU917507:IUU919080 JEQ917507:JEQ919080 JOM917507:JOM919080 JYI917507:JYI919080 KIE917507:KIE919080 KSA917507:KSA919080 LBW917507:LBW919080 LLS917507:LLS919080 LVO917507:LVO919080 MFK917507:MFK919080 MPG917507:MPG919080 MZC917507:MZC919080 NIY917507:NIY919080 NSU917507:NSU919080 OCQ917507:OCQ919080 OMM917507:OMM919080 OWI917507:OWI919080 PGE917507:PGE919080 PQA917507:PQA919080 PZW917507:PZW919080 QJS917507:QJS919080 QTO917507:QTO919080 RDK917507:RDK919080 RNG917507:RNG919080 RXC917507:RXC919080 SGY917507:SGY919080 SQU917507:SQU919080 TAQ917507:TAQ919080 TKM917507:TKM919080 TUI917507:TUI919080 UEE917507:UEE919080 UOA917507:UOA919080 UXW917507:UXW919080 VHS917507:VHS919080 VRO917507:VRO919080 WBK917507:WBK919080 WLG917507:WLG919080 WVC917507:WVC919080 B983043:B984616 IQ983043:IQ984616 SM983043:SM984616 ACI983043:ACI984616 AME983043:AME984616 AWA983043:AWA984616 BFW983043:BFW984616 BPS983043:BPS984616 BZO983043:BZO984616 CJK983043:CJK984616 CTG983043:CTG984616 DDC983043:DDC984616 DMY983043:DMY984616 DWU983043:DWU984616 EGQ983043:EGQ984616 EQM983043:EQM984616 FAI983043:FAI984616 FKE983043:FKE984616 FUA983043:FUA984616 GDW983043:GDW984616 GNS983043:GNS984616 GXO983043:GXO984616 HHK983043:HHK984616 HRG983043:HRG984616 IBC983043:IBC984616 IKY983043:IKY984616 IUU983043:IUU984616 JEQ983043:JEQ984616 JOM983043:JOM984616 JYI983043:JYI984616 KIE983043:KIE984616 KSA983043:KSA984616 LBW983043:LBW984616 LLS983043:LLS984616 LVO983043:LVO984616 MFK983043:MFK984616 MPG983043:MPG984616 MZC983043:MZC984616 NIY983043:NIY984616 NSU983043:NSU984616 OCQ983043:OCQ984616 OMM983043:OMM984616 OWI983043:OWI984616 PGE983043:PGE984616 PQA983043:PQA984616 PZW983043:PZW984616 QJS983043:QJS984616 QTO983043:QTO984616 RDK983043:RDK984616 RNG983043:RNG984616 RXC983043:RXC984616 SGY983043:SGY984616 SQU983043:SQU984616 TAQ983043:TAQ984616 TKM983043:TKM984616 TUI983043:TUI984616 UEE983043:UEE984616 UOA983043:UOA984616 UXW983043:UXW984616 VHS983043:VHS984616 VRO983043:VRO984616 WBK983043:WBK984616 WLG983043:WLG984616 B5:B1576 WUZ5:WUZ18 WVC19:WVC1576 WLD5:WLD18 WLG19:WLG1576 WBH5:WBH18 WBK19:WBK1576 VRL5:VRL18 VRO19:VRO1576 VHP5:VHP18 VHS19:VHS1576 UXT5:UXT18 UXW19:UXW1576 UNX5:UNX18 UOA19:UOA1576 UEB5:UEB18 UEE19:UEE1576 TUF5:TUF18 TUI19:TUI1576 TKJ5:TKJ18 TKM19:TKM1576 TAN5:TAN18 TAQ19:TAQ1576 SQR5:SQR18 SQU19:SQU1576 SGV5:SGV18 SGY19:SGY1576 RWZ5:RWZ18 RXC19:RXC1576 RND5:RND18 RNG19:RNG1576 RDH5:RDH18 RDK19:RDK1576 QTL5:QTL18 QTO19:QTO1576 QJP5:QJP18 QJS19:QJS1576 PZT5:PZT18 PZW19:PZW1576 PPX5:PPX18 PQA19:PQA1576 PGB5:PGB18 PGE19:PGE1576 OWF5:OWF18 OWI19:OWI1576 OMJ5:OMJ18 OMM19:OMM1576 OCN5:OCN18 OCQ19:OCQ1576 NSR5:NSR18 NSU19:NSU1576 NIV5:NIV18 NIY19:NIY1576 MYZ5:MYZ18 MZC19:MZC1576 MPD5:MPD18 MPG19:MPG1576 MFH5:MFH18 MFK19:MFK1576 LVL5:LVL18 LVO19:LVO1576 LLP5:LLP18 LLS19:LLS1576 LBT5:LBT18 LBW19:LBW1576 KRX5:KRX18 KSA19:KSA1576 KIB5:KIB18 KIE19:KIE1576 JYF5:JYF18 JYI19:JYI1576 JOJ5:JOJ18 JOM19:JOM1576 JEN5:JEN18 JEQ19:JEQ1576 IUR5:IUR18 IUU19:IUU1576 IKV5:IKV18 IKY19:IKY1576 IAZ5:IAZ18 IBC19:IBC1576 HRD5:HRD18 HRG19:HRG1576 HHH5:HHH18 HHK19:HHK1576 GXL5:GXL18 GXO19:GXO1576 GNP5:GNP18 GNS19:GNS1576 GDT5:GDT18 GDW19:GDW1576 FTX5:FTX18 FUA19:FUA1576 FKB5:FKB18 FKE19:FKE1576 FAF5:FAF18 FAI19:FAI1576 EQJ5:EQJ18 EQM19:EQM1576 EGN5:EGN18 EGQ19:EGQ1576 DWR5:DWR18 DWU19:DWU1576 DMV5:DMV18 DMY19:DMY1576 DCZ5:DCZ18 DDC19:DDC1576 CTD5:CTD18 CTG19:CTG1576 CJH5:CJH18 CJK19:CJK1576 BZL5:BZL18 BZO19:BZO1576 BPP5:BPP18 BPS19:BPS1576 BFT5:BFT18 BFW19:BFW1576 AVX5:AVX18 AWA19:AWA1576 AMB5:AMB18 AME19:AME1576 ACF5:ACF18 ACI19:ACI1576 SJ5:SJ18 SM19:SM1576 IN5:IN18 IQ19:IQ1576" xr:uid="{00000000-0002-0000-0100-000002000000}"/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5">
    <tabColor theme="6"/>
  </sheetPr>
  <dimension ref="A1"/>
  <sheetViews>
    <sheetView topLeftCell="A9" workbookViewId="0">
      <selection activeCell="N29" sqref="N29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92D050"/>
  </sheetPr>
  <dimension ref="A1:O31"/>
  <sheetViews>
    <sheetView showGridLines="0" zoomScaleNormal="100" workbookViewId="0">
      <selection activeCell="S14" sqref="S14"/>
    </sheetView>
  </sheetViews>
  <sheetFormatPr defaultColWidth="9.140625" defaultRowHeight="15"/>
  <cols>
    <col min="1" max="1" width="3" style="7" bestFit="1" customWidth="1"/>
    <col min="2" max="2" width="8.7109375" style="7" bestFit="1" customWidth="1"/>
    <col min="3" max="3" width="24.85546875" style="7" bestFit="1" customWidth="1"/>
    <col min="4" max="4" width="8.28515625" style="7" bestFit="1" customWidth="1"/>
    <col min="5" max="5" width="8.7109375" style="7" bestFit="1" customWidth="1"/>
    <col min="6" max="6" width="8" style="7" bestFit="1" customWidth="1"/>
    <col min="7" max="7" width="9.140625" style="7" customWidth="1"/>
    <col min="8" max="8" width="8.85546875" style="7" bestFit="1" customWidth="1"/>
    <col min="9" max="9" width="10.140625" style="7" bestFit="1" customWidth="1"/>
    <col min="10" max="10" width="9" style="7" bestFit="1" customWidth="1"/>
    <col min="11" max="13" width="12.85546875" style="7" bestFit="1" customWidth="1"/>
    <col min="14" max="15" width="8.28515625" style="7" bestFit="1" customWidth="1"/>
    <col min="16" max="16384" width="9.140625" style="7"/>
  </cols>
  <sheetData>
    <row r="1" spans="1:15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5" customFormat="1" ht="18.75" thickTop="1" thickBot="1">
      <c r="A2" s="252" t="s">
        <v>684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</row>
    <row r="3" spans="1:15" customFormat="1" ht="33.75" customHeight="1" thickTop="1">
      <c r="A3" s="251" t="s">
        <v>689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</row>
    <row r="4" spans="1:15" s="9" customFormat="1" ht="76.5">
      <c r="A4" s="8" t="s">
        <v>1</v>
      </c>
      <c r="B4" s="8" t="s">
        <v>2</v>
      </c>
      <c r="C4" s="8" t="s">
        <v>3</v>
      </c>
      <c r="D4" s="8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11</v>
      </c>
      <c r="L4" s="8" t="s">
        <v>12</v>
      </c>
      <c r="M4" s="8" t="s">
        <v>13</v>
      </c>
      <c r="N4" s="8" t="s">
        <v>14</v>
      </c>
      <c r="O4" s="8" t="s">
        <v>15</v>
      </c>
    </row>
    <row r="5" spans="1:15">
      <c r="A5" s="1">
        <v>1</v>
      </c>
      <c r="B5" s="1" t="s">
        <v>16</v>
      </c>
      <c r="C5" s="1" t="s">
        <v>17</v>
      </c>
      <c r="D5" s="2">
        <v>70</v>
      </c>
      <c r="E5" s="3">
        <v>0.15</v>
      </c>
      <c r="F5" s="1">
        <v>1</v>
      </c>
      <c r="G5" s="1">
        <v>1</v>
      </c>
      <c r="H5" s="1">
        <v>1</v>
      </c>
      <c r="I5" s="4">
        <v>41153</v>
      </c>
      <c r="J5" s="1">
        <v>21</v>
      </c>
      <c r="K5" s="5">
        <v>286095.5</v>
      </c>
      <c r="L5" s="5">
        <v>131656.4664634146</v>
      </c>
      <c r="M5" s="5">
        <f>K5+L5</f>
        <v>417751.9664634146</v>
      </c>
      <c r="N5" s="3">
        <f>L5/M5</f>
        <v>0.31515463009782063</v>
      </c>
      <c r="O5" s="6">
        <f>N5</f>
        <v>0.31515463009782063</v>
      </c>
    </row>
    <row r="6" spans="1:15">
      <c r="A6" s="1">
        <v>2</v>
      </c>
      <c r="B6" s="1" t="s">
        <v>18</v>
      </c>
      <c r="C6" s="1" t="s">
        <v>19</v>
      </c>
      <c r="D6" s="2">
        <v>70</v>
      </c>
      <c r="E6" s="3">
        <v>0.14000000000000001</v>
      </c>
      <c r="F6" s="1">
        <v>2</v>
      </c>
      <c r="G6" s="1">
        <v>1</v>
      </c>
      <c r="H6" s="1">
        <v>1</v>
      </c>
      <c r="I6" s="4">
        <v>41155</v>
      </c>
      <c r="J6" s="1">
        <v>21</v>
      </c>
      <c r="K6" s="5">
        <v>349271</v>
      </c>
      <c r="L6" s="5">
        <v>161242.18292682921</v>
      </c>
      <c r="M6" s="5">
        <f t="shared" ref="M6:M31" si="0">K6+L6</f>
        <v>510513.18292682921</v>
      </c>
      <c r="N6" s="3">
        <f t="shared" ref="N6:N31" si="1">L6/M6</f>
        <v>0.31584332847667074</v>
      </c>
      <c r="O6" s="6">
        <f>N6-N5</f>
        <v>6.8869837885010554E-4</v>
      </c>
    </row>
    <row r="7" spans="1:15">
      <c r="A7" s="1">
        <v>3</v>
      </c>
      <c r="B7" s="1" t="s">
        <v>20</v>
      </c>
      <c r="C7" s="1" t="s">
        <v>21</v>
      </c>
      <c r="D7" s="2">
        <v>70</v>
      </c>
      <c r="E7" s="3">
        <v>0.13</v>
      </c>
      <c r="F7" s="1">
        <v>3</v>
      </c>
      <c r="G7" s="1">
        <v>1</v>
      </c>
      <c r="H7" s="1">
        <v>1</v>
      </c>
      <c r="I7" s="4">
        <v>41156</v>
      </c>
      <c r="J7" s="1">
        <v>21</v>
      </c>
      <c r="K7" s="5">
        <v>412446.5</v>
      </c>
      <c r="L7" s="5">
        <v>187659.58841463414</v>
      </c>
      <c r="M7" s="5">
        <f t="shared" si="0"/>
        <v>600106.08841463411</v>
      </c>
      <c r="N7" s="3">
        <f t="shared" si="1"/>
        <v>0.31271068905565513</v>
      </c>
      <c r="O7" s="6">
        <f t="shared" ref="O7:O31" si="2">N7-N6</f>
        <v>-3.1326394210156039E-3</v>
      </c>
    </row>
    <row r="8" spans="1:15">
      <c r="A8" s="1">
        <v>4</v>
      </c>
      <c r="B8" s="1" t="s">
        <v>22</v>
      </c>
      <c r="C8" s="1" t="s">
        <v>17</v>
      </c>
      <c r="D8" s="2">
        <v>69</v>
      </c>
      <c r="E8" s="3">
        <v>0.12</v>
      </c>
      <c r="F8" s="1">
        <v>4</v>
      </c>
      <c r="G8" s="1">
        <v>1</v>
      </c>
      <c r="H8" s="1">
        <v>0</v>
      </c>
      <c r="I8" s="4">
        <v>41157</v>
      </c>
      <c r="J8" s="1">
        <v>4</v>
      </c>
      <c r="K8" s="5">
        <v>460534.6</v>
      </c>
      <c r="L8" s="5">
        <v>203111.72682926827</v>
      </c>
      <c r="M8" s="5">
        <f t="shared" si="0"/>
        <v>663646.32682926825</v>
      </c>
      <c r="N8" s="3">
        <f t="shared" si="1"/>
        <v>0.3060541716544774</v>
      </c>
      <c r="O8" s="6">
        <f t="shared" si="2"/>
        <v>-6.6565174011777306E-3</v>
      </c>
    </row>
    <row r="9" spans="1:15">
      <c r="A9" s="1">
        <v>5</v>
      </c>
      <c r="B9" s="1" t="s">
        <v>23</v>
      </c>
      <c r="C9" s="1" t="s">
        <v>19</v>
      </c>
      <c r="D9" s="2">
        <v>69</v>
      </c>
      <c r="E9" s="3">
        <v>0.15</v>
      </c>
      <c r="F9" s="1">
        <v>1</v>
      </c>
      <c r="G9" s="1">
        <v>1</v>
      </c>
      <c r="H9" s="1">
        <v>0</v>
      </c>
      <c r="I9" s="4">
        <v>41158</v>
      </c>
      <c r="J9" s="1">
        <v>4</v>
      </c>
      <c r="K9" s="5">
        <v>87520.65</v>
      </c>
      <c r="L9" s="5">
        <v>15395.885060975597</v>
      </c>
      <c r="M9" s="5">
        <f t="shared" si="0"/>
        <v>102916.53506097558</v>
      </c>
      <c r="N9" s="3">
        <f t="shared" si="1"/>
        <v>0.14959583561430537</v>
      </c>
      <c r="O9" s="6">
        <f t="shared" si="2"/>
        <v>-0.15645833604017204</v>
      </c>
    </row>
    <row r="10" spans="1:15">
      <c r="A10" s="1">
        <v>6</v>
      </c>
      <c r="B10" s="1" t="s">
        <v>24</v>
      </c>
      <c r="C10" s="1" t="s">
        <v>21</v>
      </c>
      <c r="D10" s="2">
        <v>69</v>
      </c>
      <c r="E10" s="3">
        <v>0.14000000000000001</v>
      </c>
      <c r="F10" s="1">
        <v>2</v>
      </c>
      <c r="G10" s="1">
        <v>1</v>
      </c>
      <c r="H10" s="1">
        <v>0</v>
      </c>
      <c r="I10" s="4">
        <v>41159</v>
      </c>
      <c r="J10" s="1">
        <v>4</v>
      </c>
      <c r="K10" s="5">
        <v>148590.29999999999</v>
      </c>
      <c r="L10" s="5">
        <v>48624.801219512185</v>
      </c>
      <c r="M10" s="5">
        <f t="shared" si="0"/>
        <v>197215.10121951217</v>
      </c>
      <c r="N10" s="3">
        <f t="shared" si="1"/>
        <v>0.24655719018894948</v>
      </c>
      <c r="O10" s="6">
        <f t="shared" si="2"/>
        <v>9.696135457464411E-2</v>
      </c>
    </row>
    <row r="11" spans="1:15">
      <c r="A11" s="1">
        <v>7</v>
      </c>
      <c r="B11" s="1" t="s">
        <v>25</v>
      </c>
      <c r="C11" s="1" t="s">
        <v>17</v>
      </c>
      <c r="D11" s="2">
        <v>69</v>
      </c>
      <c r="E11" s="3">
        <v>0.14000000000000001</v>
      </c>
      <c r="F11" s="1">
        <v>3</v>
      </c>
      <c r="G11" s="1">
        <v>0</v>
      </c>
      <c r="H11" s="1">
        <v>0</v>
      </c>
      <c r="I11" s="4">
        <v>41162</v>
      </c>
      <c r="J11" s="1">
        <v>4</v>
      </c>
      <c r="K11" s="5">
        <v>102257</v>
      </c>
      <c r="L11" s="5">
        <v>23258.53658536583</v>
      </c>
      <c r="M11" s="5">
        <f t="shared" si="0"/>
        <v>125515.53658536583</v>
      </c>
      <c r="N11" s="3">
        <f t="shared" si="1"/>
        <v>0.18530404456779895</v>
      </c>
      <c r="O11" s="6">
        <f t="shared" si="2"/>
        <v>-6.1253145621150529E-2</v>
      </c>
    </row>
    <row r="12" spans="1:15">
      <c r="A12" s="1">
        <v>8</v>
      </c>
      <c r="B12" s="1" t="s">
        <v>26</v>
      </c>
      <c r="C12" s="1" t="s">
        <v>19</v>
      </c>
      <c r="D12" s="2">
        <v>69</v>
      </c>
      <c r="E12" s="3">
        <v>0.14000000000000001</v>
      </c>
      <c r="F12" s="1">
        <v>4</v>
      </c>
      <c r="G12" s="1">
        <v>0</v>
      </c>
      <c r="H12" s="1">
        <v>0</v>
      </c>
      <c r="I12" s="4">
        <v>41163</v>
      </c>
      <c r="J12" s="1">
        <v>4</v>
      </c>
      <c r="K12" s="5">
        <v>128676</v>
      </c>
      <c r="L12" s="5">
        <v>38678.048780487778</v>
      </c>
      <c r="M12" s="5">
        <f t="shared" si="0"/>
        <v>167354.04878048779</v>
      </c>
      <c r="N12" s="3">
        <f t="shared" si="1"/>
        <v>0.23111510634093094</v>
      </c>
      <c r="O12" s="6">
        <f t="shared" si="2"/>
        <v>4.5811061773131989E-2</v>
      </c>
    </row>
    <row r="13" spans="1:15">
      <c r="A13" s="1">
        <v>9</v>
      </c>
      <c r="B13" s="1" t="s">
        <v>27</v>
      </c>
      <c r="C13" s="1" t="s">
        <v>21</v>
      </c>
      <c r="D13" s="2">
        <v>70.099999999999994</v>
      </c>
      <c r="E13" s="3">
        <v>0.13</v>
      </c>
      <c r="F13" s="1">
        <v>5</v>
      </c>
      <c r="G13" s="1">
        <v>0</v>
      </c>
      <c r="H13" s="1">
        <v>0</v>
      </c>
      <c r="I13" s="4">
        <v>41164</v>
      </c>
      <c r="J13" s="1">
        <v>4</v>
      </c>
      <c r="K13" s="5">
        <v>160105.5</v>
      </c>
      <c r="L13" s="5">
        <v>53455.835365853651</v>
      </c>
      <c r="M13" s="5">
        <f t="shared" si="0"/>
        <v>213561.33536585365</v>
      </c>
      <c r="N13" s="3">
        <f t="shared" si="1"/>
        <v>0.25030671059570792</v>
      </c>
      <c r="O13" s="6">
        <f t="shared" si="2"/>
        <v>1.9191604254776978E-2</v>
      </c>
    </row>
    <row r="14" spans="1:15">
      <c r="A14" s="1">
        <v>10</v>
      </c>
      <c r="B14" s="1" t="s">
        <v>28</v>
      </c>
      <c r="C14" s="1" t="s">
        <v>17</v>
      </c>
      <c r="D14" s="2">
        <v>70.099999999999994</v>
      </c>
      <c r="E14" s="3">
        <v>0.12</v>
      </c>
      <c r="F14" s="1">
        <v>6</v>
      </c>
      <c r="G14" s="1">
        <v>0</v>
      </c>
      <c r="H14" s="1">
        <v>0</v>
      </c>
      <c r="I14" s="4">
        <v>41165</v>
      </c>
      <c r="J14" s="1">
        <v>4</v>
      </c>
      <c r="K14" s="5">
        <v>187526.6</v>
      </c>
      <c r="L14" s="5">
        <v>64467.663414634109</v>
      </c>
      <c r="M14" s="5">
        <f t="shared" si="0"/>
        <v>251994.2634146341</v>
      </c>
      <c r="N14" s="3">
        <f t="shared" si="1"/>
        <v>0.25582988493892145</v>
      </c>
      <c r="O14" s="6">
        <f t="shared" si="2"/>
        <v>5.5231743432135327E-3</v>
      </c>
    </row>
    <row r="15" spans="1:15">
      <c r="A15" s="1">
        <v>11</v>
      </c>
      <c r="B15" s="1" t="s">
        <v>16</v>
      </c>
      <c r="C15" s="1" t="s">
        <v>17</v>
      </c>
      <c r="D15" s="2">
        <v>70.099999999999994</v>
      </c>
      <c r="E15" s="3">
        <v>0.12</v>
      </c>
      <c r="F15" s="1">
        <v>1</v>
      </c>
      <c r="G15" s="1">
        <v>1</v>
      </c>
      <c r="H15" s="1">
        <v>0</v>
      </c>
      <c r="I15" s="4">
        <v>41166</v>
      </c>
      <c r="J15" s="1">
        <v>4</v>
      </c>
      <c r="K15" s="5">
        <v>89967.985000000001</v>
      </c>
      <c r="L15" s="5">
        <v>11821.882439024383</v>
      </c>
      <c r="M15" s="5">
        <f t="shared" si="0"/>
        <v>101789.86743902438</v>
      </c>
      <c r="N15" s="3">
        <f t="shared" si="1"/>
        <v>0.11614007107442295</v>
      </c>
      <c r="O15" s="6">
        <f t="shared" si="2"/>
        <v>-0.1396898138644985</v>
      </c>
    </row>
    <row r="16" spans="1:15">
      <c r="A16" s="1">
        <v>12</v>
      </c>
      <c r="B16" s="1" t="s">
        <v>18</v>
      </c>
      <c r="C16" s="1" t="s">
        <v>19</v>
      </c>
      <c r="D16" s="2">
        <v>69.86</v>
      </c>
      <c r="E16" s="3">
        <v>0.12</v>
      </c>
      <c r="F16" s="1">
        <v>2</v>
      </c>
      <c r="G16" s="1">
        <v>1</v>
      </c>
      <c r="H16" s="1">
        <v>0</v>
      </c>
      <c r="I16" s="4">
        <v>41169</v>
      </c>
      <c r="J16" s="1">
        <v>4</v>
      </c>
      <c r="K16" s="5">
        <v>152314.70199999999</v>
      </c>
      <c r="L16" s="5">
        <v>44268.462341463368</v>
      </c>
      <c r="M16" s="5">
        <f t="shared" si="0"/>
        <v>196583.16434146336</v>
      </c>
      <c r="N16" s="3">
        <f t="shared" si="1"/>
        <v>0.22518948908854375</v>
      </c>
      <c r="O16" s="6">
        <f t="shared" si="2"/>
        <v>0.1090494180141208</v>
      </c>
    </row>
    <row r="17" spans="1:15">
      <c r="A17" s="1">
        <v>13</v>
      </c>
      <c r="B17" s="1" t="s">
        <v>20</v>
      </c>
      <c r="C17" s="1" t="s">
        <v>21</v>
      </c>
      <c r="D17" s="2">
        <v>69.86</v>
      </c>
      <c r="E17" s="3">
        <v>0.12</v>
      </c>
      <c r="F17" s="1">
        <v>3</v>
      </c>
      <c r="G17" s="1">
        <v>1</v>
      </c>
      <c r="H17" s="1">
        <v>0</v>
      </c>
      <c r="I17" s="4">
        <v>41170</v>
      </c>
      <c r="J17" s="1">
        <v>4</v>
      </c>
      <c r="K17" s="5">
        <v>215195.38299999997</v>
      </c>
      <c r="L17" s="5">
        <v>76992.691804878035</v>
      </c>
      <c r="M17" s="5">
        <f t="shared" si="0"/>
        <v>292188.07480487798</v>
      </c>
      <c r="N17" s="3">
        <f t="shared" si="1"/>
        <v>0.26350388138288477</v>
      </c>
      <c r="O17" s="6">
        <f t="shared" si="2"/>
        <v>3.8314392294341026E-2</v>
      </c>
    </row>
    <row r="18" spans="1:15">
      <c r="A18" s="1">
        <v>14</v>
      </c>
      <c r="B18" s="1" t="s">
        <v>22</v>
      </c>
      <c r="C18" s="1" t="s">
        <v>17</v>
      </c>
      <c r="D18" s="2">
        <v>69.86</v>
      </c>
      <c r="E18" s="3">
        <v>0.12</v>
      </c>
      <c r="F18" s="1">
        <v>4</v>
      </c>
      <c r="G18" s="1">
        <v>1</v>
      </c>
      <c r="H18" s="1">
        <v>1</v>
      </c>
      <c r="I18" s="4">
        <v>41171</v>
      </c>
      <c r="J18" s="1">
        <v>21</v>
      </c>
      <c r="K18" s="5">
        <v>473509.76399999997</v>
      </c>
      <c r="L18" s="5">
        <v>209817.10907317064</v>
      </c>
      <c r="M18" s="5">
        <f>K18+L18</f>
        <v>683326.87307317066</v>
      </c>
      <c r="N18" s="3">
        <f t="shared" si="1"/>
        <v>0.30705233079674799</v>
      </c>
      <c r="O18" s="6">
        <f t="shared" si="2"/>
        <v>4.3548449413863211E-2</v>
      </c>
    </row>
    <row r="19" spans="1:15">
      <c r="A19" s="1">
        <v>15</v>
      </c>
      <c r="B19" s="1" t="s">
        <v>23</v>
      </c>
      <c r="C19" s="1" t="s">
        <v>19</v>
      </c>
      <c r="D19" s="2">
        <v>69.86</v>
      </c>
      <c r="E19" s="3">
        <v>0.15</v>
      </c>
      <c r="F19" s="1">
        <v>1</v>
      </c>
      <c r="G19" s="1">
        <v>1</v>
      </c>
      <c r="H19" s="1">
        <v>1</v>
      </c>
      <c r="I19" s="4">
        <v>41172</v>
      </c>
      <c r="J19" s="1">
        <v>21</v>
      </c>
      <c r="K19" s="5">
        <v>284867.72100000002</v>
      </c>
      <c r="L19" s="5">
        <v>111644.42068292681</v>
      </c>
      <c r="M19" s="5">
        <f t="shared" si="0"/>
        <v>396512.1416829268</v>
      </c>
      <c r="N19" s="3">
        <f>L19/M19</f>
        <v>0.28156620931977389</v>
      </c>
      <c r="O19" s="6">
        <f>N19-N18</f>
        <v>-2.54861214769741E-2</v>
      </c>
    </row>
    <row r="20" spans="1:15">
      <c r="A20" s="1">
        <v>16</v>
      </c>
      <c r="B20" s="1" t="s">
        <v>24</v>
      </c>
      <c r="C20" s="1" t="s">
        <v>21</v>
      </c>
      <c r="D20" s="2">
        <v>69.86</v>
      </c>
      <c r="E20" s="3">
        <v>0.15</v>
      </c>
      <c r="F20" s="1">
        <v>2</v>
      </c>
      <c r="G20" s="1">
        <v>1</v>
      </c>
      <c r="H20" s="1">
        <v>0</v>
      </c>
      <c r="I20" s="4">
        <v>41173</v>
      </c>
      <c r="J20" s="1">
        <v>4</v>
      </c>
      <c r="K20" s="5">
        <v>152314.70199999999</v>
      </c>
      <c r="L20" s="5">
        <v>53989.039402438997</v>
      </c>
      <c r="M20" s="5">
        <f t="shared" si="0"/>
        <v>206303.74140243899</v>
      </c>
      <c r="N20" s="3">
        <f t="shared" si="1"/>
        <v>0.26169685065052689</v>
      </c>
      <c r="O20" s="6">
        <f t="shared" si="2"/>
        <v>-1.9869358669246995E-2</v>
      </c>
    </row>
    <row r="21" spans="1:15">
      <c r="A21" s="1">
        <v>17</v>
      </c>
      <c r="B21" s="1" t="s">
        <v>25</v>
      </c>
      <c r="C21" s="1" t="s">
        <v>17</v>
      </c>
      <c r="D21" s="2">
        <v>69.86</v>
      </c>
      <c r="E21" s="3">
        <v>0.15</v>
      </c>
      <c r="F21" s="1">
        <v>3</v>
      </c>
      <c r="G21" s="1">
        <v>0</v>
      </c>
      <c r="H21" s="1">
        <v>0</v>
      </c>
      <c r="I21" s="4">
        <v>41176</v>
      </c>
      <c r="J21" s="1">
        <v>4</v>
      </c>
      <c r="K21" s="5">
        <v>104607.38</v>
      </c>
      <c r="L21" s="5">
        <v>26752.950487804861</v>
      </c>
      <c r="M21" s="5">
        <f t="shared" si="0"/>
        <v>131360.33048780487</v>
      </c>
      <c r="N21" s="3">
        <f t="shared" si="1"/>
        <v>0.20366080374842335</v>
      </c>
      <c r="O21" s="6">
        <f t="shared" si="2"/>
        <v>-5.8036046902103539E-2</v>
      </c>
    </row>
    <row r="22" spans="1:15">
      <c r="A22" s="1">
        <v>18</v>
      </c>
      <c r="B22" s="1" t="s">
        <v>26</v>
      </c>
      <c r="C22" s="1" t="s">
        <v>19</v>
      </c>
      <c r="D22" s="2">
        <v>69.900000000000006</v>
      </c>
      <c r="E22" s="3">
        <v>0.15</v>
      </c>
      <c r="F22" s="1">
        <v>4</v>
      </c>
      <c r="G22" s="1">
        <v>0</v>
      </c>
      <c r="H22" s="1">
        <v>0</v>
      </c>
      <c r="I22" s="4">
        <v>41177</v>
      </c>
      <c r="J22" s="1">
        <v>4</v>
      </c>
      <c r="K22" s="5">
        <v>131955.6</v>
      </c>
      <c r="L22" s="5">
        <v>43426.131707317065</v>
      </c>
      <c r="M22" s="5">
        <f t="shared" si="0"/>
        <v>175381.73170731706</v>
      </c>
      <c r="N22" s="3">
        <f t="shared" si="1"/>
        <v>0.24760920812315879</v>
      </c>
      <c r="O22" s="6">
        <f t="shared" si="2"/>
        <v>4.3948404374735434E-2</v>
      </c>
    </row>
    <row r="23" spans="1:15">
      <c r="A23" s="1">
        <v>19</v>
      </c>
      <c r="B23" s="1" t="s">
        <v>27</v>
      </c>
      <c r="C23" s="1" t="s">
        <v>21</v>
      </c>
      <c r="D23" s="2">
        <v>69.900000000000006</v>
      </c>
      <c r="E23" s="3">
        <v>0.13</v>
      </c>
      <c r="F23" s="1">
        <v>5</v>
      </c>
      <c r="G23" s="1">
        <v>0</v>
      </c>
      <c r="H23" s="1">
        <v>0</v>
      </c>
      <c r="I23" s="4">
        <v>41178</v>
      </c>
      <c r="J23" s="1">
        <v>4</v>
      </c>
      <c r="K23" s="5">
        <v>159194.5</v>
      </c>
      <c r="L23" s="5">
        <v>52947.823170731688</v>
      </c>
      <c r="M23" s="5">
        <f t="shared" si="0"/>
        <v>212142.32317073169</v>
      </c>
      <c r="N23" s="3">
        <f t="shared" si="1"/>
        <v>0.24958632666674152</v>
      </c>
      <c r="O23" s="6">
        <f t="shared" si="2"/>
        <v>1.9771185435827343E-3</v>
      </c>
    </row>
    <row r="24" spans="1:15">
      <c r="A24" s="1">
        <v>20</v>
      </c>
      <c r="B24" s="1" t="s">
        <v>28</v>
      </c>
      <c r="C24" s="1" t="s">
        <v>17</v>
      </c>
      <c r="D24" s="2">
        <v>69.900000000000006</v>
      </c>
      <c r="E24" s="3">
        <v>0.12</v>
      </c>
      <c r="F24" s="1">
        <v>6</v>
      </c>
      <c r="G24" s="1">
        <v>0</v>
      </c>
      <c r="H24" s="1">
        <v>0</v>
      </c>
      <c r="I24" s="4">
        <v>41179</v>
      </c>
      <c r="J24" s="1">
        <v>4</v>
      </c>
      <c r="K24" s="5">
        <v>186433.4</v>
      </c>
      <c r="L24" s="5">
        <v>63886.482926829223</v>
      </c>
      <c r="M24" s="5">
        <f t="shared" si="0"/>
        <v>250319.88292682922</v>
      </c>
      <c r="N24" s="3">
        <f t="shared" si="1"/>
        <v>0.25521937043052956</v>
      </c>
      <c r="O24" s="6">
        <f t="shared" si="2"/>
        <v>5.6330437637880371E-3</v>
      </c>
    </row>
    <row r="25" spans="1:15">
      <c r="A25" s="1">
        <v>21</v>
      </c>
      <c r="B25" s="1" t="s">
        <v>29</v>
      </c>
      <c r="C25" s="1" t="s">
        <v>17</v>
      </c>
      <c r="D25" s="2">
        <v>69.900000000000006</v>
      </c>
      <c r="E25" s="3">
        <v>0.12</v>
      </c>
      <c r="F25" s="1">
        <v>4</v>
      </c>
      <c r="G25" s="1">
        <v>1</v>
      </c>
      <c r="H25" s="1">
        <v>0</v>
      </c>
      <c r="I25" s="4">
        <v>41180</v>
      </c>
      <c r="J25" s="1">
        <v>4</v>
      </c>
      <c r="K25" s="5">
        <v>278417.76</v>
      </c>
      <c r="L25" s="5">
        <v>109894.70682926828</v>
      </c>
      <c r="M25" s="5">
        <f t="shared" si="0"/>
        <v>388312.46682926826</v>
      </c>
      <c r="N25" s="3">
        <f t="shared" si="1"/>
        <v>0.2830058682550266</v>
      </c>
      <c r="O25" s="6">
        <f t="shared" si="2"/>
        <v>2.7786497824497047E-2</v>
      </c>
    </row>
    <row r="26" spans="1:15">
      <c r="A26" s="1">
        <v>22</v>
      </c>
      <c r="B26" s="1" t="s">
        <v>30</v>
      </c>
      <c r="C26" s="1" t="s">
        <v>19</v>
      </c>
      <c r="D26" s="2">
        <v>69.900000000000006</v>
      </c>
      <c r="E26" s="3">
        <v>0.15</v>
      </c>
      <c r="F26" s="1">
        <v>1</v>
      </c>
      <c r="G26" s="1">
        <v>1</v>
      </c>
      <c r="H26" s="1">
        <v>0</v>
      </c>
      <c r="I26" s="4">
        <v>41183</v>
      </c>
      <c r="J26" s="1">
        <v>4</v>
      </c>
      <c r="K26" s="5">
        <v>89523.014999999999</v>
      </c>
      <c r="L26" s="5">
        <v>16587.481493902429</v>
      </c>
      <c r="M26" s="5">
        <f t="shared" si="0"/>
        <v>106110.49649390244</v>
      </c>
      <c r="N26" s="3">
        <f t="shared" si="1"/>
        <v>0.156322720578879</v>
      </c>
      <c r="O26" s="6">
        <f t="shared" si="2"/>
        <v>-0.12668314767614761</v>
      </c>
    </row>
    <row r="27" spans="1:15">
      <c r="A27" s="1">
        <v>23</v>
      </c>
      <c r="B27" s="1" t="s">
        <v>31</v>
      </c>
      <c r="C27" s="1" t="s">
        <v>21</v>
      </c>
      <c r="D27" s="2">
        <v>69.900000000000006</v>
      </c>
      <c r="E27" s="3">
        <v>0.14000000000000001</v>
      </c>
      <c r="F27" s="1">
        <v>2</v>
      </c>
      <c r="G27" s="1">
        <v>1</v>
      </c>
      <c r="H27" s="1">
        <v>0</v>
      </c>
      <c r="I27" s="4">
        <v>41184</v>
      </c>
      <c r="J27" s="1">
        <v>4</v>
      </c>
      <c r="K27" s="5">
        <v>152487.93</v>
      </c>
      <c r="L27" s="5">
        <v>50847.639878048736</v>
      </c>
      <c r="M27" s="5">
        <f t="shared" si="0"/>
        <v>203335.56987804873</v>
      </c>
      <c r="N27" s="3">
        <f t="shared" si="1"/>
        <v>0.25006760946225393</v>
      </c>
      <c r="O27" s="6">
        <f t="shared" si="2"/>
        <v>9.3744888883374927E-2</v>
      </c>
    </row>
    <row r="28" spans="1:15">
      <c r="A28" s="1">
        <v>24</v>
      </c>
      <c r="B28" s="1" t="s">
        <v>32</v>
      </c>
      <c r="C28" s="1" t="s">
        <v>17</v>
      </c>
      <c r="D28" s="2">
        <v>69.900000000000006</v>
      </c>
      <c r="E28" s="3">
        <v>0.14000000000000001</v>
      </c>
      <c r="F28" s="1">
        <v>3</v>
      </c>
      <c r="G28" s="1">
        <v>0</v>
      </c>
      <c r="H28" s="1">
        <v>0</v>
      </c>
      <c r="I28" s="4">
        <v>41185</v>
      </c>
      <c r="J28" s="1">
        <v>4</v>
      </c>
      <c r="K28" s="5">
        <v>104716.7</v>
      </c>
      <c r="L28" s="5">
        <v>24694.146341463391</v>
      </c>
      <c r="M28" s="5">
        <f t="shared" si="0"/>
        <v>129410.84634146339</v>
      </c>
      <c r="N28" s="3">
        <f t="shared" si="1"/>
        <v>0.19081975769098541</v>
      </c>
      <c r="O28" s="6">
        <f t="shared" si="2"/>
        <v>-5.9247851771268512E-2</v>
      </c>
    </row>
    <row r="29" spans="1:15">
      <c r="A29" s="1">
        <v>25</v>
      </c>
      <c r="B29" s="1" t="s">
        <v>33</v>
      </c>
      <c r="C29" s="1" t="s">
        <v>19</v>
      </c>
      <c r="D29" s="2">
        <v>69.900000000000006</v>
      </c>
      <c r="E29" s="3">
        <v>0.14000000000000001</v>
      </c>
      <c r="F29" s="1">
        <v>4</v>
      </c>
      <c r="G29" s="1">
        <v>0</v>
      </c>
      <c r="H29" s="1">
        <v>0</v>
      </c>
      <c r="I29" s="4">
        <v>41186</v>
      </c>
      <c r="J29" s="1">
        <v>4</v>
      </c>
      <c r="K29" s="5">
        <v>131955.6</v>
      </c>
      <c r="L29" s="5">
        <v>40592.195121951183</v>
      </c>
      <c r="M29" s="5">
        <f t="shared" si="0"/>
        <v>172547.7951219512</v>
      </c>
      <c r="N29" s="3">
        <f t="shared" si="1"/>
        <v>0.23525189118332071</v>
      </c>
      <c r="O29" s="6">
        <f t="shared" si="2"/>
        <v>4.4432133492335296E-2</v>
      </c>
    </row>
    <row r="30" spans="1:15">
      <c r="A30" s="1">
        <v>26</v>
      </c>
      <c r="B30" s="1" t="s">
        <v>34</v>
      </c>
      <c r="C30" s="1" t="s">
        <v>21</v>
      </c>
      <c r="D30" s="2">
        <v>70.099999999999994</v>
      </c>
      <c r="E30" s="3">
        <v>0.13</v>
      </c>
      <c r="F30" s="1">
        <v>5</v>
      </c>
      <c r="G30" s="1">
        <v>0</v>
      </c>
      <c r="H30" s="1">
        <v>0</v>
      </c>
      <c r="I30" s="4">
        <v>41187</v>
      </c>
      <c r="J30" s="1">
        <v>4</v>
      </c>
      <c r="K30" s="5">
        <v>159194.5</v>
      </c>
      <c r="L30" s="5">
        <v>52947.823170731688</v>
      </c>
      <c r="M30" s="5">
        <f t="shared" si="0"/>
        <v>212142.32317073169</v>
      </c>
      <c r="N30" s="3">
        <f t="shared" si="1"/>
        <v>0.24958632666674152</v>
      </c>
      <c r="O30" s="6">
        <f t="shared" si="2"/>
        <v>1.433443548342081E-2</v>
      </c>
    </row>
    <row r="31" spans="1:15">
      <c r="A31" s="1">
        <v>27</v>
      </c>
      <c r="B31" s="1" t="s">
        <v>35</v>
      </c>
      <c r="C31" s="1" t="s">
        <v>17</v>
      </c>
      <c r="D31" s="2">
        <v>70.7</v>
      </c>
      <c r="E31" s="3">
        <v>0.12</v>
      </c>
      <c r="F31" s="1">
        <v>6</v>
      </c>
      <c r="G31" s="1">
        <v>0</v>
      </c>
      <c r="H31" s="1">
        <v>0</v>
      </c>
      <c r="I31" s="4">
        <v>41190</v>
      </c>
      <c r="J31" s="1">
        <v>4</v>
      </c>
      <c r="K31" s="5">
        <v>186433.4</v>
      </c>
      <c r="L31" s="5">
        <v>63886.482926829223</v>
      </c>
      <c r="M31" s="5">
        <f t="shared" si="0"/>
        <v>250319.88292682922</v>
      </c>
      <c r="N31" s="3">
        <f t="shared" si="1"/>
        <v>0.25521937043052956</v>
      </c>
      <c r="O31" s="6">
        <f t="shared" si="2"/>
        <v>5.6330437637880371E-3</v>
      </c>
    </row>
  </sheetData>
  <mergeCells count="3">
    <mergeCell ref="A1:M1"/>
    <mergeCell ref="A2:M2"/>
    <mergeCell ref="A3:M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>
    <tabColor rgb="FF92D050"/>
  </sheetPr>
  <dimension ref="A1:N37"/>
  <sheetViews>
    <sheetView showGridLines="0" topLeftCell="A4" zoomScale="41" zoomScaleNormal="41" workbookViewId="0">
      <selection activeCell="F9" sqref="F9"/>
    </sheetView>
  </sheetViews>
  <sheetFormatPr defaultColWidth="15.7109375" defaultRowHeight="23.25"/>
  <cols>
    <col min="1" max="1" width="19.7109375" style="14" bestFit="1" customWidth="1"/>
    <col min="2" max="2" width="18" style="14" bestFit="1" customWidth="1"/>
    <col min="3" max="3" width="14.7109375" style="14" bestFit="1" customWidth="1"/>
    <col min="4" max="4" width="74.7109375" style="14" bestFit="1" customWidth="1"/>
    <col min="5" max="5" width="16.5703125" style="14" bestFit="1" customWidth="1"/>
    <col min="6" max="16384" width="15.7109375" style="10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684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688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24" thickBot="1">
      <c r="A4" s="11" t="s">
        <v>36</v>
      </c>
      <c r="B4" s="11" t="s">
        <v>37</v>
      </c>
      <c r="C4" s="11" t="s">
        <v>38</v>
      </c>
      <c r="D4" s="11" t="s">
        <v>39</v>
      </c>
      <c r="E4" s="11" t="s">
        <v>40</v>
      </c>
    </row>
    <row r="5" spans="1:14" ht="24" thickTop="1">
      <c r="A5" s="12">
        <v>840</v>
      </c>
      <c r="B5" s="12" t="s">
        <v>41</v>
      </c>
      <c r="C5" s="12">
        <v>1</v>
      </c>
      <c r="D5" s="12" t="s">
        <v>42</v>
      </c>
      <c r="E5" s="12">
        <v>68.793199999999999</v>
      </c>
    </row>
    <row r="6" spans="1:14" ht="24" thickBot="1">
      <c r="A6" s="13">
        <v>978</v>
      </c>
      <c r="B6" s="13" t="s">
        <v>43</v>
      </c>
      <c r="C6" s="13">
        <v>1</v>
      </c>
      <c r="D6" s="13" t="s">
        <v>44</v>
      </c>
      <c r="E6" s="13">
        <v>76.924599999999998</v>
      </c>
    </row>
    <row r="7" spans="1:14" ht="24" thickTop="1">
      <c r="A7" s="12">
        <v>36</v>
      </c>
      <c r="B7" s="12" t="s">
        <v>45</v>
      </c>
      <c r="C7" s="12">
        <v>1</v>
      </c>
      <c r="D7" s="12" t="s">
        <v>46</v>
      </c>
      <c r="E7" s="12">
        <v>47.990099999999998</v>
      </c>
    </row>
    <row r="8" spans="1:14" ht="24" thickBot="1">
      <c r="A8" s="13">
        <v>944</v>
      </c>
      <c r="B8" s="13" t="s">
        <v>47</v>
      </c>
      <c r="C8" s="13">
        <v>1</v>
      </c>
      <c r="D8" s="13" t="s">
        <v>48</v>
      </c>
      <c r="E8" s="13">
        <v>65.736500000000007</v>
      </c>
    </row>
    <row r="9" spans="1:14" ht="24" thickTop="1">
      <c r="A9" s="12">
        <v>51</v>
      </c>
      <c r="B9" s="12" t="s">
        <v>49</v>
      </c>
      <c r="C9" s="12">
        <v>100</v>
      </c>
      <c r="D9" s="12" t="s">
        <v>50</v>
      </c>
      <c r="E9" s="12">
        <v>14.172499999999999</v>
      </c>
    </row>
    <row r="10" spans="1:14" ht="24" thickBot="1">
      <c r="A10" s="13">
        <v>974</v>
      </c>
      <c r="B10" s="13" t="s">
        <v>51</v>
      </c>
      <c r="C10" s="13">
        <v>10000</v>
      </c>
      <c r="D10" s="13" t="s">
        <v>52</v>
      </c>
      <c r="E10" s="13">
        <v>38.637</v>
      </c>
    </row>
    <row r="11" spans="1:14" ht="24" thickTop="1">
      <c r="A11" s="12">
        <v>975</v>
      </c>
      <c r="B11" s="12" t="s">
        <v>53</v>
      </c>
      <c r="C11" s="12">
        <v>1</v>
      </c>
      <c r="D11" s="12" t="s">
        <v>54</v>
      </c>
      <c r="E11" s="12">
        <v>39.328400000000002</v>
      </c>
    </row>
    <row r="12" spans="1:14" ht="24" thickBot="1">
      <c r="A12" s="13">
        <v>986</v>
      </c>
      <c r="B12" s="13" t="s">
        <v>55</v>
      </c>
      <c r="C12" s="13">
        <v>1</v>
      </c>
      <c r="D12" s="13" t="s">
        <v>56</v>
      </c>
      <c r="E12" s="13">
        <v>17.982299999999999</v>
      </c>
    </row>
    <row r="13" spans="1:14" ht="24" thickTop="1">
      <c r="A13" s="12">
        <v>348</v>
      </c>
      <c r="B13" s="12" t="s">
        <v>57</v>
      </c>
      <c r="C13" s="12">
        <v>100</v>
      </c>
      <c r="D13" s="12" t="s">
        <v>58</v>
      </c>
      <c r="E13" s="12">
        <v>24.473299999999998</v>
      </c>
    </row>
    <row r="14" spans="1:14" ht="24" thickBot="1">
      <c r="A14" s="13">
        <v>410</v>
      </c>
      <c r="B14" s="13" t="s">
        <v>59</v>
      </c>
      <c r="C14" s="13">
        <v>1000</v>
      </c>
      <c r="D14" s="13" t="s">
        <v>60</v>
      </c>
      <c r="E14" s="13">
        <v>57.432000000000002</v>
      </c>
    </row>
    <row r="15" spans="1:14" ht="24" thickTop="1">
      <c r="A15" s="12">
        <v>208</v>
      </c>
      <c r="B15" s="12" t="s">
        <v>61</v>
      </c>
      <c r="C15" s="12">
        <v>1</v>
      </c>
      <c r="D15" s="12" t="s">
        <v>62</v>
      </c>
      <c r="E15" s="12">
        <v>10.3095</v>
      </c>
    </row>
    <row r="16" spans="1:14" ht="24" thickBot="1">
      <c r="A16" s="13">
        <v>356</v>
      </c>
      <c r="B16" s="13" t="s">
        <v>63</v>
      </c>
      <c r="C16" s="13">
        <v>10</v>
      </c>
      <c r="D16" s="13" t="s">
        <v>64</v>
      </c>
      <c r="E16" s="13">
        <v>10.323499999999999</v>
      </c>
    </row>
    <row r="17" spans="1:5" ht="24" thickTop="1">
      <c r="A17" s="12">
        <v>398</v>
      </c>
      <c r="B17" s="12" t="s">
        <v>65</v>
      </c>
      <c r="C17" s="12">
        <v>100</v>
      </c>
      <c r="D17" s="12" t="s">
        <v>66</v>
      </c>
      <c r="E17" s="12">
        <v>28.122499999999999</v>
      </c>
    </row>
    <row r="18" spans="1:5" ht="24" thickBot="1">
      <c r="A18" s="13">
        <v>124</v>
      </c>
      <c r="B18" s="13" t="s">
        <v>67</v>
      </c>
      <c r="C18" s="13">
        <v>1</v>
      </c>
      <c r="D18" s="13" t="s">
        <v>68</v>
      </c>
      <c r="E18" s="13">
        <v>51.817700000000002</v>
      </c>
    </row>
    <row r="19" spans="1:5" ht="24" thickTop="1">
      <c r="A19" s="12">
        <v>417</v>
      </c>
      <c r="B19" s="12" t="s">
        <v>69</v>
      </c>
      <c r="C19" s="12">
        <v>10</v>
      </c>
      <c r="D19" s="12" t="s">
        <v>70</v>
      </c>
      <c r="E19" s="12">
        <v>11.0122</v>
      </c>
    </row>
    <row r="20" spans="1:5" ht="24" thickBot="1">
      <c r="A20" s="13">
        <v>156</v>
      </c>
      <c r="B20" s="13" t="s">
        <v>71</v>
      </c>
      <c r="C20" s="13">
        <v>1</v>
      </c>
      <c r="D20" s="13" t="s">
        <v>72</v>
      </c>
      <c r="E20" s="13">
        <v>10.803800000000001</v>
      </c>
    </row>
    <row r="21" spans="1:5" ht="24" thickTop="1">
      <c r="A21" s="12">
        <v>498</v>
      </c>
      <c r="B21" s="12" t="s">
        <v>73</v>
      </c>
      <c r="C21" s="12">
        <v>10</v>
      </c>
      <c r="D21" s="12" t="s">
        <v>74</v>
      </c>
      <c r="E21" s="12">
        <v>35.699599999999997</v>
      </c>
    </row>
    <row r="22" spans="1:5" ht="24" thickBot="1">
      <c r="A22" s="13">
        <v>934</v>
      </c>
      <c r="B22" s="13" t="s">
        <v>75</v>
      </c>
      <c r="C22" s="13">
        <v>1</v>
      </c>
      <c r="D22" s="13" t="s">
        <v>76</v>
      </c>
      <c r="E22" s="13">
        <v>19.658000000000001</v>
      </c>
    </row>
    <row r="23" spans="1:5" ht="24" thickTop="1">
      <c r="A23" s="12">
        <v>578</v>
      </c>
      <c r="B23" s="12" t="s">
        <v>77</v>
      </c>
      <c r="C23" s="12">
        <v>10</v>
      </c>
      <c r="D23" s="12" t="s">
        <v>78</v>
      </c>
      <c r="E23" s="12">
        <v>83.104699999999994</v>
      </c>
    </row>
    <row r="24" spans="1:5" ht="24" thickBot="1">
      <c r="A24" s="13">
        <v>985</v>
      </c>
      <c r="B24" s="13" t="s">
        <v>79</v>
      </c>
      <c r="C24" s="13">
        <v>1</v>
      </c>
      <c r="D24" s="13" t="s">
        <v>80</v>
      </c>
      <c r="E24" s="13">
        <v>18.162299999999998</v>
      </c>
    </row>
    <row r="25" spans="1:5" ht="24" thickTop="1">
      <c r="A25" s="12">
        <v>946</v>
      </c>
      <c r="B25" s="12" t="s">
        <v>81</v>
      </c>
      <c r="C25" s="12">
        <v>1</v>
      </c>
      <c r="D25" s="12" t="s">
        <v>82</v>
      </c>
      <c r="E25" s="12">
        <v>17.372900000000001</v>
      </c>
    </row>
    <row r="26" spans="1:5" ht="24" thickBot="1">
      <c r="A26" s="13">
        <v>960</v>
      </c>
      <c r="B26" s="13" t="s">
        <v>83</v>
      </c>
      <c r="C26" s="13">
        <v>1</v>
      </c>
      <c r="D26" s="13" t="s">
        <v>84</v>
      </c>
      <c r="E26" s="13">
        <v>96.424700000000001</v>
      </c>
    </row>
    <row r="27" spans="1:5" ht="24" thickTop="1">
      <c r="A27" s="12">
        <v>702</v>
      </c>
      <c r="B27" s="12" t="s">
        <v>85</v>
      </c>
      <c r="C27" s="12">
        <v>1</v>
      </c>
      <c r="D27" s="12" t="s">
        <v>86</v>
      </c>
      <c r="E27" s="12">
        <v>48.299700000000001</v>
      </c>
    </row>
    <row r="28" spans="1:5" ht="24" thickBot="1">
      <c r="A28" s="13">
        <v>972</v>
      </c>
      <c r="B28" s="13" t="s">
        <v>87</v>
      </c>
      <c r="C28" s="13">
        <v>1</v>
      </c>
      <c r="D28" s="13" t="s">
        <v>88</v>
      </c>
      <c r="E28" s="13">
        <v>10.9885</v>
      </c>
    </row>
    <row r="29" spans="1:5" ht="24" thickTop="1">
      <c r="A29" s="12">
        <v>949</v>
      </c>
      <c r="B29" s="12" t="s">
        <v>89</v>
      </c>
      <c r="C29" s="12">
        <v>1</v>
      </c>
      <c r="D29" s="12" t="s">
        <v>90</v>
      </c>
      <c r="E29" s="12">
        <v>22.787500000000001</v>
      </c>
    </row>
    <row r="30" spans="1:5" ht="24" thickBot="1">
      <c r="A30" s="13">
        <v>860</v>
      </c>
      <c r="B30" s="13" t="s">
        <v>91</v>
      </c>
      <c r="C30" s="13">
        <v>1000</v>
      </c>
      <c r="D30" s="13" t="s">
        <v>92</v>
      </c>
      <c r="E30" s="13">
        <v>26.4589</v>
      </c>
    </row>
    <row r="31" spans="1:5" ht="24" thickTop="1">
      <c r="A31" s="12">
        <v>980</v>
      </c>
      <c r="B31" s="12" t="s">
        <v>93</v>
      </c>
      <c r="C31" s="12">
        <v>10</v>
      </c>
      <c r="D31" s="12" t="s">
        <v>94</v>
      </c>
      <c r="E31" s="12">
        <v>30.711300000000001</v>
      </c>
    </row>
    <row r="32" spans="1:5" ht="24" thickBot="1">
      <c r="A32" s="13">
        <v>826</v>
      </c>
      <c r="B32" s="13" t="s">
        <v>95</v>
      </c>
      <c r="C32" s="13">
        <v>1</v>
      </c>
      <c r="D32" s="13" t="s">
        <v>96</v>
      </c>
      <c r="E32" s="13">
        <v>105.65260000000001</v>
      </c>
    </row>
    <row r="33" spans="1:5" ht="24" thickTop="1">
      <c r="A33" s="12">
        <v>203</v>
      </c>
      <c r="B33" s="12" t="s">
        <v>97</v>
      </c>
      <c r="C33" s="12">
        <v>10</v>
      </c>
      <c r="D33" s="12" t="s">
        <v>98</v>
      </c>
      <c r="E33" s="12">
        <v>28.423400000000001</v>
      </c>
    </row>
    <row r="34" spans="1:5" ht="24" thickBot="1">
      <c r="A34" s="13">
        <v>752</v>
      </c>
      <c r="B34" s="13" t="s">
        <v>99</v>
      </c>
      <c r="C34" s="13">
        <v>10</v>
      </c>
      <c r="D34" s="13" t="s">
        <v>100</v>
      </c>
      <c r="E34" s="13">
        <v>81.511399999999995</v>
      </c>
    </row>
    <row r="35" spans="1:5" ht="24" thickTop="1">
      <c r="A35" s="12">
        <v>756</v>
      </c>
      <c r="B35" s="12" t="s">
        <v>101</v>
      </c>
      <c r="C35" s="12">
        <v>1</v>
      </c>
      <c r="D35" s="12" t="s">
        <v>102</v>
      </c>
      <c r="E35" s="12">
        <v>70.470399999999998</v>
      </c>
    </row>
    <row r="36" spans="1:5" ht="24" thickBot="1">
      <c r="A36" s="13">
        <v>710</v>
      </c>
      <c r="B36" s="13" t="s">
        <v>103</v>
      </c>
      <c r="C36" s="13">
        <v>10</v>
      </c>
      <c r="D36" s="13" t="s">
        <v>104</v>
      </c>
      <c r="E36" s="13">
        <v>49.537100000000002</v>
      </c>
    </row>
    <row r="37" spans="1:5" ht="24" thickTop="1">
      <c r="A37" s="12">
        <v>392</v>
      </c>
      <c r="B37" s="12" t="s">
        <v>105</v>
      </c>
      <c r="C37" s="12">
        <v>100</v>
      </c>
      <c r="D37" s="12" t="s">
        <v>106</v>
      </c>
      <c r="E37" s="12">
        <v>57.294199999999996</v>
      </c>
    </row>
  </sheetData>
  <mergeCells count="3">
    <mergeCell ref="A1:N1"/>
    <mergeCell ref="A2:N2"/>
    <mergeCell ref="A3:N3"/>
  </mergeCell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>
    <tabColor rgb="FF92D050"/>
  </sheetPr>
  <dimension ref="A1:H21"/>
  <sheetViews>
    <sheetView workbookViewId="0">
      <selection activeCell="A2" sqref="A1:B1048576"/>
    </sheetView>
  </sheetViews>
  <sheetFormatPr defaultRowHeight="15"/>
  <cols>
    <col min="1" max="1" width="32.5703125" customWidth="1"/>
    <col min="2" max="2" width="32" bestFit="1" customWidth="1"/>
    <col min="4" max="4" width="32.5703125" customWidth="1"/>
    <col min="5" max="5" width="32" bestFit="1" customWidth="1"/>
  </cols>
  <sheetData>
    <row r="1" spans="1:8" ht="15.75" customHeight="1">
      <c r="A1" s="254" t="s">
        <v>107</v>
      </c>
      <c r="B1" s="255"/>
      <c r="D1" s="254"/>
      <c r="E1" s="255"/>
      <c r="G1" t="s">
        <v>107</v>
      </c>
    </row>
    <row r="2" spans="1:8" ht="15.75">
      <c r="A2" s="15" t="s">
        <v>108</v>
      </c>
      <c r="B2" s="16" t="s">
        <v>109</v>
      </c>
      <c r="D2" s="15"/>
      <c r="E2" s="16"/>
      <c r="G2" t="s">
        <v>108</v>
      </c>
      <c r="H2" t="s">
        <v>109</v>
      </c>
    </row>
    <row r="3" spans="1:8">
      <c r="A3" s="17" t="s">
        <v>110</v>
      </c>
      <c r="B3" s="18" t="s">
        <v>111</v>
      </c>
      <c r="D3" s="17"/>
      <c r="E3" s="18"/>
      <c r="G3" t="s">
        <v>110</v>
      </c>
      <c r="H3" t="s">
        <v>111</v>
      </c>
    </row>
    <row r="4" spans="1:8">
      <c r="A4" s="17" t="s">
        <v>112</v>
      </c>
      <c r="B4" s="19" t="s">
        <v>113</v>
      </c>
      <c r="D4" s="17"/>
      <c r="E4" s="19"/>
      <c r="G4" t="s">
        <v>112</v>
      </c>
      <c r="H4" t="s">
        <v>113</v>
      </c>
    </row>
    <row r="5" spans="1:8">
      <c r="A5" s="17" t="s">
        <v>114</v>
      </c>
      <c r="B5" s="19" t="s">
        <v>115</v>
      </c>
      <c r="D5" s="17"/>
      <c r="E5" s="19"/>
      <c r="G5" t="s">
        <v>114</v>
      </c>
      <c r="H5" t="s">
        <v>115</v>
      </c>
    </row>
    <row r="6" spans="1:8">
      <c r="A6" s="17" t="s">
        <v>116</v>
      </c>
      <c r="B6" s="19" t="s">
        <v>117</v>
      </c>
      <c r="D6" s="17"/>
      <c r="E6" s="19"/>
      <c r="G6" t="s">
        <v>116</v>
      </c>
      <c r="H6" t="s">
        <v>117</v>
      </c>
    </row>
    <row r="7" spans="1:8">
      <c r="A7" s="17" t="s">
        <v>118</v>
      </c>
      <c r="B7" s="19" t="s">
        <v>119</v>
      </c>
      <c r="D7" s="17"/>
      <c r="E7" s="19"/>
      <c r="G7" t="s">
        <v>118</v>
      </c>
      <c r="H7" t="s">
        <v>119</v>
      </c>
    </row>
    <row r="8" spans="1:8">
      <c r="A8" s="17" t="s">
        <v>120</v>
      </c>
      <c r="B8" s="19" t="s">
        <v>121</v>
      </c>
      <c r="D8" s="17"/>
      <c r="E8" s="19"/>
      <c r="G8" t="s">
        <v>120</v>
      </c>
      <c r="H8" t="s">
        <v>121</v>
      </c>
    </row>
    <row r="9" spans="1:8" ht="15.75" customHeight="1">
      <c r="A9" s="17" t="s">
        <v>122</v>
      </c>
      <c r="B9" s="19" t="s">
        <v>123</v>
      </c>
      <c r="D9" s="17"/>
      <c r="E9" s="19"/>
      <c r="G9" t="s">
        <v>122</v>
      </c>
      <c r="H9" t="s">
        <v>123</v>
      </c>
    </row>
    <row r="10" spans="1:8">
      <c r="A10" s="17" t="s">
        <v>124</v>
      </c>
      <c r="B10" s="19" t="s">
        <v>125</v>
      </c>
      <c r="D10" s="17"/>
      <c r="E10" s="19"/>
      <c r="G10" t="s">
        <v>124</v>
      </c>
      <c r="H10" t="s">
        <v>125</v>
      </c>
    </row>
    <row r="11" spans="1:8">
      <c r="A11" s="17" t="s">
        <v>126</v>
      </c>
      <c r="B11" s="20" t="s">
        <v>127</v>
      </c>
      <c r="D11" s="17"/>
      <c r="E11" s="20"/>
      <c r="G11" t="s">
        <v>126</v>
      </c>
      <c r="H11" t="s">
        <v>127</v>
      </c>
    </row>
    <row r="12" spans="1:8">
      <c r="A12" s="21"/>
      <c r="B12" s="21"/>
      <c r="D12" s="21"/>
      <c r="E12" s="21"/>
    </row>
    <row r="13" spans="1:8">
      <c r="A13" s="21"/>
      <c r="B13" s="21"/>
      <c r="D13" s="21"/>
      <c r="E13" s="21"/>
    </row>
    <row r="14" spans="1:8">
      <c r="A14" s="17" t="s">
        <v>128</v>
      </c>
      <c r="B14" s="22">
        <v>62</v>
      </c>
      <c r="D14" s="17"/>
      <c r="E14" s="22"/>
      <c r="G14" t="s">
        <v>128</v>
      </c>
      <c r="H14">
        <v>62</v>
      </c>
    </row>
    <row r="15" spans="1:8">
      <c r="A15" s="17" t="s">
        <v>129</v>
      </c>
      <c r="B15" s="23">
        <v>0.18</v>
      </c>
      <c r="D15" s="17"/>
      <c r="E15" s="23"/>
      <c r="G15" t="s">
        <v>129</v>
      </c>
      <c r="H15">
        <v>0.18</v>
      </c>
    </row>
    <row r="16" spans="1:8">
      <c r="A16" s="17" t="s">
        <v>130</v>
      </c>
      <c r="B16" s="24">
        <v>0.2</v>
      </c>
      <c r="D16" s="17"/>
      <c r="E16" s="24"/>
      <c r="G16" t="s">
        <v>130</v>
      </c>
      <c r="H16">
        <v>0.2</v>
      </c>
    </row>
    <row r="17" spans="1:7">
      <c r="A17" s="21"/>
      <c r="B17" s="25"/>
      <c r="D17" s="21"/>
      <c r="E17" s="25"/>
    </row>
    <row r="18" spans="1:7">
      <c r="A18" s="21"/>
      <c r="B18" s="26"/>
      <c r="D18" s="21"/>
      <c r="E18" s="26"/>
    </row>
    <row r="19" spans="1:7">
      <c r="A19" s="17" t="s">
        <v>131</v>
      </c>
      <c r="B19" s="27"/>
      <c r="D19" s="17"/>
      <c r="E19" s="27"/>
      <c r="G19" t="s">
        <v>131</v>
      </c>
    </row>
    <row r="20" spans="1:7">
      <c r="A20" s="17" t="s">
        <v>13</v>
      </c>
      <c r="B20" s="28"/>
      <c r="D20" s="17"/>
      <c r="E20" s="28"/>
      <c r="G20" t="s">
        <v>13</v>
      </c>
    </row>
    <row r="21" spans="1:7">
      <c r="A21" s="17" t="s">
        <v>132</v>
      </c>
      <c r="B21" s="29"/>
      <c r="D21" s="17"/>
      <c r="E21" s="29"/>
      <c r="G21" t="s">
        <v>132</v>
      </c>
    </row>
  </sheetData>
  <mergeCells count="2">
    <mergeCell ref="A1:B1"/>
    <mergeCell ref="D1:E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5DAC5-2AA8-43C0-980F-FC4CEA3676C9}">
  <sheetPr codeName="Лист8">
    <tabColor rgb="FF00B050"/>
  </sheetPr>
  <dimension ref="A1:N5"/>
  <sheetViews>
    <sheetView showGridLines="0" workbookViewId="0">
      <selection activeCell="D5" sqref="D5"/>
    </sheetView>
  </sheetViews>
  <sheetFormatPr defaultRowHeight="15"/>
  <cols>
    <col min="2" max="2" width="29.140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6" t="s">
        <v>686</v>
      </c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</row>
    <row r="3" spans="1:14" ht="33.75" customHeight="1" thickTop="1">
      <c r="A3" s="251" t="s">
        <v>687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5" spans="1:14" ht="29.25">
      <c r="B5" s="216" t="s">
        <v>917</v>
      </c>
      <c r="D5" s="51"/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1BE3-C49B-4667-93F4-C4D9EE8AE4F6}">
  <sheetPr codeName="Лист9">
    <tabColor rgb="FF00B050"/>
  </sheetPr>
  <dimension ref="A1:N1582"/>
  <sheetViews>
    <sheetView showGridLines="0" workbookViewId="0">
      <pane ySplit="4" topLeftCell="A1564" activePane="bottomLeft" state="frozen"/>
      <selection activeCell="K31" sqref="K31"/>
      <selection pane="bottomLeft" activeCell="D1577" sqref="D1577"/>
    </sheetView>
  </sheetViews>
  <sheetFormatPr defaultRowHeight="15"/>
  <cols>
    <col min="1" max="1" width="11.28515625" style="55" bestFit="1" customWidth="1"/>
    <col min="2" max="2" width="21.85546875" style="55" bestFit="1" customWidth="1"/>
    <col min="3" max="3" width="23.42578125" style="55" bestFit="1" customWidth="1"/>
    <col min="4" max="4" width="12.42578125" style="55" bestFit="1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691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52" t="s">
        <v>0</v>
      </c>
      <c r="B4" s="52" t="s">
        <v>234</v>
      </c>
      <c r="C4" s="52" t="s">
        <v>235</v>
      </c>
      <c r="D4" s="52" t="s">
        <v>236</v>
      </c>
    </row>
    <row r="5" spans="1:14">
      <c r="A5" s="53">
        <v>39814</v>
      </c>
      <c r="B5" s="54" t="s">
        <v>237</v>
      </c>
      <c r="C5" s="54" t="s">
        <v>238</v>
      </c>
      <c r="D5" s="54">
        <v>800</v>
      </c>
    </row>
    <row r="6" spans="1:14">
      <c r="A6" s="53">
        <v>39814</v>
      </c>
      <c r="B6" s="54" t="s">
        <v>239</v>
      </c>
      <c r="C6" s="54" t="s">
        <v>240</v>
      </c>
      <c r="D6" s="54">
        <v>68</v>
      </c>
    </row>
    <row r="7" spans="1:14">
      <c r="A7" s="53">
        <v>39814</v>
      </c>
      <c r="B7" s="54" t="s">
        <v>239</v>
      </c>
      <c r="C7" s="54" t="s">
        <v>240</v>
      </c>
      <c r="D7" s="54">
        <v>17</v>
      </c>
    </row>
    <row r="8" spans="1:14">
      <c r="A8" s="53">
        <v>39814</v>
      </c>
      <c r="B8" s="54" t="s">
        <v>239</v>
      </c>
      <c r="C8" s="54" t="s">
        <v>240</v>
      </c>
      <c r="D8" s="54">
        <v>199</v>
      </c>
    </row>
    <row r="9" spans="1:14">
      <c r="A9" s="53">
        <v>39814</v>
      </c>
      <c r="B9" s="54" t="s">
        <v>239</v>
      </c>
      <c r="C9" s="54" t="s">
        <v>240</v>
      </c>
      <c r="D9" s="54">
        <v>103</v>
      </c>
    </row>
    <row r="10" spans="1:14">
      <c r="A10" s="53">
        <v>39814</v>
      </c>
      <c r="B10" s="54" t="s">
        <v>239</v>
      </c>
      <c r="C10" s="54" t="s">
        <v>240</v>
      </c>
      <c r="D10" s="54">
        <v>167</v>
      </c>
    </row>
    <row r="11" spans="1:14">
      <c r="A11" s="53">
        <v>39814</v>
      </c>
      <c r="B11" s="54" t="s">
        <v>241</v>
      </c>
      <c r="C11" s="54" t="s">
        <v>242</v>
      </c>
      <c r="D11" s="54">
        <v>117</v>
      </c>
    </row>
    <row r="12" spans="1:14">
      <c r="A12" s="53">
        <v>39814</v>
      </c>
      <c r="B12" s="54" t="s">
        <v>237</v>
      </c>
      <c r="C12" s="54" t="s">
        <v>238</v>
      </c>
      <c r="D12" s="54">
        <v>128</v>
      </c>
    </row>
    <row r="13" spans="1:14">
      <c r="A13" s="53">
        <v>39814</v>
      </c>
      <c r="B13" s="54" t="s">
        <v>237</v>
      </c>
      <c r="C13" s="54" t="s">
        <v>238</v>
      </c>
      <c r="D13" s="54">
        <v>699</v>
      </c>
    </row>
    <row r="14" spans="1:14">
      <c r="A14" s="53">
        <v>39814</v>
      </c>
      <c r="B14" s="54" t="s">
        <v>237</v>
      </c>
      <c r="C14" s="54" t="s">
        <v>238</v>
      </c>
      <c r="D14" s="54">
        <v>1080</v>
      </c>
    </row>
    <row r="15" spans="1:14">
      <c r="A15" s="53">
        <v>39814</v>
      </c>
      <c r="B15" s="54" t="s">
        <v>237</v>
      </c>
      <c r="C15" s="54" t="s">
        <v>238</v>
      </c>
      <c r="D15" s="54">
        <v>245</v>
      </c>
    </row>
    <row r="16" spans="1:14">
      <c r="A16" s="53">
        <v>39814</v>
      </c>
      <c r="B16" s="54" t="s">
        <v>237</v>
      </c>
      <c r="C16" s="54" t="s">
        <v>238</v>
      </c>
      <c r="D16" s="54">
        <v>349</v>
      </c>
    </row>
    <row r="17" spans="1:4">
      <c r="A17" s="53">
        <v>39814</v>
      </c>
      <c r="B17" s="54" t="s">
        <v>237</v>
      </c>
      <c r="C17" s="54" t="s">
        <v>238</v>
      </c>
      <c r="D17" s="54">
        <v>27</v>
      </c>
    </row>
    <row r="18" spans="1:4">
      <c r="A18" s="53">
        <v>39814</v>
      </c>
      <c r="B18" s="54" t="s">
        <v>243</v>
      </c>
      <c r="C18" s="54" t="s">
        <v>244</v>
      </c>
      <c r="D18" s="54">
        <v>149</v>
      </c>
    </row>
    <row r="19" spans="1:4">
      <c r="A19" s="53">
        <v>39814</v>
      </c>
      <c r="B19" s="54" t="s">
        <v>237</v>
      </c>
      <c r="C19" s="54" t="s">
        <v>238</v>
      </c>
      <c r="D19" s="54">
        <v>335</v>
      </c>
    </row>
    <row r="20" spans="1:4">
      <c r="A20" s="53">
        <v>39814</v>
      </c>
      <c r="B20" s="54" t="s">
        <v>237</v>
      </c>
      <c r="C20" s="54" t="s">
        <v>238</v>
      </c>
      <c r="D20" s="54">
        <v>179</v>
      </c>
    </row>
    <row r="21" spans="1:4">
      <c r="A21" s="53">
        <v>39814</v>
      </c>
      <c r="B21" s="54" t="s">
        <v>237</v>
      </c>
      <c r="C21" s="54" t="s">
        <v>238</v>
      </c>
      <c r="D21" s="54">
        <v>259</v>
      </c>
    </row>
    <row r="22" spans="1:4">
      <c r="A22" s="53">
        <v>39814</v>
      </c>
      <c r="B22" s="54" t="s">
        <v>237</v>
      </c>
      <c r="C22" s="54" t="s">
        <v>238</v>
      </c>
      <c r="D22" s="54">
        <v>125</v>
      </c>
    </row>
    <row r="23" spans="1:4">
      <c r="A23" s="53">
        <v>39814</v>
      </c>
      <c r="B23" s="54" t="s">
        <v>237</v>
      </c>
      <c r="C23" s="54" t="s">
        <v>238</v>
      </c>
      <c r="D23" s="54">
        <v>45</v>
      </c>
    </row>
    <row r="24" spans="1:4">
      <c r="A24" s="53">
        <v>39814</v>
      </c>
      <c r="B24" s="54" t="s">
        <v>237</v>
      </c>
      <c r="C24" s="54" t="s">
        <v>238</v>
      </c>
      <c r="D24" s="54">
        <v>24</v>
      </c>
    </row>
    <row r="25" spans="1:4">
      <c r="A25" s="53">
        <v>39814</v>
      </c>
      <c r="B25" s="54" t="s">
        <v>237</v>
      </c>
      <c r="C25" s="54" t="s">
        <v>238</v>
      </c>
      <c r="D25" s="54">
        <v>192</v>
      </c>
    </row>
    <row r="26" spans="1:4">
      <c r="A26" s="53">
        <v>39814</v>
      </c>
      <c r="B26" s="54" t="s">
        <v>237</v>
      </c>
      <c r="C26" s="54" t="s">
        <v>238</v>
      </c>
      <c r="D26" s="54">
        <v>1118</v>
      </c>
    </row>
    <row r="27" spans="1:4">
      <c r="A27" s="53">
        <v>39814</v>
      </c>
      <c r="B27" s="54" t="s">
        <v>237</v>
      </c>
      <c r="C27" s="54" t="s">
        <v>238</v>
      </c>
      <c r="D27" s="54">
        <v>573</v>
      </c>
    </row>
    <row r="28" spans="1:4">
      <c r="A28" s="53">
        <v>39814</v>
      </c>
      <c r="B28" s="54" t="s">
        <v>241</v>
      </c>
      <c r="C28" s="54" t="s">
        <v>242</v>
      </c>
      <c r="D28" s="54">
        <v>172</v>
      </c>
    </row>
    <row r="29" spans="1:4">
      <c r="A29" s="53">
        <v>39814</v>
      </c>
      <c r="B29" s="54" t="s">
        <v>237</v>
      </c>
      <c r="C29" s="54" t="s">
        <v>238</v>
      </c>
      <c r="D29" s="54">
        <v>1228</v>
      </c>
    </row>
    <row r="30" spans="1:4">
      <c r="A30" s="53">
        <v>39814</v>
      </c>
      <c r="B30" s="54" t="s">
        <v>241</v>
      </c>
      <c r="C30" s="54" t="s">
        <v>242</v>
      </c>
      <c r="D30" s="54">
        <v>129</v>
      </c>
    </row>
    <row r="31" spans="1:4">
      <c r="A31" s="53">
        <v>39814</v>
      </c>
      <c r="B31" s="54" t="s">
        <v>237</v>
      </c>
      <c r="C31" s="54" t="s">
        <v>238</v>
      </c>
      <c r="D31" s="54">
        <v>1978</v>
      </c>
    </row>
    <row r="32" spans="1:4">
      <c r="A32" s="53">
        <v>39814</v>
      </c>
      <c r="B32" s="54" t="s">
        <v>237</v>
      </c>
      <c r="C32" s="54" t="s">
        <v>238</v>
      </c>
      <c r="D32" s="54">
        <v>808</v>
      </c>
    </row>
    <row r="33" spans="1:4">
      <c r="A33" s="53">
        <v>39814</v>
      </c>
      <c r="B33" s="54" t="s">
        <v>237</v>
      </c>
      <c r="C33" s="54" t="s">
        <v>238</v>
      </c>
      <c r="D33" s="54">
        <v>1142</v>
      </c>
    </row>
    <row r="34" spans="1:4">
      <c r="A34" s="53">
        <v>39814</v>
      </c>
      <c r="B34" s="54" t="s">
        <v>237</v>
      </c>
      <c r="C34" s="54" t="s">
        <v>238</v>
      </c>
      <c r="D34" s="54">
        <v>240</v>
      </c>
    </row>
    <row r="35" spans="1:4">
      <c r="A35" s="53">
        <v>39814</v>
      </c>
      <c r="B35" s="54" t="s">
        <v>237</v>
      </c>
      <c r="C35" s="54" t="s">
        <v>238</v>
      </c>
      <c r="D35" s="54">
        <v>44</v>
      </c>
    </row>
    <row r="36" spans="1:4">
      <c r="A36" s="53">
        <v>39814</v>
      </c>
      <c r="B36" s="54" t="s">
        <v>237</v>
      </c>
      <c r="C36" s="54" t="s">
        <v>238</v>
      </c>
      <c r="D36" s="54">
        <v>91</v>
      </c>
    </row>
    <row r="37" spans="1:4">
      <c r="A37" s="53">
        <v>39814</v>
      </c>
      <c r="B37" s="54" t="s">
        <v>237</v>
      </c>
      <c r="C37" s="54" t="s">
        <v>238</v>
      </c>
      <c r="D37" s="54">
        <v>312</v>
      </c>
    </row>
    <row r="38" spans="1:4">
      <c r="A38" s="53">
        <v>39814</v>
      </c>
      <c r="B38" s="54" t="s">
        <v>237</v>
      </c>
      <c r="C38" s="54" t="s">
        <v>238</v>
      </c>
      <c r="D38" s="54">
        <v>175</v>
      </c>
    </row>
    <row r="39" spans="1:4">
      <c r="A39" s="53">
        <v>39814</v>
      </c>
      <c r="B39" s="54" t="s">
        <v>237</v>
      </c>
      <c r="C39" s="54" t="s">
        <v>238</v>
      </c>
      <c r="D39" s="54">
        <v>46</v>
      </c>
    </row>
    <row r="40" spans="1:4">
      <c r="A40" s="53">
        <v>39814</v>
      </c>
      <c r="B40" s="54" t="s">
        <v>241</v>
      </c>
      <c r="C40" s="54" t="s">
        <v>242</v>
      </c>
      <c r="D40" s="54">
        <v>84</v>
      </c>
    </row>
    <row r="41" spans="1:4">
      <c r="A41" s="53">
        <v>39814</v>
      </c>
      <c r="B41" s="54" t="s">
        <v>241</v>
      </c>
      <c r="C41" s="54" t="s">
        <v>242</v>
      </c>
      <c r="D41" s="54">
        <v>302</v>
      </c>
    </row>
    <row r="42" spans="1:4">
      <c r="A42" s="53">
        <v>39814</v>
      </c>
      <c r="B42" s="54" t="s">
        <v>241</v>
      </c>
      <c r="C42" s="54" t="s">
        <v>242</v>
      </c>
      <c r="D42" s="54">
        <v>60</v>
      </c>
    </row>
    <row r="43" spans="1:4">
      <c r="A43" s="53">
        <v>39814</v>
      </c>
      <c r="B43" s="54" t="s">
        <v>241</v>
      </c>
      <c r="C43" s="54" t="s">
        <v>242</v>
      </c>
      <c r="D43" s="54">
        <v>181</v>
      </c>
    </row>
    <row r="44" spans="1:4">
      <c r="A44" s="53">
        <v>39814</v>
      </c>
      <c r="B44" s="54" t="s">
        <v>237</v>
      </c>
      <c r="C44" s="54" t="s">
        <v>238</v>
      </c>
      <c r="D44" s="54">
        <v>165</v>
      </c>
    </row>
    <row r="45" spans="1:4">
      <c r="A45" s="53">
        <v>39814</v>
      </c>
      <c r="B45" s="54" t="s">
        <v>237</v>
      </c>
      <c r="C45" s="54" t="s">
        <v>238</v>
      </c>
      <c r="D45" s="54">
        <v>32</v>
      </c>
    </row>
    <row r="46" spans="1:4">
      <c r="A46" s="53">
        <v>39814</v>
      </c>
      <c r="B46" s="54" t="s">
        <v>237</v>
      </c>
      <c r="C46" s="54" t="s">
        <v>238</v>
      </c>
      <c r="D46" s="54">
        <v>41</v>
      </c>
    </row>
    <row r="47" spans="1:4">
      <c r="A47" s="53">
        <v>39814</v>
      </c>
      <c r="B47" s="54" t="s">
        <v>237</v>
      </c>
      <c r="C47" s="54" t="s">
        <v>238</v>
      </c>
      <c r="D47" s="54">
        <v>706</v>
      </c>
    </row>
    <row r="48" spans="1:4">
      <c r="A48" s="53">
        <v>39814</v>
      </c>
      <c r="B48" s="54" t="s">
        <v>241</v>
      </c>
      <c r="C48" s="54" t="s">
        <v>242</v>
      </c>
      <c r="D48" s="54">
        <v>1031</v>
      </c>
    </row>
    <row r="49" spans="1:4">
      <c r="A49" s="53">
        <v>39814</v>
      </c>
      <c r="B49" s="54" t="s">
        <v>237</v>
      </c>
      <c r="C49" s="54" t="s">
        <v>238</v>
      </c>
      <c r="D49" s="54">
        <v>159</v>
      </c>
    </row>
    <row r="50" spans="1:4">
      <c r="A50" s="53">
        <v>39814</v>
      </c>
      <c r="B50" s="54" t="s">
        <v>237</v>
      </c>
      <c r="C50" s="54" t="s">
        <v>238</v>
      </c>
      <c r="D50" s="54">
        <v>49</v>
      </c>
    </row>
    <row r="51" spans="1:4">
      <c r="A51" s="53">
        <v>39814</v>
      </c>
      <c r="B51" s="54" t="s">
        <v>237</v>
      </c>
      <c r="C51" s="54" t="s">
        <v>238</v>
      </c>
      <c r="D51" s="54">
        <v>66</v>
      </c>
    </row>
    <row r="52" spans="1:4">
      <c r="A52" s="53">
        <v>39814</v>
      </c>
      <c r="B52" s="54" t="s">
        <v>237</v>
      </c>
      <c r="C52" s="54" t="s">
        <v>238</v>
      </c>
      <c r="D52" s="54">
        <v>29</v>
      </c>
    </row>
    <row r="53" spans="1:4">
      <c r="A53" s="53">
        <v>39814</v>
      </c>
      <c r="B53" s="54" t="s">
        <v>237</v>
      </c>
      <c r="C53" s="54" t="s">
        <v>238</v>
      </c>
      <c r="D53" s="54">
        <v>100</v>
      </c>
    </row>
    <row r="54" spans="1:4">
      <c r="A54" s="53">
        <v>39814</v>
      </c>
      <c r="B54" s="54" t="s">
        <v>237</v>
      </c>
      <c r="C54" s="54" t="s">
        <v>238</v>
      </c>
      <c r="D54" s="54">
        <v>379</v>
      </c>
    </row>
    <row r="55" spans="1:4">
      <c r="A55" s="53">
        <v>39814</v>
      </c>
      <c r="B55" s="54" t="s">
        <v>237</v>
      </c>
      <c r="C55" s="54" t="s">
        <v>238</v>
      </c>
      <c r="D55" s="54">
        <v>439</v>
      </c>
    </row>
    <row r="56" spans="1:4">
      <c r="A56" s="53">
        <v>39814</v>
      </c>
      <c r="B56" s="54" t="s">
        <v>237</v>
      </c>
      <c r="C56" s="54" t="s">
        <v>238</v>
      </c>
      <c r="D56" s="54">
        <v>270</v>
      </c>
    </row>
    <row r="57" spans="1:4">
      <c r="A57" s="53">
        <v>39814</v>
      </c>
      <c r="B57" s="54" t="s">
        <v>237</v>
      </c>
      <c r="C57" s="54" t="s">
        <v>238</v>
      </c>
      <c r="D57" s="54">
        <v>50</v>
      </c>
    </row>
    <row r="58" spans="1:4">
      <c r="A58" s="53">
        <v>39814</v>
      </c>
      <c r="B58" s="54" t="s">
        <v>237</v>
      </c>
      <c r="C58" s="54" t="s">
        <v>238</v>
      </c>
      <c r="D58" s="54">
        <v>29</v>
      </c>
    </row>
    <row r="59" spans="1:4">
      <c r="A59" s="53">
        <v>39814</v>
      </c>
      <c r="B59" s="54" t="s">
        <v>245</v>
      </c>
      <c r="C59" s="54" t="s">
        <v>246</v>
      </c>
      <c r="D59" s="54">
        <v>1780</v>
      </c>
    </row>
    <row r="60" spans="1:4">
      <c r="A60" s="53">
        <v>39815</v>
      </c>
      <c r="B60" s="54" t="s">
        <v>237</v>
      </c>
      <c r="C60" s="54" t="s">
        <v>238</v>
      </c>
      <c r="D60" s="54">
        <v>548</v>
      </c>
    </row>
    <row r="61" spans="1:4">
      <c r="A61" s="53">
        <v>39816</v>
      </c>
      <c r="B61" s="54" t="s">
        <v>241</v>
      </c>
      <c r="C61" s="54" t="s">
        <v>242</v>
      </c>
      <c r="D61" s="54">
        <v>465</v>
      </c>
    </row>
    <row r="62" spans="1:4">
      <c r="A62" s="53">
        <v>39816</v>
      </c>
      <c r="B62" s="54" t="s">
        <v>241</v>
      </c>
      <c r="C62" s="54" t="s">
        <v>247</v>
      </c>
      <c r="D62" s="54">
        <v>151</v>
      </c>
    </row>
    <row r="63" spans="1:4">
      <c r="A63" s="53">
        <v>39816</v>
      </c>
      <c r="B63" s="54" t="s">
        <v>237</v>
      </c>
      <c r="C63" s="54" t="s">
        <v>238</v>
      </c>
      <c r="D63" s="54">
        <v>1833</v>
      </c>
    </row>
    <row r="64" spans="1:4">
      <c r="A64" s="53">
        <v>39816</v>
      </c>
      <c r="B64" s="54" t="s">
        <v>237</v>
      </c>
      <c r="C64" s="54" t="s">
        <v>238</v>
      </c>
      <c r="D64" s="54">
        <v>27</v>
      </c>
    </row>
    <row r="65" spans="1:4">
      <c r="A65" s="53">
        <v>39816</v>
      </c>
      <c r="B65" s="54" t="s">
        <v>237</v>
      </c>
      <c r="C65" s="54" t="s">
        <v>238</v>
      </c>
      <c r="D65" s="54">
        <v>38</v>
      </c>
    </row>
    <row r="66" spans="1:4">
      <c r="A66" s="53">
        <v>39816</v>
      </c>
      <c r="B66" s="54" t="s">
        <v>241</v>
      </c>
      <c r="C66" s="54" t="s">
        <v>242</v>
      </c>
      <c r="D66" s="54">
        <v>18</v>
      </c>
    </row>
    <row r="67" spans="1:4">
      <c r="A67" s="53">
        <v>39816</v>
      </c>
      <c r="B67" s="54" t="s">
        <v>239</v>
      </c>
      <c r="C67" s="54" t="s">
        <v>240</v>
      </c>
      <c r="D67" s="54">
        <v>143</v>
      </c>
    </row>
    <row r="68" spans="1:4">
      <c r="A68" s="53">
        <v>39816</v>
      </c>
      <c r="B68" s="54" t="s">
        <v>239</v>
      </c>
      <c r="C68" s="54" t="s">
        <v>240</v>
      </c>
      <c r="D68" s="54">
        <v>83</v>
      </c>
    </row>
    <row r="69" spans="1:4">
      <c r="A69" s="53">
        <v>39816</v>
      </c>
      <c r="B69" s="54" t="s">
        <v>239</v>
      </c>
      <c r="C69" s="54" t="s">
        <v>240</v>
      </c>
      <c r="D69" s="54">
        <v>303</v>
      </c>
    </row>
    <row r="70" spans="1:4">
      <c r="A70" s="53">
        <v>39816</v>
      </c>
      <c r="B70" s="54" t="s">
        <v>239</v>
      </c>
      <c r="C70" s="54" t="s">
        <v>240</v>
      </c>
      <c r="D70" s="54">
        <v>178</v>
      </c>
    </row>
    <row r="71" spans="1:4">
      <c r="A71" s="53">
        <v>39816</v>
      </c>
      <c r="B71" s="54" t="s">
        <v>239</v>
      </c>
      <c r="C71" s="54" t="s">
        <v>240</v>
      </c>
      <c r="D71" s="54">
        <v>440</v>
      </c>
    </row>
    <row r="72" spans="1:4">
      <c r="A72" s="53">
        <v>39816</v>
      </c>
      <c r="B72" s="54" t="s">
        <v>239</v>
      </c>
      <c r="C72" s="54" t="s">
        <v>240</v>
      </c>
      <c r="D72" s="54">
        <v>24</v>
      </c>
    </row>
    <row r="73" spans="1:4">
      <c r="A73" s="53">
        <v>39816</v>
      </c>
      <c r="B73" s="54" t="s">
        <v>239</v>
      </c>
      <c r="C73" s="54" t="s">
        <v>240</v>
      </c>
      <c r="D73" s="54">
        <v>112</v>
      </c>
    </row>
    <row r="74" spans="1:4">
      <c r="A74" s="53">
        <v>39816</v>
      </c>
      <c r="B74" s="54" t="s">
        <v>239</v>
      </c>
      <c r="C74" s="54" t="s">
        <v>240</v>
      </c>
      <c r="D74" s="54">
        <v>14</v>
      </c>
    </row>
    <row r="75" spans="1:4">
      <c r="A75" s="53">
        <v>39816</v>
      </c>
      <c r="B75" s="54" t="s">
        <v>239</v>
      </c>
      <c r="C75" s="54" t="s">
        <v>240</v>
      </c>
      <c r="D75" s="54">
        <v>125</v>
      </c>
    </row>
    <row r="76" spans="1:4">
      <c r="A76" s="53">
        <v>39816</v>
      </c>
      <c r="B76" s="54" t="s">
        <v>239</v>
      </c>
      <c r="C76" s="54" t="s">
        <v>240</v>
      </c>
      <c r="D76" s="54">
        <v>21</v>
      </c>
    </row>
    <row r="77" spans="1:4">
      <c r="A77" s="53">
        <v>39816</v>
      </c>
      <c r="B77" s="54" t="s">
        <v>239</v>
      </c>
      <c r="C77" s="54" t="s">
        <v>240</v>
      </c>
      <c r="D77" s="54">
        <v>95</v>
      </c>
    </row>
    <row r="78" spans="1:4">
      <c r="A78" s="53">
        <v>39816</v>
      </c>
      <c r="B78" s="54" t="s">
        <v>239</v>
      </c>
      <c r="C78" s="54" t="s">
        <v>240</v>
      </c>
      <c r="D78" s="54">
        <v>81</v>
      </c>
    </row>
    <row r="79" spans="1:4">
      <c r="A79" s="53">
        <v>39816</v>
      </c>
      <c r="B79" s="54" t="s">
        <v>248</v>
      </c>
      <c r="C79" s="54" t="s">
        <v>248</v>
      </c>
      <c r="D79" s="54">
        <v>100</v>
      </c>
    </row>
    <row r="80" spans="1:4">
      <c r="A80" s="53">
        <v>39816</v>
      </c>
      <c r="B80" s="54" t="s">
        <v>239</v>
      </c>
      <c r="C80" s="54" t="s">
        <v>240</v>
      </c>
      <c r="D80" s="54">
        <v>284</v>
      </c>
    </row>
    <row r="81" spans="1:4">
      <c r="A81" s="53">
        <v>39816</v>
      </c>
      <c r="B81" s="54" t="s">
        <v>239</v>
      </c>
      <c r="C81" s="54" t="s">
        <v>240</v>
      </c>
      <c r="D81" s="54">
        <v>105</v>
      </c>
    </row>
    <row r="82" spans="1:4">
      <c r="A82" s="53">
        <v>39816</v>
      </c>
      <c r="B82" s="54" t="s">
        <v>239</v>
      </c>
      <c r="C82" s="54" t="s">
        <v>240</v>
      </c>
      <c r="D82" s="54">
        <v>32</v>
      </c>
    </row>
    <row r="83" spans="1:4">
      <c r="A83" s="53">
        <v>39816</v>
      </c>
      <c r="B83" s="54" t="s">
        <v>239</v>
      </c>
      <c r="C83" s="54" t="s">
        <v>240</v>
      </c>
      <c r="D83" s="54">
        <v>148</v>
      </c>
    </row>
    <row r="84" spans="1:4">
      <c r="A84" s="53">
        <v>39816</v>
      </c>
      <c r="B84" s="54" t="s">
        <v>239</v>
      </c>
      <c r="C84" s="54" t="s">
        <v>240</v>
      </c>
      <c r="D84" s="54">
        <v>17</v>
      </c>
    </row>
    <row r="85" spans="1:4">
      <c r="A85" s="53">
        <v>39816</v>
      </c>
      <c r="B85" s="54" t="s">
        <v>237</v>
      </c>
      <c r="C85" s="54" t="s">
        <v>238</v>
      </c>
      <c r="D85" s="54">
        <v>20000</v>
      </c>
    </row>
    <row r="86" spans="1:4">
      <c r="A86" s="53">
        <v>39816</v>
      </c>
      <c r="B86" s="54" t="s">
        <v>249</v>
      </c>
      <c r="C86" s="54" t="s">
        <v>249</v>
      </c>
      <c r="D86" s="54">
        <v>500</v>
      </c>
    </row>
    <row r="87" spans="1:4">
      <c r="A87" s="53">
        <v>39817</v>
      </c>
      <c r="B87" s="54" t="s">
        <v>241</v>
      </c>
      <c r="C87" s="54" t="s">
        <v>242</v>
      </c>
      <c r="D87" s="54">
        <v>449</v>
      </c>
    </row>
    <row r="88" spans="1:4">
      <c r="A88" s="53">
        <v>39817</v>
      </c>
      <c r="B88" s="54" t="s">
        <v>241</v>
      </c>
      <c r="C88" s="54" t="s">
        <v>242</v>
      </c>
      <c r="D88" s="54">
        <v>359</v>
      </c>
    </row>
    <row r="89" spans="1:4">
      <c r="A89" s="53">
        <v>39817</v>
      </c>
      <c r="B89" s="54" t="s">
        <v>241</v>
      </c>
      <c r="C89" s="54" t="s">
        <v>242</v>
      </c>
      <c r="D89" s="54">
        <v>1013</v>
      </c>
    </row>
    <row r="90" spans="1:4">
      <c r="A90" s="53">
        <v>39817</v>
      </c>
      <c r="B90" s="54" t="s">
        <v>241</v>
      </c>
      <c r="C90" s="54" t="s">
        <v>247</v>
      </c>
      <c r="D90" s="54">
        <v>330</v>
      </c>
    </row>
    <row r="91" spans="1:4">
      <c r="A91" s="53">
        <v>39817</v>
      </c>
      <c r="B91" s="54" t="s">
        <v>241</v>
      </c>
      <c r="C91" s="54" t="s">
        <v>247</v>
      </c>
      <c r="D91" s="54">
        <v>310</v>
      </c>
    </row>
    <row r="92" spans="1:4">
      <c r="A92" s="53">
        <v>39817</v>
      </c>
      <c r="B92" s="54" t="s">
        <v>239</v>
      </c>
      <c r="C92" s="54" t="s">
        <v>240</v>
      </c>
      <c r="D92" s="54">
        <v>32</v>
      </c>
    </row>
    <row r="93" spans="1:4">
      <c r="A93" s="53">
        <v>39817</v>
      </c>
      <c r="B93" s="54" t="s">
        <v>239</v>
      </c>
      <c r="C93" s="54" t="s">
        <v>240</v>
      </c>
      <c r="D93" s="54">
        <v>52</v>
      </c>
    </row>
    <row r="94" spans="1:4">
      <c r="A94" s="53">
        <v>39817</v>
      </c>
      <c r="B94" s="54" t="s">
        <v>248</v>
      </c>
      <c r="C94" s="54" t="s">
        <v>248</v>
      </c>
      <c r="D94" s="54">
        <v>108</v>
      </c>
    </row>
    <row r="95" spans="1:4">
      <c r="A95" s="53">
        <v>39817</v>
      </c>
      <c r="B95" s="54" t="s">
        <v>237</v>
      </c>
      <c r="C95" s="54" t="s">
        <v>238</v>
      </c>
      <c r="D95" s="54">
        <v>148</v>
      </c>
    </row>
    <row r="96" spans="1:4">
      <c r="A96" s="53">
        <v>39817</v>
      </c>
      <c r="B96" s="54" t="s">
        <v>237</v>
      </c>
      <c r="C96" s="54" t="s">
        <v>238</v>
      </c>
      <c r="D96" s="54">
        <v>31</v>
      </c>
    </row>
    <row r="97" spans="1:4">
      <c r="A97" s="53">
        <v>39817</v>
      </c>
      <c r="B97" s="54" t="s">
        <v>241</v>
      </c>
      <c r="C97" s="54" t="s">
        <v>242</v>
      </c>
      <c r="D97" s="54">
        <v>79</v>
      </c>
    </row>
    <row r="98" spans="1:4">
      <c r="A98" s="53">
        <v>39817</v>
      </c>
      <c r="B98" s="54" t="s">
        <v>237</v>
      </c>
      <c r="C98" s="54" t="s">
        <v>238</v>
      </c>
      <c r="D98" s="54">
        <v>34</v>
      </c>
    </row>
    <row r="99" spans="1:4">
      <c r="A99" s="53">
        <v>39817</v>
      </c>
      <c r="B99" s="54" t="s">
        <v>237</v>
      </c>
      <c r="C99" s="54" t="s">
        <v>238</v>
      </c>
      <c r="D99" s="54">
        <v>21</v>
      </c>
    </row>
    <row r="100" spans="1:4">
      <c r="A100" s="53">
        <v>39817</v>
      </c>
      <c r="B100" s="54" t="s">
        <v>237</v>
      </c>
      <c r="C100" s="54" t="s">
        <v>238</v>
      </c>
      <c r="D100" s="54">
        <v>296</v>
      </c>
    </row>
    <row r="101" spans="1:4">
      <c r="A101" s="53">
        <v>39817</v>
      </c>
      <c r="B101" s="54" t="s">
        <v>237</v>
      </c>
      <c r="C101" s="54" t="s">
        <v>238</v>
      </c>
      <c r="D101" s="54">
        <v>172</v>
      </c>
    </row>
    <row r="102" spans="1:4">
      <c r="A102" s="53">
        <v>39817</v>
      </c>
      <c r="B102" s="54" t="s">
        <v>237</v>
      </c>
      <c r="C102" s="54" t="s">
        <v>238</v>
      </c>
      <c r="D102" s="54">
        <v>31</v>
      </c>
    </row>
    <row r="103" spans="1:4">
      <c r="A103" s="53">
        <v>39817</v>
      </c>
      <c r="B103" s="54" t="s">
        <v>237</v>
      </c>
      <c r="C103" s="54" t="s">
        <v>238</v>
      </c>
      <c r="D103" s="54">
        <v>113</v>
      </c>
    </row>
    <row r="104" spans="1:4">
      <c r="A104" s="53">
        <v>39817</v>
      </c>
      <c r="B104" s="54" t="s">
        <v>237</v>
      </c>
      <c r="C104" s="54" t="s">
        <v>238</v>
      </c>
      <c r="D104" s="54">
        <v>130</v>
      </c>
    </row>
    <row r="105" spans="1:4">
      <c r="A105" s="53">
        <v>39817</v>
      </c>
      <c r="B105" s="54" t="s">
        <v>237</v>
      </c>
      <c r="C105" s="54" t="s">
        <v>238</v>
      </c>
      <c r="D105" s="54">
        <v>114</v>
      </c>
    </row>
    <row r="106" spans="1:4">
      <c r="A106" s="53">
        <v>39817</v>
      </c>
      <c r="B106" s="54" t="s">
        <v>237</v>
      </c>
      <c r="C106" s="54" t="s">
        <v>238</v>
      </c>
      <c r="D106" s="54">
        <v>44</v>
      </c>
    </row>
    <row r="107" spans="1:4">
      <c r="A107" s="53">
        <v>39817</v>
      </c>
      <c r="B107" s="54" t="s">
        <v>237</v>
      </c>
      <c r="C107" s="54" t="s">
        <v>238</v>
      </c>
      <c r="D107" s="54">
        <v>117</v>
      </c>
    </row>
    <row r="108" spans="1:4">
      <c r="A108" s="53">
        <v>39817</v>
      </c>
      <c r="B108" s="54" t="s">
        <v>241</v>
      </c>
      <c r="C108" s="54" t="s">
        <v>242</v>
      </c>
      <c r="D108" s="54">
        <v>113</v>
      </c>
    </row>
    <row r="109" spans="1:4">
      <c r="A109" s="53">
        <v>39817</v>
      </c>
      <c r="B109" s="54" t="s">
        <v>237</v>
      </c>
      <c r="C109" s="54" t="s">
        <v>238</v>
      </c>
      <c r="D109" s="54">
        <v>8458</v>
      </c>
    </row>
    <row r="110" spans="1:4">
      <c r="A110" s="53">
        <v>39817</v>
      </c>
      <c r="B110" s="54" t="s">
        <v>237</v>
      </c>
      <c r="C110" s="54" t="s">
        <v>238</v>
      </c>
      <c r="D110" s="54">
        <v>66</v>
      </c>
    </row>
    <row r="111" spans="1:4">
      <c r="A111" s="53">
        <v>39817</v>
      </c>
      <c r="B111" s="54" t="s">
        <v>237</v>
      </c>
      <c r="C111" s="54" t="s">
        <v>238</v>
      </c>
      <c r="D111" s="54">
        <v>175</v>
      </c>
    </row>
    <row r="112" spans="1:4">
      <c r="A112" s="53">
        <v>39817</v>
      </c>
      <c r="B112" s="54" t="s">
        <v>237</v>
      </c>
      <c r="C112" s="54" t="s">
        <v>238</v>
      </c>
      <c r="D112" s="54">
        <v>31</v>
      </c>
    </row>
    <row r="113" spans="1:4">
      <c r="A113" s="53">
        <v>39817</v>
      </c>
      <c r="B113" s="54" t="s">
        <v>237</v>
      </c>
      <c r="C113" s="54" t="s">
        <v>238</v>
      </c>
      <c r="D113" s="54">
        <v>62</v>
      </c>
    </row>
    <row r="114" spans="1:4">
      <c r="A114" s="53">
        <v>39817</v>
      </c>
      <c r="B114" s="54" t="s">
        <v>237</v>
      </c>
      <c r="C114" s="54" t="s">
        <v>238</v>
      </c>
      <c r="D114" s="54">
        <v>69</v>
      </c>
    </row>
    <row r="115" spans="1:4">
      <c r="A115" s="53">
        <v>39817</v>
      </c>
      <c r="B115" s="54" t="s">
        <v>237</v>
      </c>
      <c r="C115" s="54" t="s">
        <v>238</v>
      </c>
      <c r="D115" s="54">
        <v>58</v>
      </c>
    </row>
    <row r="116" spans="1:4">
      <c r="A116" s="53">
        <v>39817</v>
      </c>
      <c r="B116" s="54" t="s">
        <v>237</v>
      </c>
      <c r="C116" s="54" t="s">
        <v>238</v>
      </c>
      <c r="D116" s="54">
        <v>26</v>
      </c>
    </row>
    <row r="117" spans="1:4">
      <c r="A117" s="53">
        <v>39817</v>
      </c>
      <c r="B117" s="54" t="s">
        <v>237</v>
      </c>
      <c r="C117" s="54" t="s">
        <v>238</v>
      </c>
      <c r="D117" s="54">
        <v>27</v>
      </c>
    </row>
    <row r="118" spans="1:4">
      <c r="A118" s="53">
        <v>39817</v>
      </c>
      <c r="B118" s="54" t="s">
        <v>237</v>
      </c>
      <c r="C118" s="54" t="s">
        <v>238</v>
      </c>
      <c r="D118" s="54">
        <v>395</v>
      </c>
    </row>
    <row r="119" spans="1:4">
      <c r="A119" s="53">
        <v>39817</v>
      </c>
      <c r="B119" s="54" t="s">
        <v>237</v>
      </c>
      <c r="C119" s="54" t="s">
        <v>238</v>
      </c>
      <c r="D119" s="54">
        <v>329</v>
      </c>
    </row>
    <row r="120" spans="1:4">
      <c r="A120" s="53">
        <v>39817</v>
      </c>
      <c r="B120" s="54" t="s">
        <v>237</v>
      </c>
      <c r="C120" s="54" t="s">
        <v>238</v>
      </c>
      <c r="D120" s="54">
        <v>149</v>
      </c>
    </row>
    <row r="121" spans="1:4">
      <c r="A121" s="53">
        <v>39817</v>
      </c>
      <c r="B121" s="54" t="s">
        <v>237</v>
      </c>
      <c r="C121" s="54" t="s">
        <v>238</v>
      </c>
      <c r="D121" s="54">
        <v>220</v>
      </c>
    </row>
    <row r="122" spans="1:4">
      <c r="A122" s="53">
        <v>39817</v>
      </c>
      <c r="B122" s="54" t="s">
        <v>237</v>
      </c>
      <c r="C122" s="54" t="s">
        <v>238</v>
      </c>
      <c r="D122" s="54">
        <v>22</v>
      </c>
    </row>
    <row r="123" spans="1:4">
      <c r="A123" s="53">
        <v>39817</v>
      </c>
      <c r="B123" s="54" t="s">
        <v>249</v>
      </c>
      <c r="C123" s="54" t="s">
        <v>249</v>
      </c>
      <c r="D123" s="54">
        <v>500</v>
      </c>
    </row>
    <row r="124" spans="1:4">
      <c r="A124" s="53">
        <v>39818</v>
      </c>
      <c r="B124" s="54" t="s">
        <v>249</v>
      </c>
      <c r="C124" s="54" t="s">
        <v>249</v>
      </c>
      <c r="D124" s="54">
        <v>400</v>
      </c>
    </row>
    <row r="125" spans="1:4">
      <c r="A125" s="53">
        <v>39818</v>
      </c>
      <c r="B125" s="54" t="s">
        <v>243</v>
      </c>
      <c r="C125" s="54" t="s">
        <v>244</v>
      </c>
      <c r="D125" s="54">
        <v>1004</v>
      </c>
    </row>
    <row r="126" spans="1:4">
      <c r="A126" s="53">
        <v>39818</v>
      </c>
      <c r="B126" s="54" t="s">
        <v>245</v>
      </c>
      <c r="C126" s="54" t="s">
        <v>246</v>
      </c>
      <c r="D126" s="54">
        <v>50</v>
      </c>
    </row>
    <row r="127" spans="1:4">
      <c r="A127" s="53">
        <v>39818</v>
      </c>
      <c r="B127" s="54" t="s">
        <v>245</v>
      </c>
      <c r="C127" s="54" t="s">
        <v>246</v>
      </c>
      <c r="D127" s="54">
        <v>50</v>
      </c>
    </row>
    <row r="128" spans="1:4">
      <c r="A128" s="53">
        <v>39818</v>
      </c>
      <c r="B128" s="54" t="s">
        <v>245</v>
      </c>
      <c r="C128" s="54" t="s">
        <v>246</v>
      </c>
      <c r="D128" s="54">
        <v>84</v>
      </c>
    </row>
    <row r="129" spans="1:4">
      <c r="A129" s="53">
        <v>39819</v>
      </c>
      <c r="B129" s="54" t="s">
        <v>245</v>
      </c>
      <c r="C129" s="54" t="s">
        <v>246</v>
      </c>
      <c r="D129" s="54">
        <v>255</v>
      </c>
    </row>
    <row r="130" spans="1:4">
      <c r="A130" s="53">
        <v>39819</v>
      </c>
      <c r="B130" s="54" t="s">
        <v>243</v>
      </c>
      <c r="C130" s="54" t="s">
        <v>244</v>
      </c>
      <c r="D130" s="54">
        <v>718</v>
      </c>
    </row>
    <row r="131" spans="1:4">
      <c r="A131" s="53">
        <v>39823</v>
      </c>
      <c r="B131" s="54" t="s">
        <v>239</v>
      </c>
      <c r="C131" s="54" t="s">
        <v>240</v>
      </c>
      <c r="D131" s="54">
        <v>1202</v>
      </c>
    </row>
    <row r="132" spans="1:4">
      <c r="A132" s="53">
        <v>39823</v>
      </c>
      <c r="B132" s="54" t="s">
        <v>239</v>
      </c>
      <c r="C132" s="54" t="s">
        <v>240</v>
      </c>
      <c r="D132" s="54">
        <v>260</v>
      </c>
    </row>
    <row r="133" spans="1:4">
      <c r="A133" s="53">
        <v>39823</v>
      </c>
      <c r="B133" s="54" t="s">
        <v>239</v>
      </c>
      <c r="C133" s="54" t="s">
        <v>240</v>
      </c>
      <c r="D133" s="54">
        <v>140</v>
      </c>
    </row>
    <row r="134" spans="1:4">
      <c r="A134" s="53">
        <v>39823</v>
      </c>
      <c r="B134" s="54" t="s">
        <v>239</v>
      </c>
      <c r="C134" s="54" t="s">
        <v>240</v>
      </c>
      <c r="D134" s="54">
        <v>61.7</v>
      </c>
    </row>
    <row r="135" spans="1:4">
      <c r="A135" s="53">
        <v>39823</v>
      </c>
      <c r="B135" s="54" t="s">
        <v>239</v>
      </c>
      <c r="C135" s="54" t="s">
        <v>240</v>
      </c>
      <c r="D135" s="54">
        <v>23.5</v>
      </c>
    </row>
    <row r="136" spans="1:4">
      <c r="A136" s="53">
        <v>39823</v>
      </c>
      <c r="B136" s="54" t="s">
        <v>239</v>
      </c>
      <c r="C136" s="54" t="s">
        <v>240</v>
      </c>
      <c r="D136" s="54">
        <v>47.4</v>
      </c>
    </row>
    <row r="137" spans="1:4">
      <c r="A137" s="53">
        <v>39823</v>
      </c>
      <c r="B137" s="54" t="s">
        <v>239</v>
      </c>
      <c r="C137" s="54" t="s">
        <v>240</v>
      </c>
      <c r="D137" s="54">
        <v>37.5</v>
      </c>
    </row>
    <row r="138" spans="1:4">
      <c r="A138" s="53">
        <v>39823</v>
      </c>
      <c r="B138" s="54" t="s">
        <v>239</v>
      </c>
      <c r="C138" s="54" t="s">
        <v>240</v>
      </c>
      <c r="D138" s="54">
        <v>43.7</v>
      </c>
    </row>
    <row r="139" spans="1:4">
      <c r="A139" s="53">
        <v>39823</v>
      </c>
      <c r="B139" s="54" t="s">
        <v>239</v>
      </c>
      <c r="C139" s="54" t="s">
        <v>240</v>
      </c>
      <c r="D139" s="54">
        <v>62.4</v>
      </c>
    </row>
    <row r="140" spans="1:4">
      <c r="A140" s="53">
        <v>39823</v>
      </c>
      <c r="B140" s="54" t="s">
        <v>239</v>
      </c>
      <c r="C140" s="54" t="s">
        <v>240</v>
      </c>
      <c r="D140" s="54">
        <v>78.7</v>
      </c>
    </row>
    <row r="141" spans="1:4">
      <c r="A141" s="53">
        <v>39823</v>
      </c>
      <c r="B141" s="54" t="s">
        <v>239</v>
      </c>
      <c r="C141" s="54" t="s">
        <v>240</v>
      </c>
      <c r="D141" s="54">
        <v>33.6</v>
      </c>
    </row>
    <row r="142" spans="1:4">
      <c r="A142" s="53">
        <v>39823</v>
      </c>
      <c r="B142" s="54" t="s">
        <v>239</v>
      </c>
      <c r="C142" s="54" t="s">
        <v>240</v>
      </c>
      <c r="D142" s="54">
        <v>66</v>
      </c>
    </row>
    <row r="143" spans="1:4">
      <c r="A143" s="53">
        <v>39823</v>
      </c>
      <c r="B143" s="54" t="s">
        <v>239</v>
      </c>
      <c r="C143" s="54" t="s">
        <v>240</v>
      </c>
      <c r="D143" s="54">
        <v>88.4</v>
      </c>
    </row>
    <row r="144" spans="1:4">
      <c r="A144" s="53">
        <v>39824</v>
      </c>
      <c r="B144" s="54" t="s">
        <v>245</v>
      </c>
      <c r="C144" s="54" t="s">
        <v>246</v>
      </c>
      <c r="D144" s="54">
        <v>882</v>
      </c>
    </row>
    <row r="145" spans="1:4">
      <c r="A145" s="53">
        <v>39824</v>
      </c>
      <c r="B145" s="54" t="s">
        <v>245</v>
      </c>
      <c r="C145" s="54" t="s">
        <v>246</v>
      </c>
      <c r="D145" s="54">
        <v>932</v>
      </c>
    </row>
    <row r="146" spans="1:4">
      <c r="A146" s="53">
        <v>39824</v>
      </c>
      <c r="B146" s="54" t="s">
        <v>239</v>
      </c>
      <c r="C146" s="54" t="s">
        <v>240</v>
      </c>
      <c r="D146" s="54">
        <v>20</v>
      </c>
    </row>
    <row r="147" spans="1:4">
      <c r="A147" s="53">
        <v>39825</v>
      </c>
      <c r="B147" s="54" t="s">
        <v>239</v>
      </c>
      <c r="C147" s="54" t="s">
        <v>240</v>
      </c>
      <c r="D147" s="54">
        <v>534</v>
      </c>
    </row>
    <row r="148" spans="1:4">
      <c r="A148" s="53">
        <v>39825</v>
      </c>
      <c r="B148" s="54" t="s">
        <v>239</v>
      </c>
      <c r="C148" s="54" t="s">
        <v>240</v>
      </c>
      <c r="D148" s="54">
        <v>96</v>
      </c>
    </row>
    <row r="149" spans="1:4">
      <c r="A149" s="53">
        <v>39825</v>
      </c>
      <c r="B149" s="54" t="s">
        <v>239</v>
      </c>
      <c r="C149" s="54" t="s">
        <v>240</v>
      </c>
      <c r="D149" s="54">
        <v>98</v>
      </c>
    </row>
    <row r="150" spans="1:4">
      <c r="A150" s="53">
        <v>39825</v>
      </c>
      <c r="B150" s="54" t="s">
        <v>239</v>
      </c>
      <c r="C150" s="54" t="s">
        <v>240</v>
      </c>
      <c r="D150" s="54">
        <v>20</v>
      </c>
    </row>
    <row r="151" spans="1:4">
      <c r="A151" s="53">
        <v>39828</v>
      </c>
      <c r="B151" s="54" t="s">
        <v>239</v>
      </c>
      <c r="C151" s="54" t="s">
        <v>240</v>
      </c>
      <c r="D151" s="54">
        <v>198</v>
      </c>
    </row>
    <row r="152" spans="1:4">
      <c r="A152" s="53">
        <v>39828</v>
      </c>
      <c r="B152" s="54" t="s">
        <v>239</v>
      </c>
      <c r="C152" s="54" t="s">
        <v>240</v>
      </c>
      <c r="D152" s="54">
        <v>170</v>
      </c>
    </row>
    <row r="153" spans="1:4">
      <c r="A153" s="53">
        <v>39828</v>
      </c>
      <c r="B153" s="54" t="s">
        <v>245</v>
      </c>
      <c r="C153" s="54" t="s">
        <v>250</v>
      </c>
      <c r="D153" s="54">
        <v>23500</v>
      </c>
    </row>
    <row r="154" spans="1:4">
      <c r="A154" s="53">
        <v>39829</v>
      </c>
      <c r="B154" s="54" t="s">
        <v>243</v>
      </c>
      <c r="C154" s="54" t="s">
        <v>251</v>
      </c>
      <c r="D154" s="54">
        <v>503</v>
      </c>
    </row>
    <row r="155" spans="1:4">
      <c r="A155" s="53">
        <v>39829</v>
      </c>
      <c r="B155" s="54" t="s">
        <v>237</v>
      </c>
      <c r="C155" s="54" t="s">
        <v>238</v>
      </c>
      <c r="D155" s="54">
        <v>899</v>
      </c>
    </row>
    <row r="156" spans="1:4">
      <c r="A156" s="53">
        <v>39829</v>
      </c>
      <c r="B156" s="54" t="s">
        <v>237</v>
      </c>
      <c r="C156" s="54" t="s">
        <v>238</v>
      </c>
      <c r="D156" s="54">
        <v>288</v>
      </c>
    </row>
    <row r="157" spans="1:4">
      <c r="A157" s="53">
        <v>39829</v>
      </c>
      <c r="B157" s="54" t="s">
        <v>239</v>
      </c>
      <c r="C157" s="54" t="s">
        <v>240</v>
      </c>
      <c r="D157" s="54">
        <v>114</v>
      </c>
    </row>
    <row r="158" spans="1:4">
      <c r="A158" s="53">
        <v>39829</v>
      </c>
      <c r="B158" s="54" t="s">
        <v>245</v>
      </c>
      <c r="C158" s="54" t="s">
        <v>246</v>
      </c>
      <c r="D158" s="54">
        <v>22</v>
      </c>
    </row>
    <row r="159" spans="1:4">
      <c r="A159" s="53">
        <v>39830</v>
      </c>
      <c r="B159" s="54" t="s">
        <v>237</v>
      </c>
      <c r="C159" s="54" t="s">
        <v>238</v>
      </c>
      <c r="D159" s="54">
        <v>70</v>
      </c>
    </row>
    <row r="160" spans="1:4">
      <c r="A160" s="53">
        <v>39830</v>
      </c>
      <c r="B160" s="54" t="s">
        <v>237</v>
      </c>
      <c r="C160" s="54" t="s">
        <v>238</v>
      </c>
      <c r="D160" s="54">
        <v>53</v>
      </c>
    </row>
    <row r="161" spans="1:4">
      <c r="A161" s="53">
        <v>39830</v>
      </c>
      <c r="B161" s="54" t="s">
        <v>237</v>
      </c>
      <c r="C161" s="54" t="s">
        <v>238</v>
      </c>
      <c r="D161" s="54">
        <v>254</v>
      </c>
    </row>
    <row r="162" spans="1:4">
      <c r="A162" s="53">
        <v>39830</v>
      </c>
      <c r="B162" s="54" t="s">
        <v>237</v>
      </c>
      <c r="C162" s="54" t="s">
        <v>238</v>
      </c>
      <c r="D162" s="54">
        <v>88</v>
      </c>
    </row>
    <row r="163" spans="1:4">
      <c r="A163" s="53">
        <v>39830</v>
      </c>
      <c r="B163" s="54" t="s">
        <v>237</v>
      </c>
      <c r="C163" s="54" t="s">
        <v>238</v>
      </c>
      <c r="D163" s="54">
        <v>329</v>
      </c>
    </row>
    <row r="164" spans="1:4">
      <c r="A164" s="53">
        <v>39830</v>
      </c>
      <c r="B164" s="54" t="s">
        <v>237</v>
      </c>
      <c r="C164" s="54" t="s">
        <v>238</v>
      </c>
      <c r="D164" s="54">
        <v>577</v>
      </c>
    </row>
    <row r="165" spans="1:4">
      <c r="A165" s="53">
        <v>39830</v>
      </c>
      <c r="B165" s="54" t="s">
        <v>249</v>
      </c>
      <c r="C165" s="54" t="s">
        <v>249</v>
      </c>
      <c r="D165" s="54">
        <v>240</v>
      </c>
    </row>
    <row r="166" spans="1:4">
      <c r="A166" s="53">
        <v>39830</v>
      </c>
      <c r="B166" s="54" t="s">
        <v>239</v>
      </c>
      <c r="C166" s="54" t="s">
        <v>240</v>
      </c>
      <c r="D166" s="54">
        <v>390</v>
      </c>
    </row>
    <row r="167" spans="1:4">
      <c r="A167" s="53">
        <v>39830</v>
      </c>
      <c r="B167" s="54" t="s">
        <v>239</v>
      </c>
      <c r="C167" s="54" t="s">
        <v>240</v>
      </c>
      <c r="D167" s="54">
        <v>646</v>
      </c>
    </row>
    <row r="168" spans="1:4">
      <c r="A168" s="53">
        <v>39830</v>
      </c>
      <c r="B168" s="54" t="s">
        <v>239</v>
      </c>
      <c r="C168" s="54" t="s">
        <v>240</v>
      </c>
      <c r="D168" s="54">
        <v>317</v>
      </c>
    </row>
    <row r="169" spans="1:4">
      <c r="A169" s="53">
        <v>39830</v>
      </c>
      <c r="B169" s="54" t="s">
        <v>239</v>
      </c>
      <c r="C169" s="54" t="s">
        <v>240</v>
      </c>
      <c r="D169" s="54">
        <v>290</v>
      </c>
    </row>
    <row r="170" spans="1:4">
      <c r="A170" s="53">
        <v>39830</v>
      </c>
      <c r="B170" s="54" t="s">
        <v>237</v>
      </c>
      <c r="C170" s="54" t="s">
        <v>238</v>
      </c>
      <c r="D170" s="54">
        <v>87</v>
      </c>
    </row>
    <row r="171" spans="1:4">
      <c r="A171" s="53">
        <v>39830</v>
      </c>
      <c r="B171" s="54" t="s">
        <v>239</v>
      </c>
      <c r="C171" s="54" t="s">
        <v>240</v>
      </c>
      <c r="D171" s="54">
        <v>70</v>
      </c>
    </row>
    <row r="172" spans="1:4">
      <c r="A172" s="53">
        <v>39830</v>
      </c>
      <c r="B172" s="54" t="s">
        <v>239</v>
      </c>
      <c r="C172" s="54" t="s">
        <v>240</v>
      </c>
      <c r="D172" s="54">
        <v>103</v>
      </c>
    </row>
    <row r="173" spans="1:4">
      <c r="A173" s="53">
        <v>39830</v>
      </c>
      <c r="B173" s="54" t="s">
        <v>239</v>
      </c>
      <c r="C173" s="54" t="s">
        <v>240</v>
      </c>
      <c r="D173" s="54">
        <v>225</v>
      </c>
    </row>
    <row r="174" spans="1:4">
      <c r="A174" s="53">
        <v>39830</v>
      </c>
      <c r="B174" s="54" t="s">
        <v>239</v>
      </c>
      <c r="C174" s="54" t="s">
        <v>240</v>
      </c>
      <c r="D174" s="54">
        <v>258</v>
      </c>
    </row>
    <row r="175" spans="1:4">
      <c r="A175" s="53">
        <v>39830</v>
      </c>
      <c r="B175" s="54" t="s">
        <v>239</v>
      </c>
      <c r="C175" s="54" t="s">
        <v>240</v>
      </c>
      <c r="D175" s="54">
        <v>70</v>
      </c>
    </row>
    <row r="176" spans="1:4">
      <c r="A176" s="53">
        <v>39830</v>
      </c>
      <c r="B176" s="54" t="s">
        <v>239</v>
      </c>
      <c r="C176" s="54" t="s">
        <v>240</v>
      </c>
      <c r="D176" s="54">
        <v>217</v>
      </c>
    </row>
    <row r="177" spans="1:4">
      <c r="A177" s="53">
        <v>39830</v>
      </c>
      <c r="B177" s="54" t="s">
        <v>239</v>
      </c>
      <c r="C177" s="54" t="s">
        <v>240</v>
      </c>
      <c r="D177" s="54">
        <v>64</v>
      </c>
    </row>
    <row r="178" spans="1:4">
      <c r="A178" s="53">
        <v>39830</v>
      </c>
      <c r="B178" s="54" t="s">
        <v>239</v>
      </c>
      <c r="C178" s="54" t="s">
        <v>240</v>
      </c>
      <c r="D178" s="54">
        <v>24</v>
      </c>
    </row>
    <row r="179" spans="1:4">
      <c r="A179" s="53">
        <v>39830</v>
      </c>
      <c r="B179" s="54" t="s">
        <v>239</v>
      </c>
      <c r="C179" s="54" t="s">
        <v>240</v>
      </c>
      <c r="D179" s="54">
        <v>221</v>
      </c>
    </row>
    <row r="180" spans="1:4">
      <c r="A180" s="53">
        <v>39830</v>
      </c>
      <c r="B180" s="54" t="s">
        <v>249</v>
      </c>
      <c r="C180" s="54" t="s">
        <v>249</v>
      </c>
      <c r="D180" s="54">
        <v>500</v>
      </c>
    </row>
    <row r="181" spans="1:4">
      <c r="A181" s="53">
        <v>39831</v>
      </c>
      <c r="B181" s="54" t="s">
        <v>239</v>
      </c>
      <c r="C181" s="54" t="s">
        <v>240</v>
      </c>
      <c r="D181" s="54">
        <v>153</v>
      </c>
    </row>
    <row r="182" spans="1:4">
      <c r="A182" s="53">
        <v>39831</v>
      </c>
      <c r="B182" s="54" t="s">
        <v>239</v>
      </c>
      <c r="C182" s="54" t="s">
        <v>240</v>
      </c>
      <c r="D182" s="54">
        <v>6</v>
      </c>
    </row>
    <row r="183" spans="1:4">
      <c r="A183" s="53">
        <v>39831</v>
      </c>
      <c r="B183" s="54" t="s">
        <v>239</v>
      </c>
      <c r="C183" s="54" t="s">
        <v>240</v>
      </c>
      <c r="D183" s="54">
        <v>148</v>
      </c>
    </row>
    <row r="184" spans="1:4">
      <c r="A184" s="53">
        <v>39832</v>
      </c>
      <c r="B184" s="54" t="s">
        <v>239</v>
      </c>
      <c r="C184" s="54" t="s">
        <v>240</v>
      </c>
      <c r="D184" s="54">
        <v>40</v>
      </c>
    </row>
    <row r="185" spans="1:4">
      <c r="A185" s="53">
        <v>39833</v>
      </c>
      <c r="B185" s="54" t="s">
        <v>237</v>
      </c>
      <c r="C185" s="54" t="s">
        <v>252</v>
      </c>
      <c r="D185" s="54">
        <v>447</v>
      </c>
    </row>
    <row r="186" spans="1:4">
      <c r="A186" s="53">
        <v>39833</v>
      </c>
      <c r="B186" s="54" t="s">
        <v>243</v>
      </c>
      <c r="C186" s="54" t="s">
        <v>251</v>
      </c>
      <c r="D186" s="54">
        <v>293</v>
      </c>
    </row>
    <row r="187" spans="1:4">
      <c r="A187" s="53">
        <v>39833</v>
      </c>
      <c r="B187" s="54" t="s">
        <v>243</v>
      </c>
      <c r="C187" s="54" t="s">
        <v>244</v>
      </c>
      <c r="D187" s="54">
        <v>521</v>
      </c>
    </row>
    <row r="188" spans="1:4">
      <c r="A188" s="53">
        <v>39833</v>
      </c>
      <c r="B188" s="54" t="s">
        <v>243</v>
      </c>
      <c r="C188" s="54" t="s">
        <v>251</v>
      </c>
      <c r="D188" s="54">
        <v>110</v>
      </c>
    </row>
    <row r="189" spans="1:4">
      <c r="A189" s="53">
        <v>39833</v>
      </c>
      <c r="B189" s="54" t="s">
        <v>239</v>
      </c>
      <c r="C189" s="54" t="s">
        <v>240</v>
      </c>
      <c r="D189" s="54">
        <v>42</v>
      </c>
    </row>
    <row r="190" spans="1:4">
      <c r="A190" s="53">
        <v>39833</v>
      </c>
      <c r="B190" s="54" t="s">
        <v>239</v>
      </c>
      <c r="C190" s="54" t="s">
        <v>240</v>
      </c>
      <c r="D190" s="54">
        <v>56</v>
      </c>
    </row>
    <row r="191" spans="1:4">
      <c r="A191" s="53">
        <v>39833</v>
      </c>
      <c r="B191" s="54" t="s">
        <v>239</v>
      </c>
      <c r="C191" s="54" t="s">
        <v>240</v>
      </c>
      <c r="D191" s="54">
        <v>109</v>
      </c>
    </row>
    <row r="192" spans="1:4">
      <c r="A192" s="53">
        <v>39833</v>
      </c>
      <c r="B192" s="54" t="s">
        <v>239</v>
      </c>
      <c r="C192" s="54" t="s">
        <v>240</v>
      </c>
      <c r="D192" s="54">
        <v>49</v>
      </c>
    </row>
    <row r="193" spans="1:4">
      <c r="A193" s="53">
        <v>39835</v>
      </c>
      <c r="B193" s="54" t="s">
        <v>245</v>
      </c>
      <c r="C193" s="54" t="s">
        <v>253</v>
      </c>
      <c r="D193" s="54">
        <v>500</v>
      </c>
    </row>
    <row r="194" spans="1:4">
      <c r="A194" s="53">
        <v>39837</v>
      </c>
      <c r="B194" s="54" t="s">
        <v>239</v>
      </c>
      <c r="C194" s="54" t="s">
        <v>240</v>
      </c>
      <c r="D194" s="54">
        <v>33</v>
      </c>
    </row>
    <row r="195" spans="1:4">
      <c r="A195" s="53">
        <v>39837</v>
      </c>
      <c r="B195" s="54" t="s">
        <v>239</v>
      </c>
      <c r="C195" s="54" t="s">
        <v>240</v>
      </c>
      <c r="D195" s="54">
        <v>20</v>
      </c>
    </row>
    <row r="196" spans="1:4">
      <c r="A196" s="53">
        <v>39837</v>
      </c>
      <c r="B196" s="54" t="s">
        <v>239</v>
      </c>
      <c r="C196" s="54" t="s">
        <v>240</v>
      </c>
      <c r="D196" s="54">
        <v>24</v>
      </c>
    </row>
    <row r="197" spans="1:4">
      <c r="A197" s="53">
        <v>39837</v>
      </c>
      <c r="B197" s="54" t="s">
        <v>239</v>
      </c>
      <c r="C197" s="54" t="s">
        <v>254</v>
      </c>
      <c r="D197" s="54">
        <v>249</v>
      </c>
    </row>
    <row r="198" spans="1:4">
      <c r="A198" s="53">
        <v>39837</v>
      </c>
      <c r="B198" s="54" t="s">
        <v>239</v>
      </c>
      <c r="C198" s="54" t="s">
        <v>240</v>
      </c>
      <c r="D198" s="54">
        <v>182.2</v>
      </c>
    </row>
    <row r="199" spans="1:4">
      <c r="A199" s="53">
        <v>39837</v>
      </c>
      <c r="B199" s="54" t="s">
        <v>239</v>
      </c>
      <c r="C199" s="54" t="s">
        <v>240</v>
      </c>
      <c r="D199" s="54">
        <v>440.8</v>
      </c>
    </row>
    <row r="200" spans="1:4">
      <c r="A200" s="53">
        <v>39837</v>
      </c>
      <c r="B200" s="54" t="s">
        <v>239</v>
      </c>
      <c r="C200" s="54" t="s">
        <v>240</v>
      </c>
      <c r="D200" s="54">
        <v>144</v>
      </c>
    </row>
    <row r="201" spans="1:4">
      <c r="A201" s="53">
        <v>39837</v>
      </c>
      <c r="B201" s="54" t="s">
        <v>239</v>
      </c>
      <c r="C201" s="54" t="s">
        <v>240</v>
      </c>
      <c r="D201" s="54">
        <v>22</v>
      </c>
    </row>
    <row r="202" spans="1:4">
      <c r="A202" s="53">
        <v>39837</v>
      </c>
      <c r="B202" s="54" t="s">
        <v>239</v>
      </c>
      <c r="C202" s="54" t="s">
        <v>240</v>
      </c>
      <c r="D202" s="54">
        <v>53</v>
      </c>
    </row>
    <row r="203" spans="1:4">
      <c r="A203" s="53">
        <v>39837</v>
      </c>
      <c r="B203" s="54" t="s">
        <v>239</v>
      </c>
      <c r="C203" s="54" t="s">
        <v>240</v>
      </c>
      <c r="D203" s="54">
        <v>43</v>
      </c>
    </row>
    <row r="204" spans="1:4">
      <c r="A204" s="53">
        <v>39838</v>
      </c>
      <c r="B204" s="54" t="s">
        <v>239</v>
      </c>
      <c r="C204" s="54" t="s">
        <v>254</v>
      </c>
      <c r="D204" s="54">
        <v>230</v>
      </c>
    </row>
    <row r="205" spans="1:4">
      <c r="A205" s="53">
        <v>39838</v>
      </c>
      <c r="B205" s="54" t="s">
        <v>243</v>
      </c>
      <c r="C205" s="54" t="s">
        <v>244</v>
      </c>
      <c r="D205" s="54">
        <v>1200</v>
      </c>
    </row>
    <row r="206" spans="1:4">
      <c r="A206" s="53">
        <v>39838</v>
      </c>
      <c r="B206" s="54" t="s">
        <v>248</v>
      </c>
      <c r="C206" s="54" t="s">
        <v>255</v>
      </c>
      <c r="D206" s="54">
        <v>500</v>
      </c>
    </row>
    <row r="207" spans="1:4">
      <c r="A207" s="53">
        <v>39838</v>
      </c>
      <c r="B207" s="54" t="s">
        <v>248</v>
      </c>
      <c r="C207" s="54" t="s">
        <v>255</v>
      </c>
      <c r="D207" s="54">
        <v>420</v>
      </c>
    </row>
    <row r="208" spans="1:4">
      <c r="A208" s="53">
        <v>39838</v>
      </c>
      <c r="B208" s="54" t="s">
        <v>248</v>
      </c>
      <c r="C208" s="54" t="s">
        <v>248</v>
      </c>
      <c r="D208" s="54">
        <v>1000</v>
      </c>
    </row>
    <row r="209" spans="1:4">
      <c r="A209" s="53">
        <v>39838</v>
      </c>
      <c r="B209" s="54" t="s">
        <v>248</v>
      </c>
      <c r="C209" s="54" t="s">
        <v>248</v>
      </c>
      <c r="D209" s="54">
        <v>1900</v>
      </c>
    </row>
    <row r="210" spans="1:4">
      <c r="A210" s="53">
        <v>39839</v>
      </c>
      <c r="B210" s="54" t="s">
        <v>245</v>
      </c>
      <c r="C210" s="54" t="s">
        <v>253</v>
      </c>
      <c r="D210" s="54">
        <v>500</v>
      </c>
    </row>
    <row r="211" spans="1:4">
      <c r="A211" s="53">
        <v>39839</v>
      </c>
      <c r="B211" s="54" t="s">
        <v>239</v>
      </c>
      <c r="C211" s="54" t="s">
        <v>240</v>
      </c>
      <c r="D211" s="54">
        <v>278</v>
      </c>
    </row>
    <row r="212" spans="1:4">
      <c r="A212" s="53">
        <v>39839</v>
      </c>
      <c r="B212" s="54" t="s">
        <v>239</v>
      </c>
      <c r="C212" s="54" t="s">
        <v>240</v>
      </c>
      <c r="D212" s="54">
        <v>344</v>
      </c>
    </row>
    <row r="213" spans="1:4">
      <c r="A213" s="53">
        <v>39839</v>
      </c>
      <c r="B213" s="54" t="s">
        <v>239</v>
      </c>
      <c r="C213" s="54" t="s">
        <v>240</v>
      </c>
      <c r="D213" s="54">
        <v>65</v>
      </c>
    </row>
    <row r="214" spans="1:4">
      <c r="A214" s="53">
        <v>39839</v>
      </c>
      <c r="B214" s="54" t="s">
        <v>245</v>
      </c>
      <c r="C214" s="54" t="s">
        <v>246</v>
      </c>
      <c r="D214" s="54">
        <v>40</v>
      </c>
    </row>
    <row r="215" spans="1:4">
      <c r="A215" s="53">
        <v>39839</v>
      </c>
      <c r="B215" s="54" t="s">
        <v>245</v>
      </c>
      <c r="C215" s="54" t="s">
        <v>250</v>
      </c>
      <c r="D215" s="54">
        <v>4500</v>
      </c>
    </row>
    <row r="216" spans="1:4">
      <c r="A216" s="53">
        <v>39840</v>
      </c>
      <c r="B216" s="54" t="s">
        <v>239</v>
      </c>
      <c r="C216" s="54" t="s">
        <v>240</v>
      </c>
      <c r="D216" s="54">
        <v>40</v>
      </c>
    </row>
    <row r="217" spans="1:4">
      <c r="A217" s="53">
        <v>39840</v>
      </c>
      <c r="B217" s="54" t="s">
        <v>239</v>
      </c>
      <c r="C217" s="54" t="s">
        <v>240</v>
      </c>
      <c r="D217" s="54">
        <v>200</v>
      </c>
    </row>
    <row r="218" spans="1:4">
      <c r="A218" s="53">
        <v>39840</v>
      </c>
      <c r="B218" s="54" t="s">
        <v>239</v>
      </c>
      <c r="C218" s="54" t="s">
        <v>240</v>
      </c>
      <c r="D218" s="54">
        <v>40</v>
      </c>
    </row>
    <row r="219" spans="1:4">
      <c r="A219" s="53">
        <v>39841</v>
      </c>
      <c r="B219" s="54" t="s">
        <v>249</v>
      </c>
      <c r="C219" s="54" t="s">
        <v>249</v>
      </c>
      <c r="D219" s="54">
        <v>8400</v>
      </c>
    </row>
    <row r="220" spans="1:4">
      <c r="A220" s="53">
        <v>39843</v>
      </c>
      <c r="B220" s="54" t="s">
        <v>243</v>
      </c>
      <c r="C220" s="54" t="s">
        <v>251</v>
      </c>
      <c r="D220" s="54">
        <v>500</v>
      </c>
    </row>
    <row r="221" spans="1:4">
      <c r="A221" s="53">
        <v>39844</v>
      </c>
      <c r="B221" s="54" t="s">
        <v>245</v>
      </c>
      <c r="C221" s="54" t="s">
        <v>246</v>
      </c>
      <c r="D221" s="54">
        <v>207</v>
      </c>
    </row>
    <row r="222" spans="1:4">
      <c r="A222" s="53">
        <v>39845</v>
      </c>
      <c r="B222" s="54" t="s">
        <v>243</v>
      </c>
      <c r="C222" s="54" t="s">
        <v>244</v>
      </c>
      <c r="D222" s="54">
        <v>5000</v>
      </c>
    </row>
    <row r="223" spans="1:4">
      <c r="A223" s="53">
        <v>39845</v>
      </c>
      <c r="B223" s="54" t="s">
        <v>237</v>
      </c>
      <c r="C223" s="54" t="s">
        <v>238</v>
      </c>
      <c r="D223" s="54">
        <v>103.44</v>
      </c>
    </row>
    <row r="224" spans="1:4">
      <c r="A224" s="53">
        <v>39845</v>
      </c>
      <c r="B224" s="54" t="s">
        <v>237</v>
      </c>
      <c r="C224" s="54" t="s">
        <v>238</v>
      </c>
      <c r="D224" s="54">
        <v>50.6</v>
      </c>
    </row>
    <row r="225" spans="1:4">
      <c r="A225" s="53">
        <v>39845</v>
      </c>
      <c r="B225" s="54" t="s">
        <v>237</v>
      </c>
      <c r="C225" s="54" t="s">
        <v>238</v>
      </c>
      <c r="D225" s="54">
        <v>147.5</v>
      </c>
    </row>
    <row r="226" spans="1:4">
      <c r="A226" s="53">
        <v>39845</v>
      </c>
      <c r="B226" s="54" t="s">
        <v>237</v>
      </c>
      <c r="C226" s="54" t="s">
        <v>238</v>
      </c>
      <c r="D226" s="54">
        <v>131.19999999999999</v>
      </c>
    </row>
    <row r="227" spans="1:4">
      <c r="A227" s="53">
        <v>39845</v>
      </c>
      <c r="B227" s="54" t="s">
        <v>239</v>
      </c>
      <c r="C227" s="54" t="s">
        <v>240</v>
      </c>
      <c r="D227" s="54">
        <v>300.60000000000002</v>
      </c>
    </row>
    <row r="228" spans="1:4">
      <c r="A228" s="53">
        <v>39845</v>
      </c>
      <c r="B228" s="54" t="s">
        <v>239</v>
      </c>
      <c r="C228" s="54" t="s">
        <v>240</v>
      </c>
      <c r="D228" s="54">
        <v>73.2</v>
      </c>
    </row>
    <row r="229" spans="1:4">
      <c r="A229" s="53">
        <v>39845</v>
      </c>
      <c r="B229" s="54" t="s">
        <v>239</v>
      </c>
      <c r="C229" s="54" t="s">
        <v>240</v>
      </c>
      <c r="D229" s="54">
        <v>407</v>
      </c>
    </row>
    <row r="230" spans="1:4">
      <c r="A230" s="53">
        <v>39845</v>
      </c>
      <c r="B230" s="54" t="s">
        <v>239</v>
      </c>
      <c r="C230" s="54" t="s">
        <v>240</v>
      </c>
      <c r="D230" s="54">
        <v>172</v>
      </c>
    </row>
    <row r="231" spans="1:4">
      <c r="A231" s="53">
        <v>39845</v>
      </c>
      <c r="B231" s="54" t="s">
        <v>239</v>
      </c>
      <c r="C231" s="54" t="s">
        <v>240</v>
      </c>
      <c r="D231" s="54">
        <v>35.799999999999997</v>
      </c>
    </row>
    <row r="232" spans="1:4">
      <c r="A232" s="53">
        <v>39845</v>
      </c>
      <c r="B232" s="54" t="s">
        <v>237</v>
      </c>
      <c r="C232" s="54" t="s">
        <v>238</v>
      </c>
      <c r="D232" s="54">
        <v>159.30000000000001</v>
      </c>
    </row>
    <row r="233" spans="1:4">
      <c r="A233" s="53">
        <v>39845</v>
      </c>
      <c r="B233" s="54" t="s">
        <v>241</v>
      </c>
      <c r="C233" s="54" t="s">
        <v>247</v>
      </c>
      <c r="D233" s="54">
        <v>39.700000000000003</v>
      </c>
    </row>
    <row r="234" spans="1:4">
      <c r="A234" s="53">
        <v>39845</v>
      </c>
      <c r="B234" s="54" t="s">
        <v>237</v>
      </c>
      <c r="C234" s="54" t="s">
        <v>238</v>
      </c>
      <c r="D234" s="54">
        <v>73.2</v>
      </c>
    </row>
    <row r="235" spans="1:4">
      <c r="A235" s="53">
        <v>39845</v>
      </c>
      <c r="B235" s="54" t="s">
        <v>239</v>
      </c>
      <c r="C235" s="54" t="s">
        <v>240</v>
      </c>
      <c r="D235" s="54">
        <v>150.19999999999999</v>
      </c>
    </row>
    <row r="236" spans="1:4">
      <c r="A236" s="53">
        <v>39845</v>
      </c>
      <c r="B236" s="54" t="s">
        <v>237</v>
      </c>
      <c r="C236" s="54" t="s">
        <v>252</v>
      </c>
      <c r="D236" s="54">
        <v>147.5</v>
      </c>
    </row>
    <row r="237" spans="1:4">
      <c r="A237" s="53">
        <v>39845</v>
      </c>
      <c r="B237" s="54" t="s">
        <v>248</v>
      </c>
      <c r="C237" s="54" t="s">
        <v>248</v>
      </c>
      <c r="D237" s="54">
        <v>352.8</v>
      </c>
    </row>
    <row r="238" spans="1:4">
      <c r="A238" s="53">
        <v>39845</v>
      </c>
      <c r="B238" s="54" t="s">
        <v>239</v>
      </c>
      <c r="C238" s="54" t="s">
        <v>240</v>
      </c>
      <c r="D238" s="54">
        <v>95</v>
      </c>
    </row>
    <row r="239" spans="1:4">
      <c r="A239" s="53">
        <v>39845</v>
      </c>
      <c r="B239" s="54" t="s">
        <v>239</v>
      </c>
      <c r="C239" s="54" t="s">
        <v>240</v>
      </c>
      <c r="D239" s="54">
        <v>46.5</v>
      </c>
    </row>
    <row r="240" spans="1:4">
      <c r="A240" s="53">
        <v>39845</v>
      </c>
      <c r="B240" s="54" t="s">
        <v>239</v>
      </c>
      <c r="C240" s="54" t="s">
        <v>240</v>
      </c>
      <c r="D240" s="54">
        <v>50.12</v>
      </c>
    </row>
    <row r="241" spans="1:4">
      <c r="A241" s="53">
        <v>39848</v>
      </c>
      <c r="B241" s="54" t="s">
        <v>249</v>
      </c>
      <c r="C241" s="54" t="s">
        <v>249</v>
      </c>
      <c r="D241" s="54">
        <v>500</v>
      </c>
    </row>
    <row r="242" spans="1:4">
      <c r="A242" s="53">
        <v>39848</v>
      </c>
      <c r="B242" s="54" t="s">
        <v>239</v>
      </c>
      <c r="C242" s="54" t="s">
        <v>254</v>
      </c>
      <c r="D242" s="54">
        <v>330</v>
      </c>
    </row>
    <row r="243" spans="1:4">
      <c r="A243" s="53">
        <v>39848</v>
      </c>
      <c r="B243" s="54" t="s">
        <v>243</v>
      </c>
      <c r="C243" s="54" t="s">
        <v>244</v>
      </c>
      <c r="D243" s="54">
        <v>735</v>
      </c>
    </row>
    <row r="244" spans="1:4">
      <c r="A244" s="53">
        <v>39850</v>
      </c>
      <c r="B244" s="54" t="s">
        <v>239</v>
      </c>
      <c r="C244" s="54" t="s">
        <v>254</v>
      </c>
      <c r="D244" s="54">
        <v>195</v>
      </c>
    </row>
    <row r="245" spans="1:4">
      <c r="A245" s="53">
        <v>39850</v>
      </c>
      <c r="B245" s="54" t="s">
        <v>243</v>
      </c>
      <c r="C245" s="54" t="s">
        <v>251</v>
      </c>
      <c r="D245" s="54">
        <v>400</v>
      </c>
    </row>
    <row r="246" spans="1:4">
      <c r="A246" s="53">
        <v>39850</v>
      </c>
      <c r="B246" s="54" t="s">
        <v>237</v>
      </c>
      <c r="C246" s="54" t="s">
        <v>238</v>
      </c>
      <c r="D246" s="54">
        <v>2399</v>
      </c>
    </row>
    <row r="247" spans="1:4">
      <c r="A247" s="53">
        <v>39851</v>
      </c>
      <c r="B247" s="54" t="s">
        <v>239</v>
      </c>
      <c r="C247" s="54" t="s">
        <v>240</v>
      </c>
      <c r="D247" s="54">
        <v>1800</v>
      </c>
    </row>
    <row r="248" spans="1:4">
      <c r="A248" s="53">
        <v>39851</v>
      </c>
      <c r="B248" s="54" t="s">
        <v>237</v>
      </c>
      <c r="C248" s="54" t="s">
        <v>252</v>
      </c>
      <c r="D248" s="54">
        <v>326</v>
      </c>
    </row>
    <row r="249" spans="1:4">
      <c r="A249" s="53">
        <v>39851</v>
      </c>
      <c r="B249" s="54" t="s">
        <v>239</v>
      </c>
      <c r="C249" s="54" t="s">
        <v>240</v>
      </c>
      <c r="D249" s="54">
        <v>216</v>
      </c>
    </row>
    <row r="250" spans="1:4">
      <c r="A250" s="53">
        <v>39851</v>
      </c>
      <c r="B250" s="54" t="s">
        <v>243</v>
      </c>
      <c r="C250" s="54" t="s">
        <v>244</v>
      </c>
      <c r="D250" s="54">
        <v>436</v>
      </c>
    </row>
    <row r="251" spans="1:4">
      <c r="A251" s="53">
        <v>39851</v>
      </c>
      <c r="B251" s="54" t="s">
        <v>237</v>
      </c>
      <c r="C251" s="54" t="s">
        <v>238</v>
      </c>
      <c r="D251" s="54">
        <v>215</v>
      </c>
    </row>
    <row r="252" spans="1:4">
      <c r="A252" s="53">
        <v>39851</v>
      </c>
      <c r="B252" s="54" t="s">
        <v>237</v>
      </c>
      <c r="C252" s="54" t="s">
        <v>238</v>
      </c>
      <c r="D252" s="54">
        <v>109</v>
      </c>
    </row>
    <row r="253" spans="1:4">
      <c r="A253" s="53">
        <v>39853</v>
      </c>
      <c r="B253" s="54" t="s">
        <v>239</v>
      </c>
      <c r="C253" s="54" t="s">
        <v>240</v>
      </c>
      <c r="D253" s="54">
        <v>20</v>
      </c>
    </row>
    <row r="254" spans="1:4">
      <c r="A254" s="53">
        <v>39853</v>
      </c>
      <c r="B254" s="54" t="s">
        <v>245</v>
      </c>
      <c r="C254" s="54" t="s">
        <v>246</v>
      </c>
      <c r="D254" s="54">
        <v>50</v>
      </c>
    </row>
    <row r="255" spans="1:4">
      <c r="A255" s="53">
        <v>39854</v>
      </c>
      <c r="B255" s="54" t="s">
        <v>237</v>
      </c>
      <c r="C255" s="54" t="s">
        <v>252</v>
      </c>
      <c r="D255" s="54">
        <v>178</v>
      </c>
    </row>
    <row r="256" spans="1:4">
      <c r="A256" s="53">
        <v>39854</v>
      </c>
      <c r="B256" s="54" t="s">
        <v>239</v>
      </c>
      <c r="C256" s="54" t="s">
        <v>254</v>
      </c>
      <c r="D256" s="54">
        <v>165</v>
      </c>
    </row>
    <row r="257" spans="1:4">
      <c r="A257" s="53">
        <v>39854</v>
      </c>
      <c r="B257" s="54" t="s">
        <v>239</v>
      </c>
      <c r="C257" s="54" t="s">
        <v>240</v>
      </c>
      <c r="D257" s="54">
        <v>120</v>
      </c>
    </row>
    <row r="258" spans="1:4">
      <c r="A258" s="53">
        <v>39854</v>
      </c>
      <c r="B258" s="54" t="s">
        <v>245</v>
      </c>
      <c r="C258" s="54" t="s">
        <v>246</v>
      </c>
      <c r="D258" s="54">
        <v>882</v>
      </c>
    </row>
    <row r="259" spans="1:4">
      <c r="A259" s="53">
        <v>39855</v>
      </c>
      <c r="B259" s="54" t="s">
        <v>243</v>
      </c>
      <c r="C259" s="54" t="s">
        <v>251</v>
      </c>
      <c r="D259" s="54">
        <v>548</v>
      </c>
    </row>
    <row r="260" spans="1:4">
      <c r="A260" s="53">
        <v>39855</v>
      </c>
      <c r="B260" s="54" t="s">
        <v>245</v>
      </c>
      <c r="C260" s="54" t="s">
        <v>246</v>
      </c>
      <c r="D260" s="54">
        <v>882</v>
      </c>
    </row>
    <row r="261" spans="1:4">
      <c r="A261" s="53">
        <v>39855</v>
      </c>
      <c r="B261" s="54" t="s">
        <v>239</v>
      </c>
      <c r="C261" s="54" t="s">
        <v>254</v>
      </c>
      <c r="D261" s="54">
        <v>211</v>
      </c>
    </row>
    <row r="262" spans="1:4">
      <c r="A262" s="53">
        <v>39855</v>
      </c>
      <c r="B262" s="54" t="s">
        <v>243</v>
      </c>
      <c r="C262" s="54" t="s">
        <v>251</v>
      </c>
      <c r="D262" s="54">
        <v>100</v>
      </c>
    </row>
    <row r="263" spans="1:4">
      <c r="A263" s="53">
        <v>39856</v>
      </c>
      <c r="B263" s="54" t="s">
        <v>239</v>
      </c>
      <c r="C263" s="54" t="s">
        <v>254</v>
      </c>
      <c r="D263" s="54">
        <v>180</v>
      </c>
    </row>
    <row r="264" spans="1:4">
      <c r="A264" s="53">
        <v>39856</v>
      </c>
      <c r="B264" s="54" t="s">
        <v>239</v>
      </c>
      <c r="C264" s="54" t="s">
        <v>240</v>
      </c>
      <c r="D264" s="54">
        <v>42</v>
      </c>
    </row>
    <row r="265" spans="1:4">
      <c r="A265" s="53">
        <v>39856</v>
      </c>
      <c r="B265" s="54" t="s">
        <v>239</v>
      </c>
      <c r="C265" s="54" t="s">
        <v>240</v>
      </c>
      <c r="D265" s="54">
        <v>361</v>
      </c>
    </row>
    <row r="266" spans="1:4">
      <c r="A266" s="53">
        <v>39857</v>
      </c>
      <c r="B266" s="54" t="s">
        <v>239</v>
      </c>
      <c r="C266" s="54" t="s">
        <v>240</v>
      </c>
      <c r="D266" s="54">
        <v>100</v>
      </c>
    </row>
    <row r="267" spans="1:4">
      <c r="A267" s="53">
        <v>39857</v>
      </c>
      <c r="B267" s="54" t="s">
        <v>237</v>
      </c>
      <c r="C267" s="54" t="s">
        <v>256</v>
      </c>
      <c r="D267" s="54">
        <v>2000</v>
      </c>
    </row>
    <row r="268" spans="1:4">
      <c r="A268" s="53">
        <v>39857</v>
      </c>
      <c r="B268" s="54" t="s">
        <v>249</v>
      </c>
      <c r="C268" s="54" t="s">
        <v>249</v>
      </c>
      <c r="D268" s="54">
        <v>500</v>
      </c>
    </row>
    <row r="269" spans="1:4">
      <c r="A269" s="53">
        <v>39859</v>
      </c>
      <c r="B269" s="54" t="s">
        <v>245</v>
      </c>
      <c r="C269" s="54" t="s">
        <v>250</v>
      </c>
      <c r="D269" s="54">
        <v>22500</v>
      </c>
    </row>
    <row r="270" spans="1:4">
      <c r="A270" s="53">
        <v>39859</v>
      </c>
      <c r="B270" s="54" t="s">
        <v>241</v>
      </c>
      <c r="C270" s="54" t="s">
        <v>247</v>
      </c>
      <c r="D270" s="54">
        <v>710</v>
      </c>
    </row>
    <row r="271" spans="1:4">
      <c r="A271" s="53">
        <v>39859</v>
      </c>
      <c r="B271" s="54" t="s">
        <v>239</v>
      </c>
      <c r="C271" s="54" t="s">
        <v>240</v>
      </c>
      <c r="D271" s="54">
        <v>143.69999999999999</v>
      </c>
    </row>
    <row r="272" spans="1:4">
      <c r="A272" s="53">
        <v>39859</v>
      </c>
      <c r="B272" s="54" t="s">
        <v>239</v>
      </c>
      <c r="C272" s="54" t="s">
        <v>240</v>
      </c>
      <c r="D272" s="54">
        <v>47.6</v>
      </c>
    </row>
    <row r="273" spans="1:4">
      <c r="A273" s="53">
        <v>39859</v>
      </c>
      <c r="B273" s="54" t="s">
        <v>239</v>
      </c>
      <c r="C273" s="54" t="s">
        <v>240</v>
      </c>
      <c r="D273" s="54">
        <v>89.4</v>
      </c>
    </row>
    <row r="274" spans="1:4">
      <c r="A274" s="53">
        <v>39859</v>
      </c>
      <c r="B274" s="54" t="s">
        <v>239</v>
      </c>
      <c r="C274" s="54" t="s">
        <v>240</v>
      </c>
      <c r="D274" s="54">
        <v>98.4</v>
      </c>
    </row>
    <row r="275" spans="1:4">
      <c r="A275" s="53">
        <v>39859</v>
      </c>
      <c r="B275" s="54" t="s">
        <v>239</v>
      </c>
      <c r="C275" s="54" t="s">
        <v>240</v>
      </c>
      <c r="D275" s="54">
        <v>31.4</v>
      </c>
    </row>
    <row r="276" spans="1:4">
      <c r="A276" s="53">
        <v>39859</v>
      </c>
      <c r="B276" s="54" t="s">
        <v>239</v>
      </c>
      <c r="C276" s="54" t="s">
        <v>240</v>
      </c>
      <c r="D276" s="54">
        <v>63.9</v>
      </c>
    </row>
    <row r="277" spans="1:4">
      <c r="A277" s="53">
        <v>39859</v>
      </c>
      <c r="B277" s="54" t="s">
        <v>239</v>
      </c>
      <c r="C277" s="54" t="s">
        <v>240</v>
      </c>
      <c r="D277" s="54">
        <v>114.7</v>
      </c>
    </row>
    <row r="278" spans="1:4">
      <c r="A278" s="53">
        <v>39861</v>
      </c>
      <c r="B278" s="54" t="s">
        <v>239</v>
      </c>
      <c r="C278" s="54" t="s">
        <v>240</v>
      </c>
      <c r="D278" s="54">
        <v>99</v>
      </c>
    </row>
    <row r="279" spans="1:4">
      <c r="A279" s="53">
        <v>39861</v>
      </c>
      <c r="B279" s="54" t="s">
        <v>237</v>
      </c>
      <c r="C279" s="54" t="s">
        <v>252</v>
      </c>
      <c r="D279" s="54">
        <v>1395</v>
      </c>
    </row>
    <row r="280" spans="1:4">
      <c r="A280" s="53">
        <v>39862</v>
      </c>
      <c r="B280" s="54" t="s">
        <v>239</v>
      </c>
      <c r="C280" s="54" t="s">
        <v>254</v>
      </c>
      <c r="D280" s="54">
        <v>337</v>
      </c>
    </row>
    <row r="281" spans="1:4">
      <c r="A281" s="53">
        <v>39862</v>
      </c>
      <c r="B281" s="54" t="s">
        <v>239</v>
      </c>
      <c r="C281" s="54" t="s">
        <v>240</v>
      </c>
      <c r="D281" s="54">
        <v>106</v>
      </c>
    </row>
    <row r="282" spans="1:4">
      <c r="A282" s="53">
        <v>39862</v>
      </c>
      <c r="B282" s="54" t="s">
        <v>237</v>
      </c>
      <c r="C282" s="54" t="s">
        <v>252</v>
      </c>
      <c r="D282" s="54">
        <v>86</v>
      </c>
    </row>
    <row r="283" spans="1:4">
      <c r="A283" s="53">
        <v>39862</v>
      </c>
      <c r="B283" s="54" t="s">
        <v>239</v>
      </c>
      <c r="C283" s="54" t="s">
        <v>240</v>
      </c>
      <c r="D283" s="54">
        <v>58</v>
      </c>
    </row>
    <row r="284" spans="1:4">
      <c r="A284" s="53">
        <v>39862</v>
      </c>
      <c r="B284" s="54" t="s">
        <v>237</v>
      </c>
      <c r="C284" s="54" t="s">
        <v>238</v>
      </c>
      <c r="D284" s="54">
        <v>241</v>
      </c>
    </row>
    <row r="285" spans="1:4">
      <c r="A285" s="53">
        <v>39862</v>
      </c>
      <c r="B285" s="54" t="s">
        <v>237</v>
      </c>
      <c r="C285" s="54" t="s">
        <v>252</v>
      </c>
      <c r="D285" s="54">
        <v>50</v>
      </c>
    </row>
    <row r="286" spans="1:4">
      <c r="A286" s="53">
        <v>39863</v>
      </c>
      <c r="B286" s="54" t="s">
        <v>239</v>
      </c>
      <c r="C286" s="54" t="s">
        <v>240</v>
      </c>
      <c r="D286" s="54">
        <v>63</v>
      </c>
    </row>
    <row r="287" spans="1:4">
      <c r="A287" s="53">
        <v>39863</v>
      </c>
      <c r="B287" s="54" t="s">
        <v>239</v>
      </c>
      <c r="C287" s="54" t="s">
        <v>254</v>
      </c>
      <c r="D287" s="54">
        <v>2500</v>
      </c>
    </row>
    <row r="288" spans="1:4">
      <c r="A288" s="53">
        <v>39866</v>
      </c>
      <c r="B288" s="54" t="s">
        <v>249</v>
      </c>
      <c r="C288" s="54" t="s">
        <v>249</v>
      </c>
      <c r="D288" s="54">
        <v>500</v>
      </c>
    </row>
    <row r="289" spans="1:4">
      <c r="A289" s="53">
        <v>39866</v>
      </c>
      <c r="B289" s="54" t="s">
        <v>239</v>
      </c>
      <c r="C289" s="54" t="s">
        <v>240</v>
      </c>
      <c r="D289" s="54">
        <v>30</v>
      </c>
    </row>
    <row r="290" spans="1:4">
      <c r="A290" s="53">
        <v>39866</v>
      </c>
      <c r="B290" s="54" t="s">
        <v>239</v>
      </c>
      <c r="C290" s="54" t="s">
        <v>240</v>
      </c>
      <c r="D290" s="54">
        <v>38</v>
      </c>
    </row>
    <row r="291" spans="1:4">
      <c r="A291" s="53">
        <v>39866</v>
      </c>
      <c r="B291" s="54" t="s">
        <v>239</v>
      </c>
      <c r="C291" s="54" t="s">
        <v>240</v>
      </c>
      <c r="D291" s="54">
        <v>98.1</v>
      </c>
    </row>
    <row r="292" spans="1:4">
      <c r="A292" s="53">
        <v>39866</v>
      </c>
      <c r="B292" s="54" t="s">
        <v>239</v>
      </c>
      <c r="C292" s="54" t="s">
        <v>240</v>
      </c>
      <c r="D292" s="54">
        <v>230.3</v>
      </c>
    </row>
    <row r="293" spans="1:4">
      <c r="A293" s="53">
        <v>39866</v>
      </c>
      <c r="B293" s="54" t="s">
        <v>239</v>
      </c>
      <c r="C293" s="54" t="s">
        <v>240</v>
      </c>
      <c r="D293" s="54">
        <v>106.6</v>
      </c>
    </row>
    <row r="294" spans="1:4">
      <c r="A294" s="53">
        <v>39866</v>
      </c>
      <c r="B294" s="54" t="s">
        <v>239</v>
      </c>
      <c r="C294" s="54" t="s">
        <v>240</v>
      </c>
      <c r="D294" s="54">
        <v>42.7</v>
      </c>
    </row>
    <row r="295" spans="1:4">
      <c r="A295" s="53">
        <v>39866</v>
      </c>
      <c r="B295" s="54" t="s">
        <v>241</v>
      </c>
      <c r="C295" s="54" t="s">
        <v>247</v>
      </c>
      <c r="D295" s="54">
        <v>29</v>
      </c>
    </row>
    <row r="296" spans="1:4">
      <c r="A296" s="53">
        <v>39867</v>
      </c>
      <c r="B296" s="54" t="s">
        <v>239</v>
      </c>
      <c r="C296" s="54" t="s">
        <v>240</v>
      </c>
      <c r="D296" s="54">
        <v>34.4</v>
      </c>
    </row>
    <row r="297" spans="1:4">
      <c r="A297" s="53">
        <v>39867</v>
      </c>
      <c r="B297" s="54" t="s">
        <v>239</v>
      </c>
      <c r="C297" s="54" t="s">
        <v>240</v>
      </c>
      <c r="D297" s="54">
        <v>179.4</v>
      </c>
    </row>
    <row r="298" spans="1:4">
      <c r="A298" s="53">
        <v>39867</v>
      </c>
      <c r="B298" s="54" t="s">
        <v>239</v>
      </c>
      <c r="C298" s="54" t="s">
        <v>240</v>
      </c>
      <c r="D298" s="54">
        <v>38.9</v>
      </c>
    </row>
    <row r="299" spans="1:4">
      <c r="A299" s="53">
        <v>39867</v>
      </c>
      <c r="B299" s="54" t="s">
        <v>239</v>
      </c>
      <c r="C299" s="54" t="s">
        <v>240</v>
      </c>
      <c r="D299" s="54">
        <v>112</v>
      </c>
    </row>
    <row r="300" spans="1:4">
      <c r="A300" s="53">
        <v>39867</v>
      </c>
      <c r="B300" s="54" t="s">
        <v>239</v>
      </c>
      <c r="C300" s="54" t="s">
        <v>240</v>
      </c>
      <c r="D300" s="54">
        <v>46.8</v>
      </c>
    </row>
    <row r="301" spans="1:4">
      <c r="A301" s="53">
        <v>39867</v>
      </c>
      <c r="B301" s="54" t="s">
        <v>239</v>
      </c>
      <c r="C301" s="54" t="s">
        <v>240</v>
      </c>
      <c r="D301" s="54">
        <v>159</v>
      </c>
    </row>
    <row r="302" spans="1:4">
      <c r="A302" s="53">
        <v>39867</v>
      </c>
      <c r="B302" s="54" t="s">
        <v>239</v>
      </c>
      <c r="C302" s="54" t="s">
        <v>240</v>
      </c>
      <c r="D302" s="54">
        <v>77</v>
      </c>
    </row>
    <row r="303" spans="1:4">
      <c r="A303" s="53">
        <v>39867</v>
      </c>
      <c r="B303" s="54" t="s">
        <v>239</v>
      </c>
      <c r="C303" s="54" t="s">
        <v>240</v>
      </c>
      <c r="D303" s="54">
        <v>78.8</v>
      </c>
    </row>
    <row r="304" spans="1:4">
      <c r="A304" s="53">
        <v>39867</v>
      </c>
      <c r="B304" s="54" t="s">
        <v>239</v>
      </c>
      <c r="C304" s="54" t="s">
        <v>240</v>
      </c>
      <c r="D304" s="54">
        <v>71.599999999999994</v>
      </c>
    </row>
    <row r="305" spans="1:4">
      <c r="A305" s="53">
        <v>39867</v>
      </c>
      <c r="B305" s="54" t="s">
        <v>241</v>
      </c>
      <c r="C305" s="54" t="s">
        <v>257</v>
      </c>
      <c r="D305" s="54">
        <v>25.3</v>
      </c>
    </row>
    <row r="306" spans="1:4">
      <c r="A306" s="53">
        <v>39867</v>
      </c>
      <c r="B306" s="54" t="s">
        <v>239</v>
      </c>
      <c r="C306" s="54" t="s">
        <v>240</v>
      </c>
      <c r="D306" s="54">
        <v>61.7</v>
      </c>
    </row>
    <row r="307" spans="1:4">
      <c r="A307" s="53">
        <v>39867</v>
      </c>
      <c r="B307" s="54" t="s">
        <v>241</v>
      </c>
      <c r="C307" s="54" t="s">
        <v>242</v>
      </c>
      <c r="D307" s="54">
        <v>88.4</v>
      </c>
    </row>
    <row r="308" spans="1:4">
      <c r="A308" s="53">
        <v>39867</v>
      </c>
      <c r="B308" s="54" t="s">
        <v>239</v>
      </c>
      <c r="C308" s="54" t="s">
        <v>240</v>
      </c>
      <c r="D308" s="54">
        <v>33</v>
      </c>
    </row>
    <row r="309" spans="1:4">
      <c r="A309" s="53">
        <v>39867</v>
      </c>
      <c r="B309" s="54" t="s">
        <v>241</v>
      </c>
      <c r="C309" s="54" t="s">
        <v>247</v>
      </c>
      <c r="D309" s="54">
        <v>122</v>
      </c>
    </row>
    <row r="310" spans="1:4">
      <c r="A310" s="53">
        <v>39867</v>
      </c>
      <c r="B310" s="54" t="s">
        <v>241</v>
      </c>
      <c r="C310" s="54" t="s">
        <v>242</v>
      </c>
      <c r="D310" s="54">
        <v>67</v>
      </c>
    </row>
    <row r="311" spans="1:4">
      <c r="A311" s="53">
        <v>39867</v>
      </c>
      <c r="B311" s="54" t="s">
        <v>241</v>
      </c>
      <c r="C311" s="54" t="s">
        <v>242</v>
      </c>
      <c r="D311" s="54">
        <v>54.7</v>
      </c>
    </row>
    <row r="312" spans="1:4">
      <c r="A312" s="53">
        <v>39867</v>
      </c>
      <c r="B312" s="54" t="s">
        <v>237</v>
      </c>
      <c r="C312" s="54" t="s">
        <v>238</v>
      </c>
      <c r="D312" s="54">
        <v>2900</v>
      </c>
    </row>
    <row r="313" spans="1:4">
      <c r="A313" s="53">
        <v>39867</v>
      </c>
      <c r="B313" s="54" t="s">
        <v>237</v>
      </c>
      <c r="C313" s="54" t="s">
        <v>238</v>
      </c>
      <c r="D313" s="54">
        <v>890</v>
      </c>
    </row>
    <row r="314" spans="1:4">
      <c r="A314" s="53">
        <v>39867</v>
      </c>
      <c r="B314" s="54" t="s">
        <v>237</v>
      </c>
      <c r="C314" s="54" t="s">
        <v>238</v>
      </c>
      <c r="D314" s="54">
        <v>94</v>
      </c>
    </row>
    <row r="315" spans="1:4">
      <c r="A315" s="53">
        <v>39867</v>
      </c>
      <c r="B315" s="54" t="s">
        <v>237</v>
      </c>
      <c r="C315" s="54" t="s">
        <v>238</v>
      </c>
      <c r="D315" s="54">
        <v>155</v>
      </c>
    </row>
    <row r="316" spans="1:4">
      <c r="A316" s="53">
        <v>39867</v>
      </c>
      <c r="B316" s="54" t="s">
        <v>237</v>
      </c>
      <c r="C316" s="54" t="s">
        <v>238</v>
      </c>
      <c r="D316" s="54">
        <v>359</v>
      </c>
    </row>
    <row r="317" spans="1:4">
      <c r="A317" s="53">
        <v>39867</v>
      </c>
      <c r="B317" s="54" t="s">
        <v>237</v>
      </c>
      <c r="C317" s="54" t="s">
        <v>238</v>
      </c>
      <c r="D317" s="54">
        <v>210</v>
      </c>
    </row>
    <row r="318" spans="1:4">
      <c r="A318" s="53">
        <v>39868</v>
      </c>
      <c r="B318" s="54" t="s">
        <v>241</v>
      </c>
      <c r="C318" s="54" t="s">
        <v>247</v>
      </c>
      <c r="D318" s="54">
        <v>819</v>
      </c>
    </row>
    <row r="319" spans="1:4">
      <c r="A319" s="53">
        <v>39868</v>
      </c>
      <c r="B319" s="54" t="s">
        <v>239</v>
      </c>
      <c r="C319" s="54" t="s">
        <v>240</v>
      </c>
      <c r="D319" s="54">
        <v>76</v>
      </c>
    </row>
    <row r="320" spans="1:4">
      <c r="A320" s="53">
        <v>39869</v>
      </c>
      <c r="B320" s="54" t="s">
        <v>239</v>
      </c>
      <c r="C320" s="54" t="s">
        <v>240</v>
      </c>
      <c r="D320" s="54">
        <v>22</v>
      </c>
    </row>
    <row r="321" spans="1:4">
      <c r="A321" s="53">
        <v>39869</v>
      </c>
      <c r="B321" s="54" t="s">
        <v>237</v>
      </c>
      <c r="C321" s="54" t="s">
        <v>256</v>
      </c>
      <c r="D321" s="54">
        <v>250</v>
      </c>
    </row>
    <row r="322" spans="1:4">
      <c r="A322" s="53">
        <v>39869</v>
      </c>
      <c r="B322" s="54" t="s">
        <v>239</v>
      </c>
      <c r="C322" s="54" t="s">
        <v>240</v>
      </c>
      <c r="D322" s="54">
        <v>60</v>
      </c>
    </row>
    <row r="323" spans="1:4">
      <c r="A323" s="53">
        <v>39869</v>
      </c>
      <c r="B323" s="54" t="s">
        <v>239</v>
      </c>
      <c r="C323" s="54" t="s">
        <v>240</v>
      </c>
      <c r="D323" s="54">
        <v>71</v>
      </c>
    </row>
    <row r="324" spans="1:4">
      <c r="A324" s="53">
        <v>39869</v>
      </c>
      <c r="B324" s="54" t="s">
        <v>245</v>
      </c>
      <c r="C324" s="54" t="s">
        <v>250</v>
      </c>
      <c r="D324" s="54">
        <v>2763</v>
      </c>
    </row>
    <row r="325" spans="1:4">
      <c r="A325" s="53">
        <v>39869</v>
      </c>
      <c r="B325" s="54" t="s">
        <v>245</v>
      </c>
      <c r="C325" s="54" t="s">
        <v>250</v>
      </c>
      <c r="D325" s="54">
        <v>193</v>
      </c>
    </row>
    <row r="326" spans="1:4">
      <c r="A326" s="53">
        <v>39870</v>
      </c>
      <c r="B326" s="54" t="s">
        <v>243</v>
      </c>
      <c r="C326" s="54" t="s">
        <v>244</v>
      </c>
      <c r="D326" s="54">
        <v>200</v>
      </c>
    </row>
    <row r="327" spans="1:4">
      <c r="A327" s="53">
        <v>39870</v>
      </c>
      <c r="B327" s="54" t="s">
        <v>239</v>
      </c>
      <c r="C327" s="54" t="s">
        <v>254</v>
      </c>
      <c r="D327" s="54">
        <v>440</v>
      </c>
    </row>
    <row r="328" spans="1:4">
      <c r="A328" s="53">
        <v>39871</v>
      </c>
      <c r="B328" s="54" t="s">
        <v>237</v>
      </c>
      <c r="C328" s="54" t="s">
        <v>252</v>
      </c>
      <c r="D328" s="54">
        <v>1502</v>
      </c>
    </row>
    <row r="329" spans="1:4">
      <c r="A329" s="53">
        <v>39871</v>
      </c>
      <c r="B329" s="54" t="s">
        <v>239</v>
      </c>
      <c r="C329" s="54" t="s">
        <v>240</v>
      </c>
      <c r="D329" s="54">
        <v>11.4</v>
      </c>
    </row>
    <row r="330" spans="1:4">
      <c r="A330" s="53">
        <v>39871</v>
      </c>
      <c r="B330" s="54" t="s">
        <v>239</v>
      </c>
      <c r="C330" s="54" t="s">
        <v>240</v>
      </c>
      <c r="D330" s="54">
        <v>27.2</v>
      </c>
    </row>
    <row r="331" spans="1:4">
      <c r="A331" s="53">
        <v>39871</v>
      </c>
      <c r="B331" s="54" t="s">
        <v>239</v>
      </c>
      <c r="C331" s="54" t="s">
        <v>240</v>
      </c>
      <c r="D331" s="54">
        <v>42.4</v>
      </c>
    </row>
    <row r="332" spans="1:4">
      <c r="A332" s="53">
        <v>39871</v>
      </c>
      <c r="B332" s="54" t="s">
        <v>239</v>
      </c>
      <c r="C332" s="54" t="s">
        <v>240</v>
      </c>
      <c r="D332" s="54">
        <v>24.3</v>
      </c>
    </row>
    <row r="333" spans="1:4">
      <c r="A333" s="53">
        <v>39871</v>
      </c>
      <c r="B333" s="54" t="s">
        <v>239</v>
      </c>
      <c r="C333" s="54" t="s">
        <v>240</v>
      </c>
      <c r="D333" s="54">
        <v>142.80000000000001</v>
      </c>
    </row>
    <row r="334" spans="1:4">
      <c r="A334" s="53">
        <v>39872</v>
      </c>
      <c r="B334" s="54" t="s">
        <v>249</v>
      </c>
      <c r="C334" s="54" t="s">
        <v>249</v>
      </c>
      <c r="D334" s="54">
        <v>500</v>
      </c>
    </row>
    <row r="335" spans="1:4">
      <c r="A335" s="53">
        <v>39872</v>
      </c>
      <c r="B335" s="54" t="s">
        <v>245</v>
      </c>
      <c r="C335" s="54" t="s">
        <v>250</v>
      </c>
      <c r="D335" s="54">
        <v>4500</v>
      </c>
    </row>
    <row r="336" spans="1:4">
      <c r="A336" s="53">
        <v>39872</v>
      </c>
      <c r="B336" s="54" t="s">
        <v>245</v>
      </c>
      <c r="C336" s="54" t="s">
        <v>246</v>
      </c>
      <c r="D336" s="54">
        <v>207</v>
      </c>
    </row>
    <row r="337" spans="1:4">
      <c r="A337" s="53">
        <v>39872</v>
      </c>
      <c r="B337" s="54" t="s">
        <v>245</v>
      </c>
      <c r="C337" s="54" t="s">
        <v>246</v>
      </c>
      <c r="D337" s="54">
        <v>255</v>
      </c>
    </row>
    <row r="338" spans="1:4">
      <c r="A338" s="53">
        <v>39873</v>
      </c>
      <c r="B338" s="54" t="s">
        <v>245</v>
      </c>
      <c r="C338" s="54" t="s">
        <v>246</v>
      </c>
      <c r="D338" s="54">
        <v>255</v>
      </c>
    </row>
    <row r="339" spans="1:4">
      <c r="A339" s="53">
        <v>39873</v>
      </c>
      <c r="B339" s="54" t="s">
        <v>243</v>
      </c>
      <c r="C339" s="54" t="s">
        <v>251</v>
      </c>
      <c r="D339" s="54">
        <v>400</v>
      </c>
    </row>
    <row r="340" spans="1:4">
      <c r="A340" s="53">
        <v>39874</v>
      </c>
      <c r="B340" s="54" t="s">
        <v>239</v>
      </c>
      <c r="C340" s="54" t="s">
        <v>240</v>
      </c>
      <c r="D340" s="54">
        <v>65</v>
      </c>
    </row>
    <row r="341" spans="1:4">
      <c r="A341" s="53">
        <v>39875</v>
      </c>
      <c r="B341" s="54" t="s">
        <v>239</v>
      </c>
      <c r="C341" s="54" t="s">
        <v>240</v>
      </c>
      <c r="D341" s="54">
        <v>24</v>
      </c>
    </row>
    <row r="342" spans="1:4">
      <c r="A342" s="53">
        <v>39876</v>
      </c>
      <c r="B342" s="54" t="s">
        <v>239</v>
      </c>
      <c r="C342" s="54" t="s">
        <v>240</v>
      </c>
      <c r="D342" s="54">
        <v>44</v>
      </c>
    </row>
    <row r="343" spans="1:4">
      <c r="A343" s="53">
        <v>39877</v>
      </c>
      <c r="B343" s="54" t="s">
        <v>239</v>
      </c>
      <c r="C343" s="54" t="s">
        <v>240</v>
      </c>
      <c r="D343" s="54">
        <v>30</v>
      </c>
    </row>
    <row r="344" spans="1:4">
      <c r="A344" s="53">
        <v>39877</v>
      </c>
      <c r="B344" s="54" t="s">
        <v>239</v>
      </c>
      <c r="C344" s="54" t="s">
        <v>254</v>
      </c>
      <c r="D344" s="54">
        <v>2500</v>
      </c>
    </row>
    <row r="345" spans="1:4">
      <c r="A345" s="53">
        <v>39878</v>
      </c>
      <c r="B345" s="54" t="s">
        <v>245</v>
      </c>
      <c r="C345" s="54" t="s">
        <v>253</v>
      </c>
      <c r="D345" s="54">
        <v>200</v>
      </c>
    </row>
    <row r="346" spans="1:4">
      <c r="A346" s="53">
        <v>39878</v>
      </c>
      <c r="B346" s="54" t="s">
        <v>239</v>
      </c>
      <c r="C346" s="54" t="s">
        <v>254</v>
      </c>
      <c r="D346" s="54">
        <v>315</v>
      </c>
    </row>
    <row r="347" spans="1:4">
      <c r="A347" s="53">
        <v>39878</v>
      </c>
      <c r="B347" s="54" t="s">
        <v>239</v>
      </c>
      <c r="C347" s="54" t="s">
        <v>240</v>
      </c>
      <c r="D347" s="54">
        <v>60</v>
      </c>
    </row>
    <row r="348" spans="1:4">
      <c r="A348" s="53">
        <v>39878</v>
      </c>
      <c r="B348" s="54" t="s">
        <v>243</v>
      </c>
      <c r="C348" s="54" t="s">
        <v>244</v>
      </c>
      <c r="D348" s="54">
        <v>100</v>
      </c>
    </row>
    <row r="349" spans="1:4">
      <c r="A349" s="53">
        <v>39879</v>
      </c>
      <c r="B349" s="54" t="s">
        <v>239</v>
      </c>
      <c r="C349" s="54" t="s">
        <v>240</v>
      </c>
      <c r="D349" s="54">
        <v>61</v>
      </c>
    </row>
    <row r="350" spans="1:4">
      <c r="A350" s="53">
        <v>39879</v>
      </c>
      <c r="B350" s="54" t="s">
        <v>239</v>
      </c>
      <c r="C350" s="54" t="s">
        <v>240</v>
      </c>
      <c r="D350" s="54">
        <v>20</v>
      </c>
    </row>
    <row r="351" spans="1:4">
      <c r="A351" s="53">
        <v>39879</v>
      </c>
      <c r="B351" s="54" t="s">
        <v>237</v>
      </c>
      <c r="C351" s="54" t="s">
        <v>252</v>
      </c>
      <c r="D351" s="54">
        <v>180</v>
      </c>
    </row>
    <row r="352" spans="1:4">
      <c r="A352" s="53">
        <v>39879</v>
      </c>
      <c r="B352" s="54" t="s">
        <v>241</v>
      </c>
      <c r="C352" s="54" t="s">
        <v>247</v>
      </c>
      <c r="D352" s="54">
        <v>247</v>
      </c>
    </row>
    <row r="353" spans="1:4">
      <c r="A353" s="53">
        <v>39879</v>
      </c>
      <c r="B353" s="54" t="s">
        <v>241</v>
      </c>
      <c r="C353" s="54" t="s">
        <v>242</v>
      </c>
      <c r="D353" s="54">
        <v>224</v>
      </c>
    </row>
    <row r="354" spans="1:4">
      <c r="A354" s="53">
        <v>39879</v>
      </c>
      <c r="B354" s="54" t="s">
        <v>241</v>
      </c>
      <c r="C354" s="54" t="s">
        <v>242</v>
      </c>
      <c r="D354" s="54">
        <v>216</v>
      </c>
    </row>
    <row r="355" spans="1:4">
      <c r="A355" s="53">
        <v>39879</v>
      </c>
      <c r="B355" s="54" t="s">
        <v>237</v>
      </c>
      <c r="C355" s="54" t="s">
        <v>252</v>
      </c>
      <c r="D355" s="54">
        <v>80</v>
      </c>
    </row>
    <row r="356" spans="1:4">
      <c r="A356" s="53">
        <v>39879</v>
      </c>
      <c r="B356" s="54" t="s">
        <v>239</v>
      </c>
      <c r="C356" s="54" t="s">
        <v>240</v>
      </c>
      <c r="D356" s="54">
        <v>40</v>
      </c>
    </row>
    <row r="357" spans="1:4">
      <c r="A357" s="53">
        <v>39879</v>
      </c>
      <c r="B357" s="54" t="s">
        <v>239</v>
      </c>
      <c r="C357" s="54" t="s">
        <v>254</v>
      </c>
      <c r="D357" s="54">
        <v>500</v>
      </c>
    </row>
    <row r="358" spans="1:4">
      <c r="A358" s="53">
        <v>39879</v>
      </c>
      <c r="B358" s="54" t="s">
        <v>241</v>
      </c>
      <c r="C358" s="54" t="s">
        <v>247</v>
      </c>
      <c r="D358" s="54">
        <v>449</v>
      </c>
    </row>
    <row r="359" spans="1:4">
      <c r="A359" s="53">
        <v>39879</v>
      </c>
      <c r="B359" s="54" t="s">
        <v>249</v>
      </c>
      <c r="C359" s="54" t="s">
        <v>249</v>
      </c>
      <c r="D359" s="54">
        <v>500</v>
      </c>
    </row>
    <row r="360" spans="1:4">
      <c r="A360" s="53">
        <v>39879</v>
      </c>
      <c r="B360" s="54" t="s">
        <v>239</v>
      </c>
      <c r="C360" s="54" t="s">
        <v>240</v>
      </c>
      <c r="D360" s="54">
        <v>97</v>
      </c>
    </row>
    <row r="361" spans="1:4">
      <c r="A361" s="53">
        <v>39879</v>
      </c>
      <c r="B361" s="54" t="s">
        <v>239</v>
      </c>
      <c r="C361" s="54" t="s">
        <v>240</v>
      </c>
      <c r="D361" s="54">
        <v>36</v>
      </c>
    </row>
    <row r="362" spans="1:4">
      <c r="A362" s="53">
        <v>39879</v>
      </c>
      <c r="B362" s="54" t="s">
        <v>239</v>
      </c>
      <c r="C362" s="54" t="s">
        <v>240</v>
      </c>
      <c r="D362" s="54">
        <v>27</v>
      </c>
    </row>
    <row r="363" spans="1:4">
      <c r="A363" s="53">
        <v>39879</v>
      </c>
      <c r="B363" s="54" t="s">
        <v>239</v>
      </c>
      <c r="C363" s="54" t="s">
        <v>240</v>
      </c>
      <c r="D363" s="54">
        <v>31</v>
      </c>
    </row>
    <row r="364" spans="1:4">
      <c r="A364" s="53">
        <v>39879</v>
      </c>
      <c r="B364" s="54" t="s">
        <v>239</v>
      </c>
      <c r="C364" s="54" t="s">
        <v>240</v>
      </c>
      <c r="D364" s="54">
        <v>59</v>
      </c>
    </row>
    <row r="365" spans="1:4">
      <c r="A365" s="53">
        <v>39881</v>
      </c>
      <c r="B365" s="54" t="s">
        <v>239</v>
      </c>
      <c r="C365" s="54" t="s">
        <v>240</v>
      </c>
      <c r="D365" s="54">
        <v>60</v>
      </c>
    </row>
    <row r="366" spans="1:4">
      <c r="A366" s="53">
        <v>39881</v>
      </c>
      <c r="B366" s="54" t="s">
        <v>243</v>
      </c>
      <c r="C366" s="54" t="s">
        <v>251</v>
      </c>
      <c r="D366" s="54">
        <v>200</v>
      </c>
    </row>
    <row r="367" spans="1:4">
      <c r="A367" s="53">
        <v>39882</v>
      </c>
      <c r="B367" s="54" t="s">
        <v>245</v>
      </c>
      <c r="C367" s="54" t="s">
        <v>246</v>
      </c>
      <c r="D367" s="54">
        <v>882</v>
      </c>
    </row>
    <row r="368" spans="1:4">
      <c r="A368" s="53">
        <v>39882</v>
      </c>
      <c r="B368" s="54" t="s">
        <v>239</v>
      </c>
      <c r="C368" s="54" t="s">
        <v>240</v>
      </c>
      <c r="D368" s="54">
        <v>66</v>
      </c>
    </row>
    <row r="369" spans="1:4">
      <c r="A369" s="53">
        <v>39882</v>
      </c>
      <c r="B369" s="54" t="s">
        <v>239</v>
      </c>
      <c r="C369" s="54" t="s">
        <v>240</v>
      </c>
      <c r="D369" s="54">
        <v>208</v>
      </c>
    </row>
    <row r="370" spans="1:4">
      <c r="A370" s="53">
        <v>39882</v>
      </c>
      <c r="B370" s="54" t="s">
        <v>239</v>
      </c>
      <c r="C370" s="54" t="s">
        <v>240</v>
      </c>
      <c r="D370" s="54">
        <v>76</v>
      </c>
    </row>
    <row r="371" spans="1:4">
      <c r="A371" s="53">
        <v>39882</v>
      </c>
      <c r="B371" s="54" t="s">
        <v>239</v>
      </c>
      <c r="C371" s="54" t="s">
        <v>240</v>
      </c>
      <c r="D371" s="54">
        <v>162</v>
      </c>
    </row>
    <row r="372" spans="1:4">
      <c r="A372" s="53">
        <v>39882</v>
      </c>
      <c r="B372" s="54" t="s">
        <v>239</v>
      </c>
      <c r="C372" s="54" t="s">
        <v>240</v>
      </c>
      <c r="D372" s="54">
        <v>304</v>
      </c>
    </row>
    <row r="373" spans="1:4">
      <c r="A373" s="53">
        <v>39882</v>
      </c>
      <c r="B373" s="54" t="s">
        <v>239</v>
      </c>
      <c r="C373" s="54" t="s">
        <v>240</v>
      </c>
      <c r="D373" s="54">
        <v>25</v>
      </c>
    </row>
    <row r="374" spans="1:4">
      <c r="A374" s="53">
        <v>39882</v>
      </c>
      <c r="B374" s="54" t="s">
        <v>239</v>
      </c>
      <c r="C374" s="54" t="s">
        <v>240</v>
      </c>
      <c r="D374" s="54">
        <v>60</v>
      </c>
    </row>
    <row r="375" spans="1:4">
      <c r="A375" s="53">
        <v>39882</v>
      </c>
      <c r="B375" s="54" t="s">
        <v>239</v>
      </c>
      <c r="C375" s="54" t="s">
        <v>240</v>
      </c>
      <c r="D375" s="54">
        <v>86</v>
      </c>
    </row>
    <row r="376" spans="1:4">
      <c r="A376" s="53">
        <v>39883</v>
      </c>
      <c r="B376" s="54" t="s">
        <v>239</v>
      </c>
      <c r="C376" s="54" t="s">
        <v>240</v>
      </c>
      <c r="D376" s="54">
        <v>30</v>
      </c>
    </row>
    <row r="377" spans="1:4">
      <c r="A377" s="53">
        <v>39883</v>
      </c>
      <c r="B377" s="54" t="s">
        <v>243</v>
      </c>
      <c r="C377" s="54" t="s">
        <v>244</v>
      </c>
      <c r="D377" s="54">
        <v>50</v>
      </c>
    </row>
    <row r="378" spans="1:4">
      <c r="A378" s="53">
        <v>39883</v>
      </c>
      <c r="B378" s="54" t="s">
        <v>245</v>
      </c>
      <c r="C378" s="54" t="s">
        <v>246</v>
      </c>
      <c r="D378" s="54">
        <v>7</v>
      </c>
    </row>
    <row r="379" spans="1:4">
      <c r="A379" s="53">
        <v>39883</v>
      </c>
      <c r="B379" s="54" t="s">
        <v>241</v>
      </c>
      <c r="C379" s="54" t="s">
        <v>247</v>
      </c>
      <c r="D379" s="54">
        <v>92.8</v>
      </c>
    </row>
    <row r="380" spans="1:4">
      <c r="A380" s="53">
        <v>39883</v>
      </c>
      <c r="B380" s="54" t="s">
        <v>245</v>
      </c>
      <c r="C380" s="54" t="s">
        <v>246</v>
      </c>
      <c r="D380" s="54">
        <v>882</v>
      </c>
    </row>
    <row r="381" spans="1:4">
      <c r="A381" s="53">
        <v>39884</v>
      </c>
      <c r="B381" s="54" t="s">
        <v>239</v>
      </c>
      <c r="C381" s="54" t="s">
        <v>254</v>
      </c>
      <c r="D381" s="54">
        <v>650</v>
      </c>
    </row>
    <row r="382" spans="1:4">
      <c r="A382" s="53">
        <v>39884</v>
      </c>
      <c r="B382" s="54" t="s">
        <v>239</v>
      </c>
      <c r="C382" s="54" t="s">
        <v>240</v>
      </c>
      <c r="D382" s="54">
        <v>24</v>
      </c>
    </row>
    <row r="383" spans="1:4">
      <c r="A383" s="53">
        <v>39885</v>
      </c>
      <c r="B383" s="54" t="s">
        <v>239</v>
      </c>
      <c r="C383" s="54" t="s">
        <v>240</v>
      </c>
      <c r="D383" s="54">
        <v>32</v>
      </c>
    </row>
    <row r="384" spans="1:4">
      <c r="A384" s="53">
        <v>39887</v>
      </c>
      <c r="B384" s="54" t="s">
        <v>239</v>
      </c>
      <c r="C384" s="54" t="s">
        <v>254</v>
      </c>
      <c r="D384" s="54">
        <v>289</v>
      </c>
    </row>
    <row r="385" spans="1:4">
      <c r="A385" s="53">
        <v>39887</v>
      </c>
      <c r="B385" s="54" t="s">
        <v>248</v>
      </c>
      <c r="C385" s="54" t="s">
        <v>248</v>
      </c>
      <c r="D385" s="54">
        <v>2197</v>
      </c>
    </row>
    <row r="386" spans="1:4">
      <c r="A386" s="53">
        <v>39887</v>
      </c>
      <c r="B386" s="54" t="s">
        <v>239</v>
      </c>
      <c r="C386" s="54" t="s">
        <v>240</v>
      </c>
      <c r="D386" s="54">
        <v>533</v>
      </c>
    </row>
    <row r="387" spans="1:4">
      <c r="A387" s="53">
        <v>39887</v>
      </c>
      <c r="B387" s="54" t="s">
        <v>239</v>
      </c>
      <c r="C387" s="54" t="s">
        <v>240</v>
      </c>
      <c r="D387" s="54">
        <v>153</v>
      </c>
    </row>
    <row r="388" spans="1:4">
      <c r="A388" s="53">
        <v>39887</v>
      </c>
      <c r="B388" s="54" t="s">
        <v>239</v>
      </c>
      <c r="C388" s="54" t="s">
        <v>240</v>
      </c>
      <c r="D388" s="54">
        <v>332</v>
      </c>
    </row>
    <row r="389" spans="1:4">
      <c r="A389" s="53">
        <v>39887</v>
      </c>
      <c r="B389" s="54" t="s">
        <v>239</v>
      </c>
      <c r="C389" s="54" t="s">
        <v>240</v>
      </c>
      <c r="D389" s="54">
        <v>197</v>
      </c>
    </row>
    <row r="390" spans="1:4">
      <c r="A390" s="53">
        <v>39887</v>
      </c>
      <c r="B390" s="54" t="s">
        <v>239</v>
      </c>
      <c r="C390" s="54" t="s">
        <v>240</v>
      </c>
      <c r="D390" s="54">
        <v>44</v>
      </c>
    </row>
    <row r="391" spans="1:4">
      <c r="A391" s="53">
        <v>39887</v>
      </c>
      <c r="B391" s="54" t="s">
        <v>239</v>
      </c>
      <c r="C391" s="54" t="s">
        <v>240</v>
      </c>
      <c r="D391" s="54">
        <v>59</v>
      </c>
    </row>
    <row r="392" spans="1:4">
      <c r="A392" s="53">
        <v>39887</v>
      </c>
      <c r="B392" s="54" t="s">
        <v>239</v>
      </c>
      <c r="C392" s="54" t="s">
        <v>240</v>
      </c>
      <c r="D392" s="54">
        <v>76</v>
      </c>
    </row>
    <row r="393" spans="1:4">
      <c r="A393" s="53">
        <v>39887</v>
      </c>
      <c r="B393" s="54" t="s">
        <v>239</v>
      </c>
      <c r="C393" s="54" t="s">
        <v>240</v>
      </c>
      <c r="D393" s="54">
        <v>290</v>
      </c>
    </row>
    <row r="394" spans="1:4">
      <c r="A394" s="53">
        <v>39887</v>
      </c>
      <c r="B394" s="54" t="s">
        <v>241</v>
      </c>
      <c r="C394" s="54" t="s">
        <v>242</v>
      </c>
      <c r="D394" s="54">
        <v>89</v>
      </c>
    </row>
    <row r="395" spans="1:4">
      <c r="A395" s="53">
        <v>39887</v>
      </c>
      <c r="B395" s="54" t="s">
        <v>239</v>
      </c>
      <c r="C395" s="54" t="s">
        <v>240</v>
      </c>
      <c r="D395" s="54">
        <v>42</v>
      </c>
    </row>
    <row r="396" spans="1:4">
      <c r="A396" s="53">
        <v>39887</v>
      </c>
      <c r="B396" s="54" t="s">
        <v>237</v>
      </c>
      <c r="C396" s="54" t="s">
        <v>238</v>
      </c>
      <c r="D396" s="54">
        <v>2199</v>
      </c>
    </row>
    <row r="397" spans="1:4">
      <c r="A397" s="53">
        <v>39887</v>
      </c>
      <c r="B397" s="54" t="s">
        <v>237</v>
      </c>
      <c r="C397" s="54" t="s">
        <v>238</v>
      </c>
      <c r="D397" s="54">
        <v>278</v>
      </c>
    </row>
    <row r="398" spans="1:4">
      <c r="A398" s="53">
        <v>39887</v>
      </c>
      <c r="B398" s="54" t="s">
        <v>239</v>
      </c>
      <c r="C398" s="54" t="s">
        <v>240</v>
      </c>
      <c r="D398" s="54">
        <v>94</v>
      </c>
    </row>
    <row r="399" spans="1:4">
      <c r="A399" s="53">
        <v>39887</v>
      </c>
      <c r="B399" s="54" t="s">
        <v>237</v>
      </c>
      <c r="C399" s="54" t="s">
        <v>238</v>
      </c>
      <c r="D399" s="54">
        <v>76</v>
      </c>
    </row>
    <row r="400" spans="1:4">
      <c r="A400" s="53">
        <v>39887</v>
      </c>
      <c r="B400" s="54" t="s">
        <v>239</v>
      </c>
      <c r="C400" s="54" t="s">
        <v>240</v>
      </c>
      <c r="D400" s="54">
        <v>44</v>
      </c>
    </row>
    <row r="401" spans="1:4">
      <c r="A401" s="53">
        <v>39887</v>
      </c>
      <c r="B401" s="54" t="s">
        <v>239</v>
      </c>
      <c r="C401" s="54" t="s">
        <v>240</v>
      </c>
      <c r="D401" s="54">
        <v>128</v>
      </c>
    </row>
    <row r="402" spans="1:4">
      <c r="A402" s="53">
        <v>39887</v>
      </c>
      <c r="B402" s="54" t="s">
        <v>237</v>
      </c>
      <c r="C402" s="54" t="s">
        <v>238</v>
      </c>
      <c r="D402" s="54">
        <v>421</v>
      </c>
    </row>
    <row r="403" spans="1:4">
      <c r="A403" s="53">
        <v>39887</v>
      </c>
      <c r="B403" s="54" t="s">
        <v>237</v>
      </c>
      <c r="C403" s="54" t="s">
        <v>238</v>
      </c>
      <c r="D403" s="54">
        <v>64</v>
      </c>
    </row>
    <row r="404" spans="1:4">
      <c r="A404" s="53">
        <v>39887</v>
      </c>
      <c r="B404" s="54" t="s">
        <v>239</v>
      </c>
      <c r="C404" s="54" t="s">
        <v>240</v>
      </c>
      <c r="D404" s="54">
        <v>123</v>
      </c>
    </row>
    <row r="405" spans="1:4">
      <c r="A405" s="53">
        <v>39887</v>
      </c>
      <c r="B405" s="54" t="s">
        <v>239</v>
      </c>
      <c r="C405" s="54" t="s">
        <v>240</v>
      </c>
      <c r="D405" s="54">
        <v>49</v>
      </c>
    </row>
    <row r="406" spans="1:4">
      <c r="A406" s="53">
        <v>39887</v>
      </c>
      <c r="B406" s="54" t="s">
        <v>237</v>
      </c>
      <c r="C406" s="54" t="s">
        <v>238</v>
      </c>
      <c r="D406" s="54">
        <v>218</v>
      </c>
    </row>
    <row r="407" spans="1:4">
      <c r="A407" s="53">
        <v>39887</v>
      </c>
      <c r="B407" s="54" t="s">
        <v>239</v>
      </c>
      <c r="C407" s="54" t="s">
        <v>240</v>
      </c>
      <c r="D407" s="54">
        <v>537</v>
      </c>
    </row>
    <row r="408" spans="1:4">
      <c r="A408" s="53">
        <v>39887</v>
      </c>
      <c r="B408" s="54" t="s">
        <v>237</v>
      </c>
      <c r="C408" s="54" t="s">
        <v>238</v>
      </c>
      <c r="D408" s="54">
        <v>30</v>
      </c>
    </row>
    <row r="409" spans="1:4">
      <c r="A409" s="53">
        <v>39887</v>
      </c>
      <c r="B409" s="54" t="s">
        <v>239</v>
      </c>
      <c r="C409" s="54" t="s">
        <v>240</v>
      </c>
      <c r="D409" s="54">
        <v>100</v>
      </c>
    </row>
    <row r="410" spans="1:4">
      <c r="A410" s="53">
        <v>39887</v>
      </c>
      <c r="B410" s="54" t="s">
        <v>245</v>
      </c>
      <c r="C410" s="54" t="s">
        <v>250</v>
      </c>
      <c r="D410" s="54">
        <v>22500</v>
      </c>
    </row>
    <row r="411" spans="1:4">
      <c r="A411" s="53">
        <v>39888</v>
      </c>
      <c r="B411" s="54" t="s">
        <v>239</v>
      </c>
      <c r="C411" s="54" t="s">
        <v>240</v>
      </c>
      <c r="D411" s="54">
        <v>100</v>
      </c>
    </row>
    <row r="412" spans="1:4">
      <c r="A412" s="53">
        <v>39889</v>
      </c>
      <c r="B412" s="54" t="s">
        <v>239</v>
      </c>
      <c r="C412" s="54" t="s">
        <v>240</v>
      </c>
      <c r="D412" s="54">
        <v>68</v>
      </c>
    </row>
    <row r="413" spans="1:4">
      <c r="A413" s="53">
        <v>39889</v>
      </c>
      <c r="B413" s="54" t="s">
        <v>239</v>
      </c>
      <c r="C413" s="54" t="s">
        <v>240</v>
      </c>
      <c r="D413" s="54">
        <v>348</v>
      </c>
    </row>
    <row r="414" spans="1:4">
      <c r="A414" s="53">
        <v>39890</v>
      </c>
      <c r="B414" s="54" t="s">
        <v>239</v>
      </c>
      <c r="C414" s="54" t="s">
        <v>254</v>
      </c>
      <c r="D414" s="54">
        <v>281</v>
      </c>
    </row>
    <row r="415" spans="1:4">
      <c r="A415" s="53">
        <v>39890</v>
      </c>
      <c r="B415" s="54" t="s">
        <v>245</v>
      </c>
      <c r="C415" s="54" t="s">
        <v>253</v>
      </c>
      <c r="D415" s="54">
        <v>320</v>
      </c>
    </row>
    <row r="416" spans="1:4">
      <c r="A416" s="53">
        <v>39891</v>
      </c>
      <c r="B416" s="54" t="s">
        <v>249</v>
      </c>
      <c r="C416" s="54" t="s">
        <v>249</v>
      </c>
      <c r="D416" s="54">
        <v>500</v>
      </c>
    </row>
    <row r="417" spans="1:4">
      <c r="A417" s="53">
        <v>39891</v>
      </c>
      <c r="B417" s="54" t="s">
        <v>245</v>
      </c>
      <c r="C417" s="54" t="s">
        <v>246</v>
      </c>
      <c r="D417" s="54">
        <v>50</v>
      </c>
    </row>
    <row r="418" spans="1:4">
      <c r="A418" s="53">
        <v>39892</v>
      </c>
      <c r="B418" s="54" t="s">
        <v>245</v>
      </c>
      <c r="C418" s="54" t="s">
        <v>253</v>
      </c>
      <c r="D418" s="54">
        <v>500</v>
      </c>
    </row>
    <row r="419" spans="1:4">
      <c r="A419" s="53">
        <v>39892</v>
      </c>
      <c r="B419" s="54" t="s">
        <v>241</v>
      </c>
      <c r="C419" s="54" t="s">
        <v>247</v>
      </c>
      <c r="D419" s="54">
        <v>225</v>
      </c>
    </row>
    <row r="420" spans="1:4">
      <c r="A420" s="53">
        <v>39892</v>
      </c>
      <c r="B420" s="54" t="s">
        <v>239</v>
      </c>
      <c r="C420" s="54" t="s">
        <v>240</v>
      </c>
      <c r="D420" s="54">
        <v>32</v>
      </c>
    </row>
    <row r="421" spans="1:4">
      <c r="A421" s="53">
        <v>39892</v>
      </c>
      <c r="B421" s="54" t="s">
        <v>241</v>
      </c>
      <c r="C421" s="54" t="s">
        <v>247</v>
      </c>
      <c r="D421" s="54">
        <v>89</v>
      </c>
    </row>
    <row r="422" spans="1:4">
      <c r="A422" s="53">
        <v>39892</v>
      </c>
      <c r="B422" s="54" t="s">
        <v>239</v>
      </c>
      <c r="C422" s="54" t="s">
        <v>240</v>
      </c>
      <c r="D422" s="54">
        <v>101</v>
      </c>
    </row>
    <row r="423" spans="1:4">
      <c r="A423" s="53">
        <v>39894</v>
      </c>
      <c r="B423" s="54" t="s">
        <v>239</v>
      </c>
      <c r="C423" s="54" t="s">
        <v>240</v>
      </c>
      <c r="D423" s="54">
        <v>1635</v>
      </c>
    </row>
    <row r="424" spans="1:4">
      <c r="A424" s="53">
        <v>39894</v>
      </c>
      <c r="B424" s="54" t="s">
        <v>241</v>
      </c>
      <c r="C424" s="54" t="s">
        <v>242</v>
      </c>
      <c r="D424" s="54">
        <v>573</v>
      </c>
    </row>
    <row r="425" spans="1:4">
      <c r="A425" s="53">
        <v>39894</v>
      </c>
      <c r="B425" s="54" t="s">
        <v>239</v>
      </c>
      <c r="C425" s="54" t="s">
        <v>240</v>
      </c>
      <c r="D425" s="54">
        <v>119</v>
      </c>
    </row>
    <row r="426" spans="1:4">
      <c r="A426" s="53">
        <v>39894</v>
      </c>
      <c r="B426" s="54" t="s">
        <v>239</v>
      </c>
      <c r="C426" s="54" t="s">
        <v>240</v>
      </c>
      <c r="D426" s="54">
        <v>79</v>
      </c>
    </row>
    <row r="427" spans="1:4">
      <c r="A427" s="53">
        <v>39894</v>
      </c>
      <c r="B427" s="54" t="s">
        <v>239</v>
      </c>
      <c r="C427" s="54" t="s">
        <v>240</v>
      </c>
      <c r="D427" s="54">
        <v>56</v>
      </c>
    </row>
    <row r="428" spans="1:4">
      <c r="A428" s="53">
        <v>39894</v>
      </c>
      <c r="B428" s="54" t="s">
        <v>239</v>
      </c>
      <c r="C428" s="54" t="s">
        <v>240</v>
      </c>
      <c r="D428" s="54">
        <v>53</v>
      </c>
    </row>
    <row r="429" spans="1:4">
      <c r="A429" s="53">
        <v>39894</v>
      </c>
      <c r="B429" s="54" t="s">
        <v>239</v>
      </c>
      <c r="C429" s="54" t="s">
        <v>240</v>
      </c>
      <c r="D429" s="54">
        <v>57</v>
      </c>
    </row>
    <row r="430" spans="1:4">
      <c r="A430" s="53">
        <v>39894</v>
      </c>
      <c r="B430" s="54" t="s">
        <v>239</v>
      </c>
      <c r="C430" s="54" t="s">
        <v>240</v>
      </c>
      <c r="D430" s="54">
        <v>25</v>
      </c>
    </row>
    <row r="431" spans="1:4">
      <c r="A431" s="53">
        <v>39894</v>
      </c>
      <c r="B431" s="54" t="s">
        <v>239</v>
      </c>
      <c r="C431" s="54" t="s">
        <v>240</v>
      </c>
      <c r="D431" s="54">
        <v>90</v>
      </c>
    </row>
    <row r="432" spans="1:4">
      <c r="A432" s="53">
        <v>39894</v>
      </c>
      <c r="B432" s="54" t="s">
        <v>239</v>
      </c>
      <c r="C432" s="54" t="s">
        <v>240</v>
      </c>
      <c r="D432" s="54">
        <v>26</v>
      </c>
    </row>
    <row r="433" spans="1:4">
      <c r="A433" s="53">
        <v>39894</v>
      </c>
      <c r="B433" s="54" t="s">
        <v>239</v>
      </c>
      <c r="C433" s="54" t="s">
        <v>240</v>
      </c>
      <c r="D433" s="54">
        <v>42</v>
      </c>
    </row>
    <row r="434" spans="1:4">
      <c r="A434" s="53">
        <v>39894</v>
      </c>
      <c r="B434" s="54" t="s">
        <v>239</v>
      </c>
      <c r="C434" s="54" t="s">
        <v>240</v>
      </c>
      <c r="D434" s="54">
        <v>280</v>
      </c>
    </row>
    <row r="435" spans="1:4">
      <c r="A435" s="53">
        <v>39894</v>
      </c>
      <c r="B435" s="54" t="s">
        <v>239</v>
      </c>
      <c r="C435" s="54" t="s">
        <v>240</v>
      </c>
      <c r="D435" s="54">
        <v>100</v>
      </c>
    </row>
    <row r="436" spans="1:4">
      <c r="A436" s="53">
        <v>39895</v>
      </c>
      <c r="B436" s="54" t="s">
        <v>239</v>
      </c>
      <c r="C436" s="54" t="s">
        <v>254</v>
      </c>
      <c r="D436" s="54">
        <v>230</v>
      </c>
    </row>
    <row r="437" spans="1:4">
      <c r="A437" s="53">
        <v>39896</v>
      </c>
      <c r="B437" s="54" t="s">
        <v>239</v>
      </c>
      <c r="C437" s="54" t="s">
        <v>254</v>
      </c>
      <c r="D437" s="54">
        <v>378</v>
      </c>
    </row>
    <row r="438" spans="1:4">
      <c r="A438" s="53">
        <v>39896</v>
      </c>
      <c r="B438" s="54" t="s">
        <v>239</v>
      </c>
      <c r="C438" s="54" t="s">
        <v>240</v>
      </c>
      <c r="D438" s="54">
        <v>80</v>
      </c>
    </row>
    <row r="439" spans="1:4">
      <c r="A439" s="53">
        <v>39896</v>
      </c>
      <c r="B439" s="54" t="s">
        <v>239</v>
      </c>
      <c r="C439" s="54" t="s">
        <v>240</v>
      </c>
      <c r="D439" s="54">
        <v>160</v>
      </c>
    </row>
    <row r="440" spans="1:4">
      <c r="A440" s="53">
        <v>39897</v>
      </c>
      <c r="B440" s="54" t="s">
        <v>245</v>
      </c>
      <c r="C440" s="54" t="s">
        <v>250</v>
      </c>
      <c r="D440" s="54">
        <v>2667</v>
      </c>
    </row>
    <row r="441" spans="1:4">
      <c r="A441" s="53">
        <v>39897</v>
      </c>
      <c r="B441" s="54" t="s">
        <v>245</v>
      </c>
      <c r="C441" s="54" t="s">
        <v>250</v>
      </c>
      <c r="D441" s="54">
        <v>228</v>
      </c>
    </row>
    <row r="442" spans="1:4">
      <c r="A442" s="53">
        <v>39897</v>
      </c>
      <c r="B442" s="54" t="s">
        <v>243</v>
      </c>
      <c r="C442" s="54" t="s">
        <v>244</v>
      </c>
      <c r="D442" s="54">
        <v>150</v>
      </c>
    </row>
    <row r="443" spans="1:4">
      <c r="A443" s="53">
        <v>39897</v>
      </c>
      <c r="B443" s="54" t="s">
        <v>245</v>
      </c>
      <c r="C443" s="54" t="s">
        <v>246</v>
      </c>
      <c r="D443" s="54">
        <v>40</v>
      </c>
    </row>
    <row r="444" spans="1:4">
      <c r="A444" s="53">
        <v>39897</v>
      </c>
      <c r="B444" s="54" t="s">
        <v>239</v>
      </c>
      <c r="C444" s="54" t="s">
        <v>240</v>
      </c>
      <c r="D444" s="54">
        <v>72</v>
      </c>
    </row>
    <row r="445" spans="1:4">
      <c r="A445" s="53">
        <v>39897</v>
      </c>
      <c r="B445" s="54" t="s">
        <v>241</v>
      </c>
      <c r="C445" s="54" t="s">
        <v>247</v>
      </c>
      <c r="D445" s="54">
        <v>34</v>
      </c>
    </row>
    <row r="446" spans="1:4">
      <c r="A446" s="53">
        <v>39897</v>
      </c>
      <c r="B446" s="54" t="s">
        <v>241</v>
      </c>
      <c r="C446" s="54" t="s">
        <v>247</v>
      </c>
      <c r="D446" s="54">
        <v>1857</v>
      </c>
    </row>
    <row r="447" spans="1:4">
      <c r="A447" s="53">
        <v>39897</v>
      </c>
      <c r="B447" s="54" t="s">
        <v>237</v>
      </c>
      <c r="C447" s="54" t="s">
        <v>252</v>
      </c>
      <c r="D447" s="54">
        <v>172</v>
      </c>
    </row>
    <row r="448" spans="1:4">
      <c r="A448" s="53">
        <v>39897</v>
      </c>
      <c r="B448" s="54" t="s">
        <v>237</v>
      </c>
      <c r="C448" s="54" t="s">
        <v>252</v>
      </c>
      <c r="D448" s="54">
        <v>487</v>
      </c>
    </row>
    <row r="449" spans="1:4">
      <c r="A449" s="53">
        <v>39898</v>
      </c>
      <c r="B449" s="54" t="s">
        <v>239</v>
      </c>
      <c r="C449" s="54" t="s">
        <v>240</v>
      </c>
      <c r="D449" s="54">
        <v>52</v>
      </c>
    </row>
    <row r="450" spans="1:4">
      <c r="A450" s="53">
        <v>39898</v>
      </c>
      <c r="B450" s="54" t="s">
        <v>239</v>
      </c>
      <c r="C450" s="54" t="s">
        <v>254</v>
      </c>
      <c r="D450" s="54">
        <v>130</v>
      </c>
    </row>
    <row r="451" spans="1:4">
      <c r="A451" s="53">
        <v>39899</v>
      </c>
      <c r="B451" s="54" t="s">
        <v>239</v>
      </c>
      <c r="C451" s="54" t="s">
        <v>254</v>
      </c>
      <c r="D451" s="54">
        <v>130</v>
      </c>
    </row>
    <row r="452" spans="1:4">
      <c r="A452" s="53">
        <v>39899</v>
      </c>
      <c r="B452" s="54" t="s">
        <v>239</v>
      </c>
      <c r="C452" s="54" t="s">
        <v>240</v>
      </c>
      <c r="D452" s="54">
        <v>60</v>
      </c>
    </row>
    <row r="453" spans="1:4">
      <c r="A453" s="53">
        <v>39902</v>
      </c>
      <c r="B453" s="54" t="s">
        <v>239</v>
      </c>
      <c r="C453" s="54" t="s">
        <v>240</v>
      </c>
      <c r="D453" s="54">
        <v>150</v>
      </c>
    </row>
    <row r="454" spans="1:4">
      <c r="A454" s="53">
        <v>39902</v>
      </c>
      <c r="B454" s="54" t="s">
        <v>245</v>
      </c>
      <c r="C454" s="54" t="s">
        <v>246</v>
      </c>
      <c r="D454" s="54">
        <v>200</v>
      </c>
    </row>
    <row r="455" spans="1:4">
      <c r="A455" s="53">
        <v>39902</v>
      </c>
      <c r="B455" s="54" t="s">
        <v>245</v>
      </c>
      <c r="C455" s="54" t="s">
        <v>250</v>
      </c>
      <c r="D455" s="54">
        <v>4500</v>
      </c>
    </row>
    <row r="456" spans="1:4">
      <c r="A456" s="53">
        <v>39903</v>
      </c>
      <c r="B456" s="54" t="s">
        <v>239</v>
      </c>
      <c r="C456" s="54" t="s">
        <v>240</v>
      </c>
      <c r="D456" s="54">
        <v>110</v>
      </c>
    </row>
    <row r="457" spans="1:4">
      <c r="A457" s="53">
        <v>39903</v>
      </c>
      <c r="B457" s="54" t="s">
        <v>239</v>
      </c>
      <c r="C457" s="54" t="s">
        <v>240</v>
      </c>
      <c r="D457" s="54">
        <v>128</v>
      </c>
    </row>
    <row r="458" spans="1:4">
      <c r="A458" s="53">
        <v>39903</v>
      </c>
      <c r="B458" s="54" t="s">
        <v>239</v>
      </c>
      <c r="C458" s="54" t="s">
        <v>240</v>
      </c>
      <c r="D458" s="54">
        <v>12</v>
      </c>
    </row>
    <row r="459" spans="1:4">
      <c r="A459" s="53">
        <v>39903</v>
      </c>
      <c r="B459" s="54" t="s">
        <v>239</v>
      </c>
      <c r="C459" s="54" t="s">
        <v>240</v>
      </c>
      <c r="D459" s="54">
        <v>22</v>
      </c>
    </row>
    <row r="460" spans="1:4">
      <c r="A460" s="53">
        <v>39903</v>
      </c>
      <c r="B460" s="54" t="s">
        <v>249</v>
      </c>
      <c r="C460" s="54" t="s">
        <v>249</v>
      </c>
      <c r="D460" s="54">
        <v>500</v>
      </c>
    </row>
    <row r="461" spans="1:4">
      <c r="A461" s="53">
        <v>39905</v>
      </c>
      <c r="B461" s="54" t="s">
        <v>239</v>
      </c>
      <c r="C461" s="54" t="s">
        <v>240</v>
      </c>
      <c r="D461" s="54">
        <v>67</v>
      </c>
    </row>
    <row r="462" spans="1:4">
      <c r="A462" s="53">
        <v>39905</v>
      </c>
      <c r="B462" s="54" t="s">
        <v>239</v>
      </c>
      <c r="C462" s="54" t="s">
        <v>240</v>
      </c>
      <c r="D462" s="54">
        <v>385</v>
      </c>
    </row>
    <row r="463" spans="1:4">
      <c r="A463" s="53">
        <v>39906</v>
      </c>
      <c r="B463" s="54" t="s">
        <v>243</v>
      </c>
      <c r="C463" s="54" t="s">
        <v>244</v>
      </c>
      <c r="D463" s="54">
        <v>20</v>
      </c>
    </row>
    <row r="464" spans="1:4">
      <c r="A464" s="53">
        <v>39906</v>
      </c>
      <c r="B464" s="54" t="s">
        <v>239</v>
      </c>
      <c r="C464" s="54" t="s">
        <v>240</v>
      </c>
      <c r="D464" s="54">
        <v>60</v>
      </c>
    </row>
    <row r="465" spans="1:4">
      <c r="A465" s="53">
        <v>39906</v>
      </c>
      <c r="B465" s="54" t="s">
        <v>249</v>
      </c>
      <c r="C465" s="54" t="s">
        <v>249</v>
      </c>
      <c r="D465" s="54">
        <v>920</v>
      </c>
    </row>
    <row r="466" spans="1:4">
      <c r="A466" s="53">
        <v>39906</v>
      </c>
      <c r="B466" s="54" t="s">
        <v>249</v>
      </c>
      <c r="C466" s="54" t="s">
        <v>249</v>
      </c>
      <c r="D466" s="54">
        <v>70</v>
      </c>
    </row>
    <row r="467" spans="1:4">
      <c r="A467" s="53">
        <v>39907</v>
      </c>
      <c r="B467" s="54" t="s">
        <v>245</v>
      </c>
      <c r="C467" s="54" t="s">
        <v>246</v>
      </c>
      <c r="D467" s="54">
        <v>42</v>
      </c>
    </row>
    <row r="468" spans="1:4">
      <c r="A468" s="53">
        <v>39907</v>
      </c>
      <c r="B468" s="54" t="s">
        <v>239</v>
      </c>
      <c r="C468" s="54" t="s">
        <v>240</v>
      </c>
      <c r="D468" s="54">
        <v>55</v>
      </c>
    </row>
    <row r="469" spans="1:4">
      <c r="A469" s="53">
        <v>39907</v>
      </c>
      <c r="B469" s="54" t="s">
        <v>239</v>
      </c>
      <c r="C469" s="54" t="s">
        <v>254</v>
      </c>
      <c r="D469" s="54">
        <v>130</v>
      </c>
    </row>
    <row r="470" spans="1:4">
      <c r="A470" s="53">
        <v>39909</v>
      </c>
      <c r="B470" s="54" t="s">
        <v>239</v>
      </c>
      <c r="C470" s="54" t="s">
        <v>240</v>
      </c>
      <c r="D470" s="54">
        <v>110</v>
      </c>
    </row>
    <row r="471" spans="1:4">
      <c r="A471" s="53">
        <v>39909</v>
      </c>
      <c r="B471" s="54" t="s">
        <v>237</v>
      </c>
      <c r="C471" s="54" t="s">
        <v>252</v>
      </c>
      <c r="D471" s="54">
        <v>229</v>
      </c>
    </row>
    <row r="472" spans="1:4">
      <c r="A472" s="53">
        <v>39909</v>
      </c>
      <c r="B472" s="54" t="s">
        <v>245</v>
      </c>
      <c r="C472" s="54" t="s">
        <v>258</v>
      </c>
      <c r="D472" s="54">
        <v>1500</v>
      </c>
    </row>
    <row r="473" spans="1:4">
      <c r="A473" s="53">
        <v>39909</v>
      </c>
      <c r="B473" s="54" t="s">
        <v>245</v>
      </c>
      <c r="C473" s="54" t="s">
        <v>250</v>
      </c>
      <c r="D473" s="54">
        <v>432</v>
      </c>
    </row>
    <row r="474" spans="1:4">
      <c r="A474" s="53">
        <v>39909</v>
      </c>
      <c r="B474" s="54" t="s">
        <v>245</v>
      </c>
      <c r="C474" s="54" t="s">
        <v>250</v>
      </c>
      <c r="D474" s="54">
        <v>3361</v>
      </c>
    </row>
    <row r="475" spans="1:4">
      <c r="A475" s="53">
        <v>39910</v>
      </c>
      <c r="B475" s="54" t="s">
        <v>239</v>
      </c>
      <c r="C475" s="54" t="s">
        <v>240</v>
      </c>
      <c r="D475" s="54">
        <v>120</v>
      </c>
    </row>
    <row r="476" spans="1:4">
      <c r="A476" s="53">
        <v>39910</v>
      </c>
      <c r="B476" s="54" t="s">
        <v>245</v>
      </c>
      <c r="C476" s="54" t="s">
        <v>246</v>
      </c>
      <c r="D476" s="54">
        <v>50</v>
      </c>
    </row>
    <row r="477" spans="1:4">
      <c r="A477" s="53">
        <v>39910</v>
      </c>
      <c r="B477" s="54" t="s">
        <v>241</v>
      </c>
      <c r="C477" s="54" t="s">
        <v>259</v>
      </c>
      <c r="D477" s="54">
        <v>5980</v>
      </c>
    </row>
    <row r="478" spans="1:4">
      <c r="A478" s="53">
        <v>39910</v>
      </c>
      <c r="B478" s="54" t="s">
        <v>239</v>
      </c>
      <c r="C478" s="54" t="s">
        <v>254</v>
      </c>
      <c r="D478" s="54">
        <v>290</v>
      </c>
    </row>
    <row r="479" spans="1:4">
      <c r="A479" s="53">
        <v>39911</v>
      </c>
      <c r="B479" s="54" t="s">
        <v>245</v>
      </c>
      <c r="C479" s="54" t="s">
        <v>246</v>
      </c>
      <c r="D479" s="54">
        <v>50</v>
      </c>
    </row>
    <row r="480" spans="1:4">
      <c r="A480" s="53">
        <v>39911</v>
      </c>
      <c r="B480" s="54" t="s">
        <v>241</v>
      </c>
      <c r="C480" s="54" t="s">
        <v>259</v>
      </c>
      <c r="D480" s="54">
        <v>1150</v>
      </c>
    </row>
    <row r="481" spans="1:4">
      <c r="A481" s="53">
        <v>39911</v>
      </c>
      <c r="B481" s="54" t="s">
        <v>239</v>
      </c>
      <c r="C481" s="54" t="s">
        <v>254</v>
      </c>
      <c r="D481" s="54">
        <v>100</v>
      </c>
    </row>
    <row r="482" spans="1:4">
      <c r="A482" s="53">
        <v>39912</v>
      </c>
      <c r="B482" s="54" t="s">
        <v>241</v>
      </c>
      <c r="C482" s="54" t="s">
        <v>247</v>
      </c>
      <c r="D482" s="54">
        <v>450</v>
      </c>
    </row>
    <row r="483" spans="1:4">
      <c r="A483" s="53">
        <v>39912</v>
      </c>
      <c r="B483" s="54" t="s">
        <v>241</v>
      </c>
      <c r="C483" s="54" t="s">
        <v>247</v>
      </c>
      <c r="D483" s="54">
        <v>112</v>
      </c>
    </row>
    <row r="484" spans="1:4">
      <c r="A484" s="53">
        <v>39912</v>
      </c>
      <c r="B484" s="54" t="s">
        <v>239</v>
      </c>
      <c r="C484" s="54" t="s">
        <v>254</v>
      </c>
      <c r="D484" s="54">
        <v>120</v>
      </c>
    </row>
    <row r="485" spans="1:4">
      <c r="A485" s="53">
        <v>39913</v>
      </c>
      <c r="B485" s="54" t="s">
        <v>239</v>
      </c>
      <c r="C485" s="54" t="s">
        <v>254</v>
      </c>
      <c r="D485" s="54">
        <v>195</v>
      </c>
    </row>
    <row r="486" spans="1:4">
      <c r="A486" s="53">
        <v>39913</v>
      </c>
      <c r="B486" s="54" t="s">
        <v>239</v>
      </c>
      <c r="C486" s="54" t="s">
        <v>240</v>
      </c>
      <c r="D486" s="54">
        <v>120</v>
      </c>
    </row>
    <row r="487" spans="1:4">
      <c r="A487" s="53">
        <v>39913</v>
      </c>
      <c r="B487" s="54" t="s">
        <v>245</v>
      </c>
      <c r="C487" s="54" t="s">
        <v>253</v>
      </c>
      <c r="D487" s="54">
        <v>200</v>
      </c>
    </row>
    <row r="488" spans="1:4">
      <c r="A488" s="53">
        <v>39914</v>
      </c>
      <c r="B488" s="54" t="s">
        <v>239</v>
      </c>
      <c r="C488" s="54" t="s">
        <v>240</v>
      </c>
      <c r="D488" s="54">
        <v>45</v>
      </c>
    </row>
    <row r="489" spans="1:4">
      <c r="A489" s="53">
        <v>39914</v>
      </c>
      <c r="B489" s="54" t="s">
        <v>249</v>
      </c>
      <c r="C489" s="54" t="s">
        <v>249</v>
      </c>
      <c r="D489" s="54">
        <v>500</v>
      </c>
    </row>
    <row r="490" spans="1:4">
      <c r="A490" s="53">
        <v>39915</v>
      </c>
      <c r="B490" s="54" t="s">
        <v>245</v>
      </c>
      <c r="C490" s="54" t="s">
        <v>246</v>
      </c>
      <c r="D490" s="54">
        <v>882</v>
      </c>
    </row>
    <row r="491" spans="1:4">
      <c r="A491" s="53">
        <v>39915</v>
      </c>
      <c r="B491" s="54" t="s">
        <v>245</v>
      </c>
      <c r="C491" s="54" t="s">
        <v>246</v>
      </c>
      <c r="D491" s="54">
        <v>980</v>
      </c>
    </row>
    <row r="492" spans="1:4">
      <c r="A492" s="53">
        <v>39917</v>
      </c>
      <c r="B492" s="54" t="s">
        <v>239</v>
      </c>
      <c r="C492" s="54" t="s">
        <v>254</v>
      </c>
      <c r="D492" s="54">
        <v>170</v>
      </c>
    </row>
    <row r="493" spans="1:4">
      <c r="A493" s="53">
        <v>39918</v>
      </c>
      <c r="B493" s="54" t="s">
        <v>239</v>
      </c>
      <c r="C493" s="54" t="s">
        <v>254</v>
      </c>
      <c r="D493" s="54">
        <v>125</v>
      </c>
    </row>
    <row r="494" spans="1:4">
      <c r="A494" s="53">
        <v>39918</v>
      </c>
      <c r="B494" s="54" t="s">
        <v>245</v>
      </c>
      <c r="C494" s="54" t="s">
        <v>246</v>
      </c>
      <c r="D494" s="54">
        <v>50</v>
      </c>
    </row>
    <row r="495" spans="1:4">
      <c r="A495" s="53">
        <v>39918</v>
      </c>
      <c r="B495" s="54" t="s">
        <v>241</v>
      </c>
      <c r="C495" s="54" t="s">
        <v>259</v>
      </c>
      <c r="D495" s="54">
        <v>370</v>
      </c>
    </row>
    <row r="496" spans="1:4">
      <c r="A496" s="53">
        <v>39918</v>
      </c>
      <c r="B496" s="54" t="s">
        <v>239</v>
      </c>
      <c r="C496" s="54" t="s">
        <v>254</v>
      </c>
      <c r="D496" s="54">
        <v>299</v>
      </c>
    </row>
    <row r="497" spans="1:4">
      <c r="A497" s="53">
        <v>39918</v>
      </c>
      <c r="B497" s="54" t="s">
        <v>239</v>
      </c>
      <c r="C497" s="54" t="s">
        <v>240</v>
      </c>
      <c r="D497" s="54">
        <v>34</v>
      </c>
    </row>
    <row r="498" spans="1:4">
      <c r="A498" s="53">
        <v>39918</v>
      </c>
      <c r="B498" s="54" t="s">
        <v>245</v>
      </c>
      <c r="C498" s="54" t="s">
        <v>253</v>
      </c>
      <c r="D498" s="54">
        <v>500</v>
      </c>
    </row>
    <row r="499" spans="1:4">
      <c r="A499" s="53">
        <v>39918</v>
      </c>
      <c r="B499" s="54" t="s">
        <v>243</v>
      </c>
      <c r="C499" s="54" t="s">
        <v>251</v>
      </c>
      <c r="D499" s="54">
        <v>150</v>
      </c>
    </row>
    <row r="500" spans="1:4">
      <c r="A500" s="53">
        <v>39918</v>
      </c>
      <c r="B500" s="54" t="s">
        <v>245</v>
      </c>
      <c r="C500" s="54" t="s">
        <v>250</v>
      </c>
      <c r="D500" s="54">
        <v>22500</v>
      </c>
    </row>
    <row r="501" spans="1:4">
      <c r="A501" s="53">
        <v>39918</v>
      </c>
      <c r="B501" s="54" t="s">
        <v>245</v>
      </c>
      <c r="C501" s="54" t="s">
        <v>258</v>
      </c>
      <c r="D501" s="54">
        <v>500</v>
      </c>
    </row>
    <row r="502" spans="1:4">
      <c r="A502" s="53">
        <v>39919</v>
      </c>
      <c r="B502" s="54" t="s">
        <v>239</v>
      </c>
      <c r="C502" s="54" t="s">
        <v>240</v>
      </c>
      <c r="D502" s="54">
        <v>200</v>
      </c>
    </row>
    <row r="503" spans="1:4">
      <c r="A503" s="53">
        <v>39919</v>
      </c>
      <c r="B503" s="54" t="s">
        <v>239</v>
      </c>
      <c r="C503" s="54" t="s">
        <v>254</v>
      </c>
      <c r="D503" s="54">
        <v>125</v>
      </c>
    </row>
    <row r="504" spans="1:4">
      <c r="A504" s="53">
        <v>39919</v>
      </c>
      <c r="B504" s="54" t="s">
        <v>243</v>
      </c>
      <c r="C504" s="54" t="s">
        <v>244</v>
      </c>
      <c r="D504" s="54">
        <v>250</v>
      </c>
    </row>
    <row r="505" spans="1:4">
      <c r="A505" s="53">
        <v>39919</v>
      </c>
      <c r="B505" s="54" t="s">
        <v>243</v>
      </c>
      <c r="C505" s="54" t="s">
        <v>251</v>
      </c>
      <c r="D505" s="54">
        <v>150</v>
      </c>
    </row>
    <row r="506" spans="1:4">
      <c r="A506" s="53">
        <v>39920</v>
      </c>
      <c r="B506" s="54" t="s">
        <v>241</v>
      </c>
      <c r="C506" s="54" t="s">
        <v>259</v>
      </c>
      <c r="D506" s="54">
        <v>1500</v>
      </c>
    </row>
    <row r="507" spans="1:4">
      <c r="A507" s="53">
        <v>39921</v>
      </c>
      <c r="B507" s="54" t="s">
        <v>239</v>
      </c>
      <c r="C507" s="54" t="s">
        <v>240</v>
      </c>
      <c r="D507" s="54">
        <v>260</v>
      </c>
    </row>
    <row r="508" spans="1:4">
      <c r="A508" s="53">
        <v>39921</v>
      </c>
      <c r="B508" s="54" t="s">
        <v>239</v>
      </c>
      <c r="C508" s="54" t="s">
        <v>240</v>
      </c>
      <c r="D508" s="54">
        <v>101</v>
      </c>
    </row>
    <row r="509" spans="1:4">
      <c r="A509" s="53">
        <v>39921</v>
      </c>
      <c r="B509" s="54" t="s">
        <v>239</v>
      </c>
      <c r="C509" s="54" t="s">
        <v>240</v>
      </c>
      <c r="D509" s="54">
        <v>36</v>
      </c>
    </row>
    <row r="510" spans="1:4">
      <c r="A510" s="53">
        <v>39921</v>
      </c>
      <c r="B510" s="54" t="s">
        <v>239</v>
      </c>
      <c r="C510" s="54" t="s">
        <v>240</v>
      </c>
      <c r="D510" s="54">
        <v>134</v>
      </c>
    </row>
    <row r="511" spans="1:4">
      <c r="A511" s="53">
        <v>39921</v>
      </c>
      <c r="B511" s="54" t="s">
        <v>239</v>
      </c>
      <c r="C511" s="54" t="s">
        <v>240</v>
      </c>
      <c r="D511" s="54">
        <v>13</v>
      </c>
    </row>
    <row r="512" spans="1:4">
      <c r="A512" s="53">
        <v>39922</v>
      </c>
      <c r="B512" s="54" t="s">
        <v>243</v>
      </c>
      <c r="C512" s="54" t="s">
        <v>251</v>
      </c>
      <c r="D512" s="54">
        <v>1000</v>
      </c>
    </row>
    <row r="513" spans="1:4">
      <c r="A513" s="53">
        <v>39922</v>
      </c>
      <c r="B513" s="54" t="s">
        <v>248</v>
      </c>
      <c r="C513" s="54" t="s">
        <v>248</v>
      </c>
      <c r="D513" s="54">
        <v>5100</v>
      </c>
    </row>
    <row r="514" spans="1:4">
      <c r="A514" s="53">
        <v>39922</v>
      </c>
      <c r="B514" s="54" t="s">
        <v>239</v>
      </c>
      <c r="C514" s="54" t="s">
        <v>240</v>
      </c>
      <c r="D514" s="54">
        <v>50</v>
      </c>
    </row>
    <row r="515" spans="1:4">
      <c r="A515" s="53">
        <v>39923</v>
      </c>
      <c r="B515" s="54" t="s">
        <v>239</v>
      </c>
      <c r="C515" s="54" t="s">
        <v>240</v>
      </c>
      <c r="D515" s="54">
        <v>47</v>
      </c>
    </row>
    <row r="516" spans="1:4">
      <c r="A516" s="53">
        <v>39924</v>
      </c>
      <c r="B516" s="54" t="s">
        <v>239</v>
      </c>
      <c r="C516" s="54" t="s">
        <v>240</v>
      </c>
      <c r="D516" s="54">
        <v>50</v>
      </c>
    </row>
    <row r="517" spans="1:4">
      <c r="A517" s="53">
        <v>39924</v>
      </c>
      <c r="B517" s="54" t="s">
        <v>239</v>
      </c>
      <c r="C517" s="54" t="s">
        <v>240</v>
      </c>
      <c r="D517" s="54">
        <v>60</v>
      </c>
    </row>
    <row r="518" spans="1:4">
      <c r="A518" s="53">
        <v>39924</v>
      </c>
      <c r="B518" s="54" t="s">
        <v>249</v>
      </c>
      <c r="C518" s="54" t="s">
        <v>249</v>
      </c>
      <c r="D518" s="54">
        <v>500</v>
      </c>
    </row>
    <row r="519" spans="1:4">
      <c r="A519" s="53">
        <v>39924</v>
      </c>
      <c r="B519" s="54" t="s">
        <v>237</v>
      </c>
      <c r="C519" s="54" t="s">
        <v>252</v>
      </c>
      <c r="D519" s="54">
        <v>584</v>
      </c>
    </row>
    <row r="520" spans="1:4">
      <c r="A520" s="53">
        <v>39924</v>
      </c>
      <c r="B520" s="54" t="s">
        <v>239</v>
      </c>
      <c r="C520" s="54" t="s">
        <v>240</v>
      </c>
      <c r="D520" s="54">
        <v>633</v>
      </c>
    </row>
    <row r="521" spans="1:4">
      <c r="A521" s="53">
        <v>39924</v>
      </c>
      <c r="B521" s="54" t="s">
        <v>237</v>
      </c>
      <c r="C521" s="54" t="s">
        <v>238</v>
      </c>
      <c r="D521" s="54">
        <v>5</v>
      </c>
    </row>
    <row r="522" spans="1:4">
      <c r="A522" s="53">
        <v>39924</v>
      </c>
      <c r="B522" s="54" t="s">
        <v>237</v>
      </c>
      <c r="C522" s="54" t="s">
        <v>238</v>
      </c>
      <c r="D522" s="54">
        <v>163</v>
      </c>
    </row>
    <row r="523" spans="1:4">
      <c r="A523" s="53">
        <v>39924</v>
      </c>
      <c r="B523" s="54" t="s">
        <v>237</v>
      </c>
      <c r="C523" s="54" t="s">
        <v>238</v>
      </c>
      <c r="D523" s="54">
        <v>43</v>
      </c>
    </row>
    <row r="524" spans="1:4">
      <c r="A524" s="53">
        <v>39924</v>
      </c>
      <c r="B524" s="54" t="s">
        <v>239</v>
      </c>
      <c r="C524" s="54" t="s">
        <v>240</v>
      </c>
      <c r="D524" s="54">
        <v>531</v>
      </c>
    </row>
    <row r="525" spans="1:4">
      <c r="A525" s="53">
        <v>39924</v>
      </c>
      <c r="B525" s="54" t="s">
        <v>239</v>
      </c>
      <c r="C525" s="54" t="s">
        <v>240</v>
      </c>
      <c r="D525" s="54">
        <v>132</v>
      </c>
    </row>
    <row r="526" spans="1:4">
      <c r="A526" s="53">
        <v>39924</v>
      </c>
      <c r="B526" s="54" t="s">
        <v>237</v>
      </c>
      <c r="C526" s="54" t="s">
        <v>238</v>
      </c>
      <c r="D526" s="54">
        <v>471</v>
      </c>
    </row>
    <row r="527" spans="1:4">
      <c r="A527" s="53">
        <v>39924</v>
      </c>
      <c r="B527" s="54" t="s">
        <v>239</v>
      </c>
      <c r="C527" s="54" t="s">
        <v>240</v>
      </c>
      <c r="D527" s="54">
        <v>111</v>
      </c>
    </row>
    <row r="528" spans="1:4">
      <c r="A528" s="53">
        <v>39924</v>
      </c>
      <c r="B528" s="54" t="s">
        <v>239</v>
      </c>
      <c r="C528" s="54" t="s">
        <v>240</v>
      </c>
      <c r="D528" s="54">
        <v>147</v>
      </c>
    </row>
    <row r="529" spans="1:4">
      <c r="A529" s="53">
        <v>39924</v>
      </c>
      <c r="B529" s="54" t="s">
        <v>239</v>
      </c>
      <c r="C529" s="54" t="s">
        <v>240</v>
      </c>
      <c r="D529" s="54">
        <v>290</v>
      </c>
    </row>
    <row r="530" spans="1:4">
      <c r="A530" s="53">
        <v>39924</v>
      </c>
      <c r="B530" s="54" t="s">
        <v>239</v>
      </c>
      <c r="C530" s="54" t="s">
        <v>240</v>
      </c>
      <c r="D530" s="54">
        <v>164</v>
      </c>
    </row>
    <row r="531" spans="1:4">
      <c r="A531" s="53">
        <v>39924</v>
      </c>
      <c r="B531" s="54" t="s">
        <v>237</v>
      </c>
      <c r="C531" s="54" t="s">
        <v>238</v>
      </c>
      <c r="D531" s="54">
        <v>99</v>
      </c>
    </row>
    <row r="532" spans="1:4">
      <c r="A532" s="53">
        <v>39924</v>
      </c>
      <c r="B532" s="54" t="s">
        <v>239</v>
      </c>
      <c r="C532" s="54" t="s">
        <v>240</v>
      </c>
      <c r="D532" s="54">
        <v>48</v>
      </c>
    </row>
    <row r="533" spans="1:4">
      <c r="A533" s="53">
        <v>39925</v>
      </c>
      <c r="B533" s="54" t="s">
        <v>239</v>
      </c>
      <c r="C533" s="54" t="s">
        <v>240</v>
      </c>
      <c r="D533" s="54">
        <v>30</v>
      </c>
    </row>
    <row r="534" spans="1:4">
      <c r="A534" s="53">
        <v>39926</v>
      </c>
      <c r="B534" s="54" t="s">
        <v>239</v>
      </c>
      <c r="C534" s="54" t="s">
        <v>240</v>
      </c>
      <c r="D534" s="54">
        <v>30</v>
      </c>
    </row>
    <row r="535" spans="1:4">
      <c r="A535" s="53">
        <v>39927</v>
      </c>
      <c r="B535" s="54" t="s">
        <v>239</v>
      </c>
      <c r="C535" s="54" t="s">
        <v>240</v>
      </c>
      <c r="D535" s="54">
        <v>48</v>
      </c>
    </row>
    <row r="536" spans="1:4">
      <c r="A536" s="53">
        <v>39929</v>
      </c>
      <c r="B536" s="54" t="s">
        <v>245</v>
      </c>
      <c r="C536" s="54" t="s">
        <v>246</v>
      </c>
      <c r="D536" s="54">
        <v>40</v>
      </c>
    </row>
    <row r="537" spans="1:4">
      <c r="A537" s="53">
        <v>39929</v>
      </c>
      <c r="B537" s="54" t="s">
        <v>237</v>
      </c>
      <c r="C537" s="54" t="s">
        <v>238</v>
      </c>
      <c r="D537" s="54">
        <v>500</v>
      </c>
    </row>
    <row r="538" spans="1:4">
      <c r="A538" s="53">
        <v>39929</v>
      </c>
      <c r="B538" s="54" t="s">
        <v>248</v>
      </c>
      <c r="C538" s="54" t="s">
        <v>255</v>
      </c>
      <c r="D538" s="54">
        <v>830</v>
      </c>
    </row>
    <row r="539" spans="1:4">
      <c r="A539" s="53">
        <v>39929</v>
      </c>
      <c r="B539" s="54" t="s">
        <v>243</v>
      </c>
      <c r="C539" s="54" t="s">
        <v>251</v>
      </c>
      <c r="D539" s="54">
        <v>239</v>
      </c>
    </row>
    <row r="540" spans="1:4">
      <c r="A540" s="53">
        <v>39929</v>
      </c>
      <c r="B540" s="54" t="s">
        <v>241</v>
      </c>
      <c r="C540" s="54" t="s">
        <v>257</v>
      </c>
      <c r="D540" s="54">
        <v>400</v>
      </c>
    </row>
    <row r="541" spans="1:4">
      <c r="A541" s="53">
        <v>39929</v>
      </c>
      <c r="B541" s="54" t="s">
        <v>239</v>
      </c>
      <c r="C541" s="54" t="s">
        <v>240</v>
      </c>
      <c r="D541" s="54">
        <v>57</v>
      </c>
    </row>
    <row r="542" spans="1:4">
      <c r="A542" s="53">
        <v>39929</v>
      </c>
      <c r="B542" s="54" t="s">
        <v>248</v>
      </c>
      <c r="C542" s="54" t="s">
        <v>248</v>
      </c>
      <c r="D542" s="54">
        <v>945</v>
      </c>
    </row>
    <row r="543" spans="1:4">
      <c r="A543" s="53">
        <v>39929</v>
      </c>
      <c r="B543" s="54" t="s">
        <v>248</v>
      </c>
      <c r="C543" s="54" t="s">
        <v>248</v>
      </c>
      <c r="D543" s="54">
        <v>2445</v>
      </c>
    </row>
    <row r="544" spans="1:4">
      <c r="A544" s="53">
        <v>39929</v>
      </c>
      <c r="B544" s="54" t="s">
        <v>248</v>
      </c>
      <c r="C544" s="54" t="s">
        <v>248</v>
      </c>
      <c r="D544" s="54">
        <v>14734</v>
      </c>
    </row>
    <row r="545" spans="1:4">
      <c r="A545" s="53">
        <v>39929</v>
      </c>
      <c r="B545" s="54" t="s">
        <v>248</v>
      </c>
      <c r="C545" s="54" t="s">
        <v>248</v>
      </c>
      <c r="D545" s="54">
        <v>797</v>
      </c>
    </row>
    <row r="546" spans="1:4">
      <c r="A546" s="53">
        <v>39929</v>
      </c>
      <c r="B546" s="54" t="s">
        <v>248</v>
      </c>
      <c r="C546" s="54" t="s">
        <v>248</v>
      </c>
      <c r="D546" s="54">
        <v>1497</v>
      </c>
    </row>
    <row r="547" spans="1:4">
      <c r="A547" s="53">
        <v>39929</v>
      </c>
      <c r="B547" s="54" t="s">
        <v>248</v>
      </c>
      <c r="C547" s="54" t="s">
        <v>248</v>
      </c>
      <c r="D547" s="54">
        <v>699</v>
      </c>
    </row>
    <row r="548" spans="1:4">
      <c r="A548" s="53">
        <v>39929</v>
      </c>
      <c r="B548" s="54" t="s">
        <v>248</v>
      </c>
      <c r="C548" s="54" t="s">
        <v>248</v>
      </c>
      <c r="D548" s="54">
        <v>797</v>
      </c>
    </row>
    <row r="549" spans="1:4">
      <c r="A549" s="53">
        <v>39929</v>
      </c>
      <c r="B549" s="54" t="s">
        <v>248</v>
      </c>
      <c r="C549" s="54" t="s">
        <v>248</v>
      </c>
      <c r="D549" s="54">
        <v>897</v>
      </c>
    </row>
    <row r="550" spans="1:4">
      <c r="A550" s="53">
        <v>39929</v>
      </c>
      <c r="B550" s="54" t="s">
        <v>248</v>
      </c>
      <c r="C550" s="54" t="s">
        <v>248</v>
      </c>
      <c r="D550" s="54">
        <v>1097</v>
      </c>
    </row>
    <row r="551" spans="1:4">
      <c r="A551" s="53">
        <v>39929</v>
      </c>
      <c r="B551" s="54" t="s">
        <v>248</v>
      </c>
      <c r="C551" s="54" t="s">
        <v>248</v>
      </c>
      <c r="D551" s="54">
        <v>5290</v>
      </c>
    </row>
    <row r="552" spans="1:4">
      <c r="A552" s="53">
        <v>39929</v>
      </c>
      <c r="B552" s="54" t="s">
        <v>248</v>
      </c>
      <c r="C552" s="54" t="s">
        <v>248</v>
      </c>
      <c r="D552" s="54">
        <v>475.3</v>
      </c>
    </row>
    <row r="553" spans="1:4">
      <c r="A553" s="53">
        <v>39929</v>
      </c>
      <c r="B553" s="54" t="s">
        <v>248</v>
      </c>
      <c r="C553" s="54" t="s">
        <v>248</v>
      </c>
      <c r="D553" s="54">
        <v>4600</v>
      </c>
    </row>
    <row r="554" spans="1:4">
      <c r="A554" s="53">
        <v>39929</v>
      </c>
      <c r="B554" s="54" t="s">
        <v>248</v>
      </c>
      <c r="C554" s="54" t="s">
        <v>248</v>
      </c>
      <c r="D554" s="54">
        <v>3000</v>
      </c>
    </row>
    <row r="555" spans="1:4">
      <c r="A555" s="53">
        <v>39929</v>
      </c>
      <c r="B555" s="54" t="s">
        <v>248</v>
      </c>
      <c r="C555" s="54" t="s">
        <v>248</v>
      </c>
      <c r="D555" s="54">
        <v>3000</v>
      </c>
    </row>
    <row r="556" spans="1:4">
      <c r="A556" s="53">
        <v>39929</v>
      </c>
      <c r="B556" s="54" t="s">
        <v>248</v>
      </c>
      <c r="C556" s="54" t="s">
        <v>260</v>
      </c>
      <c r="D556" s="54">
        <v>3995</v>
      </c>
    </row>
    <row r="557" spans="1:4">
      <c r="A557" s="53">
        <v>39929</v>
      </c>
      <c r="B557" s="54" t="s">
        <v>248</v>
      </c>
      <c r="C557" s="54" t="s">
        <v>260</v>
      </c>
      <c r="D557" s="54">
        <v>949</v>
      </c>
    </row>
    <row r="558" spans="1:4">
      <c r="A558" s="53">
        <v>39929</v>
      </c>
      <c r="B558" s="54" t="s">
        <v>241</v>
      </c>
      <c r="C558" s="54" t="s">
        <v>242</v>
      </c>
      <c r="D558" s="54">
        <v>226</v>
      </c>
    </row>
    <row r="559" spans="1:4">
      <c r="A559" s="53">
        <v>39929</v>
      </c>
      <c r="B559" s="54" t="s">
        <v>241</v>
      </c>
      <c r="C559" s="54" t="s">
        <v>257</v>
      </c>
      <c r="D559" s="54">
        <v>579</v>
      </c>
    </row>
    <row r="560" spans="1:4">
      <c r="A560" s="53">
        <v>39929</v>
      </c>
      <c r="B560" s="54" t="s">
        <v>241</v>
      </c>
      <c r="C560" s="54" t="s">
        <v>257</v>
      </c>
      <c r="D560" s="54">
        <v>138</v>
      </c>
    </row>
    <row r="561" spans="1:4">
      <c r="A561" s="53">
        <v>39929</v>
      </c>
      <c r="B561" s="54" t="s">
        <v>239</v>
      </c>
      <c r="C561" s="54" t="s">
        <v>240</v>
      </c>
      <c r="D561" s="54">
        <v>226</v>
      </c>
    </row>
    <row r="562" spans="1:4">
      <c r="A562" s="53">
        <v>39929</v>
      </c>
      <c r="B562" s="54" t="s">
        <v>239</v>
      </c>
      <c r="C562" s="54" t="s">
        <v>240</v>
      </c>
      <c r="D562" s="54">
        <v>155</v>
      </c>
    </row>
    <row r="563" spans="1:4">
      <c r="A563" s="53">
        <v>39929</v>
      </c>
      <c r="B563" s="54" t="s">
        <v>239</v>
      </c>
      <c r="C563" s="54" t="s">
        <v>240</v>
      </c>
      <c r="D563" s="54">
        <v>37</v>
      </c>
    </row>
    <row r="564" spans="1:4">
      <c r="A564" s="53">
        <v>39929</v>
      </c>
      <c r="B564" s="54" t="s">
        <v>239</v>
      </c>
      <c r="C564" s="54" t="s">
        <v>240</v>
      </c>
      <c r="D564" s="54">
        <v>98</v>
      </c>
    </row>
    <row r="565" spans="1:4">
      <c r="A565" s="53">
        <v>39929</v>
      </c>
      <c r="B565" s="54" t="s">
        <v>239</v>
      </c>
      <c r="C565" s="54" t="s">
        <v>240</v>
      </c>
      <c r="D565" s="54">
        <v>70</v>
      </c>
    </row>
    <row r="566" spans="1:4">
      <c r="A566" s="53">
        <v>39929</v>
      </c>
      <c r="B566" s="54" t="s">
        <v>239</v>
      </c>
      <c r="C566" s="54" t="s">
        <v>240</v>
      </c>
      <c r="D566" s="54">
        <v>39</v>
      </c>
    </row>
    <row r="567" spans="1:4">
      <c r="A567" s="53">
        <v>39929</v>
      </c>
      <c r="B567" s="54" t="s">
        <v>239</v>
      </c>
      <c r="C567" s="54" t="s">
        <v>240</v>
      </c>
      <c r="D567" s="54">
        <v>58</v>
      </c>
    </row>
    <row r="568" spans="1:4">
      <c r="A568" s="53">
        <v>39929</v>
      </c>
      <c r="B568" s="54" t="s">
        <v>239</v>
      </c>
      <c r="C568" s="54" t="s">
        <v>240</v>
      </c>
      <c r="D568" s="54">
        <v>17</v>
      </c>
    </row>
    <row r="569" spans="1:4">
      <c r="A569" s="53">
        <v>39929</v>
      </c>
      <c r="B569" s="54" t="s">
        <v>237</v>
      </c>
      <c r="C569" s="54" t="s">
        <v>238</v>
      </c>
      <c r="D569" s="54">
        <v>92</v>
      </c>
    </row>
    <row r="570" spans="1:4">
      <c r="A570" s="53">
        <v>39929</v>
      </c>
      <c r="B570" s="54" t="s">
        <v>237</v>
      </c>
      <c r="C570" s="54" t="s">
        <v>238</v>
      </c>
      <c r="D570" s="54">
        <v>229</v>
      </c>
    </row>
    <row r="571" spans="1:4">
      <c r="A571" s="53">
        <v>39929</v>
      </c>
      <c r="B571" s="54" t="s">
        <v>237</v>
      </c>
      <c r="C571" s="54" t="s">
        <v>238</v>
      </c>
      <c r="D571" s="54">
        <v>35</v>
      </c>
    </row>
    <row r="572" spans="1:4">
      <c r="A572" s="53">
        <v>39929</v>
      </c>
      <c r="B572" s="54" t="s">
        <v>237</v>
      </c>
      <c r="C572" s="54" t="s">
        <v>238</v>
      </c>
      <c r="D572" s="54">
        <v>125</v>
      </c>
    </row>
    <row r="573" spans="1:4">
      <c r="A573" s="53">
        <v>39929</v>
      </c>
      <c r="B573" s="54" t="s">
        <v>237</v>
      </c>
      <c r="C573" s="54" t="s">
        <v>238</v>
      </c>
      <c r="D573" s="54">
        <v>111</v>
      </c>
    </row>
    <row r="574" spans="1:4">
      <c r="A574" s="53">
        <v>39929</v>
      </c>
      <c r="B574" s="54" t="s">
        <v>237</v>
      </c>
      <c r="C574" s="54" t="s">
        <v>238</v>
      </c>
      <c r="D574" s="54">
        <v>130</v>
      </c>
    </row>
    <row r="575" spans="1:4">
      <c r="A575" s="53">
        <v>39929</v>
      </c>
      <c r="B575" s="54" t="s">
        <v>237</v>
      </c>
      <c r="C575" s="54" t="s">
        <v>238</v>
      </c>
      <c r="D575" s="54">
        <v>222</v>
      </c>
    </row>
    <row r="576" spans="1:4">
      <c r="A576" s="53">
        <v>39929</v>
      </c>
      <c r="B576" s="54" t="s">
        <v>241</v>
      </c>
      <c r="C576" s="54" t="s">
        <v>242</v>
      </c>
      <c r="D576" s="54">
        <v>82</v>
      </c>
    </row>
    <row r="577" spans="1:4">
      <c r="A577" s="53">
        <v>39929</v>
      </c>
      <c r="B577" s="54" t="s">
        <v>241</v>
      </c>
      <c r="C577" s="54" t="s">
        <v>242</v>
      </c>
      <c r="D577" s="54">
        <v>83</v>
      </c>
    </row>
    <row r="578" spans="1:4">
      <c r="A578" s="53">
        <v>39929</v>
      </c>
      <c r="B578" s="54" t="s">
        <v>237</v>
      </c>
      <c r="C578" s="54" t="s">
        <v>238</v>
      </c>
      <c r="D578" s="54">
        <v>43</v>
      </c>
    </row>
    <row r="579" spans="1:4">
      <c r="A579" s="53">
        <v>39929</v>
      </c>
      <c r="B579" s="54" t="s">
        <v>237</v>
      </c>
      <c r="C579" s="54" t="s">
        <v>238</v>
      </c>
      <c r="D579" s="54">
        <v>149</v>
      </c>
    </row>
    <row r="580" spans="1:4">
      <c r="A580" s="53">
        <v>39930</v>
      </c>
      <c r="B580" s="54" t="s">
        <v>239</v>
      </c>
      <c r="C580" s="54" t="s">
        <v>240</v>
      </c>
      <c r="D580" s="54">
        <v>30</v>
      </c>
    </row>
    <row r="581" spans="1:4">
      <c r="A581" s="53">
        <v>39930</v>
      </c>
      <c r="B581" s="54" t="s">
        <v>243</v>
      </c>
      <c r="C581" s="54" t="s">
        <v>244</v>
      </c>
      <c r="D581" s="54">
        <v>50</v>
      </c>
    </row>
    <row r="582" spans="1:4">
      <c r="A582" s="53">
        <v>39931</v>
      </c>
      <c r="B582" s="54" t="s">
        <v>239</v>
      </c>
      <c r="C582" s="54" t="s">
        <v>240</v>
      </c>
      <c r="D582" s="54">
        <v>27</v>
      </c>
    </row>
    <row r="583" spans="1:4">
      <c r="A583" s="53">
        <v>39931</v>
      </c>
      <c r="B583" s="54" t="s">
        <v>239</v>
      </c>
      <c r="C583" s="54" t="s">
        <v>240</v>
      </c>
      <c r="D583" s="54">
        <v>26</v>
      </c>
    </row>
    <row r="584" spans="1:4">
      <c r="A584" s="53">
        <v>39931</v>
      </c>
      <c r="B584" s="54" t="s">
        <v>239</v>
      </c>
      <c r="C584" s="54" t="s">
        <v>240</v>
      </c>
      <c r="D584" s="54">
        <v>23</v>
      </c>
    </row>
    <row r="585" spans="1:4">
      <c r="A585" s="53">
        <v>39932</v>
      </c>
      <c r="B585" s="54" t="s">
        <v>239</v>
      </c>
      <c r="C585" s="54" t="s">
        <v>240</v>
      </c>
      <c r="D585" s="54">
        <v>96</v>
      </c>
    </row>
    <row r="586" spans="1:4">
      <c r="A586" s="53">
        <v>39932</v>
      </c>
      <c r="B586" s="54" t="s">
        <v>241</v>
      </c>
      <c r="C586" s="54" t="s">
        <v>259</v>
      </c>
      <c r="D586" s="54">
        <v>700</v>
      </c>
    </row>
    <row r="587" spans="1:4">
      <c r="A587" s="53">
        <v>39932</v>
      </c>
      <c r="B587" s="54" t="s">
        <v>241</v>
      </c>
      <c r="C587" s="54" t="s">
        <v>259</v>
      </c>
      <c r="D587" s="54">
        <v>150</v>
      </c>
    </row>
    <row r="588" spans="1:4">
      <c r="A588" s="53">
        <v>39932</v>
      </c>
      <c r="B588" s="54" t="s">
        <v>245</v>
      </c>
      <c r="C588" s="54" t="s">
        <v>246</v>
      </c>
      <c r="D588" s="54">
        <v>14</v>
      </c>
    </row>
    <row r="589" spans="1:4">
      <c r="A589" s="53">
        <v>39932</v>
      </c>
      <c r="B589" s="54" t="s">
        <v>245</v>
      </c>
      <c r="C589" s="54" t="s">
        <v>246</v>
      </c>
      <c r="D589" s="54">
        <v>110</v>
      </c>
    </row>
    <row r="590" spans="1:4">
      <c r="A590" s="53">
        <v>39932</v>
      </c>
      <c r="B590" s="54" t="s">
        <v>245</v>
      </c>
      <c r="C590" s="54" t="s">
        <v>246</v>
      </c>
      <c r="D590" s="54">
        <v>75</v>
      </c>
    </row>
    <row r="591" spans="1:4">
      <c r="A591" s="53">
        <v>39933</v>
      </c>
      <c r="B591" s="54" t="s">
        <v>245</v>
      </c>
      <c r="C591" s="54" t="s">
        <v>246</v>
      </c>
      <c r="D591" s="54">
        <v>14</v>
      </c>
    </row>
    <row r="592" spans="1:4">
      <c r="A592" s="53">
        <v>39933</v>
      </c>
      <c r="B592" s="54" t="s">
        <v>245</v>
      </c>
      <c r="C592" s="54" t="s">
        <v>250</v>
      </c>
      <c r="D592" s="54">
        <v>4500</v>
      </c>
    </row>
    <row r="593" spans="1:4">
      <c r="A593" s="53">
        <v>39933</v>
      </c>
      <c r="B593" s="54" t="s">
        <v>239</v>
      </c>
      <c r="C593" s="54" t="s">
        <v>240</v>
      </c>
      <c r="D593" s="54">
        <v>48</v>
      </c>
    </row>
    <row r="594" spans="1:4">
      <c r="A594" s="53">
        <v>39933</v>
      </c>
      <c r="B594" s="54" t="s">
        <v>241</v>
      </c>
      <c r="C594" s="54" t="s">
        <v>257</v>
      </c>
      <c r="D594" s="54">
        <v>2100</v>
      </c>
    </row>
    <row r="595" spans="1:4">
      <c r="A595" s="53">
        <v>39933</v>
      </c>
      <c r="B595" s="54" t="s">
        <v>243</v>
      </c>
      <c r="C595" s="54" t="s">
        <v>251</v>
      </c>
      <c r="D595" s="54">
        <v>1000</v>
      </c>
    </row>
    <row r="596" spans="1:4">
      <c r="A596" s="53">
        <v>39933</v>
      </c>
      <c r="B596" s="54" t="s">
        <v>239</v>
      </c>
      <c r="C596" s="54" t="s">
        <v>254</v>
      </c>
      <c r="D596" s="54">
        <v>600</v>
      </c>
    </row>
    <row r="597" spans="1:4">
      <c r="A597" s="53">
        <v>39933</v>
      </c>
      <c r="B597" s="54" t="s">
        <v>245</v>
      </c>
      <c r="C597" s="54" t="s">
        <v>246</v>
      </c>
      <c r="D597" s="54">
        <v>255</v>
      </c>
    </row>
    <row r="598" spans="1:4">
      <c r="A598" s="53">
        <v>39933</v>
      </c>
      <c r="B598" s="54" t="s">
        <v>245</v>
      </c>
      <c r="C598" s="54" t="s">
        <v>246</v>
      </c>
      <c r="D598" s="54">
        <v>207</v>
      </c>
    </row>
    <row r="599" spans="1:4">
      <c r="A599" s="53">
        <v>39934</v>
      </c>
      <c r="B599" s="54" t="s">
        <v>245</v>
      </c>
      <c r="C599" s="54" t="s">
        <v>246</v>
      </c>
      <c r="D599" s="54">
        <v>255</v>
      </c>
    </row>
    <row r="600" spans="1:4">
      <c r="A600" s="53">
        <v>39934</v>
      </c>
      <c r="B600" s="54" t="s">
        <v>239</v>
      </c>
      <c r="C600" s="54" t="s">
        <v>240</v>
      </c>
      <c r="D600" s="54">
        <v>39</v>
      </c>
    </row>
    <row r="601" spans="1:4">
      <c r="A601" s="53">
        <v>39934</v>
      </c>
      <c r="B601" s="54" t="s">
        <v>239</v>
      </c>
      <c r="C601" s="54" t="s">
        <v>240</v>
      </c>
      <c r="D601" s="54">
        <v>120</v>
      </c>
    </row>
    <row r="602" spans="1:4">
      <c r="A602" s="53">
        <v>39934</v>
      </c>
      <c r="B602" s="54" t="s">
        <v>239</v>
      </c>
      <c r="C602" s="54" t="s">
        <v>240</v>
      </c>
      <c r="D602" s="54">
        <v>158</v>
      </c>
    </row>
    <row r="603" spans="1:4">
      <c r="A603" s="53">
        <v>39934</v>
      </c>
      <c r="B603" s="54" t="s">
        <v>239</v>
      </c>
      <c r="C603" s="54" t="s">
        <v>240</v>
      </c>
      <c r="D603" s="54">
        <v>69</v>
      </c>
    </row>
    <row r="604" spans="1:4">
      <c r="A604" s="53">
        <v>39934</v>
      </c>
      <c r="B604" s="54" t="s">
        <v>239</v>
      </c>
      <c r="C604" s="54" t="s">
        <v>240</v>
      </c>
      <c r="D604" s="54">
        <v>135</v>
      </c>
    </row>
    <row r="605" spans="1:4">
      <c r="A605" s="53">
        <v>39934</v>
      </c>
      <c r="B605" s="54" t="s">
        <v>239</v>
      </c>
      <c r="C605" s="54" t="s">
        <v>240</v>
      </c>
      <c r="D605" s="54">
        <v>49</v>
      </c>
    </row>
    <row r="606" spans="1:4">
      <c r="A606" s="53">
        <v>39934</v>
      </c>
      <c r="B606" s="54" t="s">
        <v>239</v>
      </c>
      <c r="C606" s="54" t="s">
        <v>240</v>
      </c>
      <c r="D606" s="54">
        <v>241</v>
      </c>
    </row>
    <row r="607" spans="1:4">
      <c r="A607" s="53">
        <v>39934</v>
      </c>
      <c r="B607" s="54" t="s">
        <v>239</v>
      </c>
      <c r="C607" s="54" t="s">
        <v>240</v>
      </c>
      <c r="D607" s="54">
        <v>172</v>
      </c>
    </row>
    <row r="608" spans="1:4">
      <c r="A608" s="53">
        <v>39934</v>
      </c>
      <c r="B608" s="54" t="s">
        <v>239</v>
      </c>
      <c r="C608" s="54" t="s">
        <v>240</v>
      </c>
      <c r="D608" s="54">
        <v>102</v>
      </c>
    </row>
    <row r="609" spans="1:4">
      <c r="A609" s="53">
        <v>39934</v>
      </c>
      <c r="B609" s="54" t="s">
        <v>248</v>
      </c>
      <c r="C609" s="54" t="s">
        <v>248</v>
      </c>
      <c r="D609" s="54">
        <v>564</v>
      </c>
    </row>
    <row r="610" spans="1:4">
      <c r="A610" s="53">
        <v>39934</v>
      </c>
      <c r="B610" s="54" t="s">
        <v>239</v>
      </c>
      <c r="C610" s="54" t="s">
        <v>240</v>
      </c>
      <c r="D610" s="54">
        <v>120</v>
      </c>
    </row>
    <row r="611" spans="1:4">
      <c r="A611" s="53">
        <v>39934</v>
      </c>
      <c r="B611" s="54" t="s">
        <v>239</v>
      </c>
      <c r="C611" s="54" t="s">
        <v>240</v>
      </c>
      <c r="D611" s="54">
        <v>18</v>
      </c>
    </row>
    <row r="612" spans="1:4">
      <c r="A612" s="53">
        <v>39934</v>
      </c>
      <c r="B612" s="54" t="s">
        <v>241</v>
      </c>
      <c r="C612" s="54" t="s">
        <v>242</v>
      </c>
      <c r="D612" s="54">
        <v>195</v>
      </c>
    </row>
    <row r="613" spans="1:4">
      <c r="A613" s="53">
        <v>39934</v>
      </c>
      <c r="B613" s="54" t="s">
        <v>237</v>
      </c>
      <c r="C613" s="54" t="s">
        <v>256</v>
      </c>
      <c r="D613" s="54">
        <v>700</v>
      </c>
    </row>
    <row r="614" spans="1:4">
      <c r="A614" s="53">
        <v>39934</v>
      </c>
      <c r="B614" s="54" t="s">
        <v>237</v>
      </c>
      <c r="C614" s="54" t="s">
        <v>238</v>
      </c>
      <c r="D614" s="54">
        <v>200</v>
      </c>
    </row>
    <row r="615" spans="1:4">
      <c r="A615" s="53">
        <v>39936</v>
      </c>
      <c r="B615" s="54" t="s">
        <v>249</v>
      </c>
      <c r="C615" s="54" t="s">
        <v>249</v>
      </c>
      <c r="D615" s="54">
        <v>300</v>
      </c>
    </row>
    <row r="616" spans="1:4">
      <c r="A616" s="53">
        <v>39936</v>
      </c>
      <c r="B616" s="54" t="s">
        <v>239</v>
      </c>
      <c r="C616" s="54" t="s">
        <v>240</v>
      </c>
      <c r="D616" s="54">
        <v>118</v>
      </c>
    </row>
    <row r="617" spans="1:4">
      <c r="A617" s="53">
        <v>39936</v>
      </c>
      <c r="B617" s="54" t="s">
        <v>241</v>
      </c>
      <c r="C617" s="54" t="s">
        <v>247</v>
      </c>
      <c r="D617" s="54">
        <v>59</v>
      </c>
    </row>
    <row r="618" spans="1:4">
      <c r="A618" s="53">
        <v>39937</v>
      </c>
      <c r="B618" s="54" t="s">
        <v>245</v>
      </c>
      <c r="C618" s="54" t="s">
        <v>253</v>
      </c>
      <c r="D618" s="54">
        <v>500</v>
      </c>
    </row>
    <row r="619" spans="1:4">
      <c r="A619" s="53">
        <v>39937</v>
      </c>
      <c r="B619" s="54" t="s">
        <v>243</v>
      </c>
      <c r="C619" s="54" t="s">
        <v>244</v>
      </c>
      <c r="D619" s="54">
        <v>1283</v>
      </c>
    </row>
    <row r="620" spans="1:4">
      <c r="A620" s="53">
        <v>39937</v>
      </c>
      <c r="B620" s="54" t="s">
        <v>245</v>
      </c>
      <c r="C620" s="54" t="s">
        <v>246</v>
      </c>
      <c r="D620" s="54">
        <v>50</v>
      </c>
    </row>
    <row r="621" spans="1:4">
      <c r="A621" s="53">
        <v>39937</v>
      </c>
      <c r="B621" s="54" t="s">
        <v>245</v>
      </c>
      <c r="C621" s="54" t="s">
        <v>253</v>
      </c>
      <c r="D621" s="54">
        <v>500</v>
      </c>
    </row>
    <row r="622" spans="1:4">
      <c r="A622" s="53">
        <v>39937</v>
      </c>
      <c r="B622" s="54" t="s">
        <v>239</v>
      </c>
      <c r="C622" s="54" t="s">
        <v>240</v>
      </c>
      <c r="D622" s="54">
        <v>230</v>
      </c>
    </row>
    <row r="623" spans="1:4">
      <c r="A623" s="53">
        <v>39937</v>
      </c>
      <c r="B623" s="54" t="s">
        <v>239</v>
      </c>
      <c r="C623" s="54" t="s">
        <v>240</v>
      </c>
      <c r="D623" s="54">
        <v>170</v>
      </c>
    </row>
    <row r="624" spans="1:4">
      <c r="A624" s="53">
        <v>39937</v>
      </c>
      <c r="B624" s="54" t="s">
        <v>239</v>
      </c>
      <c r="C624" s="54" t="s">
        <v>240</v>
      </c>
      <c r="D624" s="54">
        <v>268</v>
      </c>
    </row>
    <row r="625" spans="1:4">
      <c r="A625" s="53">
        <v>39937</v>
      </c>
      <c r="B625" s="54" t="s">
        <v>239</v>
      </c>
      <c r="C625" s="54" t="s">
        <v>240</v>
      </c>
      <c r="D625" s="54">
        <v>148</v>
      </c>
    </row>
    <row r="626" spans="1:4">
      <c r="A626" s="53">
        <v>39938</v>
      </c>
      <c r="B626" s="54" t="s">
        <v>239</v>
      </c>
      <c r="C626" s="54" t="s">
        <v>240</v>
      </c>
      <c r="D626" s="54">
        <v>60</v>
      </c>
    </row>
    <row r="627" spans="1:4">
      <c r="A627" s="53">
        <v>39939</v>
      </c>
      <c r="B627" s="54" t="s">
        <v>239</v>
      </c>
      <c r="C627" s="54" t="s">
        <v>240</v>
      </c>
      <c r="D627" s="54">
        <v>33</v>
      </c>
    </row>
    <row r="628" spans="1:4">
      <c r="A628" s="53">
        <v>39940</v>
      </c>
      <c r="B628" s="54" t="s">
        <v>239</v>
      </c>
      <c r="C628" s="54" t="s">
        <v>240</v>
      </c>
      <c r="D628" s="54">
        <v>35</v>
      </c>
    </row>
    <row r="629" spans="1:4">
      <c r="A629" s="53">
        <v>39940</v>
      </c>
      <c r="B629" s="54" t="s">
        <v>239</v>
      </c>
      <c r="C629" s="54" t="s">
        <v>240</v>
      </c>
      <c r="D629" s="54">
        <v>193</v>
      </c>
    </row>
    <row r="630" spans="1:4">
      <c r="A630" s="53">
        <v>39940</v>
      </c>
      <c r="B630" s="54" t="s">
        <v>239</v>
      </c>
      <c r="C630" s="54" t="s">
        <v>240</v>
      </c>
      <c r="D630" s="54">
        <v>25</v>
      </c>
    </row>
    <row r="631" spans="1:4">
      <c r="A631" s="53">
        <v>39940</v>
      </c>
      <c r="B631" s="54" t="s">
        <v>245</v>
      </c>
      <c r="C631" s="54" t="s">
        <v>246</v>
      </c>
      <c r="D631" s="54">
        <v>50</v>
      </c>
    </row>
    <row r="632" spans="1:4">
      <c r="A632" s="53">
        <v>39940</v>
      </c>
      <c r="B632" s="54" t="s">
        <v>243</v>
      </c>
      <c r="C632" s="54" t="s">
        <v>251</v>
      </c>
      <c r="D632" s="54">
        <v>70</v>
      </c>
    </row>
    <row r="633" spans="1:4">
      <c r="A633" s="53">
        <v>39940</v>
      </c>
      <c r="B633" s="54" t="s">
        <v>241</v>
      </c>
      <c r="C633" s="54" t="s">
        <v>259</v>
      </c>
      <c r="D633" s="54">
        <v>1200</v>
      </c>
    </row>
    <row r="634" spans="1:4">
      <c r="A634" s="53">
        <v>39941</v>
      </c>
      <c r="B634" s="54" t="s">
        <v>239</v>
      </c>
      <c r="C634" s="54" t="s">
        <v>240</v>
      </c>
      <c r="D634" s="54">
        <v>48</v>
      </c>
    </row>
    <row r="635" spans="1:4">
      <c r="A635" s="53">
        <v>39941</v>
      </c>
      <c r="B635" s="54" t="s">
        <v>243</v>
      </c>
      <c r="C635" s="54" t="s">
        <v>244</v>
      </c>
      <c r="D635" s="54">
        <v>3264</v>
      </c>
    </row>
    <row r="636" spans="1:4">
      <c r="A636" s="53">
        <v>39942</v>
      </c>
      <c r="B636" s="54" t="s">
        <v>243</v>
      </c>
      <c r="C636" s="54" t="s">
        <v>244</v>
      </c>
      <c r="D636" s="54">
        <v>2486</v>
      </c>
    </row>
    <row r="637" spans="1:4">
      <c r="A637" s="53">
        <v>39942</v>
      </c>
      <c r="B637" s="54" t="s">
        <v>249</v>
      </c>
      <c r="C637" s="54" t="s">
        <v>249</v>
      </c>
      <c r="D637" s="54">
        <v>500</v>
      </c>
    </row>
    <row r="638" spans="1:4">
      <c r="A638" s="53">
        <v>39944</v>
      </c>
      <c r="B638" s="54" t="s">
        <v>239</v>
      </c>
      <c r="C638" s="54" t="s">
        <v>240</v>
      </c>
      <c r="D638" s="54">
        <v>70</v>
      </c>
    </row>
    <row r="639" spans="1:4">
      <c r="A639" s="53">
        <v>39945</v>
      </c>
      <c r="B639" s="54" t="s">
        <v>245</v>
      </c>
      <c r="C639" s="54" t="s">
        <v>246</v>
      </c>
      <c r="D639" s="54">
        <v>980</v>
      </c>
    </row>
    <row r="640" spans="1:4">
      <c r="A640" s="53">
        <v>39945</v>
      </c>
      <c r="B640" s="54" t="s">
        <v>243</v>
      </c>
      <c r="C640" s="54" t="s">
        <v>251</v>
      </c>
      <c r="D640" s="54">
        <v>12</v>
      </c>
    </row>
    <row r="641" spans="1:4">
      <c r="A641" s="53">
        <v>39945</v>
      </c>
      <c r="B641" s="54" t="s">
        <v>239</v>
      </c>
      <c r="C641" s="54" t="s">
        <v>240</v>
      </c>
      <c r="D641" s="54">
        <v>88</v>
      </c>
    </row>
    <row r="642" spans="1:4">
      <c r="A642" s="53">
        <v>39946</v>
      </c>
      <c r="B642" s="54" t="s">
        <v>245</v>
      </c>
      <c r="C642" s="54" t="s">
        <v>246</v>
      </c>
      <c r="D642" s="54">
        <v>882</v>
      </c>
    </row>
    <row r="643" spans="1:4">
      <c r="A643" s="53">
        <v>39946</v>
      </c>
      <c r="B643" s="54" t="s">
        <v>239</v>
      </c>
      <c r="C643" s="54" t="s">
        <v>240</v>
      </c>
      <c r="D643" s="54">
        <v>96</v>
      </c>
    </row>
    <row r="644" spans="1:4">
      <c r="A644" s="53">
        <v>39946</v>
      </c>
      <c r="B644" s="54" t="s">
        <v>243</v>
      </c>
      <c r="C644" s="54" t="s">
        <v>244</v>
      </c>
      <c r="D644" s="54">
        <v>50</v>
      </c>
    </row>
    <row r="645" spans="1:4">
      <c r="A645" s="53">
        <v>39947</v>
      </c>
      <c r="B645" s="54" t="s">
        <v>243</v>
      </c>
      <c r="C645" s="54" t="s">
        <v>251</v>
      </c>
      <c r="D645" s="54">
        <v>70</v>
      </c>
    </row>
    <row r="646" spans="1:4">
      <c r="A646" s="53">
        <v>39947</v>
      </c>
      <c r="B646" s="54" t="s">
        <v>239</v>
      </c>
      <c r="C646" s="54" t="s">
        <v>240</v>
      </c>
      <c r="D646" s="54">
        <v>84</v>
      </c>
    </row>
    <row r="647" spans="1:4">
      <c r="A647" s="53">
        <v>39947</v>
      </c>
      <c r="B647" s="54" t="s">
        <v>245</v>
      </c>
      <c r="C647" s="54" t="s">
        <v>253</v>
      </c>
      <c r="D647" s="54">
        <v>1500</v>
      </c>
    </row>
    <row r="648" spans="1:4">
      <c r="A648" s="53">
        <v>39947</v>
      </c>
      <c r="B648" s="54" t="s">
        <v>243</v>
      </c>
      <c r="C648" s="54" t="s">
        <v>244</v>
      </c>
      <c r="D648" s="54">
        <v>590</v>
      </c>
    </row>
    <row r="649" spans="1:4">
      <c r="A649" s="53">
        <v>39948</v>
      </c>
      <c r="B649" s="54" t="s">
        <v>239</v>
      </c>
      <c r="C649" s="54" t="s">
        <v>240</v>
      </c>
      <c r="D649" s="54">
        <v>44</v>
      </c>
    </row>
    <row r="650" spans="1:4">
      <c r="A650" s="53">
        <v>39948</v>
      </c>
      <c r="B650" s="54" t="s">
        <v>239</v>
      </c>
      <c r="C650" s="54" t="s">
        <v>240</v>
      </c>
      <c r="D650" s="54">
        <v>240</v>
      </c>
    </row>
    <row r="651" spans="1:4">
      <c r="A651" s="53">
        <v>39948</v>
      </c>
      <c r="B651" s="54" t="s">
        <v>239</v>
      </c>
      <c r="C651" s="54" t="s">
        <v>240</v>
      </c>
      <c r="D651" s="54">
        <v>85</v>
      </c>
    </row>
    <row r="652" spans="1:4">
      <c r="A652" s="53">
        <v>39948</v>
      </c>
      <c r="B652" s="54" t="s">
        <v>241</v>
      </c>
      <c r="C652" s="54" t="s">
        <v>259</v>
      </c>
      <c r="D652" s="54">
        <v>150</v>
      </c>
    </row>
    <row r="653" spans="1:4">
      <c r="A653" s="53">
        <v>39948</v>
      </c>
      <c r="B653" s="54" t="s">
        <v>243</v>
      </c>
      <c r="C653" s="54" t="s">
        <v>251</v>
      </c>
      <c r="D653" s="54">
        <v>300</v>
      </c>
    </row>
    <row r="654" spans="1:4">
      <c r="A654" s="53">
        <v>39948</v>
      </c>
      <c r="B654" s="54" t="s">
        <v>245</v>
      </c>
      <c r="C654" s="54" t="s">
        <v>246</v>
      </c>
      <c r="D654" s="54">
        <v>50</v>
      </c>
    </row>
    <row r="655" spans="1:4">
      <c r="A655" s="53">
        <v>39949</v>
      </c>
      <c r="B655" s="54" t="s">
        <v>249</v>
      </c>
      <c r="C655" s="54" t="s">
        <v>249</v>
      </c>
      <c r="D655" s="54">
        <v>500</v>
      </c>
    </row>
    <row r="656" spans="1:4">
      <c r="A656" s="53">
        <v>39949</v>
      </c>
      <c r="B656" s="54" t="s">
        <v>239</v>
      </c>
      <c r="C656" s="54" t="s">
        <v>240</v>
      </c>
      <c r="D656" s="54">
        <v>16</v>
      </c>
    </row>
    <row r="657" spans="1:4">
      <c r="A657" s="53">
        <v>39949</v>
      </c>
      <c r="B657" s="54" t="s">
        <v>239</v>
      </c>
      <c r="C657" s="54" t="s">
        <v>240</v>
      </c>
      <c r="D657" s="54">
        <v>332</v>
      </c>
    </row>
    <row r="658" spans="1:4">
      <c r="A658" s="53">
        <v>39949</v>
      </c>
      <c r="B658" s="54" t="s">
        <v>239</v>
      </c>
      <c r="C658" s="54" t="s">
        <v>240</v>
      </c>
      <c r="D658" s="54">
        <v>71</v>
      </c>
    </row>
    <row r="659" spans="1:4">
      <c r="A659" s="53">
        <v>39949</v>
      </c>
      <c r="B659" s="54" t="s">
        <v>239</v>
      </c>
      <c r="C659" s="54" t="s">
        <v>240</v>
      </c>
      <c r="D659" s="54">
        <v>135</v>
      </c>
    </row>
    <row r="660" spans="1:4">
      <c r="A660" s="53">
        <v>39949</v>
      </c>
      <c r="B660" s="54" t="s">
        <v>239</v>
      </c>
      <c r="C660" s="54" t="s">
        <v>240</v>
      </c>
      <c r="D660" s="54">
        <v>50</v>
      </c>
    </row>
    <row r="661" spans="1:4">
      <c r="A661" s="53">
        <v>39949</v>
      </c>
      <c r="B661" s="54" t="s">
        <v>241</v>
      </c>
      <c r="C661" s="54" t="s">
        <v>247</v>
      </c>
      <c r="D661" s="54">
        <v>105</v>
      </c>
    </row>
    <row r="662" spans="1:4">
      <c r="A662" s="53">
        <v>39950</v>
      </c>
      <c r="B662" s="54" t="s">
        <v>245</v>
      </c>
      <c r="C662" s="54" t="s">
        <v>250</v>
      </c>
      <c r="D662" s="54">
        <v>22500</v>
      </c>
    </row>
    <row r="663" spans="1:4">
      <c r="A663" s="53">
        <v>39950</v>
      </c>
      <c r="B663" s="54" t="s">
        <v>245</v>
      </c>
      <c r="C663" s="54" t="s">
        <v>250</v>
      </c>
      <c r="D663" s="54">
        <v>23.91</v>
      </c>
    </row>
    <row r="664" spans="1:4">
      <c r="A664" s="53">
        <v>39950</v>
      </c>
      <c r="B664" s="54" t="s">
        <v>245</v>
      </c>
      <c r="C664" s="54" t="s">
        <v>250</v>
      </c>
      <c r="D664" s="54">
        <v>2211.7600000000002</v>
      </c>
    </row>
    <row r="665" spans="1:4">
      <c r="A665" s="53">
        <v>39950</v>
      </c>
      <c r="B665" s="54" t="s">
        <v>243</v>
      </c>
      <c r="C665" s="54" t="s">
        <v>244</v>
      </c>
      <c r="D665" s="54">
        <v>255</v>
      </c>
    </row>
    <row r="666" spans="1:4">
      <c r="A666" s="53">
        <v>39951</v>
      </c>
      <c r="B666" s="54" t="s">
        <v>243</v>
      </c>
      <c r="C666" s="54" t="s">
        <v>244</v>
      </c>
      <c r="D666" s="54">
        <v>871</v>
      </c>
    </row>
    <row r="667" spans="1:4">
      <c r="A667" s="53">
        <v>39952</v>
      </c>
      <c r="B667" s="54" t="s">
        <v>243</v>
      </c>
      <c r="C667" s="54" t="s">
        <v>251</v>
      </c>
      <c r="D667" s="54">
        <v>271</v>
      </c>
    </row>
    <row r="668" spans="1:4">
      <c r="A668" s="53">
        <v>39952</v>
      </c>
      <c r="B668" s="54" t="s">
        <v>245</v>
      </c>
      <c r="C668" s="54" t="s">
        <v>246</v>
      </c>
      <c r="D668" s="54">
        <v>50</v>
      </c>
    </row>
    <row r="669" spans="1:4">
      <c r="A669" s="53">
        <v>39952</v>
      </c>
      <c r="B669" s="54" t="s">
        <v>241</v>
      </c>
      <c r="C669" s="54" t="s">
        <v>259</v>
      </c>
      <c r="D669" s="54">
        <v>300</v>
      </c>
    </row>
    <row r="670" spans="1:4">
      <c r="A670" s="53">
        <v>39952</v>
      </c>
      <c r="B670" s="54" t="s">
        <v>241</v>
      </c>
      <c r="C670" s="54" t="s">
        <v>259</v>
      </c>
      <c r="D670" s="54">
        <v>1400</v>
      </c>
    </row>
    <row r="671" spans="1:4">
      <c r="A671" s="53">
        <v>39952</v>
      </c>
      <c r="B671" s="54" t="s">
        <v>239</v>
      </c>
      <c r="C671" s="54" t="s">
        <v>254</v>
      </c>
      <c r="D671" s="54">
        <v>175</v>
      </c>
    </row>
    <row r="672" spans="1:4">
      <c r="A672" s="53">
        <v>39953</v>
      </c>
      <c r="B672" s="54" t="s">
        <v>239</v>
      </c>
      <c r="C672" s="54" t="s">
        <v>240</v>
      </c>
      <c r="D672" s="54">
        <v>280</v>
      </c>
    </row>
    <row r="673" spans="1:4">
      <c r="A673" s="53">
        <v>39953</v>
      </c>
      <c r="B673" s="54" t="s">
        <v>239</v>
      </c>
      <c r="C673" s="54" t="s">
        <v>254</v>
      </c>
      <c r="D673" s="54">
        <v>213</v>
      </c>
    </row>
    <row r="674" spans="1:4">
      <c r="A674" s="53">
        <v>39953</v>
      </c>
      <c r="B674" s="54" t="s">
        <v>239</v>
      </c>
      <c r="C674" s="54" t="s">
        <v>240</v>
      </c>
      <c r="D674" s="54">
        <v>22</v>
      </c>
    </row>
    <row r="675" spans="1:4">
      <c r="A675" s="53">
        <v>39953</v>
      </c>
      <c r="B675" s="54" t="s">
        <v>243</v>
      </c>
      <c r="C675" s="54" t="s">
        <v>244</v>
      </c>
      <c r="D675" s="54">
        <v>840</v>
      </c>
    </row>
    <row r="676" spans="1:4">
      <c r="A676" s="53">
        <v>39954</v>
      </c>
      <c r="B676" s="54" t="s">
        <v>239</v>
      </c>
      <c r="C676" s="54" t="s">
        <v>254</v>
      </c>
      <c r="D676" s="54">
        <v>102</v>
      </c>
    </row>
    <row r="677" spans="1:4">
      <c r="A677" s="53">
        <v>39954</v>
      </c>
      <c r="B677" s="54" t="s">
        <v>245</v>
      </c>
      <c r="C677" s="54" t="s">
        <v>246</v>
      </c>
      <c r="D677" s="54">
        <v>50</v>
      </c>
    </row>
    <row r="678" spans="1:4">
      <c r="A678" s="53">
        <v>39954</v>
      </c>
      <c r="B678" s="54" t="s">
        <v>239</v>
      </c>
      <c r="C678" s="54" t="s">
        <v>254</v>
      </c>
      <c r="D678" s="54">
        <v>495</v>
      </c>
    </row>
    <row r="679" spans="1:4">
      <c r="A679" s="53">
        <v>39954</v>
      </c>
      <c r="B679" s="54" t="s">
        <v>248</v>
      </c>
      <c r="C679" s="54" t="s">
        <v>248</v>
      </c>
      <c r="D679" s="54">
        <v>1600</v>
      </c>
    </row>
    <row r="680" spans="1:4">
      <c r="A680" s="53">
        <v>39954</v>
      </c>
      <c r="B680" s="54" t="s">
        <v>248</v>
      </c>
      <c r="C680" s="54" t="s">
        <v>248</v>
      </c>
      <c r="D680" s="54">
        <v>1550</v>
      </c>
    </row>
    <row r="681" spans="1:4">
      <c r="A681" s="53">
        <v>39954</v>
      </c>
      <c r="B681" s="54" t="s">
        <v>239</v>
      </c>
      <c r="C681" s="54" t="s">
        <v>240</v>
      </c>
      <c r="D681" s="54">
        <v>150</v>
      </c>
    </row>
    <row r="682" spans="1:4">
      <c r="A682" s="53">
        <v>39954</v>
      </c>
      <c r="B682" s="54" t="s">
        <v>243</v>
      </c>
      <c r="C682" s="54" t="s">
        <v>251</v>
      </c>
      <c r="D682" s="54">
        <v>140</v>
      </c>
    </row>
    <row r="683" spans="1:4">
      <c r="A683" s="53">
        <v>39955</v>
      </c>
      <c r="B683" s="54" t="s">
        <v>243</v>
      </c>
      <c r="C683" s="54" t="s">
        <v>244</v>
      </c>
      <c r="D683" s="54">
        <v>2230</v>
      </c>
    </row>
    <row r="684" spans="1:4">
      <c r="A684" s="53">
        <v>39955</v>
      </c>
      <c r="B684" s="54" t="s">
        <v>241</v>
      </c>
      <c r="C684" s="54" t="s">
        <v>247</v>
      </c>
      <c r="D684" s="54">
        <v>141</v>
      </c>
    </row>
    <row r="685" spans="1:4">
      <c r="A685" s="53">
        <v>39955</v>
      </c>
      <c r="B685" s="54" t="s">
        <v>239</v>
      </c>
      <c r="C685" s="54" t="s">
        <v>254</v>
      </c>
      <c r="D685" s="54">
        <v>500</v>
      </c>
    </row>
    <row r="686" spans="1:4">
      <c r="A686" s="53">
        <v>39955</v>
      </c>
      <c r="B686" s="54" t="s">
        <v>239</v>
      </c>
      <c r="C686" s="54" t="s">
        <v>240</v>
      </c>
      <c r="D686" s="54">
        <v>30</v>
      </c>
    </row>
    <row r="687" spans="1:4">
      <c r="A687" s="53">
        <v>39956</v>
      </c>
      <c r="B687" s="54" t="s">
        <v>249</v>
      </c>
      <c r="C687" s="54" t="s">
        <v>249</v>
      </c>
      <c r="D687" s="54">
        <v>500</v>
      </c>
    </row>
    <row r="688" spans="1:4">
      <c r="A688" s="53">
        <v>39956</v>
      </c>
      <c r="B688" s="54" t="s">
        <v>239</v>
      </c>
      <c r="C688" s="54" t="s">
        <v>240</v>
      </c>
      <c r="D688" s="54">
        <v>64</v>
      </c>
    </row>
    <row r="689" spans="1:4">
      <c r="A689" s="53">
        <v>39956</v>
      </c>
      <c r="B689" s="54" t="s">
        <v>239</v>
      </c>
      <c r="C689" s="54" t="s">
        <v>240</v>
      </c>
      <c r="D689" s="54">
        <v>180</v>
      </c>
    </row>
    <row r="690" spans="1:4">
      <c r="A690" s="53">
        <v>39958</v>
      </c>
      <c r="B690" s="54" t="s">
        <v>239</v>
      </c>
      <c r="C690" s="54" t="s">
        <v>240</v>
      </c>
      <c r="D690" s="54">
        <v>100</v>
      </c>
    </row>
    <row r="691" spans="1:4">
      <c r="A691" s="53">
        <v>39958</v>
      </c>
      <c r="B691" s="54" t="s">
        <v>237</v>
      </c>
      <c r="C691" s="54" t="s">
        <v>252</v>
      </c>
      <c r="D691" s="54">
        <v>25</v>
      </c>
    </row>
    <row r="692" spans="1:4">
      <c r="A692" s="53">
        <v>39959</v>
      </c>
      <c r="B692" s="54" t="s">
        <v>239</v>
      </c>
      <c r="C692" s="54" t="s">
        <v>254</v>
      </c>
      <c r="D692" s="54">
        <v>127</v>
      </c>
    </row>
    <row r="693" spans="1:4">
      <c r="A693" s="53">
        <v>39959</v>
      </c>
      <c r="B693" s="54" t="s">
        <v>239</v>
      </c>
      <c r="C693" s="54" t="s">
        <v>240</v>
      </c>
      <c r="D693" s="54">
        <v>30</v>
      </c>
    </row>
    <row r="694" spans="1:4">
      <c r="A694" s="53">
        <v>39959</v>
      </c>
      <c r="B694" s="54" t="s">
        <v>239</v>
      </c>
      <c r="C694" s="54" t="s">
        <v>240</v>
      </c>
      <c r="D694" s="54">
        <v>54</v>
      </c>
    </row>
    <row r="695" spans="1:4">
      <c r="A695" s="53">
        <v>39959</v>
      </c>
      <c r="B695" s="54" t="s">
        <v>237</v>
      </c>
      <c r="C695" s="54" t="s">
        <v>238</v>
      </c>
      <c r="D695" s="54">
        <v>30</v>
      </c>
    </row>
    <row r="696" spans="1:4">
      <c r="A696" s="53">
        <v>39960</v>
      </c>
      <c r="B696" s="54" t="s">
        <v>239</v>
      </c>
      <c r="C696" s="54" t="s">
        <v>254</v>
      </c>
      <c r="D696" s="54">
        <v>178</v>
      </c>
    </row>
    <row r="697" spans="1:4">
      <c r="A697" s="53">
        <v>39961</v>
      </c>
      <c r="B697" s="54" t="s">
        <v>249</v>
      </c>
      <c r="C697" s="54" t="s">
        <v>249</v>
      </c>
      <c r="D697" s="54">
        <v>500</v>
      </c>
    </row>
    <row r="698" spans="1:4">
      <c r="A698" s="53">
        <v>39961</v>
      </c>
      <c r="B698" s="54" t="s">
        <v>237</v>
      </c>
      <c r="C698" s="54" t="s">
        <v>238</v>
      </c>
      <c r="D698" s="54">
        <v>200</v>
      </c>
    </row>
    <row r="699" spans="1:4">
      <c r="A699" s="53">
        <v>39961</v>
      </c>
      <c r="B699" s="54" t="s">
        <v>243</v>
      </c>
      <c r="C699" s="54" t="s">
        <v>251</v>
      </c>
      <c r="D699" s="54">
        <v>140</v>
      </c>
    </row>
    <row r="700" spans="1:4">
      <c r="A700" s="53">
        <v>39961</v>
      </c>
      <c r="B700" s="54" t="s">
        <v>245</v>
      </c>
      <c r="C700" s="54" t="s">
        <v>246</v>
      </c>
      <c r="D700" s="54">
        <v>100</v>
      </c>
    </row>
    <row r="701" spans="1:4">
      <c r="A701" s="53">
        <v>39961</v>
      </c>
      <c r="B701" s="54" t="s">
        <v>241</v>
      </c>
      <c r="C701" s="54" t="s">
        <v>259</v>
      </c>
      <c r="D701" s="54">
        <v>1200</v>
      </c>
    </row>
    <row r="702" spans="1:4">
      <c r="A702" s="53">
        <v>39961</v>
      </c>
      <c r="B702" s="54" t="s">
        <v>239</v>
      </c>
      <c r="C702" s="54" t="s">
        <v>240</v>
      </c>
      <c r="D702" s="54">
        <v>74</v>
      </c>
    </row>
    <row r="703" spans="1:4">
      <c r="A703" s="53">
        <v>39961</v>
      </c>
      <c r="B703" s="54" t="s">
        <v>239</v>
      </c>
      <c r="C703" s="54" t="s">
        <v>240</v>
      </c>
      <c r="D703" s="54">
        <v>38</v>
      </c>
    </row>
    <row r="704" spans="1:4">
      <c r="A704" s="53">
        <v>39961</v>
      </c>
      <c r="B704" s="54" t="s">
        <v>239</v>
      </c>
      <c r="C704" s="54" t="s">
        <v>240</v>
      </c>
      <c r="D704" s="54">
        <v>82</v>
      </c>
    </row>
    <row r="705" spans="1:4">
      <c r="A705" s="53">
        <v>39961</v>
      </c>
      <c r="B705" s="54" t="s">
        <v>241</v>
      </c>
      <c r="C705" s="54" t="s">
        <v>242</v>
      </c>
      <c r="D705" s="54">
        <v>189</v>
      </c>
    </row>
    <row r="706" spans="1:4">
      <c r="A706" s="53">
        <v>39962</v>
      </c>
      <c r="B706" s="54" t="s">
        <v>237</v>
      </c>
      <c r="C706" s="54" t="s">
        <v>238</v>
      </c>
      <c r="D706" s="54">
        <v>390</v>
      </c>
    </row>
    <row r="707" spans="1:4">
      <c r="A707" s="53">
        <v>39962</v>
      </c>
      <c r="B707" s="54" t="s">
        <v>237</v>
      </c>
      <c r="C707" s="54" t="s">
        <v>238</v>
      </c>
      <c r="D707" s="54">
        <v>200</v>
      </c>
    </row>
    <row r="708" spans="1:4">
      <c r="A708" s="53">
        <v>39962</v>
      </c>
      <c r="B708" s="54" t="s">
        <v>237</v>
      </c>
      <c r="C708" s="54" t="s">
        <v>238</v>
      </c>
      <c r="D708" s="54">
        <v>150</v>
      </c>
    </row>
    <row r="709" spans="1:4">
      <c r="A709" s="53">
        <v>39962</v>
      </c>
      <c r="B709" s="54" t="s">
        <v>239</v>
      </c>
      <c r="C709" s="54" t="s">
        <v>240</v>
      </c>
      <c r="D709" s="54">
        <v>80</v>
      </c>
    </row>
    <row r="710" spans="1:4">
      <c r="A710" s="53">
        <v>39962</v>
      </c>
      <c r="B710" s="54" t="s">
        <v>239</v>
      </c>
      <c r="C710" s="54" t="s">
        <v>240</v>
      </c>
      <c r="D710" s="54">
        <v>18</v>
      </c>
    </row>
    <row r="711" spans="1:4">
      <c r="A711" s="53">
        <v>39962</v>
      </c>
      <c r="B711" s="54" t="s">
        <v>239</v>
      </c>
      <c r="C711" s="54" t="s">
        <v>240</v>
      </c>
      <c r="D711" s="54">
        <v>48</v>
      </c>
    </row>
    <row r="712" spans="1:4">
      <c r="A712" s="53">
        <v>39962</v>
      </c>
      <c r="B712" s="54" t="s">
        <v>239</v>
      </c>
      <c r="C712" s="54" t="s">
        <v>254</v>
      </c>
      <c r="D712" s="54">
        <v>127</v>
      </c>
    </row>
    <row r="713" spans="1:4">
      <c r="A713" s="53">
        <v>39962</v>
      </c>
      <c r="B713" s="54" t="s">
        <v>239</v>
      </c>
      <c r="C713" s="54" t="s">
        <v>240</v>
      </c>
      <c r="D713" s="54">
        <v>238</v>
      </c>
    </row>
    <row r="714" spans="1:4">
      <c r="A714" s="53">
        <v>39963</v>
      </c>
      <c r="B714" s="54" t="s">
        <v>239</v>
      </c>
      <c r="C714" s="54" t="s">
        <v>240</v>
      </c>
      <c r="D714" s="54">
        <v>32</v>
      </c>
    </row>
    <row r="715" spans="1:4">
      <c r="A715" s="53">
        <v>39963</v>
      </c>
      <c r="B715" s="54" t="s">
        <v>239</v>
      </c>
      <c r="C715" s="54" t="s">
        <v>240</v>
      </c>
      <c r="D715" s="54">
        <v>170</v>
      </c>
    </row>
    <row r="716" spans="1:4">
      <c r="A716" s="53">
        <v>39963</v>
      </c>
      <c r="B716" s="54" t="s">
        <v>239</v>
      </c>
      <c r="C716" s="54" t="s">
        <v>240</v>
      </c>
      <c r="D716" s="54">
        <v>35</v>
      </c>
    </row>
    <row r="717" spans="1:4">
      <c r="A717" s="53">
        <v>39963</v>
      </c>
      <c r="B717" s="54" t="s">
        <v>239</v>
      </c>
      <c r="C717" s="54" t="s">
        <v>240</v>
      </c>
      <c r="D717" s="54">
        <v>620</v>
      </c>
    </row>
    <row r="718" spans="1:4">
      <c r="A718" s="53">
        <v>39963</v>
      </c>
      <c r="B718" s="54" t="s">
        <v>239</v>
      </c>
      <c r="C718" s="54" t="s">
        <v>240</v>
      </c>
      <c r="D718" s="54">
        <v>179</v>
      </c>
    </row>
    <row r="719" spans="1:4">
      <c r="A719" s="53">
        <v>39963</v>
      </c>
      <c r="B719" s="54" t="s">
        <v>239</v>
      </c>
      <c r="C719" s="54" t="s">
        <v>240</v>
      </c>
      <c r="D719" s="54">
        <v>74</v>
      </c>
    </row>
    <row r="720" spans="1:4">
      <c r="A720" s="53">
        <v>39963</v>
      </c>
      <c r="B720" s="54" t="s">
        <v>239</v>
      </c>
      <c r="C720" s="54" t="s">
        <v>240</v>
      </c>
      <c r="D720" s="54">
        <v>35</v>
      </c>
    </row>
    <row r="721" spans="1:4">
      <c r="A721" s="53">
        <v>39963</v>
      </c>
      <c r="B721" s="54" t="s">
        <v>239</v>
      </c>
      <c r="C721" s="54" t="s">
        <v>240</v>
      </c>
      <c r="D721" s="54">
        <v>40</v>
      </c>
    </row>
    <row r="722" spans="1:4">
      <c r="A722" s="53">
        <v>39964</v>
      </c>
      <c r="B722" s="54" t="s">
        <v>245</v>
      </c>
      <c r="C722" s="54" t="s">
        <v>250</v>
      </c>
      <c r="D722" s="54">
        <v>4500</v>
      </c>
    </row>
    <row r="723" spans="1:4">
      <c r="A723" s="53">
        <v>39964</v>
      </c>
      <c r="B723" s="54" t="s">
        <v>239</v>
      </c>
      <c r="C723" s="54" t="s">
        <v>240</v>
      </c>
      <c r="D723" s="54">
        <v>1972</v>
      </c>
    </row>
    <row r="724" spans="1:4">
      <c r="A724" s="53">
        <v>39964</v>
      </c>
      <c r="B724" s="54" t="s">
        <v>245</v>
      </c>
      <c r="C724" s="54" t="s">
        <v>246</v>
      </c>
      <c r="D724" s="54">
        <v>207</v>
      </c>
    </row>
    <row r="725" spans="1:4">
      <c r="A725" s="53">
        <v>39965</v>
      </c>
      <c r="B725" s="54" t="s">
        <v>239</v>
      </c>
      <c r="C725" s="54" t="s">
        <v>254</v>
      </c>
      <c r="D725" s="54">
        <v>157</v>
      </c>
    </row>
    <row r="726" spans="1:4">
      <c r="A726" s="53">
        <v>39965</v>
      </c>
      <c r="B726" s="54" t="s">
        <v>239</v>
      </c>
      <c r="C726" s="54" t="s">
        <v>240</v>
      </c>
      <c r="D726" s="54">
        <v>45</v>
      </c>
    </row>
    <row r="727" spans="1:4">
      <c r="A727" s="53">
        <v>39965</v>
      </c>
      <c r="B727" s="54" t="s">
        <v>239</v>
      </c>
      <c r="C727" s="54" t="s">
        <v>240</v>
      </c>
      <c r="D727" s="54">
        <v>130</v>
      </c>
    </row>
    <row r="728" spans="1:4">
      <c r="A728" s="53">
        <v>39965</v>
      </c>
      <c r="B728" s="54" t="s">
        <v>239</v>
      </c>
      <c r="C728" s="54" t="s">
        <v>254</v>
      </c>
      <c r="D728" s="54">
        <v>210</v>
      </c>
    </row>
    <row r="729" spans="1:4">
      <c r="A729" s="53">
        <v>39966</v>
      </c>
      <c r="B729" s="54" t="s">
        <v>239</v>
      </c>
      <c r="C729" s="54" t="s">
        <v>254</v>
      </c>
      <c r="D729" s="54">
        <v>150</v>
      </c>
    </row>
    <row r="730" spans="1:4">
      <c r="A730" s="53">
        <v>39966</v>
      </c>
      <c r="B730" s="54" t="s">
        <v>239</v>
      </c>
      <c r="C730" s="54" t="s">
        <v>254</v>
      </c>
      <c r="D730" s="54">
        <v>166</v>
      </c>
    </row>
    <row r="731" spans="1:4">
      <c r="A731" s="53">
        <v>39967</v>
      </c>
      <c r="B731" s="54" t="s">
        <v>239</v>
      </c>
      <c r="C731" s="54" t="s">
        <v>254</v>
      </c>
      <c r="D731" s="54">
        <v>157</v>
      </c>
    </row>
    <row r="732" spans="1:4">
      <c r="A732" s="53">
        <v>39967</v>
      </c>
      <c r="B732" s="54" t="s">
        <v>239</v>
      </c>
      <c r="C732" s="54" t="s">
        <v>240</v>
      </c>
      <c r="D732" s="54">
        <v>140</v>
      </c>
    </row>
    <row r="733" spans="1:4">
      <c r="A733" s="53">
        <v>39967</v>
      </c>
      <c r="B733" s="54" t="s">
        <v>245</v>
      </c>
      <c r="C733" s="54" t="s">
        <v>258</v>
      </c>
      <c r="D733" s="54">
        <v>900</v>
      </c>
    </row>
    <row r="734" spans="1:4">
      <c r="A734" s="53">
        <v>39969</v>
      </c>
      <c r="B734" s="54" t="s">
        <v>239</v>
      </c>
      <c r="C734" s="54" t="s">
        <v>254</v>
      </c>
      <c r="D734" s="54">
        <v>1600</v>
      </c>
    </row>
    <row r="735" spans="1:4">
      <c r="A735" s="53">
        <v>39969</v>
      </c>
      <c r="B735" s="54" t="s">
        <v>243</v>
      </c>
      <c r="C735" s="54" t="s">
        <v>251</v>
      </c>
      <c r="D735" s="54">
        <v>835</v>
      </c>
    </row>
    <row r="736" spans="1:4">
      <c r="A736" s="53">
        <v>39969</v>
      </c>
      <c r="B736" s="54" t="s">
        <v>243</v>
      </c>
      <c r="C736" s="54" t="s">
        <v>251</v>
      </c>
      <c r="D736" s="54">
        <v>70</v>
      </c>
    </row>
    <row r="737" spans="1:4">
      <c r="A737" s="53">
        <v>39969</v>
      </c>
      <c r="B737" s="54" t="s">
        <v>239</v>
      </c>
      <c r="C737" s="54" t="s">
        <v>254</v>
      </c>
      <c r="D737" s="54">
        <v>164</v>
      </c>
    </row>
    <row r="738" spans="1:4">
      <c r="A738" s="53">
        <v>39969</v>
      </c>
      <c r="B738" s="54" t="s">
        <v>245</v>
      </c>
      <c r="C738" s="54" t="s">
        <v>250</v>
      </c>
      <c r="D738" s="54">
        <v>1711.72</v>
      </c>
    </row>
    <row r="739" spans="1:4">
      <c r="A739" s="53">
        <v>39969</v>
      </c>
      <c r="B739" s="54" t="s">
        <v>245</v>
      </c>
      <c r="C739" s="54" t="s">
        <v>250</v>
      </c>
      <c r="D739" s="54">
        <v>237.65</v>
      </c>
    </row>
    <row r="740" spans="1:4">
      <c r="A740" s="53">
        <v>39970</v>
      </c>
      <c r="B740" s="54" t="s">
        <v>249</v>
      </c>
      <c r="C740" s="54" t="s">
        <v>249</v>
      </c>
      <c r="D740" s="54">
        <v>500</v>
      </c>
    </row>
    <row r="741" spans="1:4">
      <c r="A741" s="53">
        <v>39970</v>
      </c>
      <c r="B741" s="54" t="s">
        <v>237</v>
      </c>
      <c r="C741" s="54" t="s">
        <v>238</v>
      </c>
      <c r="D741" s="54">
        <v>13490</v>
      </c>
    </row>
    <row r="742" spans="1:4">
      <c r="A742" s="53">
        <v>39970</v>
      </c>
      <c r="B742" s="54" t="s">
        <v>237</v>
      </c>
      <c r="C742" s="54" t="s">
        <v>238</v>
      </c>
      <c r="D742" s="54">
        <v>2990</v>
      </c>
    </row>
    <row r="743" spans="1:4">
      <c r="A743" s="53">
        <v>39970</v>
      </c>
      <c r="B743" s="54" t="s">
        <v>239</v>
      </c>
      <c r="C743" s="54" t="s">
        <v>254</v>
      </c>
      <c r="D743" s="54">
        <v>659</v>
      </c>
    </row>
    <row r="744" spans="1:4">
      <c r="A744" s="53">
        <v>39970</v>
      </c>
      <c r="B744" s="54" t="s">
        <v>237</v>
      </c>
      <c r="C744" s="54" t="s">
        <v>238</v>
      </c>
      <c r="D744" s="54">
        <v>297</v>
      </c>
    </row>
    <row r="745" spans="1:4">
      <c r="A745" s="53">
        <v>39970</v>
      </c>
      <c r="B745" s="54" t="s">
        <v>237</v>
      </c>
      <c r="C745" s="54" t="s">
        <v>238</v>
      </c>
      <c r="D745" s="54">
        <v>295</v>
      </c>
    </row>
    <row r="746" spans="1:4">
      <c r="A746" s="53">
        <v>39970</v>
      </c>
      <c r="B746" s="54" t="s">
        <v>237</v>
      </c>
      <c r="C746" s="54" t="s">
        <v>238</v>
      </c>
      <c r="D746" s="54">
        <v>124</v>
      </c>
    </row>
    <row r="747" spans="1:4">
      <c r="A747" s="53">
        <v>39970</v>
      </c>
      <c r="B747" s="54" t="s">
        <v>237</v>
      </c>
      <c r="C747" s="54" t="s">
        <v>238</v>
      </c>
      <c r="D747" s="54">
        <v>71</v>
      </c>
    </row>
    <row r="748" spans="1:4">
      <c r="A748" s="53">
        <v>39970</v>
      </c>
      <c r="B748" s="54" t="s">
        <v>237</v>
      </c>
      <c r="C748" s="54" t="s">
        <v>238</v>
      </c>
      <c r="D748" s="54">
        <v>52</v>
      </c>
    </row>
    <row r="749" spans="1:4">
      <c r="A749" s="53">
        <v>39970</v>
      </c>
      <c r="B749" s="54" t="s">
        <v>237</v>
      </c>
      <c r="C749" s="54" t="s">
        <v>238</v>
      </c>
      <c r="D749" s="54">
        <v>435</v>
      </c>
    </row>
    <row r="750" spans="1:4">
      <c r="A750" s="53">
        <v>39970</v>
      </c>
      <c r="B750" s="54" t="s">
        <v>237</v>
      </c>
      <c r="C750" s="54" t="s">
        <v>238</v>
      </c>
      <c r="D750" s="54">
        <v>515</v>
      </c>
    </row>
    <row r="751" spans="1:4">
      <c r="A751" s="53">
        <v>39971</v>
      </c>
      <c r="B751" s="54" t="s">
        <v>237</v>
      </c>
      <c r="C751" s="54" t="s">
        <v>238</v>
      </c>
      <c r="D751" s="54">
        <v>14</v>
      </c>
    </row>
    <row r="752" spans="1:4">
      <c r="A752" s="53">
        <v>39971</v>
      </c>
      <c r="B752" s="54" t="s">
        <v>237</v>
      </c>
      <c r="C752" s="54" t="s">
        <v>238</v>
      </c>
      <c r="D752" s="54">
        <v>232</v>
      </c>
    </row>
    <row r="753" spans="1:4">
      <c r="A753" s="53">
        <v>39971</v>
      </c>
      <c r="B753" s="54" t="s">
        <v>237</v>
      </c>
      <c r="C753" s="54" t="s">
        <v>238</v>
      </c>
      <c r="D753" s="54">
        <v>82</v>
      </c>
    </row>
    <row r="754" spans="1:4">
      <c r="A754" s="53">
        <v>39972</v>
      </c>
      <c r="B754" s="54" t="s">
        <v>239</v>
      </c>
      <c r="C754" s="54" t="s">
        <v>240</v>
      </c>
      <c r="D754" s="54">
        <v>72</v>
      </c>
    </row>
    <row r="755" spans="1:4">
      <c r="A755" s="53">
        <v>39972</v>
      </c>
      <c r="B755" s="54" t="s">
        <v>239</v>
      </c>
      <c r="C755" s="54" t="s">
        <v>254</v>
      </c>
      <c r="D755" s="54">
        <v>154</v>
      </c>
    </row>
    <row r="756" spans="1:4">
      <c r="A756" s="53">
        <v>39972</v>
      </c>
      <c r="B756" s="54" t="s">
        <v>239</v>
      </c>
      <c r="C756" s="54" t="s">
        <v>240</v>
      </c>
      <c r="D756" s="54">
        <v>300</v>
      </c>
    </row>
    <row r="757" spans="1:4">
      <c r="A757" s="53">
        <v>39972</v>
      </c>
      <c r="B757" s="54" t="s">
        <v>239</v>
      </c>
      <c r="C757" s="54" t="s">
        <v>254</v>
      </c>
      <c r="D757" s="54">
        <v>164</v>
      </c>
    </row>
    <row r="758" spans="1:4">
      <c r="A758" s="53">
        <v>39972</v>
      </c>
      <c r="B758" s="54" t="s">
        <v>239</v>
      </c>
      <c r="C758" s="54" t="s">
        <v>240</v>
      </c>
      <c r="D758" s="54">
        <v>224</v>
      </c>
    </row>
    <row r="759" spans="1:4">
      <c r="A759" s="53">
        <v>39973</v>
      </c>
      <c r="B759" s="54" t="s">
        <v>239</v>
      </c>
      <c r="C759" s="54" t="s">
        <v>240</v>
      </c>
      <c r="D759" s="54">
        <v>22</v>
      </c>
    </row>
    <row r="760" spans="1:4">
      <c r="A760" s="53">
        <v>39973</v>
      </c>
      <c r="B760" s="54" t="s">
        <v>245</v>
      </c>
      <c r="C760" s="54" t="s">
        <v>253</v>
      </c>
      <c r="D760" s="54">
        <v>900</v>
      </c>
    </row>
    <row r="761" spans="1:4">
      <c r="A761" s="53">
        <v>39973</v>
      </c>
      <c r="B761" s="54" t="s">
        <v>243</v>
      </c>
      <c r="C761" s="54" t="s">
        <v>244</v>
      </c>
      <c r="D761" s="54">
        <v>1023</v>
      </c>
    </row>
    <row r="762" spans="1:4">
      <c r="A762" s="53">
        <v>39973</v>
      </c>
      <c r="B762" s="54" t="s">
        <v>239</v>
      </c>
      <c r="C762" s="54" t="s">
        <v>254</v>
      </c>
      <c r="D762" s="54">
        <v>700</v>
      </c>
    </row>
    <row r="763" spans="1:4">
      <c r="A763" s="53">
        <v>39973</v>
      </c>
      <c r="B763" s="54" t="s">
        <v>248</v>
      </c>
      <c r="C763" s="54" t="s">
        <v>248</v>
      </c>
      <c r="D763" s="54">
        <v>329</v>
      </c>
    </row>
    <row r="764" spans="1:4">
      <c r="A764" s="53">
        <v>39973</v>
      </c>
      <c r="B764" s="54" t="s">
        <v>237</v>
      </c>
      <c r="C764" s="54" t="s">
        <v>238</v>
      </c>
      <c r="D764" s="54">
        <v>884</v>
      </c>
    </row>
    <row r="765" spans="1:4">
      <c r="A765" s="53">
        <v>39973</v>
      </c>
      <c r="B765" s="54" t="s">
        <v>239</v>
      </c>
      <c r="C765" s="54" t="s">
        <v>240</v>
      </c>
      <c r="D765" s="54">
        <v>390</v>
      </c>
    </row>
    <row r="766" spans="1:4">
      <c r="A766" s="53">
        <v>39973</v>
      </c>
      <c r="B766" s="54" t="s">
        <v>237</v>
      </c>
      <c r="C766" s="54" t="s">
        <v>238</v>
      </c>
      <c r="D766" s="54">
        <v>682</v>
      </c>
    </row>
    <row r="767" spans="1:4">
      <c r="A767" s="53">
        <v>39973</v>
      </c>
      <c r="B767" s="54" t="s">
        <v>243</v>
      </c>
      <c r="C767" s="54" t="s">
        <v>244</v>
      </c>
      <c r="D767" s="54">
        <v>263</v>
      </c>
    </row>
    <row r="768" spans="1:4">
      <c r="A768" s="53">
        <v>39973</v>
      </c>
      <c r="B768" s="54" t="s">
        <v>237</v>
      </c>
      <c r="C768" s="54" t="s">
        <v>238</v>
      </c>
      <c r="D768" s="54">
        <v>801</v>
      </c>
    </row>
    <row r="769" spans="1:4">
      <c r="A769" s="53">
        <v>39973</v>
      </c>
      <c r="B769" s="54" t="s">
        <v>241</v>
      </c>
      <c r="C769" s="54" t="s">
        <v>242</v>
      </c>
      <c r="D769" s="54">
        <v>61</v>
      </c>
    </row>
    <row r="770" spans="1:4">
      <c r="A770" s="53">
        <v>39973</v>
      </c>
      <c r="B770" s="54" t="s">
        <v>241</v>
      </c>
      <c r="C770" s="54" t="s">
        <v>242</v>
      </c>
      <c r="D770" s="54">
        <v>115</v>
      </c>
    </row>
    <row r="771" spans="1:4">
      <c r="A771" s="53">
        <v>39973</v>
      </c>
      <c r="B771" s="54" t="s">
        <v>237</v>
      </c>
      <c r="C771" s="54" t="s">
        <v>238</v>
      </c>
      <c r="D771" s="54">
        <v>85</v>
      </c>
    </row>
    <row r="772" spans="1:4">
      <c r="A772" s="53">
        <v>39973</v>
      </c>
      <c r="B772" s="54" t="s">
        <v>243</v>
      </c>
      <c r="C772" s="54" t="s">
        <v>244</v>
      </c>
      <c r="D772" s="54">
        <v>2115</v>
      </c>
    </row>
    <row r="773" spans="1:4">
      <c r="A773" s="53">
        <v>39974</v>
      </c>
      <c r="B773" s="54" t="s">
        <v>239</v>
      </c>
      <c r="C773" s="54" t="s">
        <v>254</v>
      </c>
      <c r="D773" s="54">
        <v>157</v>
      </c>
    </row>
    <row r="774" spans="1:4">
      <c r="A774" s="53">
        <v>39974</v>
      </c>
      <c r="B774" s="54" t="s">
        <v>239</v>
      </c>
      <c r="C774" s="54" t="s">
        <v>240</v>
      </c>
      <c r="D774" s="54">
        <v>168</v>
      </c>
    </row>
    <row r="775" spans="1:4">
      <c r="A775" s="53">
        <v>39974</v>
      </c>
      <c r="B775" s="54" t="s">
        <v>239</v>
      </c>
      <c r="C775" s="54" t="s">
        <v>254</v>
      </c>
      <c r="D775" s="54">
        <v>177</v>
      </c>
    </row>
    <row r="776" spans="1:4">
      <c r="A776" s="53">
        <v>39975</v>
      </c>
      <c r="B776" s="54" t="s">
        <v>239</v>
      </c>
      <c r="C776" s="54" t="s">
        <v>254</v>
      </c>
      <c r="D776" s="54">
        <v>112</v>
      </c>
    </row>
    <row r="777" spans="1:4">
      <c r="A777" s="53">
        <v>39975</v>
      </c>
      <c r="B777" s="54" t="s">
        <v>239</v>
      </c>
      <c r="C777" s="54" t="s">
        <v>240</v>
      </c>
      <c r="D777" s="54">
        <v>100</v>
      </c>
    </row>
    <row r="778" spans="1:4">
      <c r="A778" s="53">
        <v>39975</v>
      </c>
      <c r="B778" s="54" t="s">
        <v>243</v>
      </c>
      <c r="C778" s="54" t="s">
        <v>244</v>
      </c>
      <c r="D778" s="54">
        <v>870</v>
      </c>
    </row>
    <row r="779" spans="1:4">
      <c r="A779" s="53">
        <v>39975</v>
      </c>
      <c r="B779" s="54" t="s">
        <v>243</v>
      </c>
      <c r="C779" s="54" t="s">
        <v>244</v>
      </c>
      <c r="D779" s="54">
        <v>295</v>
      </c>
    </row>
    <row r="780" spans="1:4">
      <c r="A780" s="53">
        <v>39975</v>
      </c>
      <c r="B780" s="54" t="s">
        <v>243</v>
      </c>
      <c r="C780" s="54" t="s">
        <v>244</v>
      </c>
      <c r="D780" s="54">
        <v>66</v>
      </c>
    </row>
    <row r="781" spans="1:4">
      <c r="A781" s="53">
        <v>39975</v>
      </c>
      <c r="B781" s="54" t="s">
        <v>239</v>
      </c>
      <c r="C781" s="54" t="s">
        <v>240</v>
      </c>
      <c r="D781" s="54">
        <v>440</v>
      </c>
    </row>
    <row r="782" spans="1:4">
      <c r="A782" s="53">
        <v>39977</v>
      </c>
      <c r="B782" s="54" t="s">
        <v>241</v>
      </c>
      <c r="C782" s="54" t="s">
        <v>247</v>
      </c>
      <c r="D782" s="54">
        <v>506</v>
      </c>
    </row>
    <row r="783" spans="1:4">
      <c r="A783" s="53">
        <v>39975</v>
      </c>
      <c r="B783" s="54" t="s">
        <v>239</v>
      </c>
      <c r="C783" s="54" t="s">
        <v>240</v>
      </c>
      <c r="D783" s="54">
        <v>100</v>
      </c>
    </row>
    <row r="784" spans="1:4">
      <c r="A784" s="53">
        <v>39977</v>
      </c>
      <c r="B784" s="54" t="s">
        <v>243</v>
      </c>
      <c r="C784" s="54" t="s">
        <v>251</v>
      </c>
      <c r="D784" s="54">
        <v>400</v>
      </c>
    </row>
    <row r="785" spans="1:4">
      <c r="A785" s="53">
        <v>39978</v>
      </c>
      <c r="B785" s="54" t="s">
        <v>249</v>
      </c>
      <c r="C785" s="54" t="s">
        <v>249</v>
      </c>
      <c r="D785" s="54">
        <v>500</v>
      </c>
    </row>
    <row r="786" spans="1:4">
      <c r="A786" s="53">
        <v>39979</v>
      </c>
      <c r="B786" s="54" t="s">
        <v>239</v>
      </c>
      <c r="C786" s="54" t="s">
        <v>254</v>
      </c>
      <c r="D786" s="54">
        <v>150</v>
      </c>
    </row>
    <row r="787" spans="1:4">
      <c r="A787" s="53">
        <v>39979</v>
      </c>
      <c r="B787" s="54" t="s">
        <v>239</v>
      </c>
      <c r="C787" s="54" t="s">
        <v>254</v>
      </c>
      <c r="D787" s="54">
        <v>250</v>
      </c>
    </row>
    <row r="788" spans="1:4">
      <c r="A788" s="53">
        <v>39979</v>
      </c>
      <c r="B788" s="54" t="s">
        <v>245</v>
      </c>
      <c r="C788" s="54" t="s">
        <v>246</v>
      </c>
      <c r="D788" s="54">
        <v>40</v>
      </c>
    </row>
    <row r="789" spans="1:4">
      <c r="A789" s="53">
        <v>39979</v>
      </c>
      <c r="B789" s="54" t="s">
        <v>245</v>
      </c>
      <c r="C789" s="54" t="s">
        <v>246</v>
      </c>
      <c r="D789" s="54">
        <v>980</v>
      </c>
    </row>
    <row r="790" spans="1:4">
      <c r="A790" s="53">
        <v>39979</v>
      </c>
      <c r="B790" s="54" t="s">
        <v>245</v>
      </c>
      <c r="C790" s="54" t="s">
        <v>246</v>
      </c>
      <c r="D790" s="54">
        <v>882</v>
      </c>
    </row>
    <row r="791" spans="1:4">
      <c r="A791" s="53">
        <v>39979</v>
      </c>
      <c r="B791" s="54" t="s">
        <v>245</v>
      </c>
      <c r="C791" s="54" t="s">
        <v>250</v>
      </c>
      <c r="D791" s="54">
        <v>22500</v>
      </c>
    </row>
    <row r="792" spans="1:4">
      <c r="A792" s="53">
        <v>39980</v>
      </c>
      <c r="B792" s="54" t="s">
        <v>239</v>
      </c>
      <c r="C792" s="54" t="s">
        <v>254</v>
      </c>
      <c r="D792" s="54">
        <v>150</v>
      </c>
    </row>
    <row r="793" spans="1:4">
      <c r="A793" s="53">
        <v>39980</v>
      </c>
      <c r="B793" s="54" t="s">
        <v>239</v>
      </c>
      <c r="C793" s="54" t="s">
        <v>254</v>
      </c>
      <c r="D793" s="54">
        <v>150</v>
      </c>
    </row>
    <row r="794" spans="1:4">
      <c r="A794" s="53">
        <v>39980</v>
      </c>
      <c r="B794" s="54" t="s">
        <v>241</v>
      </c>
      <c r="C794" s="54" t="s">
        <v>247</v>
      </c>
      <c r="D794" s="54">
        <v>2100</v>
      </c>
    </row>
    <row r="795" spans="1:4">
      <c r="A795" s="53">
        <v>39981</v>
      </c>
      <c r="B795" s="54" t="s">
        <v>239</v>
      </c>
      <c r="C795" s="54" t="s">
        <v>254</v>
      </c>
      <c r="D795" s="54">
        <v>140</v>
      </c>
    </row>
    <row r="796" spans="1:4">
      <c r="A796" s="53">
        <v>39981</v>
      </c>
      <c r="B796" s="54" t="s">
        <v>239</v>
      </c>
      <c r="C796" s="54" t="s">
        <v>254</v>
      </c>
      <c r="D796" s="54">
        <v>150</v>
      </c>
    </row>
    <row r="797" spans="1:4">
      <c r="A797" s="53">
        <v>39981</v>
      </c>
      <c r="B797" s="54" t="s">
        <v>239</v>
      </c>
      <c r="C797" s="54" t="s">
        <v>240</v>
      </c>
      <c r="D797" s="54">
        <v>140</v>
      </c>
    </row>
    <row r="798" spans="1:4">
      <c r="A798" s="53">
        <v>39981</v>
      </c>
      <c r="B798" s="54" t="s">
        <v>248</v>
      </c>
      <c r="C798" s="54" t="s">
        <v>248</v>
      </c>
      <c r="D798" s="54">
        <v>100</v>
      </c>
    </row>
    <row r="799" spans="1:4">
      <c r="A799" s="53">
        <v>39981</v>
      </c>
      <c r="B799" s="54" t="s">
        <v>239</v>
      </c>
      <c r="C799" s="54" t="s">
        <v>254</v>
      </c>
      <c r="D799" s="54">
        <v>1500</v>
      </c>
    </row>
    <row r="800" spans="1:4">
      <c r="A800" s="53">
        <v>39982</v>
      </c>
      <c r="B800" s="54" t="s">
        <v>239</v>
      </c>
      <c r="C800" s="54" t="s">
        <v>240</v>
      </c>
      <c r="D800" s="54">
        <v>65</v>
      </c>
    </row>
    <row r="801" spans="1:4">
      <c r="A801" s="53">
        <v>39982</v>
      </c>
      <c r="B801" s="54" t="s">
        <v>243</v>
      </c>
      <c r="C801" s="54" t="s">
        <v>244</v>
      </c>
      <c r="D801" s="54">
        <v>50</v>
      </c>
    </row>
    <row r="802" spans="1:4">
      <c r="A802" s="53">
        <v>39982</v>
      </c>
      <c r="B802" s="54" t="s">
        <v>239</v>
      </c>
      <c r="C802" s="54" t="s">
        <v>254</v>
      </c>
      <c r="D802" s="54">
        <v>343</v>
      </c>
    </row>
    <row r="803" spans="1:4">
      <c r="A803" s="53">
        <v>39982</v>
      </c>
      <c r="B803" s="54" t="s">
        <v>239</v>
      </c>
      <c r="C803" s="54" t="s">
        <v>240</v>
      </c>
      <c r="D803" s="54">
        <v>143</v>
      </c>
    </row>
    <row r="804" spans="1:4">
      <c r="A804" s="53">
        <v>39982</v>
      </c>
      <c r="B804" s="54" t="s">
        <v>239</v>
      </c>
      <c r="C804" s="54" t="s">
        <v>240</v>
      </c>
      <c r="D804" s="54">
        <v>77</v>
      </c>
    </row>
    <row r="805" spans="1:4">
      <c r="A805" s="53">
        <v>39982</v>
      </c>
      <c r="B805" s="54" t="s">
        <v>239</v>
      </c>
      <c r="C805" s="54" t="s">
        <v>240</v>
      </c>
      <c r="D805" s="54">
        <v>26</v>
      </c>
    </row>
    <row r="806" spans="1:4">
      <c r="A806" s="53">
        <v>39982</v>
      </c>
      <c r="B806" s="54" t="s">
        <v>239</v>
      </c>
      <c r="C806" s="54" t="s">
        <v>240</v>
      </c>
      <c r="D806" s="54">
        <v>1800</v>
      </c>
    </row>
    <row r="807" spans="1:4">
      <c r="A807" s="53">
        <v>39983</v>
      </c>
      <c r="B807" s="54" t="s">
        <v>239</v>
      </c>
      <c r="C807" s="54" t="s">
        <v>240</v>
      </c>
      <c r="D807" s="54">
        <v>12</v>
      </c>
    </row>
    <row r="808" spans="1:4">
      <c r="A808" s="53">
        <v>39983</v>
      </c>
      <c r="B808" s="54" t="s">
        <v>243</v>
      </c>
      <c r="C808" s="54" t="s">
        <v>251</v>
      </c>
      <c r="D808" s="54">
        <v>490</v>
      </c>
    </row>
    <row r="809" spans="1:4">
      <c r="A809" s="53">
        <v>39984</v>
      </c>
      <c r="B809" s="54" t="s">
        <v>237</v>
      </c>
      <c r="C809" s="54" t="s">
        <v>238</v>
      </c>
      <c r="D809" s="54">
        <v>4400</v>
      </c>
    </row>
    <row r="810" spans="1:4">
      <c r="A810" s="53">
        <v>39984</v>
      </c>
      <c r="B810" s="54" t="s">
        <v>237</v>
      </c>
      <c r="C810" s="54" t="s">
        <v>238</v>
      </c>
      <c r="D810" s="54">
        <v>750</v>
      </c>
    </row>
    <row r="811" spans="1:4">
      <c r="A811" s="53">
        <v>39984</v>
      </c>
      <c r="B811" s="54" t="s">
        <v>249</v>
      </c>
      <c r="C811" s="54" t="s">
        <v>249</v>
      </c>
      <c r="D811" s="54">
        <v>600</v>
      </c>
    </row>
    <row r="812" spans="1:4">
      <c r="A812" s="53">
        <v>39985</v>
      </c>
      <c r="B812" s="54" t="s">
        <v>237</v>
      </c>
      <c r="C812" s="54" t="s">
        <v>238</v>
      </c>
      <c r="D812" s="54">
        <v>149</v>
      </c>
    </row>
    <row r="813" spans="1:4">
      <c r="A813" s="53">
        <v>39985</v>
      </c>
      <c r="B813" s="54" t="s">
        <v>237</v>
      </c>
      <c r="C813" s="54" t="s">
        <v>238</v>
      </c>
      <c r="D813" s="54">
        <v>98</v>
      </c>
    </row>
    <row r="814" spans="1:4">
      <c r="A814" s="53">
        <v>39985</v>
      </c>
      <c r="B814" s="54" t="s">
        <v>237</v>
      </c>
      <c r="C814" s="54" t="s">
        <v>238</v>
      </c>
      <c r="D814" s="54">
        <v>129</v>
      </c>
    </row>
    <row r="815" spans="1:4">
      <c r="A815" s="53">
        <v>39985</v>
      </c>
      <c r="B815" s="54" t="s">
        <v>241</v>
      </c>
      <c r="C815" s="54" t="s">
        <v>247</v>
      </c>
      <c r="D815" s="54">
        <v>226</v>
      </c>
    </row>
    <row r="816" spans="1:4">
      <c r="A816" s="53">
        <v>39985</v>
      </c>
      <c r="B816" s="54" t="s">
        <v>249</v>
      </c>
      <c r="C816" s="54" t="s">
        <v>249</v>
      </c>
      <c r="D816" s="54">
        <v>500</v>
      </c>
    </row>
    <row r="817" spans="1:4">
      <c r="A817" s="53">
        <v>39986</v>
      </c>
      <c r="B817" s="54" t="s">
        <v>245</v>
      </c>
      <c r="C817" s="54" t="s">
        <v>246</v>
      </c>
      <c r="D817" s="54">
        <v>7400</v>
      </c>
    </row>
    <row r="818" spans="1:4">
      <c r="A818" s="53">
        <v>39986</v>
      </c>
      <c r="B818" s="54" t="s">
        <v>245</v>
      </c>
      <c r="C818" s="54" t="s">
        <v>246</v>
      </c>
      <c r="D818" s="54">
        <v>22</v>
      </c>
    </row>
    <row r="819" spans="1:4">
      <c r="A819" s="53">
        <v>39986</v>
      </c>
      <c r="B819" s="54" t="s">
        <v>239</v>
      </c>
      <c r="C819" s="54" t="s">
        <v>254</v>
      </c>
      <c r="D819" s="54">
        <v>120</v>
      </c>
    </row>
    <row r="820" spans="1:4">
      <c r="A820" s="53">
        <v>39986</v>
      </c>
      <c r="B820" s="54" t="s">
        <v>239</v>
      </c>
      <c r="C820" s="54" t="s">
        <v>254</v>
      </c>
      <c r="D820" s="54">
        <v>152</v>
      </c>
    </row>
    <row r="821" spans="1:4">
      <c r="A821" s="53">
        <v>39987</v>
      </c>
      <c r="B821" s="54" t="s">
        <v>239</v>
      </c>
      <c r="C821" s="54" t="s">
        <v>254</v>
      </c>
      <c r="D821" s="54">
        <v>142</v>
      </c>
    </row>
    <row r="822" spans="1:4">
      <c r="A822" s="53">
        <v>39987</v>
      </c>
      <c r="B822" s="54" t="s">
        <v>239</v>
      </c>
      <c r="C822" s="54" t="s">
        <v>240</v>
      </c>
      <c r="D822" s="54">
        <v>45</v>
      </c>
    </row>
    <row r="823" spans="1:4">
      <c r="A823" s="53">
        <v>39987</v>
      </c>
      <c r="B823" s="54" t="s">
        <v>239</v>
      </c>
      <c r="C823" s="54" t="s">
        <v>240</v>
      </c>
      <c r="D823" s="54">
        <v>24</v>
      </c>
    </row>
    <row r="824" spans="1:4">
      <c r="A824" s="53">
        <v>39987</v>
      </c>
      <c r="B824" s="54" t="s">
        <v>239</v>
      </c>
      <c r="C824" s="54" t="s">
        <v>240</v>
      </c>
      <c r="D824" s="54">
        <v>120</v>
      </c>
    </row>
    <row r="825" spans="1:4">
      <c r="A825" s="53">
        <v>39987</v>
      </c>
      <c r="B825" s="54" t="s">
        <v>239</v>
      </c>
      <c r="C825" s="54" t="s">
        <v>254</v>
      </c>
      <c r="D825" s="54">
        <v>150</v>
      </c>
    </row>
    <row r="826" spans="1:4">
      <c r="A826" s="53">
        <v>39987</v>
      </c>
      <c r="B826" s="54" t="s">
        <v>243</v>
      </c>
      <c r="C826" s="54" t="s">
        <v>251</v>
      </c>
      <c r="D826" s="54">
        <v>400</v>
      </c>
    </row>
    <row r="827" spans="1:4">
      <c r="A827" s="53">
        <v>39988</v>
      </c>
      <c r="B827" s="54" t="s">
        <v>243</v>
      </c>
      <c r="C827" s="54" t="s">
        <v>244</v>
      </c>
      <c r="D827" s="54">
        <v>180</v>
      </c>
    </row>
    <row r="828" spans="1:4">
      <c r="A828" s="53">
        <v>39988</v>
      </c>
      <c r="B828" s="54" t="s">
        <v>239</v>
      </c>
      <c r="C828" s="54" t="s">
        <v>254</v>
      </c>
      <c r="D828" s="54">
        <v>122</v>
      </c>
    </row>
    <row r="829" spans="1:4">
      <c r="A829" s="53">
        <v>39988</v>
      </c>
      <c r="B829" s="54" t="s">
        <v>239</v>
      </c>
      <c r="C829" s="54" t="s">
        <v>240</v>
      </c>
      <c r="D829" s="54">
        <v>10</v>
      </c>
    </row>
    <row r="830" spans="1:4">
      <c r="A830" s="53">
        <v>39988</v>
      </c>
      <c r="B830" s="54" t="s">
        <v>239</v>
      </c>
      <c r="C830" s="54" t="s">
        <v>254</v>
      </c>
      <c r="D830" s="54">
        <v>200</v>
      </c>
    </row>
    <row r="831" spans="1:4">
      <c r="A831" s="53">
        <v>39989</v>
      </c>
      <c r="B831" s="54" t="s">
        <v>243</v>
      </c>
      <c r="C831" s="54" t="s">
        <v>251</v>
      </c>
      <c r="D831" s="54">
        <v>696</v>
      </c>
    </row>
    <row r="832" spans="1:4">
      <c r="A832" s="53">
        <v>39989</v>
      </c>
      <c r="B832" s="54" t="s">
        <v>239</v>
      </c>
      <c r="C832" s="54" t="s">
        <v>254</v>
      </c>
      <c r="D832" s="54">
        <v>125</v>
      </c>
    </row>
    <row r="833" spans="1:4">
      <c r="A833" s="53">
        <v>39989</v>
      </c>
      <c r="B833" s="54" t="s">
        <v>245</v>
      </c>
      <c r="C833" s="54" t="s">
        <v>246</v>
      </c>
      <c r="D833" s="54">
        <v>50</v>
      </c>
    </row>
    <row r="834" spans="1:4">
      <c r="A834" s="53">
        <v>39989</v>
      </c>
      <c r="B834" s="54" t="s">
        <v>241</v>
      </c>
      <c r="C834" s="54" t="s">
        <v>259</v>
      </c>
      <c r="D834" s="54">
        <v>3000</v>
      </c>
    </row>
    <row r="835" spans="1:4">
      <c r="A835" s="53">
        <v>39989</v>
      </c>
      <c r="B835" s="54" t="s">
        <v>241</v>
      </c>
      <c r="C835" s="54" t="s">
        <v>247</v>
      </c>
      <c r="D835" s="54">
        <v>45</v>
      </c>
    </row>
    <row r="836" spans="1:4">
      <c r="A836" s="53">
        <v>39989</v>
      </c>
      <c r="B836" s="54" t="s">
        <v>239</v>
      </c>
      <c r="C836" s="54" t="s">
        <v>254</v>
      </c>
      <c r="D836" s="54">
        <v>134</v>
      </c>
    </row>
    <row r="837" spans="1:4">
      <c r="A837" s="53">
        <v>39990</v>
      </c>
      <c r="B837" s="54" t="s">
        <v>241</v>
      </c>
      <c r="C837" s="54" t="s">
        <v>259</v>
      </c>
      <c r="D837" s="54">
        <v>3500</v>
      </c>
    </row>
    <row r="838" spans="1:4">
      <c r="A838" s="53">
        <v>39990</v>
      </c>
      <c r="B838" s="54" t="s">
        <v>239</v>
      </c>
      <c r="C838" s="54" t="s">
        <v>254</v>
      </c>
      <c r="D838" s="54">
        <v>118</v>
      </c>
    </row>
    <row r="839" spans="1:4">
      <c r="A839" s="53">
        <v>39991</v>
      </c>
      <c r="B839" s="54" t="s">
        <v>239</v>
      </c>
      <c r="C839" s="54" t="s">
        <v>240</v>
      </c>
      <c r="D839" s="54">
        <v>222</v>
      </c>
    </row>
    <row r="840" spans="1:4">
      <c r="A840" s="53">
        <v>39991</v>
      </c>
      <c r="B840" s="54" t="s">
        <v>239</v>
      </c>
      <c r="C840" s="54" t="s">
        <v>240</v>
      </c>
      <c r="D840" s="54">
        <v>205</v>
      </c>
    </row>
    <row r="841" spans="1:4">
      <c r="A841" s="53">
        <v>39992</v>
      </c>
      <c r="B841" s="54" t="s">
        <v>249</v>
      </c>
      <c r="C841" s="54" t="s">
        <v>249</v>
      </c>
      <c r="D841" s="54">
        <v>500</v>
      </c>
    </row>
    <row r="842" spans="1:4">
      <c r="A842" s="53">
        <v>39992</v>
      </c>
      <c r="B842" s="54" t="s">
        <v>249</v>
      </c>
      <c r="C842" s="54" t="s">
        <v>249</v>
      </c>
      <c r="D842" s="54">
        <v>300</v>
      </c>
    </row>
    <row r="843" spans="1:4">
      <c r="A843" s="53">
        <v>39993</v>
      </c>
      <c r="B843" s="54" t="s">
        <v>239</v>
      </c>
      <c r="C843" s="54" t="s">
        <v>254</v>
      </c>
      <c r="D843" s="54">
        <v>178</v>
      </c>
    </row>
    <row r="844" spans="1:4">
      <c r="A844" s="53">
        <v>39993</v>
      </c>
      <c r="B844" s="54" t="s">
        <v>239</v>
      </c>
      <c r="C844" s="54" t="s">
        <v>254</v>
      </c>
      <c r="D844" s="54">
        <v>130</v>
      </c>
    </row>
    <row r="845" spans="1:4">
      <c r="A845" s="53">
        <v>39993</v>
      </c>
      <c r="B845" s="54" t="s">
        <v>239</v>
      </c>
      <c r="C845" s="54" t="s">
        <v>240</v>
      </c>
      <c r="D845" s="54">
        <v>240</v>
      </c>
    </row>
    <row r="846" spans="1:4">
      <c r="A846" s="53">
        <v>39994</v>
      </c>
      <c r="B846" s="54" t="s">
        <v>239</v>
      </c>
      <c r="C846" s="54" t="s">
        <v>254</v>
      </c>
      <c r="D846" s="54">
        <v>130</v>
      </c>
    </row>
    <row r="847" spans="1:4">
      <c r="A847" s="53">
        <v>39994</v>
      </c>
      <c r="B847" s="54" t="s">
        <v>239</v>
      </c>
      <c r="C847" s="54" t="s">
        <v>254</v>
      </c>
      <c r="D847" s="54">
        <v>130</v>
      </c>
    </row>
    <row r="848" spans="1:4">
      <c r="A848" s="53">
        <v>39994</v>
      </c>
      <c r="B848" s="54" t="s">
        <v>239</v>
      </c>
      <c r="C848" s="54" t="s">
        <v>240</v>
      </c>
      <c r="D848" s="54">
        <v>130</v>
      </c>
    </row>
    <row r="849" spans="1:4">
      <c r="A849" s="53">
        <v>39994</v>
      </c>
      <c r="B849" s="54" t="s">
        <v>245</v>
      </c>
      <c r="C849" s="54" t="s">
        <v>246</v>
      </c>
      <c r="D849" s="54">
        <v>255</v>
      </c>
    </row>
    <row r="850" spans="1:4">
      <c r="A850" s="53">
        <v>39994</v>
      </c>
      <c r="B850" s="54" t="s">
        <v>245</v>
      </c>
      <c r="C850" s="54" t="s">
        <v>246</v>
      </c>
      <c r="D850" s="54">
        <v>25</v>
      </c>
    </row>
    <row r="851" spans="1:4">
      <c r="A851" s="53">
        <v>39994</v>
      </c>
      <c r="B851" s="54" t="s">
        <v>243</v>
      </c>
      <c r="C851" s="54" t="s">
        <v>244</v>
      </c>
      <c r="D851" s="54">
        <v>200</v>
      </c>
    </row>
    <row r="852" spans="1:4">
      <c r="A852" s="53">
        <v>39995</v>
      </c>
      <c r="B852" s="54" t="s">
        <v>245</v>
      </c>
      <c r="C852" s="54" t="s">
        <v>246</v>
      </c>
      <c r="D852" s="54">
        <v>255</v>
      </c>
    </row>
    <row r="853" spans="1:4">
      <c r="A853" s="53">
        <v>39995</v>
      </c>
      <c r="B853" s="54" t="s">
        <v>239</v>
      </c>
      <c r="C853" s="54" t="s">
        <v>254</v>
      </c>
      <c r="D853" s="54">
        <v>140</v>
      </c>
    </row>
    <row r="854" spans="1:4">
      <c r="A854" s="53">
        <v>39995</v>
      </c>
      <c r="B854" s="54" t="s">
        <v>239</v>
      </c>
      <c r="C854" s="54" t="s">
        <v>254</v>
      </c>
      <c r="D854" s="54">
        <v>150</v>
      </c>
    </row>
    <row r="855" spans="1:4">
      <c r="A855" s="53">
        <v>39995</v>
      </c>
      <c r="B855" s="54" t="s">
        <v>239</v>
      </c>
      <c r="C855" s="54" t="s">
        <v>240</v>
      </c>
      <c r="D855" s="54">
        <v>285</v>
      </c>
    </row>
    <row r="856" spans="1:4">
      <c r="A856" s="53">
        <v>39995</v>
      </c>
      <c r="B856" s="54" t="s">
        <v>239</v>
      </c>
      <c r="C856" s="54" t="s">
        <v>240</v>
      </c>
      <c r="D856" s="54">
        <v>83</v>
      </c>
    </row>
    <row r="857" spans="1:4">
      <c r="A857" s="53">
        <v>39995</v>
      </c>
      <c r="B857" s="54" t="s">
        <v>239</v>
      </c>
      <c r="C857" s="54" t="s">
        <v>240</v>
      </c>
      <c r="D857" s="54">
        <v>300</v>
      </c>
    </row>
    <row r="858" spans="1:4">
      <c r="A858" s="53">
        <v>39995</v>
      </c>
      <c r="B858" s="54" t="s">
        <v>239</v>
      </c>
      <c r="C858" s="54" t="s">
        <v>240</v>
      </c>
      <c r="D858" s="54">
        <v>78</v>
      </c>
    </row>
    <row r="859" spans="1:4">
      <c r="A859" s="53">
        <v>39995</v>
      </c>
      <c r="B859" s="54" t="s">
        <v>239</v>
      </c>
      <c r="C859" s="54" t="s">
        <v>240</v>
      </c>
      <c r="D859" s="54">
        <v>128</v>
      </c>
    </row>
    <row r="860" spans="1:4">
      <c r="A860" s="53">
        <v>39995</v>
      </c>
      <c r="B860" s="54" t="s">
        <v>239</v>
      </c>
      <c r="C860" s="54" t="s">
        <v>240</v>
      </c>
      <c r="D860" s="54">
        <v>166</v>
      </c>
    </row>
    <row r="861" spans="1:4">
      <c r="A861" s="53">
        <v>39995</v>
      </c>
      <c r="B861" s="54" t="s">
        <v>239</v>
      </c>
      <c r="C861" s="54" t="s">
        <v>240</v>
      </c>
      <c r="D861" s="54">
        <v>148</v>
      </c>
    </row>
    <row r="862" spans="1:4">
      <c r="A862" s="53">
        <v>39995</v>
      </c>
      <c r="B862" s="54" t="s">
        <v>239</v>
      </c>
      <c r="C862" s="54" t="s">
        <v>240</v>
      </c>
      <c r="D862" s="54">
        <v>36</v>
      </c>
    </row>
    <row r="863" spans="1:4">
      <c r="A863" s="53">
        <v>39995</v>
      </c>
      <c r="B863" s="54" t="s">
        <v>237</v>
      </c>
      <c r="C863" s="54" t="s">
        <v>238</v>
      </c>
      <c r="D863" s="54">
        <v>188</v>
      </c>
    </row>
    <row r="864" spans="1:4">
      <c r="A864" s="53">
        <v>39995</v>
      </c>
      <c r="B864" s="54" t="s">
        <v>239</v>
      </c>
      <c r="C864" s="54" t="s">
        <v>240</v>
      </c>
      <c r="D864" s="54">
        <v>208</v>
      </c>
    </row>
    <row r="865" spans="1:4">
      <c r="A865" s="53">
        <v>39995</v>
      </c>
      <c r="B865" s="54" t="s">
        <v>239</v>
      </c>
      <c r="C865" s="54" t="s">
        <v>240</v>
      </c>
      <c r="D865" s="54">
        <v>137</v>
      </c>
    </row>
    <row r="866" spans="1:4">
      <c r="A866" s="53">
        <v>39995</v>
      </c>
      <c r="B866" s="54" t="s">
        <v>239</v>
      </c>
      <c r="C866" s="54" t="s">
        <v>240</v>
      </c>
      <c r="D866" s="54">
        <v>120</v>
      </c>
    </row>
    <row r="867" spans="1:4">
      <c r="A867" s="53">
        <v>39995</v>
      </c>
      <c r="B867" s="54" t="s">
        <v>239</v>
      </c>
      <c r="C867" s="54" t="s">
        <v>240</v>
      </c>
      <c r="D867" s="54">
        <v>62</v>
      </c>
    </row>
    <row r="868" spans="1:4">
      <c r="A868" s="53">
        <v>39995</v>
      </c>
      <c r="B868" s="54" t="s">
        <v>243</v>
      </c>
      <c r="C868" s="54" t="s">
        <v>251</v>
      </c>
      <c r="D868" s="54">
        <v>191</v>
      </c>
    </row>
    <row r="869" spans="1:4">
      <c r="A869" s="53">
        <v>39996</v>
      </c>
      <c r="B869" s="54" t="s">
        <v>239</v>
      </c>
      <c r="C869" s="54" t="s">
        <v>254</v>
      </c>
      <c r="D869" s="54">
        <v>115</v>
      </c>
    </row>
    <row r="870" spans="1:4">
      <c r="A870" s="53">
        <v>39996</v>
      </c>
      <c r="B870" s="54" t="s">
        <v>239</v>
      </c>
      <c r="C870" s="54" t="s">
        <v>254</v>
      </c>
      <c r="D870" s="54">
        <v>150</v>
      </c>
    </row>
    <row r="871" spans="1:4">
      <c r="A871" s="53">
        <v>39997</v>
      </c>
      <c r="B871" s="54" t="s">
        <v>239</v>
      </c>
      <c r="C871" s="54" t="s">
        <v>254</v>
      </c>
      <c r="D871" s="54">
        <v>150</v>
      </c>
    </row>
    <row r="872" spans="1:4">
      <c r="A872" s="53">
        <v>39998</v>
      </c>
      <c r="B872" s="54" t="s">
        <v>249</v>
      </c>
      <c r="C872" s="54" t="s">
        <v>249</v>
      </c>
      <c r="D872" s="54">
        <v>300</v>
      </c>
    </row>
    <row r="873" spans="1:4">
      <c r="A873" s="53">
        <v>39998</v>
      </c>
      <c r="B873" s="54" t="s">
        <v>243</v>
      </c>
      <c r="C873" s="54" t="s">
        <v>251</v>
      </c>
      <c r="D873" s="54">
        <v>700</v>
      </c>
    </row>
    <row r="874" spans="1:4">
      <c r="A874" s="53">
        <v>39999</v>
      </c>
      <c r="B874" s="54" t="s">
        <v>249</v>
      </c>
      <c r="C874" s="54" t="s">
        <v>249</v>
      </c>
      <c r="D874" s="54">
        <v>500</v>
      </c>
    </row>
    <row r="875" spans="1:4">
      <c r="A875" s="53">
        <v>39999</v>
      </c>
      <c r="B875" s="54" t="s">
        <v>249</v>
      </c>
      <c r="C875" s="54" t="s">
        <v>249</v>
      </c>
      <c r="D875" s="54">
        <v>1600</v>
      </c>
    </row>
    <row r="876" spans="1:4">
      <c r="A876" s="53">
        <v>39999</v>
      </c>
      <c r="B876" s="54" t="s">
        <v>243</v>
      </c>
      <c r="C876" s="54" t="s">
        <v>251</v>
      </c>
      <c r="D876" s="54">
        <v>2000</v>
      </c>
    </row>
    <row r="877" spans="1:4">
      <c r="A877" s="53">
        <v>39999</v>
      </c>
      <c r="B877" s="54" t="s">
        <v>239</v>
      </c>
      <c r="C877" s="54" t="s">
        <v>240</v>
      </c>
      <c r="D877" s="54">
        <v>56</v>
      </c>
    </row>
    <row r="878" spans="1:4">
      <c r="A878" s="53">
        <v>39999</v>
      </c>
      <c r="B878" s="54" t="s">
        <v>239</v>
      </c>
      <c r="C878" s="54" t="s">
        <v>240</v>
      </c>
      <c r="D878" s="54">
        <v>174</v>
      </c>
    </row>
    <row r="879" spans="1:4">
      <c r="A879" s="53">
        <v>39999</v>
      </c>
      <c r="B879" s="54" t="s">
        <v>239</v>
      </c>
      <c r="C879" s="54" t="s">
        <v>240</v>
      </c>
      <c r="D879" s="54">
        <v>49</v>
      </c>
    </row>
    <row r="880" spans="1:4">
      <c r="A880" s="53">
        <v>39999</v>
      </c>
      <c r="B880" s="54" t="s">
        <v>239</v>
      </c>
      <c r="C880" s="54" t="s">
        <v>240</v>
      </c>
      <c r="D880" s="54">
        <v>60</v>
      </c>
    </row>
    <row r="881" spans="1:4">
      <c r="A881" s="53">
        <v>40000</v>
      </c>
      <c r="B881" s="54" t="s">
        <v>239</v>
      </c>
      <c r="C881" s="54" t="s">
        <v>254</v>
      </c>
      <c r="D881" s="54">
        <v>290</v>
      </c>
    </row>
    <row r="882" spans="1:4">
      <c r="A882" s="53">
        <v>40000</v>
      </c>
      <c r="B882" s="54" t="s">
        <v>239</v>
      </c>
      <c r="C882" s="54" t="s">
        <v>254</v>
      </c>
      <c r="D882" s="54">
        <v>150</v>
      </c>
    </row>
    <row r="883" spans="1:4">
      <c r="A883" s="53">
        <v>40000</v>
      </c>
      <c r="B883" s="54" t="s">
        <v>241</v>
      </c>
      <c r="C883" s="54" t="s">
        <v>259</v>
      </c>
      <c r="D883" s="54">
        <v>2700</v>
      </c>
    </row>
    <row r="884" spans="1:4">
      <c r="A884" s="53">
        <v>40000</v>
      </c>
      <c r="B884" s="54" t="s">
        <v>243</v>
      </c>
      <c r="C884" s="54" t="s">
        <v>244</v>
      </c>
      <c r="D884" s="54">
        <f>930+350-215*5</f>
        <v>205</v>
      </c>
    </row>
    <row r="885" spans="1:4">
      <c r="A885" s="53">
        <v>40001</v>
      </c>
      <c r="B885" s="54" t="s">
        <v>239</v>
      </c>
      <c r="C885" s="54" t="s">
        <v>254</v>
      </c>
      <c r="D885" s="54">
        <v>170</v>
      </c>
    </row>
    <row r="886" spans="1:4">
      <c r="A886" s="53">
        <v>40001</v>
      </c>
      <c r="B886" s="54" t="s">
        <v>239</v>
      </c>
      <c r="C886" s="54" t="s">
        <v>254</v>
      </c>
      <c r="D886" s="54">
        <v>150</v>
      </c>
    </row>
    <row r="887" spans="1:4">
      <c r="A887" s="53">
        <v>40001</v>
      </c>
      <c r="B887" s="54" t="s">
        <v>245</v>
      </c>
      <c r="C887" s="54" t="s">
        <v>246</v>
      </c>
      <c r="D887" s="54">
        <v>50</v>
      </c>
    </row>
    <row r="888" spans="1:4">
      <c r="A888" s="53">
        <v>40001</v>
      </c>
      <c r="B888" s="54" t="s">
        <v>241</v>
      </c>
      <c r="C888" s="54" t="s">
        <v>259</v>
      </c>
      <c r="D888" s="54">
        <v>700</v>
      </c>
    </row>
    <row r="889" spans="1:4">
      <c r="A889" s="53">
        <v>40001</v>
      </c>
      <c r="B889" s="54" t="s">
        <v>239</v>
      </c>
      <c r="C889" s="54" t="s">
        <v>240</v>
      </c>
      <c r="D889" s="54">
        <v>20</v>
      </c>
    </row>
    <row r="890" spans="1:4">
      <c r="A890" s="53">
        <v>40001</v>
      </c>
      <c r="B890" s="54" t="s">
        <v>245</v>
      </c>
      <c r="C890" s="54" t="s">
        <v>253</v>
      </c>
      <c r="D890" s="54">
        <v>100</v>
      </c>
    </row>
    <row r="891" spans="1:4">
      <c r="A891" s="53">
        <v>40002</v>
      </c>
      <c r="B891" s="54" t="s">
        <v>239</v>
      </c>
      <c r="C891" s="54" t="s">
        <v>254</v>
      </c>
      <c r="D891" s="54">
        <v>120</v>
      </c>
    </row>
    <row r="892" spans="1:4">
      <c r="A892" s="53">
        <v>40002</v>
      </c>
      <c r="B892" s="54" t="s">
        <v>239</v>
      </c>
      <c r="C892" s="54" t="s">
        <v>254</v>
      </c>
      <c r="D892" s="54">
        <v>155</v>
      </c>
    </row>
    <row r="893" spans="1:4">
      <c r="A893" s="53">
        <v>40002</v>
      </c>
      <c r="B893" s="54" t="s">
        <v>245</v>
      </c>
      <c r="C893" s="54" t="s">
        <v>250</v>
      </c>
      <c r="D893" s="54">
        <v>3121</v>
      </c>
    </row>
    <row r="894" spans="1:4">
      <c r="A894" s="53">
        <v>40002</v>
      </c>
      <c r="B894" s="54" t="s">
        <v>245</v>
      </c>
      <c r="C894" s="54" t="s">
        <v>250</v>
      </c>
      <c r="D894" s="54">
        <v>200</v>
      </c>
    </row>
    <row r="895" spans="1:4">
      <c r="A895" s="53">
        <v>40003</v>
      </c>
      <c r="B895" s="54" t="s">
        <v>239</v>
      </c>
      <c r="C895" s="54" t="s">
        <v>254</v>
      </c>
      <c r="D895" s="54">
        <v>190</v>
      </c>
    </row>
    <row r="896" spans="1:4">
      <c r="A896" s="53">
        <v>40003</v>
      </c>
      <c r="B896" s="54" t="s">
        <v>239</v>
      </c>
      <c r="C896" s="54" t="s">
        <v>254</v>
      </c>
      <c r="D896" s="54">
        <v>162</v>
      </c>
    </row>
    <row r="897" spans="1:4">
      <c r="A897" s="53">
        <v>40003</v>
      </c>
      <c r="B897" s="54" t="s">
        <v>239</v>
      </c>
      <c r="C897" s="54" t="s">
        <v>240</v>
      </c>
      <c r="D897" s="54">
        <v>12</v>
      </c>
    </row>
    <row r="898" spans="1:4">
      <c r="A898" s="53">
        <v>40004</v>
      </c>
      <c r="B898" s="54" t="s">
        <v>239</v>
      </c>
      <c r="C898" s="54" t="s">
        <v>254</v>
      </c>
      <c r="D898" s="54">
        <v>290</v>
      </c>
    </row>
    <row r="899" spans="1:4">
      <c r="A899" s="53">
        <v>40004</v>
      </c>
      <c r="B899" s="54" t="s">
        <v>239</v>
      </c>
      <c r="C899" s="54" t="s">
        <v>254</v>
      </c>
      <c r="D899" s="54">
        <v>150</v>
      </c>
    </row>
    <row r="900" spans="1:4">
      <c r="A900" s="53">
        <v>40004</v>
      </c>
      <c r="B900" s="54" t="s">
        <v>241</v>
      </c>
      <c r="C900" s="54" t="s">
        <v>257</v>
      </c>
      <c r="D900" s="54">
        <v>6930</v>
      </c>
    </row>
    <row r="901" spans="1:4">
      <c r="A901" s="53">
        <v>40004</v>
      </c>
      <c r="B901" s="54" t="s">
        <v>245</v>
      </c>
      <c r="C901" s="54" t="s">
        <v>253</v>
      </c>
      <c r="D901" s="54">
        <v>650</v>
      </c>
    </row>
    <row r="902" spans="1:4">
      <c r="A902" s="53">
        <v>40006</v>
      </c>
      <c r="B902" s="54" t="s">
        <v>239</v>
      </c>
      <c r="C902" s="54" t="s">
        <v>240</v>
      </c>
      <c r="D902" s="54">
        <v>375</v>
      </c>
    </row>
    <row r="903" spans="1:4">
      <c r="A903" s="53">
        <v>40006</v>
      </c>
      <c r="B903" s="54" t="s">
        <v>239</v>
      </c>
      <c r="C903" s="54" t="s">
        <v>240</v>
      </c>
      <c r="D903" s="54">
        <v>79</v>
      </c>
    </row>
    <row r="904" spans="1:4">
      <c r="A904" s="53">
        <v>40006</v>
      </c>
      <c r="B904" s="54" t="s">
        <v>245</v>
      </c>
      <c r="C904" s="54" t="s">
        <v>246</v>
      </c>
      <c r="D904" s="54">
        <v>50</v>
      </c>
    </row>
    <row r="905" spans="1:4">
      <c r="A905" s="53">
        <v>40007</v>
      </c>
      <c r="B905" s="54" t="s">
        <v>239</v>
      </c>
      <c r="C905" s="54" t="s">
        <v>254</v>
      </c>
      <c r="D905" s="54">
        <v>115</v>
      </c>
    </row>
    <row r="906" spans="1:4">
      <c r="A906" s="53">
        <v>40007</v>
      </c>
      <c r="B906" s="54" t="s">
        <v>239</v>
      </c>
      <c r="C906" s="54" t="s">
        <v>254</v>
      </c>
      <c r="D906" s="54">
        <v>155</v>
      </c>
    </row>
    <row r="907" spans="1:4">
      <c r="A907" s="53">
        <v>40007</v>
      </c>
      <c r="B907" s="54" t="s">
        <v>239</v>
      </c>
      <c r="C907" s="54" t="s">
        <v>240</v>
      </c>
      <c r="D907" s="54">
        <v>50</v>
      </c>
    </row>
    <row r="908" spans="1:4">
      <c r="A908" s="53">
        <v>40007</v>
      </c>
      <c r="B908" s="54" t="s">
        <v>237</v>
      </c>
      <c r="C908" s="54" t="s">
        <v>238</v>
      </c>
      <c r="D908" s="54">
        <v>498</v>
      </c>
    </row>
    <row r="909" spans="1:4">
      <c r="A909" s="53">
        <v>40007</v>
      </c>
      <c r="B909" s="54" t="s">
        <v>237</v>
      </c>
      <c r="C909" s="54" t="s">
        <v>238</v>
      </c>
      <c r="D909" s="54">
        <v>899</v>
      </c>
    </row>
    <row r="910" spans="1:4">
      <c r="A910" s="53">
        <v>40008</v>
      </c>
      <c r="B910" s="54" t="s">
        <v>239</v>
      </c>
      <c r="C910" s="54" t="s">
        <v>240</v>
      </c>
      <c r="D910" s="54">
        <v>105</v>
      </c>
    </row>
    <row r="911" spans="1:4">
      <c r="A911" s="53">
        <v>40008</v>
      </c>
      <c r="B911" s="54" t="s">
        <v>239</v>
      </c>
      <c r="C911" s="54" t="s">
        <v>240</v>
      </c>
      <c r="D911" s="54">
        <v>24</v>
      </c>
    </row>
    <row r="912" spans="1:4">
      <c r="A912" s="53">
        <v>40008</v>
      </c>
      <c r="B912" s="54" t="s">
        <v>239</v>
      </c>
      <c r="C912" s="54" t="s">
        <v>254</v>
      </c>
      <c r="D912" s="54">
        <v>150</v>
      </c>
    </row>
    <row r="913" spans="1:4">
      <c r="A913" s="53">
        <v>40009</v>
      </c>
      <c r="B913" s="54" t="s">
        <v>239</v>
      </c>
      <c r="C913" s="54" t="s">
        <v>254</v>
      </c>
      <c r="D913" s="54">
        <v>437</v>
      </c>
    </row>
    <row r="914" spans="1:4">
      <c r="A914" s="53">
        <v>40009</v>
      </c>
      <c r="B914" s="54" t="s">
        <v>239</v>
      </c>
      <c r="C914" s="54" t="s">
        <v>254</v>
      </c>
      <c r="D914" s="54">
        <v>220</v>
      </c>
    </row>
    <row r="915" spans="1:4">
      <c r="A915" s="53">
        <v>40009</v>
      </c>
      <c r="B915" s="54" t="s">
        <v>243</v>
      </c>
      <c r="C915" s="54" t="s">
        <v>251</v>
      </c>
      <c r="D915" s="54">
        <v>737</v>
      </c>
    </row>
    <row r="916" spans="1:4">
      <c r="A916" s="53">
        <v>40009</v>
      </c>
      <c r="B916" s="54" t="s">
        <v>239</v>
      </c>
      <c r="C916" s="54" t="s">
        <v>254</v>
      </c>
      <c r="D916" s="54">
        <v>136</v>
      </c>
    </row>
    <row r="917" spans="1:4">
      <c r="A917" s="53">
        <v>40009</v>
      </c>
      <c r="B917" s="54" t="s">
        <v>245</v>
      </c>
      <c r="C917" s="54" t="s">
        <v>250</v>
      </c>
      <c r="D917" s="54">
        <v>22500</v>
      </c>
    </row>
    <row r="918" spans="1:4">
      <c r="A918" s="53">
        <v>40009</v>
      </c>
      <c r="B918" s="54" t="s">
        <v>243</v>
      </c>
      <c r="C918" s="54" t="s">
        <v>244</v>
      </c>
      <c r="D918" s="54">
        <v>700</v>
      </c>
    </row>
    <row r="919" spans="1:4">
      <c r="A919" s="53">
        <v>40010</v>
      </c>
      <c r="B919" s="54" t="s">
        <v>245</v>
      </c>
      <c r="C919" s="54" t="s">
        <v>246</v>
      </c>
      <c r="D919" s="54">
        <v>65</v>
      </c>
    </row>
    <row r="920" spans="1:4">
      <c r="A920" s="53">
        <v>40010</v>
      </c>
      <c r="B920" s="54" t="s">
        <v>241</v>
      </c>
      <c r="C920" s="54" t="s">
        <v>247</v>
      </c>
      <c r="D920" s="54">
        <v>40</v>
      </c>
    </row>
    <row r="921" spans="1:4">
      <c r="A921" s="53">
        <v>40010</v>
      </c>
      <c r="B921" s="54" t="s">
        <v>239</v>
      </c>
      <c r="C921" s="54" t="s">
        <v>254</v>
      </c>
      <c r="D921" s="54">
        <v>148</v>
      </c>
    </row>
    <row r="922" spans="1:4">
      <c r="A922" s="53">
        <v>40010</v>
      </c>
      <c r="B922" s="54" t="s">
        <v>241</v>
      </c>
      <c r="C922" s="54" t="s">
        <v>259</v>
      </c>
      <c r="D922" s="54">
        <v>3000</v>
      </c>
    </row>
    <row r="923" spans="1:4">
      <c r="A923" s="53">
        <v>40010</v>
      </c>
      <c r="B923" s="54" t="s">
        <v>249</v>
      </c>
      <c r="C923" s="54" t="s">
        <v>249</v>
      </c>
      <c r="D923" s="54">
        <v>500</v>
      </c>
    </row>
    <row r="924" spans="1:4">
      <c r="A924" s="53">
        <v>40010</v>
      </c>
      <c r="B924" s="54" t="s">
        <v>239</v>
      </c>
      <c r="C924" s="54" t="s">
        <v>254</v>
      </c>
      <c r="D924" s="54">
        <v>251</v>
      </c>
    </row>
    <row r="925" spans="1:4">
      <c r="A925" s="53">
        <v>40010</v>
      </c>
      <c r="B925" s="54" t="s">
        <v>241</v>
      </c>
      <c r="C925" s="54" t="s">
        <v>242</v>
      </c>
      <c r="D925" s="54">
        <v>100</v>
      </c>
    </row>
    <row r="926" spans="1:4">
      <c r="A926" s="53">
        <v>40010</v>
      </c>
      <c r="B926" s="54" t="s">
        <v>239</v>
      </c>
      <c r="C926" s="54" t="s">
        <v>240</v>
      </c>
      <c r="D926" s="54">
        <v>87</v>
      </c>
    </row>
    <row r="927" spans="1:4">
      <c r="A927" s="53">
        <v>40010</v>
      </c>
      <c r="B927" s="54" t="s">
        <v>239</v>
      </c>
      <c r="C927" s="54" t="s">
        <v>240</v>
      </c>
      <c r="D927" s="54">
        <v>103</v>
      </c>
    </row>
    <row r="928" spans="1:4">
      <c r="A928" s="53">
        <v>40010</v>
      </c>
      <c r="B928" s="54" t="s">
        <v>239</v>
      </c>
      <c r="C928" s="54" t="s">
        <v>240</v>
      </c>
      <c r="D928" s="54">
        <v>274</v>
      </c>
    </row>
    <row r="929" spans="1:4">
      <c r="A929" s="53">
        <v>40010</v>
      </c>
      <c r="B929" s="54" t="s">
        <v>239</v>
      </c>
      <c r="C929" s="54" t="s">
        <v>240</v>
      </c>
      <c r="D929" s="54">
        <v>69</v>
      </c>
    </row>
    <row r="930" spans="1:4">
      <c r="A930" s="53">
        <v>40010</v>
      </c>
      <c r="B930" s="54" t="s">
        <v>239</v>
      </c>
      <c r="C930" s="54" t="s">
        <v>240</v>
      </c>
      <c r="D930" s="54">
        <v>110</v>
      </c>
    </row>
    <row r="931" spans="1:4">
      <c r="A931" s="53">
        <v>40010</v>
      </c>
      <c r="B931" s="54" t="s">
        <v>239</v>
      </c>
      <c r="C931" s="54" t="s">
        <v>240</v>
      </c>
      <c r="D931" s="54">
        <v>42</v>
      </c>
    </row>
    <row r="932" spans="1:4">
      <c r="A932" s="53">
        <v>40010</v>
      </c>
      <c r="B932" s="54" t="s">
        <v>239</v>
      </c>
      <c r="C932" s="54" t="s">
        <v>240</v>
      </c>
      <c r="D932" s="54">
        <v>22</v>
      </c>
    </row>
    <row r="933" spans="1:4">
      <c r="A933" s="53">
        <v>40010</v>
      </c>
      <c r="B933" s="54" t="s">
        <v>239</v>
      </c>
      <c r="C933" s="54" t="s">
        <v>240</v>
      </c>
      <c r="D933" s="54">
        <v>150</v>
      </c>
    </row>
    <row r="934" spans="1:4">
      <c r="A934" s="53">
        <v>40010</v>
      </c>
      <c r="B934" s="54" t="s">
        <v>239</v>
      </c>
      <c r="C934" s="54" t="s">
        <v>240</v>
      </c>
      <c r="D934" s="54">
        <v>680</v>
      </c>
    </row>
    <row r="935" spans="1:4">
      <c r="A935" s="53">
        <v>40010</v>
      </c>
      <c r="B935" s="54" t="s">
        <v>239</v>
      </c>
      <c r="C935" s="54" t="s">
        <v>240</v>
      </c>
      <c r="D935" s="54">
        <v>152</v>
      </c>
    </row>
    <row r="936" spans="1:4">
      <c r="A936" s="53">
        <v>40010</v>
      </c>
      <c r="B936" s="54" t="s">
        <v>239</v>
      </c>
      <c r="C936" s="54" t="s">
        <v>240</v>
      </c>
      <c r="D936" s="54">
        <v>107</v>
      </c>
    </row>
    <row r="937" spans="1:4">
      <c r="A937" s="53">
        <v>40010</v>
      </c>
      <c r="B937" s="54" t="s">
        <v>239</v>
      </c>
      <c r="C937" s="54" t="s">
        <v>240</v>
      </c>
      <c r="D937" s="54">
        <v>21</v>
      </c>
    </row>
    <row r="938" spans="1:4">
      <c r="A938" s="53">
        <v>40011</v>
      </c>
      <c r="B938" s="54" t="s">
        <v>239</v>
      </c>
      <c r="C938" s="54" t="s">
        <v>254</v>
      </c>
      <c r="D938" s="54">
        <v>205</v>
      </c>
    </row>
    <row r="939" spans="1:4">
      <c r="A939" s="53">
        <v>40011</v>
      </c>
      <c r="B939" s="54" t="s">
        <v>243</v>
      </c>
      <c r="C939" s="54" t="s">
        <v>251</v>
      </c>
      <c r="D939" s="54">
        <v>284</v>
      </c>
    </row>
    <row r="940" spans="1:4">
      <c r="A940" s="53">
        <v>40011</v>
      </c>
      <c r="B940" s="54" t="s">
        <v>243</v>
      </c>
      <c r="C940" s="54" t="s">
        <v>251</v>
      </c>
      <c r="D940" s="54">
        <v>440</v>
      </c>
    </row>
    <row r="941" spans="1:4">
      <c r="A941" s="53">
        <v>40011</v>
      </c>
      <c r="B941" s="54" t="s">
        <v>239</v>
      </c>
      <c r="C941" s="54" t="s">
        <v>254</v>
      </c>
      <c r="D941" s="54">
        <v>150</v>
      </c>
    </row>
    <row r="942" spans="1:4">
      <c r="A942" s="53">
        <v>40011</v>
      </c>
      <c r="B942" s="54" t="s">
        <v>241</v>
      </c>
      <c r="C942" s="54" t="s">
        <v>242</v>
      </c>
      <c r="D942" s="54">
        <v>857</v>
      </c>
    </row>
    <row r="943" spans="1:4">
      <c r="A943" s="53">
        <v>40011</v>
      </c>
      <c r="B943" s="54" t="s">
        <v>249</v>
      </c>
      <c r="C943" s="54" t="s">
        <v>249</v>
      </c>
      <c r="D943" s="54">
        <v>900</v>
      </c>
    </row>
    <row r="944" spans="1:4">
      <c r="A944" s="53">
        <v>40012</v>
      </c>
      <c r="B944" s="54" t="s">
        <v>239</v>
      </c>
      <c r="C944" s="54" t="s">
        <v>240</v>
      </c>
      <c r="D944" s="54">
        <v>149</v>
      </c>
    </row>
    <row r="945" spans="1:4">
      <c r="A945" s="53">
        <v>40012</v>
      </c>
      <c r="B945" s="54" t="s">
        <v>237</v>
      </c>
      <c r="C945" s="54" t="s">
        <v>238</v>
      </c>
      <c r="D945" s="54">
        <v>460</v>
      </c>
    </row>
    <row r="946" spans="1:4">
      <c r="A946" s="53">
        <v>40012</v>
      </c>
      <c r="B946" s="54" t="s">
        <v>239</v>
      </c>
      <c r="C946" s="54" t="s">
        <v>240</v>
      </c>
      <c r="D946" s="54">
        <v>537</v>
      </c>
    </row>
    <row r="947" spans="1:4">
      <c r="A947" s="53">
        <v>40013</v>
      </c>
      <c r="B947" s="54" t="s">
        <v>249</v>
      </c>
      <c r="C947" s="54" t="s">
        <v>249</v>
      </c>
      <c r="D947" s="54">
        <v>500</v>
      </c>
    </row>
    <row r="948" spans="1:4">
      <c r="A948" s="53">
        <v>40014</v>
      </c>
      <c r="B948" s="54" t="s">
        <v>241</v>
      </c>
      <c r="C948" s="54" t="s">
        <v>259</v>
      </c>
      <c r="D948" s="54">
        <v>1500</v>
      </c>
    </row>
    <row r="949" spans="1:4">
      <c r="A949" s="53">
        <v>40014</v>
      </c>
      <c r="B949" s="54" t="s">
        <v>241</v>
      </c>
      <c r="C949" s="54" t="s">
        <v>259</v>
      </c>
      <c r="D949" s="54">
        <v>7500</v>
      </c>
    </row>
    <row r="950" spans="1:4">
      <c r="A950" s="53">
        <v>40014</v>
      </c>
      <c r="B950" s="54" t="s">
        <v>243</v>
      </c>
      <c r="C950" s="54" t="s">
        <v>244</v>
      </c>
      <c r="D950" s="54">
        <f>1150+700-285-300-310*3</f>
        <v>335</v>
      </c>
    </row>
    <row r="951" spans="1:4">
      <c r="A951" s="53">
        <v>40014</v>
      </c>
      <c r="B951" s="54" t="s">
        <v>245</v>
      </c>
      <c r="C951" s="54" t="s">
        <v>246</v>
      </c>
      <c r="D951" s="54">
        <v>25</v>
      </c>
    </row>
    <row r="952" spans="1:4">
      <c r="A952" s="53">
        <v>40015</v>
      </c>
      <c r="B952" s="54" t="s">
        <v>239</v>
      </c>
      <c r="C952" s="54" t="s">
        <v>254</v>
      </c>
      <c r="D952" s="54">
        <v>119</v>
      </c>
    </row>
    <row r="953" spans="1:4">
      <c r="A953" s="53">
        <v>40015</v>
      </c>
      <c r="B953" s="54" t="s">
        <v>239</v>
      </c>
      <c r="C953" s="54" t="s">
        <v>254</v>
      </c>
      <c r="D953" s="54">
        <v>150</v>
      </c>
    </row>
    <row r="954" spans="1:4">
      <c r="A954" s="53">
        <v>40015</v>
      </c>
      <c r="B954" s="54" t="s">
        <v>245</v>
      </c>
      <c r="C954" s="54" t="s">
        <v>246</v>
      </c>
      <c r="D954" s="54">
        <v>980</v>
      </c>
    </row>
    <row r="955" spans="1:4">
      <c r="A955" s="53">
        <v>40016</v>
      </c>
      <c r="B955" s="54" t="s">
        <v>245</v>
      </c>
      <c r="C955" s="54" t="s">
        <v>246</v>
      </c>
      <c r="D955" s="54">
        <v>882</v>
      </c>
    </row>
    <row r="956" spans="1:4">
      <c r="A956" s="53">
        <v>40016</v>
      </c>
      <c r="B956" s="54" t="s">
        <v>239</v>
      </c>
      <c r="C956" s="54" t="s">
        <v>254</v>
      </c>
      <c r="D956" s="54">
        <v>450</v>
      </c>
    </row>
    <row r="957" spans="1:4">
      <c r="A957" s="53">
        <v>40016</v>
      </c>
      <c r="B957" s="54" t="s">
        <v>239</v>
      </c>
      <c r="C957" s="54" t="s">
        <v>254</v>
      </c>
      <c r="D957" s="54">
        <v>172</v>
      </c>
    </row>
    <row r="958" spans="1:4">
      <c r="A958" s="53">
        <v>40017</v>
      </c>
      <c r="B958" s="54" t="s">
        <v>239</v>
      </c>
      <c r="C958" s="54" t="s">
        <v>254</v>
      </c>
      <c r="D958" s="54">
        <v>137</v>
      </c>
    </row>
    <row r="959" spans="1:4">
      <c r="A959" s="53">
        <v>40018</v>
      </c>
      <c r="B959" s="54" t="s">
        <v>239</v>
      </c>
      <c r="C959" s="54" t="s">
        <v>254</v>
      </c>
      <c r="D959" s="54">
        <v>150</v>
      </c>
    </row>
    <row r="960" spans="1:4">
      <c r="A960" s="53">
        <v>40018</v>
      </c>
      <c r="B960" s="54" t="s">
        <v>243</v>
      </c>
      <c r="C960" s="54" t="s">
        <v>244</v>
      </c>
      <c r="D960" s="54">
        <f>918-230*3</f>
        <v>228</v>
      </c>
    </row>
    <row r="961" spans="1:4">
      <c r="A961" s="53">
        <v>40018</v>
      </c>
      <c r="B961" s="54" t="s">
        <v>239</v>
      </c>
      <c r="C961" s="54" t="s">
        <v>240</v>
      </c>
      <c r="D961" s="54">
        <v>34</v>
      </c>
    </row>
    <row r="962" spans="1:4">
      <c r="A962" s="53">
        <v>40018</v>
      </c>
      <c r="B962" s="54" t="s">
        <v>243</v>
      </c>
      <c r="C962" s="54" t="s">
        <v>251</v>
      </c>
      <c r="D962" s="54">
        <v>90</v>
      </c>
    </row>
    <row r="963" spans="1:4">
      <c r="A963" s="53">
        <v>40019</v>
      </c>
      <c r="B963" s="54" t="s">
        <v>249</v>
      </c>
      <c r="C963" s="54" t="s">
        <v>249</v>
      </c>
      <c r="D963" s="54">
        <v>500</v>
      </c>
    </row>
    <row r="964" spans="1:4">
      <c r="A964" s="53">
        <v>40019</v>
      </c>
      <c r="B964" s="54" t="s">
        <v>239</v>
      </c>
      <c r="C964" s="54" t="s">
        <v>240</v>
      </c>
      <c r="D964" s="54">
        <v>34</v>
      </c>
    </row>
    <row r="965" spans="1:4">
      <c r="A965" s="53">
        <v>40019</v>
      </c>
      <c r="B965" s="54" t="s">
        <v>239</v>
      </c>
      <c r="C965" s="54" t="s">
        <v>240</v>
      </c>
      <c r="D965" s="54">
        <v>60</v>
      </c>
    </row>
    <row r="966" spans="1:4">
      <c r="A966" s="53">
        <v>40019</v>
      </c>
      <c r="B966" s="54" t="s">
        <v>239</v>
      </c>
      <c r="C966" s="54" t="s">
        <v>240</v>
      </c>
      <c r="D966" s="54">
        <v>70</v>
      </c>
    </row>
    <row r="967" spans="1:4">
      <c r="A967" s="53">
        <v>40019</v>
      </c>
      <c r="B967" s="54" t="s">
        <v>239</v>
      </c>
      <c r="C967" s="54" t="s">
        <v>240</v>
      </c>
      <c r="D967" s="54">
        <v>27</v>
      </c>
    </row>
    <row r="968" spans="1:4">
      <c r="A968" s="53">
        <v>40021</v>
      </c>
      <c r="B968" s="54" t="s">
        <v>239</v>
      </c>
      <c r="C968" s="54" t="s">
        <v>254</v>
      </c>
      <c r="D968" s="54">
        <v>144</v>
      </c>
    </row>
    <row r="969" spans="1:4">
      <c r="A969" s="53">
        <v>40021</v>
      </c>
      <c r="B969" s="54" t="s">
        <v>239</v>
      </c>
      <c r="C969" s="54" t="s">
        <v>254</v>
      </c>
      <c r="D969" s="54">
        <v>98</v>
      </c>
    </row>
    <row r="970" spans="1:4">
      <c r="A970" s="53">
        <v>40022</v>
      </c>
      <c r="B970" s="54" t="s">
        <v>239</v>
      </c>
      <c r="C970" s="54" t="s">
        <v>254</v>
      </c>
      <c r="D970" s="54">
        <v>118</v>
      </c>
    </row>
    <row r="971" spans="1:4">
      <c r="A971" s="53">
        <v>40022</v>
      </c>
      <c r="B971" s="54" t="s">
        <v>239</v>
      </c>
      <c r="C971" s="54" t="s">
        <v>254</v>
      </c>
      <c r="D971" s="54">
        <v>150</v>
      </c>
    </row>
    <row r="972" spans="1:4">
      <c r="A972" s="53">
        <v>40023</v>
      </c>
      <c r="B972" s="54" t="s">
        <v>239</v>
      </c>
      <c r="C972" s="54" t="s">
        <v>254</v>
      </c>
      <c r="D972" s="54">
        <v>162</v>
      </c>
    </row>
    <row r="973" spans="1:4">
      <c r="A973" s="53">
        <v>40023</v>
      </c>
      <c r="B973" s="54" t="s">
        <v>239</v>
      </c>
      <c r="C973" s="54" t="s">
        <v>254</v>
      </c>
      <c r="D973" s="54">
        <v>118</v>
      </c>
    </row>
    <row r="974" spans="1:4">
      <c r="A974" s="53">
        <v>40023</v>
      </c>
      <c r="B974" s="54" t="s">
        <v>239</v>
      </c>
      <c r="C974" s="54" t="s">
        <v>240</v>
      </c>
      <c r="D974" s="54">
        <v>20</v>
      </c>
    </row>
    <row r="975" spans="1:4">
      <c r="A975" s="53">
        <v>40023</v>
      </c>
      <c r="B975" s="54" t="s">
        <v>243</v>
      </c>
      <c r="C975" s="54" t="s">
        <v>244</v>
      </c>
      <c r="D975" s="54">
        <v>1110</v>
      </c>
    </row>
    <row r="976" spans="1:4">
      <c r="A976" s="53">
        <v>40024</v>
      </c>
      <c r="B976" s="54" t="s">
        <v>239</v>
      </c>
      <c r="C976" s="54" t="s">
        <v>254</v>
      </c>
      <c r="D976" s="54">
        <v>112</v>
      </c>
    </row>
    <row r="977" spans="1:4">
      <c r="A977" s="53">
        <v>40024</v>
      </c>
      <c r="B977" s="54" t="s">
        <v>239</v>
      </c>
      <c r="C977" s="54" t="s">
        <v>254</v>
      </c>
      <c r="D977" s="54">
        <v>150</v>
      </c>
    </row>
    <row r="978" spans="1:4">
      <c r="A978" s="53">
        <v>40024</v>
      </c>
      <c r="B978" s="54" t="s">
        <v>241</v>
      </c>
      <c r="C978" s="54" t="s">
        <v>257</v>
      </c>
      <c r="D978" s="54">
        <v>1250</v>
      </c>
    </row>
    <row r="979" spans="1:4">
      <c r="A979" s="53">
        <v>40024</v>
      </c>
      <c r="B979" s="54" t="s">
        <v>243</v>
      </c>
      <c r="C979" s="54" t="s">
        <v>251</v>
      </c>
      <c r="D979" s="54">
        <v>1041</v>
      </c>
    </row>
    <row r="980" spans="1:4">
      <c r="A980" s="53">
        <v>40024</v>
      </c>
      <c r="B980" s="54" t="s">
        <v>245</v>
      </c>
      <c r="C980" s="54" t="s">
        <v>246</v>
      </c>
      <c r="D980" s="54">
        <v>50</v>
      </c>
    </row>
    <row r="981" spans="1:4">
      <c r="A981" s="53">
        <v>40024</v>
      </c>
      <c r="B981" s="54" t="s">
        <v>237</v>
      </c>
      <c r="C981" s="54" t="s">
        <v>238</v>
      </c>
      <c r="D981" s="54">
        <v>40</v>
      </c>
    </row>
    <row r="982" spans="1:4">
      <c r="A982" s="53">
        <v>40024</v>
      </c>
      <c r="B982" s="54" t="s">
        <v>248</v>
      </c>
      <c r="C982" s="54" t="s">
        <v>260</v>
      </c>
      <c r="D982" s="54">
        <v>500</v>
      </c>
    </row>
    <row r="983" spans="1:4">
      <c r="A983" s="53">
        <v>40024</v>
      </c>
      <c r="B983" s="54" t="s">
        <v>249</v>
      </c>
      <c r="C983" s="54" t="s">
        <v>249</v>
      </c>
      <c r="D983" s="54">
        <v>3500</v>
      </c>
    </row>
    <row r="984" spans="1:4">
      <c r="A984" s="53">
        <v>40024</v>
      </c>
      <c r="B984" s="54" t="s">
        <v>249</v>
      </c>
      <c r="C984" s="54" t="s">
        <v>249</v>
      </c>
      <c r="D984" s="54">
        <v>800</v>
      </c>
    </row>
    <row r="985" spans="1:4">
      <c r="A985" s="53">
        <v>40024</v>
      </c>
      <c r="B985" s="54" t="s">
        <v>237</v>
      </c>
      <c r="C985" s="54" t="s">
        <v>238</v>
      </c>
      <c r="D985" s="54">
        <v>230</v>
      </c>
    </row>
    <row r="986" spans="1:4">
      <c r="A986" s="53">
        <v>40024</v>
      </c>
      <c r="B986" s="54" t="s">
        <v>241</v>
      </c>
      <c r="C986" s="54" t="s">
        <v>259</v>
      </c>
      <c r="D986" s="54">
        <v>1500</v>
      </c>
    </row>
    <row r="987" spans="1:4">
      <c r="A987" s="53">
        <v>40025</v>
      </c>
      <c r="B987" s="54" t="s">
        <v>239</v>
      </c>
      <c r="C987" s="54" t="s">
        <v>254</v>
      </c>
      <c r="D987" s="54">
        <v>350</v>
      </c>
    </row>
    <row r="988" spans="1:4">
      <c r="A988" s="53">
        <v>40025</v>
      </c>
      <c r="B988" s="54" t="s">
        <v>239</v>
      </c>
      <c r="C988" s="54" t="s">
        <v>240</v>
      </c>
      <c r="D988" s="54">
        <v>80</v>
      </c>
    </row>
    <row r="989" spans="1:4">
      <c r="A989" s="53">
        <v>40025</v>
      </c>
      <c r="B989" s="54" t="s">
        <v>239</v>
      </c>
      <c r="C989" s="54" t="s">
        <v>254</v>
      </c>
      <c r="D989" s="54">
        <v>130</v>
      </c>
    </row>
    <row r="990" spans="1:4">
      <c r="A990" s="53">
        <v>40025</v>
      </c>
      <c r="B990" s="54" t="s">
        <v>239</v>
      </c>
      <c r="C990" s="54" t="s">
        <v>254</v>
      </c>
      <c r="D990" s="54">
        <v>150</v>
      </c>
    </row>
    <row r="991" spans="1:4">
      <c r="A991" s="53">
        <v>40025</v>
      </c>
      <c r="B991" s="54" t="s">
        <v>241</v>
      </c>
      <c r="C991" s="54" t="s">
        <v>247</v>
      </c>
      <c r="D991" s="54">
        <v>6</v>
      </c>
    </row>
    <row r="992" spans="1:4">
      <c r="A992" s="53">
        <v>40027</v>
      </c>
      <c r="B992" s="54" t="s">
        <v>249</v>
      </c>
      <c r="C992" s="54" t="s">
        <v>249</v>
      </c>
      <c r="D992" s="54">
        <v>500</v>
      </c>
    </row>
    <row r="993" spans="1:4">
      <c r="A993" s="53">
        <v>40027</v>
      </c>
      <c r="B993" s="54" t="s">
        <v>239</v>
      </c>
      <c r="C993" s="54" t="s">
        <v>240</v>
      </c>
      <c r="D993" s="54">
        <v>64</v>
      </c>
    </row>
    <row r="994" spans="1:4">
      <c r="A994" s="53">
        <v>40027</v>
      </c>
      <c r="B994" s="54" t="s">
        <v>239</v>
      </c>
      <c r="C994" s="54" t="s">
        <v>240</v>
      </c>
      <c r="D994" s="54">
        <v>167</v>
      </c>
    </row>
    <row r="995" spans="1:4">
      <c r="A995" s="53">
        <v>40028</v>
      </c>
      <c r="B995" s="54" t="s">
        <v>239</v>
      </c>
      <c r="C995" s="54" t="s">
        <v>240</v>
      </c>
      <c r="D995" s="54">
        <v>93</v>
      </c>
    </row>
    <row r="996" spans="1:4">
      <c r="A996" s="53">
        <v>40028</v>
      </c>
      <c r="B996" s="54" t="s">
        <v>239</v>
      </c>
      <c r="C996" s="54" t="s">
        <v>254</v>
      </c>
      <c r="D996" s="54">
        <v>110</v>
      </c>
    </row>
    <row r="997" spans="1:4">
      <c r="A997" s="53">
        <v>40028</v>
      </c>
      <c r="B997" s="54" t="s">
        <v>239</v>
      </c>
      <c r="C997" s="54" t="s">
        <v>240</v>
      </c>
      <c r="D997" s="54">
        <v>70</v>
      </c>
    </row>
    <row r="998" spans="1:4">
      <c r="A998" s="53">
        <v>40028</v>
      </c>
      <c r="B998" s="54" t="s">
        <v>239</v>
      </c>
      <c r="C998" s="54" t="s">
        <v>254</v>
      </c>
      <c r="D998" s="54">
        <v>150</v>
      </c>
    </row>
    <row r="999" spans="1:4">
      <c r="A999" s="53">
        <v>40028</v>
      </c>
      <c r="B999" s="54" t="s">
        <v>239</v>
      </c>
      <c r="C999" s="54" t="s">
        <v>240</v>
      </c>
      <c r="D999" s="54">
        <v>67</v>
      </c>
    </row>
    <row r="1000" spans="1:4">
      <c r="A1000" s="53">
        <v>40029</v>
      </c>
      <c r="B1000" s="54" t="s">
        <v>245</v>
      </c>
      <c r="C1000" s="54" t="s">
        <v>250</v>
      </c>
      <c r="D1000" s="54">
        <v>2334.8000000000002</v>
      </c>
    </row>
    <row r="1001" spans="1:4">
      <c r="A1001" s="53">
        <v>40029</v>
      </c>
      <c r="B1001" s="54" t="s">
        <v>245</v>
      </c>
      <c r="C1001" s="54" t="s">
        <v>250</v>
      </c>
      <c r="D1001" s="54">
        <v>178.05</v>
      </c>
    </row>
    <row r="1002" spans="1:4">
      <c r="A1002" s="53">
        <v>40029</v>
      </c>
      <c r="B1002" s="54" t="s">
        <v>239</v>
      </c>
      <c r="C1002" s="54" t="s">
        <v>254</v>
      </c>
      <c r="D1002" s="54">
        <v>127</v>
      </c>
    </row>
    <row r="1003" spans="1:4">
      <c r="A1003" s="53">
        <v>40029</v>
      </c>
      <c r="B1003" s="54" t="s">
        <v>239</v>
      </c>
      <c r="C1003" s="54" t="s">
        <v>254</v>
      </c>
      <c r="D1003" s="54">
        <v>136</v>
      </c>
    </row>
    <row r="1004" spans="1:4">
      <c r="A1004" s="53">
        <v>40030</v>
      </c>
      <c r="B1004" s="54" t="s">
        <v>243</v>
      </c>
      <c r="C1004" s="54" t="s">
        <v>251</v>
      </c>
      <c r="D1004" s="54">
        <v>890</v>
      </c>
    </row>
    <row r="1005" spans="1:4">
      <c r="A1005" s="53">
        <v>40030</v>
      </c>
      <c r="B1005" s="54" t="s">
        <v>239</v>
      </c>
      <c r="C1005" s="54" t="s">
        <v>254</v>
      </c>
      <c r="D1005" s="54">
        <v>146</v>
      </c>
    </row>
    <row r="1006" spans="1:4">
      <c r="A1006" s="53">
        <v>40030</v>
      </c>
      <c r="B1006" s="54" t="s">
        <v>239</v>
      </c>
      <c r="C1006" s="54" t="s">
        <v>240</v>
      </c>
      <c r="D1006" s="54">
        <v>60</v>
      </c>
    </row>
    <row r="1007" spans="1:4">
      <c r="A1007" s="53">
        <v>40031</v>
      </c>
      <c r="B1007" s="54" t="s">
        <v>239</v>
      </c>
      <c r="C1007" s="54" t="s">
        <v>254</v>
      </c>
      <c r="D1007" s="54">
        <v>122</v>
      </c>
    </row>
    <row r="1008" spans="1:4">
      <c r="A1008" s="53">
        <v>40031</v>
      </c>
      <c r="B1008" s="54" t="s">
        <v>239</v>
      </c>
      <c r="C1008" s="54" t="s">
        <v>254</v>
      </c>
      <c r="D1008" s="54">
        <v>150</v>
      </c>
    </row>
    <row r="1009" spans="1:4">
      <c r="A1009" s="53">
        <v>40031</v>
      </c>
      <c r="B1009" s="54" t="s">
        <v>241</v>
      </c>
      <c r="C1009" s="54" t="s">
        <v>257</v>
      </c>
      <c r="D1009" s="54">
        <v>333</v>
      </c>
    </row>
    <row r="1010" spans="1:4">
      <c r="A1010" s="53">
        <v>40031</v>
      </c>
      <c r="B1010" s="54" t="s">
        <v>241</v>
      </c>
      <c r="C1010" s="54" t="s">
        <v>257</v>
      </c>
      <c r="D1010" s="54">
        <v>212</v>
      </c>
    </row>
    <row r="1011" spans="1:4">
      <c r="A1011" s="53">
        <v>40031</v>
      </c>
      <c r="B1011" s="54" t="s">
        <v>241</v>
      </c>
      <c r="C1011" s="54" t="s">
        <v>242</v>
      </c>
      <c r="D1011" s="54">
        <v>332</v>
      </c>
    </row>
    <row r="1012" spans="1:4">
      <c r="A1012" s="53">
        <v>40031</v>
      </c>
      <c r="B1012" s="54" t="s">
        <v>241</v>
      </c>
      <c r="C1012" s="54" t="s">
        <v>257</v>
      </c>
      <c r="D1012" s="54">
        <v>350</v>
      </c>
    </row>
    <row r="1013" spans="1:4">
      <c r="A1013" s="53">
        <v>40031</v>
      </c>
      <c r="B1013" s="54" t="s">
        <v>243</v>
      </c>
      <c r="C1013" s="54" t="s">
        <v>244</v>
      </c>
      <c r="D1013" s="54">
        <v>1379</v>
      </c>
    </row>
    <row r="1014" spans="1:4">
      <c r="A1014" s="53">
        <v>40032</v>
      </c>
      <c r="B1014" s="54" t="s">
        <v>239</v>
      </c>
      <c r="C1014" s="54" t="s">
        <v>254</v>
      </c>
      <c r="D1014" s="54">
        <v>110</v>
      </c>
    </row>
    <row r="1015" spans="1:4">
      <c r="A1015" s="53">
        <v>40032</v>
      </c>
      <c r="B1015" s="54" t="s">
        <v>239</v>
      </c>
      <c r="C1015" s="54" t="s">
        <v>240</v>
      </c>
      <c r="D1015" s="54">
        <v>173</v>
      </c>
    </row>
    <row r="1016" spans="1:4">
      <c r="A1016" s="53">
        <v>40032</v>
      </c>
      <c r="B1016" s="54" t="s">
        <v>239</v>
      </c>
      <c r="C1016" s="54" t="s">
        <v>240</v>
      </c>
      <c r="D1016" s="54">
        <v>193</v>
      </c>
    </row>
    <row r="1017" spans="1:4">
      <c r="A1017" s="53">
        <v>40032</v>
      </c>
      <c r="B1017" s="54" t="s">
        <v>243</v>
      </c>
      <c r="C1017" s="54" t="s">
        <v>244</v>
      </c>
      <c r="D1017" s="54">
        <v>10500</v>
      </c>
    </row>
    <row r="1018" spans="1:4">
      <c r="A1018" s="53">
        <v>40033</v>
      </c>
      <c r="B1018" s="54" t="s">
        <v>249</v>
      </c>
      <c r="C1018" s="54" t="s">
        <v>249</v>
      </c>
      <c r="D1018" s="54">
        <v>700</v>
      </c>
    </row>
    <row r="1019" spans="1:4">
      <c r="A1019" s="53">
        <v>40033</v>
      </c>
      <c r="B1019" s="54" t="s">
        <v>249</v>
      </c>
      <c r="C1019" s="54" t="s">
        <v>249</v>
      </c>
      <c r="D1019" s="54">
        <v>778</v>
      </c>
    </row>
    <row r="1020" spans="1:4">
      <c r="A1020" s="53">
        <v>40033</v>
      </c>
      <c r="B1020" s="54" t="s">
        <v>239</v>
      </c>
      <c r="C1020" s="54" t="s">
        <v>240</v>
      </c>
      <c r="D1020" s="54">
        <v>422</v>
      </c>
    </row>
    <row r="1021" spans="1:4">
      <c r="A1021" s="53">
        <v>40033</v>
      </c>
      <c r="B1021" s="54" t="s">
        <v>249</v>
      </c>
      <c r="C1021" s="54" t="s">
        <v>249</v>
      </c>
      <c r="D1021" s="54">
        <v>46</v>
      </c>
    </row>
    <row r="1022" spans="1:4">
      <c r="A1022" s="53">
        <v>40033</v>
      </c>
      <c r="B1022" s="54" t="s">
        <v>249</v>
      </c>
      <c r="C1022" s="54" t="s">
        <v>249</v>
      </c>
      <c r="D1022" s="54">
        <v>770</v>
      </c>
    </row>
    <row r="1023" spans="1:4">
      <c r="A1023" s="53">
        <v>40034</v>
      </c>
      <c r="B1023" s="54" t="s">
        <v>249</v>
      </c>
      <c r="C1023" s="54" t="s">
        <v>249</v>
      </c>
      <c r="D1023" s="54">
        <v>16000</v>
      </c>
    </row>
    <row r="1024" spans="1:4">
      <c r="A1024" s="53">
        <v>40034</v>
      </c>
      <c r="B1024" s="54" t="s">
        <v>243</v>
      </c>
      <c r="C1024" s="54" t="s">
        <v>244</v>
      </c>
      <c r="D1024" s="54">
        <v>5000</v>
      </c>
    </row>
    <row r="1025" spans="1:4">
      <c r="A1025" s="53">
        <v>40034</v>
      </c>
      <c r="B1025" s="54" t="s">
        <v>239</v>
      </c>
      <c r="C1025" s="54" t="s">
        <v>240</v>
      </c>
      <c r="D1025" s="54">
        <v>2080</v>
      </c>
    </row>
    <row r="1026" spans="1:4">
      <c r="A1026" s="53">
        <v>40034</v>
      </c>
      <c r="B1026" s="54" t="s">
        <v>248</v>
      </c>
      <c r="C1026" s="54" t="s">
        <v>248</v>
      </c>
      <c r="D1026" s="54">
        <v>2552</v>
      </c>
    </row>
    <row r="1027" spans="1:4">
      <c r="A1027" s="53">
        <v>40034</v>
      </c>
      <c r="B1027" s="54" t="s">
        <v>243</v>
      </c>
      <c r="C1027" s="54" t="s">
        <v>251</v>
      </c>
      <c r="D1027" s="54">
        <v>2700</v>
      </c>
    </row>
    <row r="1028" spans="1:4">
      <c r="A1028" s="53">
        <v>40038</v>
      </c>
      <c r="B1028" s="54" t="s">
        <v>239</v>
      </c>
      <c r="C1028" s="54" t="s">
        <v>240</v>
      </c>
      <c r="D1028" s="54">
        <v>1820</v>
      </c>
    </row>
    <row r="1029" spans="1:4">
      <c r="A1029" s="53">
        <v>40039</v>
      </c>
      <c r="B1029" s="54" t="s">
        <v>249</v>
      </c>
      <c r="C1029" s="54" t="s">
        <v>249</v>
      </c>
      <c r="D1029" s="54">
        <v>670</v>
      </c>
    </row>
    <row r="1030" spans="1:4">
      <c r="A1030" s="53">
        <v>40039</v>
      </c>
      <c r="B1030" s="54" t="s">
        <v>249</v>
      </c>
      <c r="C1030" s="54" t="s">
        <v>249</v>
      </c>
      <c r="D1030" s="54">
        <v>400</v>
      </c>
    </row>
    <row r="1031" spans="1:4">
      <c r="A1031" s="53">
        <v>40039</v>
      </c>
      <c r="B1031" s="54" t="s">
        <v>249</v>
      </c>
      <c r="C1031" s="54" t="s">
        <v>249</v>
      </c>
      <c r="D1031" s="54">
        <v>511</v>
      </c>
    </row>
    <row r="1032" spans="1:4">
      <c r="A1032" s="53">
        <v>40040</v>
      </c>
      <c r="B1032" s="54" t="s">
        <v>241</v>
      </c>
      <c r="C1032" s="54" t="s">
        <v>242</v>
      </c>
      <c r="D1032" s="54">
        <v>284</v>
      </c>
    </row>
    <row r="1033" spans="1:4">
      <c r="A1033" s="53">
        <v>40040</v>
      </c>
      <c r="B1033" s="54" t="s">
        <v>239</v>
      </c>
      <c r="C1033" s="54" t="s">
        <v>240</v>
      </c>
      <c r="D1033" s="54">
        <v>63</v>
      </c>
    </row>
    <row r="1034" spans="1:4">
      <c r="A1034" s="53">
        <v>40040</v>
      </c>
      <c r="B1034" s="54" t="s">
        <v>239</v>
      </c>
      <c r="C1034" s="54" t="s">
        <v>240</v>
      </c>
      <c r="D1034" s="54">
        <v>20</v>
      </c>
    </row>
    <row r="1035" spans="1:4">
      <c r="A1035" s="53">
        <v>40040</v>
      </c>
      <c r="B1035" s="54" t="s">
        <v>239</v>
      </c>
      <c r="C1035" s="54" t="s">
        <v>240</v>
      </c>
      <c r="D1035" s="54">
        <v>72</v>
      </c>
    </row>
    <row r="1036" spans="1:4">
      <c r="A1036" s="53">
        <v>40040</v>
      </c>
      <c r="B1036" s="54" t="s">
        <v>239</v>
      </c>
      <c r="C1036" s="54" t="s">
        <v>240</v>
      </c>
      <c r="D1036" s="54">
        <v>124</v>
      </c>
    </row>
    <row r="1037" spans="1:4">
      <c r="A1037" s="53">
        <v>40040</v>
      </c>
      <c r="B1037" s="54" t="s">
        <v>239</v>
      </c>
      <c r="C1037" s="54" t="s">
        <v>240</v>
      </c>
      <c r="D1037" s="54">
        <v>100</v>
      </c>
    </row>
    <row r="1038" spans="1:4">
      <c r="A1038" s="53">
        <v>40040</v>
      </c>
      <c r="B1038" s="54" t="s">
        <v>239</v>
      </c>
      <c r="C1038" s="54" t="s">
        <v>240</v>
      </c>
      <c r="D1038" s="54">
        <v>59</v>
      </c>
    </row>
    <row r="1039" spans="1:4">
      <c r="A1039" s="53">
        <v>40040</v>
      </c>
      <c r="B1039" s="54" t="s">
        <v>239</v>
      </c>
      <c r="C1039" s="54" t="s">
        <v>240</v>
      </c>
      <c r="D1039" s="54">
        <v>152</v>
      </c>
    </row>
    <row r="1040" spans="1:4">
      <c r="A1040" s="53">
        <v>40040</v>
      </c>
      <c r="B1040" s="54" t="s">
        <v>239</v>
      </c>
      <c r="C1040" s="54" t="s">
        <v>240</v>
      </c>
      <c r="D1040" s="54">
        <v>107</v>
      </c>
    </row>
    <row r="1041" spans="1:4">
      <c r="A1041" s="53">
        <v>40040</v>
      </c>
      <c r="B1041" s="54" t="s">
        <v>239</v>
      </c>
      <c r="C1041" s="54" t="s">
        <v>240</v>
      </c>
      <c r="D1041" s="54">
        <v>20</v>
      </c>
    </row>
    <row r="1042" spans="1:4">
      <c r="A1042" s="53">
        <v>40040</v>
      </c>
      <c r="B1042" s="54" t="s">
        <v>239</v>
      </c>
      <c r="C1042" s="54" t="s">
        <v>240</v>
      </c>
      <c r="D1042" s="54">
        <v>272</v>
      </c>
    </row>
    <row r="1043" spans="1:4">
      <c r="A1043" s="53">
        <v>40040</v>
      </c>
      <c r="B1043" s="54" t="s">
        <v>239</v>
      </c>
      <c r="C1043" s="54" t="s">
        <v>240</v>
      </c>
      <c r="D1043" s="54">
        <v>78</v>
      </c>
    </row>
    <row r="1044" spans="1:4">
      <c r="A1044" s="53">
        <v>40040</v>
      </c>
      <c r="B1044" s="54" t="s">
        <v>239</v>
      </c>
      <c r="C1044" s="54" t="s">
        <v>240</v>
      </c>
      <c r="D1044" s="54">
        <v>290</v>
      </c>
    </row>
    <row r="1045" spans="1:4">
      <c r="A1045" s="53">
        <v>40040</v>
      </c>
      <c r="B1045" s="54" t="s">
        <v>239</v>
      </c>
      <c r="C1045" s="54" t="s">
        <v>240</v>
      </c>
      <c r="D1045" s="54">
        <v>812</v>
      </c>
    </row>
    <row r="1046" spans="1:4">
      <c r="A1046" s="53">
        <v>40040</v>
      </c>
      <c r="B1046" s="54" t="s">
        <v>239</v>
      </c>
      <c r="C1046" s="54" t="s">
        <v>240</v>
      </c>
      <c r="D1046" s="54">
        <v>45</v>
      </c>
    </row>
    <row r="1047" spans="1:4">
      <c r="A1047" s="53">
        <v>40041</v>
      </c>
      <c r="B1047" s="54" t="s">
        <v>245</v>
      </c>
      <c r="C1047" s="54" t="s">
        <v>246</v>
      </c>
      <c r="D1047" s="54">
        <v>40</v>
      </c>
    </row>
    <row r="1048" spans="1:4">
      <c r="A1048" s="53">
        <v>40041</v>
      </c>
      <c r="B1048" s="54" t="s">
        <v>245</v>
      </c>
      <c r="C1048" s="54" t="s">
        <v>246</v>
      </c>
      <c r="D1048" s="54">
        <v>57</v>
      </c>
    </row>
    <row r="1049" spans="1:4">
      <c r="A1049" s="53">
        <v>40042</v>
      </c>
      <c r="B1049" s="54" t="s">
        <v>245</v>
      </c>
      <c r="C1049" s="54" t="s">
        <v>250</v>
      </c>
      <c r="D1049" s="54">
        <v>22500</v>
      </c>
    </row>
    <row r="1050" spans="1:4">
      <c r="A1050" s="53">
        <v>40042</v>
      </c>
      <c r="B1050" s="54" t="s">
        <v>245</v>
      </c>
      <c r="C1050" s="54" t="s">
        <v>253</v>
      </c>
      <c r="D1050" s="54">
        <v>2000</v>
      </c>
    </row>
    <row r="1051" spans="1:4">
      <c r="A1051" s="53">
        <v>40042</v>
      </c>
      <c r="B1051" s="54" t="s">
        <v>239</v>
      </c>
      <c r="C1051" s="54" t="s">
        <v>254</v>
      </c>
      <c r="D1051" s="54">
        <v>100</v>
      </c>
    </row>
    <row r="1052" spans="1:4">
      <c r="A1052" s="53">
        <v>40042</v>
      </c>
      <c r="B1052" s="54" t="s">
        <v>239</v>
      </c>
      <c r="C1052" s="54" t="s">
        <v>240</v>
      </c>
      <c r="D1052" s="54">
        <v>50</v>
      </c>
    </row>
    <row r="1053" spans="1:4">
      <c r="A1053" s="53">
        <v>40042</v>
      </c>
      <c r="B1053" s="54" t="s">
        <v>239</v>
      </c>
      <c r="C1053" s="54" t="s">
        <v>240</v>
      </c>
      <c r="D1053" s="54">
        <v>800</v>
      </c>
    </row>
    <row r="1054" spans="1:4">
      <c r="A1054" s="53">
        <v>40042</v>
      </c>
      <c r="B1054" s="54" t="s">
        <v>239</v>
      </c>
      <c r="C1054" s="54" t="s">
        <v>254</v>
      </c>
      <c r="D1054" s="54">
        <v>160</v>
      </c>
    </row>
    <row r="1055" spans="1:4">
      <c r="A1055" s="53">
        <v>40043</v>
      </c>
      <c r="B1055" s="54" t="s">
        <v>239</v>
      </c>
      <c r="C1055" s="54" t="s">
        <v>254</v>
      </c>
      <c r="D1055" s="54">
        <v>160</v>
      </c>
    </row>
    <row r="1056" spans="1:4">
      <c r="A1056" s="53">
        <v>40043</v>
      </c>
      <c r="B1056" s="54" t="s">
        <v>239</v>
      </c>
      <c r="C1056" s="54" t="s">
        <v>254</v>
      </c>
      <c r="D1056" s="54">
        <v>100</v>
      </c>
    </row>
    <row r="1057" spans="1:4">
      <c r="A1057" s="53">
        <v>40043</v>
      </c>
      <c r="B1057" s="54" t="s">
        <v>245</v>
      </c>
      <c r="C1057" s="54" t="s">
        <v>246</v>
      </c>
      <c r="D1057" s="54">
        <v>84</v>
      </c>
    </row>
    <row r="1058" spans="1:4">
      <c r="A1058" s="53">
        <v>40043</v>
      </c>
      <c r="B1058" s="54" t="s">
        <v>245</v>
      </c>
      <c r="C1058" s="54" t="s">
        <v>246</v>
      </c>
      <c r="D1058" s="54">
        <v>25</v>
      </c>
    </row>
    <row r="1059" spans="1:4">
      <c r="A1059" s="53">
        <v>40044</v>
      </c>
      <c r="B1059" s="54" t="s">
        <v>239</v>
      </c>
      <c r="C1059" s="54" t="s">
        <v>254</v>
      </c>
      <c r="D1059" s="54">
        <v>160</v>
      </c>
    </row>
    <row r="1060" spans="1:4">
      <c r="A1060" s="53">
        <v>40044</v>
      </c>
      <c r="B1060" s="54" t="s">
        <v>239</v>
      </c>
      <c r="C1060" s="54" t="s">
        <v>254</v>
      </c>
      <c r="D1060" s="54">
        <v>130</v>
      </c>
    </row>
    <row r="1061" spans="1:4">
      <c r="A1061" s="53">
        <v>40044</v>
      </c>
      <c r="B1061" s="54" t="s">
        <v>239</v>
      </c>
      <c r="C1061" s="54" t="s">
        <v>240</v>
      </c>
      <c r="D1061" s="54">
        <v>50</v>
      </c>
    </row>
    <row r="1062" spans="1:4">
      <c r="A1062" s="53">
        <v>40044</v>
      </c>
      <c r="B1062" s="54" t="s">
        <v>241</v>
      </c>
      <c r="C1062" s="54" t="s">
        <v>257</v>
      </c>
      <c r="D1062" s="54">
        <v>540</v>
      </c>
    </row>
    <row r="1063" spans="1:4">
      <c r="A1063" s="53">
        <v>40044</v>
      </c>
      <c r="B1063" s="54" t="s">
        <v>249</v>
      </c>
      <c r="C1063" s="54" t="s">
        <v>249</v>
      </c>
      <c r="D1063" s="54">
        <v>500</v>
      </c>
    </row>
    <row r="1064" spans="1:4">
      <c r="A1064" s="53">
        <v>40045</v>
      </c>
      <c r="B1064" s="54" t="s">
        <v>245</v>
      </c>
      <c r="C1064" s="54" t="s">
        <v>258</v>
      </c>
      <c r="D1064" s="54">
        <v>900</v>
      </c>
    </row>
    <row r="1065" spans="1:4">
      <c r="A1065" s="53">
        <v>40045</v>
      </c>
      <c r="B1065" s="54" t="s">
        <v>239</v>
      </c>
      <c r="C1065" s="54" t="s">
        <v>254</v>
      </c>
      <c r="D1065" s="54">
        <v>160</v>
      </c>
    </row>
    <row r="1066" spans="1:4">
      <c r="A1066" s="53">
        <v>40045</v>
      </c>
      <c r="B1066" s="54" t="s">
        <v>239</v>
      </c>
      <c r="C1066" s="54" t="s">
        <v>254</v>
      </c>
      <c r="D1066" s="54">
        <v>130</v>
      </c>
    </row>
    <row r="1067" spans="1:4">
      <c r="A1067" s="53">
        <v>40045</v>
      </c>
      <c r="B1067" s="54" t="s">
        <v>248</v>
      </c>
      <c r="C1067" s="54" t="s">
        <v>260</v>
      </c>
      <c r="D1067" s="54">
        <v>250</v>
      </c>
    </row>
    <row r="1068" spans="1:4">
      <c r="A1068" s="53">
        <v>40046</v>
      </c>
      <c r="B1068" s="54" t="s">
        <v>239</v>
      </c>
      <c r="C1068" s="54" t="s">
        <v>254</v>
      </c>
      <c r="D1068" s="54">
        <v>160</v>
      </c>
    </row>
    <row r="1069" spans="1:4">
      <c r="A1069" s="53">
        <v>40046</v>
      </c>
      <c r="B1069" s="54" t="s">
        <v>239</v>
      </c>
      <c r="C1069" s="54" t="s">
        <v>254</v>
      </c>
      <c r="D1069" s="54">
        <v>126</v>
      </c>
    </row>
    <row r="1070" spans="1:4">
      <c r="A1070" s="53">
        <v>40047</v>
      </c>
      <c r="B1070" s="54" t="s">
        <v>245</v>
      </c>
      <c r="C1070" s="54" t="s">
        <v>246</v>
      </c>
      <c r="D1070" s="54">
        <v>22</v>
      </c>
    </row>
    <row r="1071" spans="1:4">
      <c r="A1071" s="53">
        <v>40047</v>
      </c>
      <c r="B1071" s="54" t="s">
        <v>245</v>
      </c>
      <c r="C1071" s="54" t="s">
        <v>246</v>
      </c>
      <c r="D1071" s="54">
        <v>56</v>
      </c>
    </row>
    <row r="1072" spans="1:4">
      <c r="A1072" s="53">
        <v>40047</v>
      </c>
      <c r="B1072" s="54" t="s">
        <v>239</v>
      </c>
      <c r="C1072" s="54" t="s">
        <v>240</v>
      </c>
      <c r="D1072" s="54">
        <v>71</v>
      </c>
    </row>
    <row r="1073" spans="1:4">
      <c r="A1073" s="53">
        <v>40047</v>
      </c>
      <c r="B1073" s="54" t="s">
        <v>239</v>
      </c>
      <c r="C1073" s="54" t="s">
        <v>240</v>
      </c>
      <c r="D1073" s="54">
        <v>30</v>
      </c>
    </row>
    <row r="1074" spans="1:4">
      <c r="A1074" s="53">
        <v>40047</v>
      </c>
      <c r="B1074" s="54" t="s">
        <v>239</v>
      </c>
      <c r="C1074" s="54" t="s">
        <v>240</v>
      </c>
      <c r="D1074" s="54">
        <v>30</v>
      </c>
    </row>
    <row r="1075" spans="1:4">
      <c r="A1075" s="53">
        <v>40047</v>
      </c>
      <c r="B1075" s="54" t="s">
        <v>248</v>
      </c>
      <c r="C1075" s="54" t="s">
        <v>248</v>
      </c>
      <c r="D1075" s="54">
        <v>1700</v>
      </c>
    </row>
    <row r="1076" spans="1:4">
      <c r="A1076" s="53">
        <v>40047</v>
      </c>
      <c r="B1076" s="54" t="s">
        <v>243</v>
      </c>
      <c r="C1076" s="54" t="s">
        <v>244</v>
      </c>
      <c r="D1076" s="54">
        <v>330</v>
      </c>
    </row>
    <row r="1077" spans="1:4">
      <c r="A1077" s="53">
        <v>40047</v>
      </c>
      <c r="B1077" s="54" t="s">
        <v>239</v>
      </c>
      <c r="C1077" s="54" t="s">
        <v>240</v>
      </c>
      <c r="D1077" s="54">
        <v>245</v>
      </c>
    </row>
    <row r="1078" spans="1:4">
      <c r="A1078" s="53">
        <v>40047</v>
      </c>
      <c r="B1078" s="54" t="s">
        <v>239</v>
      </c>
      <c r="C1078" s="54" t="s">
        <v>240</v>
      </c>
      <c r="D1078" s="54">
        <v>332</v>
      </c>
    </row>
    <row r="1079" spans="1:4">
      <c r="A1079" s="53">
        <v>40047</v>
      </c>
      <c r="B1079" s="54" t="s">
        <v>239</v>
      </c>
      <c r="C1079" s="54" t="s">
        <v>240</v>
      </c>
      <c r="D1079" s="54">
        <v>26</v>
      </c>
    </row>
    <row r="1080" spans="1:4">
      <c r="A1080" s="53">
        <v>40047</v>
      </c>
      <c r="B1080" s="54" t="s">
        <v>239</v>
      </c>
      <c r="C1080" s="54" t="s">
        <v>240</v>
      </c>
      <c r="D1080" s="54">
        <v>74</v>
      </c>
    </row>
    <row r="1081" spans="1:4">
      <c r="A1081" s="53">
        <v>40047</v>
      </c>
      <c r="B1081" s="54" t="s">
        <v>239</v>
      </c>
      <c r="C1081" s="54" t="s">
        <v>240</v>
      </c>
      <c r="D1081" s="54">
        <v>80</v>
      </c>
    </row>
    <row r="1082" spans="1:4">
      <c r="A1082" s="53">
        <v>40047</v>
      </c>
      <c r="B1082" s="54" t="s">
        <v>239</v>
      </c>
      <c r="C1082" s="54" t="s">
        <v>240</v>
      </c>
      <c r="D1082" s="54">
        <v>85</v>
      </c>
    </row>
    <row r="1083" spans="1:4">
      <c r="A1083" s="53">
        <v>40047</v>
      </c>
      <c r="B1083" s="54" t="s">
        <v>239</v>
      </c>
      <c r="C1083" s="54" t="s">
        <v>240</v>
      </c>
      <c r="D1083" s="54">
        <v>188</v>
      </c>
    </row>
    <row r="1084" spans="1:4">
      <c r="A1084" s="53">
        <v>40048</v>
      </c>
      <c r="B1084" s="54" t="s">
        <v>249</v>
      </c>
      <c r="C1084" s="54" t="s">
        <v>249</v>
      </c>
      <c r="D1084" s="54">
        <v>500</v>
      </c>
    </row>
    <row r="1085" spans="1:4">
      <c r="A1085" s="53">
        <v>40049</v>
      </c>
      <c r="B1085" s="54" t="s">
        <v>245</v>
      </c>
      <c r="C1085" s="54" t="s">
        <v>246</v>
      </c>
      <c r="D1085" s="54">
        <v>882</v>
      </c>
    </row>
    <row r="1086" spans="1:4">
      <c r="A1086" s="53">
        <v>40049</v>
      </c>
      <c r="B1086" s="54" t="s">
        <v>239</v>
      </c>
      <c r="C1086" s="54" t="s">
        <v>254</v>
      </c>
      <c r="D1086" s="54">
        <v>142</v>
      </c>
    </row>
    <row r="1087" spans="1:4">
      <c r="A1087" s="53">
        <v>40049</v>
      </c>
      <c r="B1087" s="54" t="s">
        <v>239</v>
      </c>
      <c r="C1087" s="54" t="s">
        <v>254</v>
      </c>
      <c r="D1087" s="54">
        <v>111</v>
      </c>
    </row>
    <row r="1088" spans="1:4">
      <c r="A1088" s="53">
        <v>40049</v>
      </c>
      <c r="B1088" s="54" t="s">
        <v>239</v>
      </c>
      <c r="C1088" s="54" t="s">
        <v>240</v>
      </c>
      <c r="D1088" s="54">
        <v>100</v>
      </c>
    </row>
    <row r="1089" spans="1:4">
      <c r="A1089" s="53">
        <v>40049</v>
      </c>
      <c r="B1089" s="54" t="s">
        <v>245</v>
      </c>
      <c r="C1089" s="54" t="s">
        <v>246</v>
      </c>
      <c r="D1089" s="54">
        <v>980</v>
      </c>
    </row>
    <row r="1090" spans="1:4">
      <c r="A1090" s="53">
        <v>40050</v>
      </c>
      <c r="B1090" s="54" t="s">
        <v>239</v>
      </c>
      <c r="C1090" s="54" t="s">
        <v>240</v>
      </c>
      <c r="D1090" s="54">
        <v>24</v>
      </c>
    </row>
    <row r="1091" spans="1:4">
      <c r="A1091" s="53">
        <v>40050</v>
      </c>
      <c r="B1091" s="54" t="s">
        <v>239</v>
      </c>
      <c r="C1091" s="54" t="s">
        <v>254</v>
      </c>
      <c r="D1091" s="54">
        <v>180</v>
      </c>
    </row>
    <row r="1092" spans="1:4">
      <c r="A1092" s="53">
        <v>40050</v>
      </c>
      <c r="B1092" s="54" t="s">
        <v>239</v>
      </c>
      <c r="C1092" s="54" t="s">
        <v>254</v>
      </c>
      <c r="D1092" s="54">
        <v>143</v>
      </c>
    </row>
    <row r="1093" spans="1:4">
      <c r="A1093" s="53">
        <v>40051</v>
      </c>
      <c r="B1093" s="54" t="s">
        <v>239</v>
      </c>
      <c r="C1093" s="54" t="s">
        <v>254</v>
      </c>
      <c r="D1093" s="54">
        <v>149</v>
      </c>
    </row>
    <row r="1094" spans="1:4">
      <c r="A1094" s="53">
        <v>40051</v>
      </c>
      <c r="B1094" s="54" t="s">
        <v>239</v>
      </c>
      <c r="C1094" s="54" t="s">
        <v>254</v>
      </c>
      <c r="D1094" s="54">
        <v>100</v>
      </c>
    </row>
    <row r="1095" spans="1:4">
      <c r="A1095" s="53">
        <v>40051</v>
      </c>
      <c r="B1095" s="54" t="s">
        <v>245</v>
      </c>
      <c r="C1095" s="54" t="s">
        <v>253</v>
      </c>
      <c r="D1095" s="54">
        <v>700</v>
      </c>
    </row>
    <row r="1096" spans="1:4">
      <c r="A1096" s="53">
        <v>40052</v>
      </c>
      <c r="B1096" s="54" t="s">
        <v>239</v>
      </c>
      <c r="C1096" s="54" t="s">
        <v>254</v>
      </c>
      <c r="D1096" s="54">
        <v>152</v>
      </c>
    </row>
    <row r="1097" spans="1:4">
      <c r="A1097" s="53">
        <v>40052</v>
      </c>
      <c r="B1097" s="54" t="s">
        <v>239</v>
      </c>
      <c r="C1097" s="54" t="s">
        <v>254</v>
      </c>
      <c r="D1097" s="54">
        <v>126</v>
      </c>
    </row>
    <row r="1098" spans="1:4">
      <c r="A1098" s="53">
        <v>40052</v>
      </c>
      <c r="B1098" s="54" t="s">
        <v>239</v>
      </c>
      <c r="C1098" s="54" t="s">
        <v>240</v>
      </c>
      <c r="D1098" s="54">
        <v>50</v>
      </c>
    </row>
    <row r="1099" spans="1:4">
      <c r="A1099" s="53">
        <v>40052</v>
      </c>
      <c r="B1099" s="54" t="s">
        <v>243</v>
      </c>
      <c r="C1099" s="54" t="s">
        <v>244</v>
      </c>
      <c r="D1099" s="54">
        <v>1565</v>
      </c>
    </row>
    <row r="1100" spans="1:4">
      <c r="A1100" s="53">
        <v>40052</v>
      </c>
      <c r="B1100" s="54" t="s">
        <v>248</v>
      </c>
      <c r="C1100" s="54" t="s">
        <v>248</v>
      </c>
      <c r="D1100" s="54">
        <v>1048</v>
      </c>
    </row>
    <row r="1101" spans="1:4">
      <c r="A1101" s="53">
        <v>40052</v>
      </c>
      <c r="B1101" s="54" t="s">
        <v>248</v>
      </c>
      <c r="C1101" s="54" t="s">
        <v>248</v>
      </c>
      <c r="D1101" s="54">
        <v>801</v>
      </c>
    </row>
    <row r="1102" spans="1:4">
      <c r="A1102" s="53">
        <v>40052</v>
      </c>
      <c r="B1102" s="54" t="s">
        <v>248</v>
      </c>
      <c r="C1102" s="54" t="s">
        <v>248</v>
      </c>
      <c r="D1102" s="54">
        <v>1500</v>
      </c>
    </row>
    <row r="1103" spans="1:4">
      <c r="A1103" s="53">
        <v>40052</v>
      </c>
      <c r="B1103" s="54" t="s">
        <v>239</v>
      </c>
      <c r="C1103" s="54" t="s">
        <v>240</v>
      </c>
      <c r="D1103" s="54">
        <v>77</v>
      </c>
    </row>
    <row r="1104" spans="1:4">
      <c r="A1104" s="53">
        <v>40052</v>
      </c>
      <c r="B1104" s="54" t="s">
        <v>239</v>
      </c>
      <c r="C1104" s="54" t="s">
        <v>240</v>
      </c>
      <c r="D1104" s="54">
        <v>26</v>
      </c>
    </row>
    <row r="1105" spans="1:4">
      <c r="A1105" s="53">
        <v>40052</v>
      </c>
      <c r="B1105" s="54" t="s">
        <v>239</v>
      </c>
      <c r="C1105" s="54" t="s">
        <v>240</v>
      </c>
      <c r="D1105" s="54">
        <v>653</v>
      </c>
    </row>
    <row r="1106" spans="1:4">
      <c r="A1106" s="53">
        <v>40052</v>
      </c>
      <c r="B1106" s="54" t="s">
        <v>239</v>
      </c>
      <c r="C1106" s="54" t="s">
        <v>240</v>
      </c>
      <c r="D1106" s="54">
        <v>164</v>
      </c>
    </row>
    <row r="1107" spans="1:4">
      <c r="A1107" s="53">
        <v>40052</v>
      </c>
      <c r="B1107" s="54" t="s">
        <v>239</v>
      </c>
      <c r="C1107" s="54" t="s">
        <v>240</v>
      </c>
      <c r="D1107" s="54">
        <v>128</v>
      </c>
    </row>
    <row r="1108" spans="1:4">
      <c r="A1108" s="53">
        <v>40052</v>
      </c>
      <c r="B1108" s="54" t="s">
        <v>239</v>
      </c>
      <c r="C1108" s="54" t="s">
        <v>240</v>
      </c>
      <c r="D1108" s="54">
        <v>90</v>
      </c>
    </row>
    <row r="1109" spans="1:4">
      <c r="A1109" s="53">
        <v>40052</v>
      </c>
      <c r="B1109" s="54" t="s">
        <v>239</v>
      </c>
      <c r="C1109" s="54" t="s">
        <v>240</v>
      </c>
      <c r="D1109" s="54">
        <v>167</v>
      </c>
    </row>
    <row r="1110" spans="1:4">
      <c r="A1110" s="53">
        <v>40052</v>
      </c>
      <c r="B1110" s="54" t="s">
        <v>239</v>
      </c>
      <c r="C1110" s="54" t="s">
        <v>240</v>
      </c>
      <c r="D1110" s="54">
        <v>340</v>
      </c>
    </row>
    <row r="1111" spans="1:4">
      <c r="A1111" s="53">
        <v>40053</v>
      </c>
      <c r="B1111" s="54" t="s">
        <v>239</v>
      </c>
      <c r="C1111" s="54" t="s">
        <v>254</v>
      </c>
      <c r="D1111" s="54">
        <v>160</v>
      </c>
    </row>
    <row r="1112" spans="1:4">
      <c r="A1112" s="53">
        <v>40053</v>
      </c>
      <c r="B1112" s="54" t="s">
        <v>239</v>
      </c>
      <c r="C1112" s="54" t="s">
        <v>254</v>
      </c>
      <c r="D1112" s="54">
        <v>260</v>
      </c>
    </row>
    <row r="1113" spans="1:4">
      <c r="A1113" s="53">
        <v>40054</v>
      </c>
      <c r="B1113" s="54" t="s">
        <v>243</v>
      </c>
      <c r="C1113" s="54" t="s">
        <v>244</v>
      </c>
      <c r="D1113" s="54">
        <v>465</v>
      </c>
    </row>
    <row r="1114" spans="1:4">
      <c r="A1114" s="53">
        <v>40054</v>
      </c>
      <c r="B1114" s="54" t="s">
        <v>243</v>
      </c>
      <c r="C1114" s="54" t="s">
        <v>244</v>
      </c>
      <c r="D1114" s="54">
        <v>5000</v>
      </c>
    </row>
    <row r="1115" spans="1:4">
      <c r="A1115" s="53">
        <v>40055</v>
      </c>
      <c r="B1115" s="54" t="s">
        <v>249</v>
      </c>
      <c r="C1115" s="54" t="s">
        <v>249</v>
      </c>
      <c r="D1115" s="54">
        <v>500</v>
      </c>
    </row>
    <row r="1116" spans="1:4">
      <c r="A1116" s="53">
        <v>40055</v>
      </c>
      <c r="B1116" s="54" t="s">
        <v>239</v>
      </c>
      <c r="C1116" s="54" t="s">
        <v>240</v>
      </c>
      <c r="D1116" s="54">
        <v>89</v>
      </c>
    </row>
    <row r="1117" spans="1:4">
      <c r="A1117" s="53">
        <v>40056</v>
      </c>
      <c r="B1117" s="54" t="s">
        <v>243</v>
      </c>
      <c r="C1117" s="54" t="s">
        <v>251</v>
      </c>
      <c r="D1117" s="54">
        <v>80</v>
      </c>
    </row>
    <row r="1118" spans="1:4">
      <c r="A1118" s="53">
        <v>40056</v>
      </c>
      <c r="B1118" s="54" t="s">
        <v>239</v>
      </c>
      <c r="C1118" s="54" t="s">
        <v>254</v>
      </c>
      <c r="D1118" s="54">
        <v>50</v>
      </c>
    </row>
    <row r="1119" spans="1:4">
      <c r="A1119" s="53">
        <v>40056</v>
      </c>
      <c r="B1119" s="54" t="s">
        <v>237</v>
      </c>
      <c r="C1119" s="54" t="s">
        <v>238</v>
      </c>
      <c r="D1119" s="54">
        <v>100</v>
      </c>
    </row>
    <row r="1120" spans="1:4">
      <c r="A1120" s="53">
        <v>40056</v>
      </c>
      <c r="B1120" s="54" t="s">
        <v>245</v>
      </c>
      <c r="C1120" s="54" t="s">
        <v>246</v>
      </c>
      <c r="D1120" s="54">
        <v>255</v>
      </c>
    </row>
    <row r="1121" spans="1:4">
      <c r="A1121" s="53">
        <v>40056</v>
      </c>
      <c r="B1121" s="54" t="s">
        <v>239</v>
      </c>
      <c r="C1121" s="54" t="s">
        <v>254</v>
      </c>
      <c r="D1121" s="54">
        <v>150</v>
      </c>
    </row>
    <row r="1122" spans="1:4">
      <c r="A1122" s="53">
        <v>40057</v>
      </c>
      <c r="B1122" s="54" t="s">
        <v>239</v>
      </c>
      <c r="C1122" s="54" t="s">
        <v>254</v>
      </c>
      <c r="D1122" s="54">
        <v>150</v>
      </c>
    </row>
    <row r="1123" spans="1:4">
      <c r="A1123" s="53">
        <v>40057</v>
      </c>
      <c r="B1123" s="54" t="s">
        <v>239</v>
      </c>
      <c r="C1123" s="54" t="s">
        <v>254</v>
      </c>
      <c r="D1123" s="54">
        <v>147</v>
      </c>
    </row>
    <row r="1124" spans="1:4">
      <c r="A1124" s="53">
        <v>40057</v>
      </c>
      <c r="B1124" s="54" t="s">
        <v>248</v>
      </c>
      <c r="C1124" s="54" t="s">
        <v>248</v>
      </c>
      <c r="D1124" s="54">
        <v>1890</v>
      </c>
    </row>
    <row r="1125" spans="1:4">
      <c r="A1125" s="53">
        <v>40057</v>
      </c>
      <c r="B1125" s="54" t="s">
        <v>239</v>
      </c>
      <c r="C1125" s="54" t="s">
        <v>240</v>
      </c>
      <c r="D1125" s="54">
        <v>125</v>
      </c>
    </row>
    <row r="1126" spans="1:4">
      <c r="A1126" s="53">
        <v>40058</v>
      </c>
      <c r="B1126" s="54" t="s">
        <v>239</v>
      </c>
      <c r="C1126" s="54" t="s">
        <v>254</v>
      </c>
      <c r="D1126" s="54">
        <v>138</v>
      </c>
    </row>
    <row r="1127" spans="1:4">
      <c r="A1127" s="53">
        <v>40058</v>
      </c>
      <c r="B1127" s="54" t="s">
        <v>239</v>
      </c>
      <c r="C1127" s="54" t="s">
        <v>240</v>
      </c>
      <c r="D1127" s="54">
        <v>150</v>
      </c>
    </row>
    <row r="1128" spans="1:4">
      <c r="A1128" s="53">
        <v>40058</v>
      </c>
      <c r="B1128" s="54" t="s">
        <v>239</v>
      </c>
      <c r="C1128" s="54" t="s">
        <v>254</v>
      </c>
      <c r="D1128" s="54">
        <v>150</v>
      </c>
    </row>
    <row r="1129" spans="1:4">
      <c r="A1129" s="53">
        <v>40059</v>
      </c>
      <c r="B1129" s="54" t="s">
        <v>239</v>
      </c>
      <c r="C1129" s="54" t="s">
        <v>254</v>
      </c>
      <c r="D1129" s="54">
        <v>159</v>
      </c>
    </row>
    <row r="1130" spans="1:4">
      <c r="A1130" s="53">
        <v>40059</v>
      </c>
      <c r="B1130" s="54" t="s">
        <v>239</v>
      </c>
      <c r="C1130" s="54" t="s">
        <v>254</v>
      </c>
      <c r="D1130" s="54">
        <v>1400</v>
      </c>
    </row>
    <row r="1131" spans="1:4">
      <c r="A1131" s="53">
        <v>40059</v>
      </c>
      <c r="B1131" s="54" t="s">
        <v>245</v>
      </c>
      <c r="C1131" s="54" t="s">
        <v>250</v>
      </c>
      <c r="D1131" s="54">
        <v>2111.5</v>
      </c>
    </row>
    <row r="1132" spans="1:4">
      <c r="A1132" s="53">
        <v>40060</v>
      </c>
      <c r="B1132" s="54" t="s">
        <v>239</v>
      </c>
      <c r="C1132" s="54" t="s">
        <v>254</v>
      </c>
      <c r="D1132" s="54">
        <v>105</v>
      </c>
    </row>
    <row r="1133" spans="1:4">
      <c r="A1133" s="53">
        <v>40060</v>
      </c>
      <c r="B1133" s="54" t="s">
        <v>241</v>
      </c>
      <c r="C1133" s="54" t="s">
        <v>257</v>
      </c>
      <c r="D1133" s="54">
        <v>820</v>
      </c>
    </row>
    <row r="1134" spans="1:4">
      <c r="A1134" s="53">
        <v>40060</v>
      </c>
      <c r="B1134" s="54" t="s">
        <v>239</v>
      </c>
      <c r="C1134" s="54" t="s">
        <v>254</v>
      </c>
      <c r="D1134" s="54">
        <v>150</v>
      </c>
    </row>
    <row r="1135" spans="1:4">
      <c r="A1135" s="53">
        <v>40060</v>
      </c>
      <c r="B1135" s="54" t="s">
        <v>239</v>
      </c>
      <c r="C1135" s="54" t="s">
        <v>240</v>
      </c>
      <c r="D1135" s="54">
        <v>47</v>
      </c>
    </row>
    <row r="1136" spans="1:4">
      <c r="A1136" s="53">
        <v>40061</v>
      </c>
      <c r="B1136" s="54" t="s">
        <v>243</v>
      </c>
      <c r="C1136" s="54" t="s">
        <v>244</v>
      </c>
      <c r="D1136" s="54">
        <v>1465</v>
      </c>
    </row>
    <row r="1137" spans="1:4">
      <c r="A1137" s="53">
        <v>40063</v>
      </c>
      <c r="B1137" s="54" t="s">
        <v>239</v>
      </c>
      <c r="C1137" s="54" t="s">
        <v>254</v>
      </c>
      <c r="D1137" s="54">
        <v>147</v>
      </c>
    </row>
    <row r="1138" spans="1:4">
      <c r="A1138" s="53">
        <v>40063</v>
      </c>
      <c r="B1138" s="54" t="s">
        <v>241</v>
      </c>
      <c r="C1138" s="54" t="s">
        <v>247</v>
      </c>
      <c r="D1138" s="54">
        <v>1774</v>
      </c>
    </row>
    <row r="1139" spans="1:4">
      <c r="A1139" s="53">
        <v>40063</v>
      </c>
      <c r="B1139" s="54" t="s">
        <v>239</v>
      </c>
      <c r="C1139" s="54" t="s">
        <v>254</v>
      </c>
      <c r="D1139" s="54">
        <v>108</v>
      </c>
    </row>
    <row r="1140" spans="1:4">
      <c r="A1140" s="53">
        <v>40064</v>
      </c>
      <c r="B1140" s="54" t="s">
        <v>239</v>
      </c>
      <c r="C1140" s="54" t="s">
        <v>254</v>
      </c>
      <c r="D1140" s="54">
        <v>150</v>
      </c>
    </row>
    <row r="1141" spans="1:4">
      <c r="A1141" s="53">
        <v>40064</v>
      </c>
      <c r="B1141" s="54" t="s">
        <v>239</v>
      </c>
      <c r="C1141" s="54" t="s">
        <v>254</v>
      </c>
      <c r="D1141" s="54">
        <v>150</v>
      </c>
    </row>
    <row r="1142" spans="1:4">
      <c r="A1142" s="53">
        <v>40064</v>
      </c>
      <c r="B1142" s="54" t="s">
        <v>249</v>
      </c>
      <c r="C1142" s="54" t="s">
        <v>249</v>
      </c>
      <c r="D1142" s="54">
        <v>500</v>
      </c>
    </row>
    <row r="1143" spans="1:4">
      <c r="A1143" s="53">
        <v>40064</v>
      </c>
      <c r="B1143" s="54" t="s">
        <v>239</v>
      </c>
      <c r="C1143" s="54" t="s">
        <v>240</v>
      </c>
      <c r="D1143" s="54">
        <v>76</v>
      </c>
    </row>
    <row r="1144" spans="1:4">
      <c r="A1144" s="53">
        <v>40064</v>
      </c>
      <c r="B1144" s="54" t="s">
        <v>239</v>
      </c>
      <c r="C1144" s="54" t="s">
        <v>240</v>
      </c>
      <c r="D1144" s="54">
        <v>144</v>
      </c>
    </row>
    <row r="1145" spans="1:4">
      <c r="A1145" s="53">
        <v>40064</v>
      </c>
      <c r="B1145" s="54" t="s">
        <v>239</v>
      </c>
      <c r="C1145" s="54" t="s">
        <v>240</v>
      </c>
      <c r="D1145" s="54">
        <v>268</v>
      </c>
    </row>
    <row r="1146" spans="1:4">
      <c r="A1146" s="53">
        <v>40064</v>
      </c>
      <c r="B1146" s="54" t="s">
        <v>239</v>
      </c>
      <c r="C1146" s="54" t="s">
        <v>240</v>
      </c>
      <c r="D1146" s="54">
        <v>296</v>
      </c>
    </row>
    <row r="1147" spans="1:4">
      <c r="A1147" s="53">
        <v>40064</v>
      </c>
      <c r="B1147" s="54" t="s">
        <v>239</v>
      </c>
      <c r="C1147" s="54" t="s">
        <v>240</v>
      </c>
      <c r="D1147" s="54">
        <v>102</v>
      </c>
    </row>
    <row r="1148" spans="1:4">
      <c r="A1148" s="53">
        <v>40064</v>
      </c>
      <c r="B1148" s="54" t="s">
        <v>239</v>
      </c>
      <c r="C1148" s="54" t="s">
        <v>240</v>
      </c>
      <c r="D1148" s="54">
        <v>49</v>
      </c>
    </row>
    <row r="1149" spans="1:4">
      <c r="A1149" s="53">
        <v>40064</v>
      </c>
      <c r="B1149" s="54" t="s">
        <v>239</v>
      </c>
      <c r="C1149" s="54" t="s">
        <v>240</v>
      </c>
      <c r="D1149" s="54">
        <v>58</v>
      </c>
    </row>
    <row r="1150" spans="1:4">
      <c r="A1150" s="53">
        <v>40064</v>
      </c>
      <c r="B1150" s="54" t="s">
        <v>239</v>
      </c>
      <c r="C1150" s="54" t="s">
        <v>240</v>
      </c>
      <c r="D1150" s="54">
        <v>150</v>
      </c>
    </row>
    <row r="1151" spans="1:4">
      <c r="A1151" s="53">
        <v>40064</v>
      </c>
      <c r="B1151" s="54" t="s">
        <v>239</v>
      </c>
      <c r="C1151" s="54" t="s">
        <v>240</v>
      </c>
      <c r="D1151" s="54">
        <v>110</v>
      </c>
    </row>
    <row r="1152" spans="1:4">
      <c r="A1152" s="53">
        <v>40064</v>
      </c>
      <c r="B1152" s="54" t="s">
        <v>239</v>
      </c>
      <c r="C1152" s="54" t="s">
        <v>240</v>
      </c>
      <c r="D1152" s="54">
        <v>85</v>
      </c>
    </row>
    <row r="1153" spans="1:4">
      <c r="A1153" s="53">
        <v>40064</v>
      </c>
      <c r="B1153" s="54" t="s">
        <v>241</v>
      </c>
      <c r="C1153" s="54" t="s">
        <v>242</v>
      </c>
      <c r="D1153" s="54">
        <v>212</v>
      </c>
    </row>
    <row r="1154" spans="1:4">
      <c r="A1154" s="53">
        <v>40064</v>
      </c>
      <c r="B1154" s="54" t="s">
        <v>239</v>
      </c>
      <c r="C1154" s="54" t="s">
        <v>240</v>
      </c>
      <c r="D1154" s="54">
        <v>66</v>
      </c>
    </row>
    <row r="1155" spans="1:4">
      <c r="A1155" s="53">
        <v>40064</v>
      </c>
      <c r="B1155" s="54" t="s">
        <v>239</v>
      </c>
      <c r="C1155" s="54" t="s">
        <v>240</v>
      </c>
      <c r="D1155" s="54">
        <v>152</v>
      </c>
    </row>
    <row r="1156" spans="1:4">
      <c r="A1156" s="53">
        <v>40064</v>
      </c>
      <c r="B1156" s="54" t="s">
        <v>239</v>
      </c>
      <c r="C1156" s="54" t="s">
        <v>240</v>
      </c>
      <c r="D1156" s="54">
        <v>180</v>
      </c>
    </row>
    <row r="1157" spans="1:4">
      <c r="A1157" s="53">
        <v>40064</v>
      </c>
      <c r="B1157" s="54" t="s">
        <v>239</v>
      </c>
      <c r="C1157" s="54" t="s">
        <v>240</v>
      </c>
      <c r="D1157" s="54">
        <v>9</v>
      </c>
    </row>
    <row r="1158" spans="1:4">
      <c r="A1158" s="53">
        <v>40064</v>
      </c>
      <c r="B1158" s="54" t="s">
        <v>241</v>
      </c>
      <c r="C1158" s="54" t="s">
        <v>242</v>
      </c>
      <c r="D1158" s="54">
        <v>100</v>
      </c>
    </row>
    <row r="1159" spans="1:4">
      <c r="A1159" s="53">
        <v>40064</v>
      </c>
      <c r="B1159" s="54" t="s">
        <v>239</v>
      </c>
      <c r="C1159" s="54" t="s">
        <v>240</v>
      </c>
      <c r="D1159" s="54">
        <v>94</v>
      </c>
    </row>
    <row r="1160" spans="1:4">
      <c r="A1160" s="53">
        <v>40065</v>
      </c>
      <c r="B1160" s="54" t="s">
        <v>239</v>
      </c>
      <c r="C1160" s="54" t="s">
        <v>254</v>
      </c>
      <c r="D1160" s="54">
        <v>174</v>
      </c>
    </row>
    <row r="1161" spans="1:4">
      <c r="A1161" s="53">
        <v>40065</v>
      </c>
      <c r="B1161" s="54" t="s">
        <v>239</v>
      </c>
      <c r="C1161" s="54" t="s">
        <v>254</v>
      </c>
      <c r="D1161" s="54">
        <v>137</v>
      </c>
    </row>
    <row r="1162" spans="1:4">
      <c r="A1162" s="53">
        <v>40065</v>
      </c>
      <c r="B1162" s="54" t="s">
        <v>241</v>
      </c>
      <c r="C1162" s="54" t="s">
        <v>261</v>
      </c>
      <c r="D1162" s="54">
        <v>25000</v>
      </c>
    </row>
    <row r="1163" spans="1:4">
      <c r="A1163" s="53">
        <v>40065</v>
      </c>
      <c r="B1163" s="54" t="s">
        <v>241</v>
      </c>
      <c r="C1163" s="54" t="s">
        <v>247</v>
      </c>
      <c r="D1163" s="54">
        <v>1329</v>
      </c>
    </row>
    <row r="1164" spans="1:4">
      <c r="A1164" s="53">
        <v>40065</v>
      </c>
      <c r="B1164" s="54" t="s">
        <v>241</v>
      </c>
      <c r="C1164" s="54" t="s">
        <v>247</v>
      </c>
      <c r="D1164" s="54">
        <v>43</v>
      </c>
    </row>
    <row r="1165" spans="1:4">
      <c r="A1165" s="53">
        <v>40066</v>
      </c>
      <c r="B1165" s="54" t="s">
        <v>239</v>
      </c>
      <c r="C1165" s="54" t="s">
        <v>254</v>
      </c>
      <c r="D1165" s="54">
        <v>150</v>
      </c>
    </row>
    <row r="1166" spans="1:4">
      <c r="A1166" s="53">
        <v>40067</v>
      </c>
      <c r="B1166" s="54" t="s">
        <v>239</v>
      </c>
      <c r="C1166" s="54" t="s">
        <v>254</v>
      </c>
      <c r="D1166" s="54">
        <v>150</v>
      </c>
    </row>
    <row r="1167" spans="1:4">
      <c r="A1167" s="53">
        <v>40067</v>
      </c>
      <c r="B1167" s="54" t="s">
        <v>239</v>
      </c>
      <c r="C1167" s="54" t="s">
        <v>240</v>
      </c>
      <c r="D1167" s="54">
        <v>109</v>
      </c>
    </row>
    <row r="1168" spans="1:4">
      <c r="A1168" s="53">
        <v>40067</v>
      </c>
      <c r="B1168" s="54" t="s">
        <v>237</v>
      </c>
      <c r="C1168" s="54" t="s">
        <v>238</v>
      </c>
      <c r="D1168" s="54">
        <v>25</v>
      </c>
    </row>
    <row r="1169" spans="1:4">
      <c r="A1169" s="53">
        <v>40068</v>
      </c>
      <c r="B1169" s="54" t="s">
        <v>239</v>
      </c>
      <c r="C1169" s="54" t="s">
        <v>240</v>
      </c>
      <c r="D1169" s="54">
        <v>48</v>
      </c>
    </row>
    <row r="1170" spans="1:4">
      <c r="A1170" s="53">
        <v>40069</v>
      </c>
      <c r="B1170" s="54" t="s">
        <v>245</v>
      </c>
      <c r="C1170" s="54" t="s">
        <v>246</v>
      </c>
      <c r="D1170" s="54">
        <v>84</v>
      </c>
    </row>
    <row r="1171" spans="1:4">
      <c r="A1171" s="53">
        <v>40070</v>
      </c>
      <c r="B1171" s="54" t="s">
        <v>239</v>
      </c>
      <c r="C1171" s="54" t="s">
        <v>254</v>
      </c>
      <c r="D1171" s="54">
        <v>102</v>
      </c>
    </row>
    <row r="1172" spans="1:4">
      <c r="A1172" s="53">
        <v>40070</v>
      </c>
      <c r="B1172" s="54" t="s">
        <v>239</v>
      </c>
      <c r="C1172" s="54" t="s">
        <v>254</v>
      </c>
      <c r="D1172" s="54">
        <v>150</v>
      </c>
    </row>
    <row r="1173" spans="1:4">
      <c r="A1173" s="53">
        <v>40071</v>
      </c>
      <c r="B1173" s="54" t="s">
        <v>239</v>
      </c>
      <c r="C1173" s="54" t="s">
        <v>254</v>
      </c>
      <c r="D1173" s="54">
        <v>184</v>
      </c>
    </row>
    <row r="1174" spans="1:4">
      <c r="A1174" s="53">
        <v>40071</v>
      </c>
      <c r="B1174" s="54" t="s">
        <v>239</v>
      </c>
      <c r="C1174" s="54" t="s">
        <v>254</v>
      </c>
      <c r="D1174" s="54">
        <v>111</v>
      </c>
    </row>
    <row r="1175" spans="1:4">
      <c r="A1175" s="53">
        <v>40071</v>
      </c>
      <c r="B1175" s="54" t="s">
        <v>243</v>
      </c>
      <c r="C1175" s="54" t="s">
        <v>251</v>
      </c>
      <c r="D1175" s="54">
        <v>800</v>
      </c>
    </row>
    <row r="1176" spans="1:4">
      <c r="A1176" s="53">
        <v>40071</v>
      </c>
      <c r="B1176" s="54" t="s">
        <v>245</v>
      </c>
      <c r="C1176" s="54" t="s">
        <v>246</v>
      </c>
      <c r="D1176" s="54">
        <v>40</v>
      </c>
    </row>
    <row r="1177" spans="1:4">
      <c r="A1177" s="53">
        <v>40071</v>
      </c>
      <c r="B1177" s="54" t="s">
        <v>239</v>
      </c>
      <c r="C1177" s="54" t="s">
        <v>240</v>
      </c>
      <c r="D1177" s="54">
        <v>529</v>
      </c>
    </row>
    <row r="1178" spans="1:4">
      <c r="A1178" s="53">
        <v>40071</v>
      </c>
      <c r="B1178" s="54" t="s">
        <v>245</v>
      </c>
      <c r="C1178" s="54" t="s">
        <v>250</v>
      </c>
      <c r="D1178" s="54">
        <v>22500</v>
      </c>
    </row>
    <row r="1179" spans="1:4">
      <c r="A1179" s="53">
        <v>40071</v>
      </c>
      <c r="B1179" s="54" t="s">
        <v>239</v>
      </c>
      <c r="C1179" s="54" t="s">
        <v>240</v>
      </c>
      <c r="D1179" s="54">
        <v>275</v>
      </c>
    </row>
    <row r="1180" spans="1:4">
      <c r="A1180" s="53">
        <v>40072</v>
      </c>
      <c r="B1180" s="54" t="s">
        <v>239</v>
      </c>
      <c r="C1180" s="54" t="s">
        <v>254</v>
      </c>
      <c r="D1180" s="54">
        <v>100</v>
      </c>
    </row>
    <row r="1181" spans="1:4">
      <c r="A1181" s="53">
        <v>40072</v>
      </c>
      <c r="B1181" s="54" t="s">
        <v>239</v>
      </c>
      <c r="C1181" s="54" t="s">
        <v>254</v>
      </c>
      <c r="D1181" s="54">
        <v>150</v>
      </c>
    </row>
    <row r="1182" spans="1:4">
      <c r="A1182" s="53">
        <v>40073</v>
      </c>
      <c r="B1182" s="54" t="s">
        <v>239</v>
      </c>
      <c r="C1182" s="54" t="s">
        <v>254</v>
      </c>
      <c r="D1182" s="54">
        <v>150</v>
      </c>
    </row>
    <row r="1183" spans="1:4">
      <c r="A1183" s="53">
        <v>40074</v>
      </c>
      <c r="B1183" s="54" t="s">
        <v>239</v>
      </c>
      <c r="C1183" s="54" t="s">
        <v>254</v>
      </c>
      <c r="D1183" s="54">
        <v>150</v>
      </c>
    </row>
    <row r="1184" spans="1:4">
      <c r="A1184" s="53">
        <v>40074</v>
      </c>
      <c r="B1184" s="54" t="s">
        <v>239</v>
      </c>
      <c r="C1184" s="54" t="s">
        <v>254</v>
      </c>
      <c r="D1184" s="54">
        <v>99</v>
      </c>
    </row>
    <row r="1185" spans="1:4">
      <c r="A1185" s="53">
        <v>40074</v>
      </c>
      <c r="B1185" s="54" t="s">
        <v>241</v>
      </c>
      <c r="C1185" s="54" t="s">
        <v>247</v>
      </c>
      <c r="D1185" s="54">
        <v>72</v>
      </c>
    </row>
    <row r="1186" spans="1:4">
      <c r="A1186" s="53">
        <v>40074</v>
      </c>
      <c r="B1186" s="54" t="s">
        <v>248</v>
      </c>
      <c r="C1186" s="54" t="s">
        <v>260</v>
      </c>
      <c r="D1186" s="54">
        <v>2690</v>
      </c>
    </row>
    <row r="1187" spans="1:4">
      <c r="A1187" s="53">
        <v>40074</v>
      </c>
      <c r="B1187" s="54" t="s">
        <v>248</v>
      </c>
      <c r="C1187" s="54" t="s">
        <v>248</v>
      </c>
      <c r="D1187" s="54">
        <v>380</v>
      </c>
    </row>
    <row r="1188" spans="1:4">
      <c r="A1188" s="53">
        <v>40074</v>
      </c>
      <c r="B1188" s="54" t="s">
        <v>245</v>
      </c>
      <c r="C1188" s="54" t="s">
        <v>246</v>
      </c>
      <c r="D1188" s="54">
        <v>80</v>
      </c>
    </row>
    <row r="1189" spans="1:4">
      <c r="A1189" s="53">
        <v>40076</v>
      </c>
      <c r="B1189" s="54" t="s">
        <v>239</v>
      </c>
      <c r="C1189" s="54" t="s">
        <v>254</v>
      </c>
      <c r="D1189" s="54">
        <v>500</v>
      </c>
    </row>
    <row r="1190" spans="1:4">
      <c r="A1190" s="53">
        <v>40076</v>
      </c>
      <c r="B1190" s="54" t="s">
        <v>245</v>
      </c>
      <c r="C1190" s="54" t="s">
        <v>246</v>
      </c>
      <c r="D1190" s="54">
        <v>80</v>
      </c>
    </row>
    <row r="1191" spans="1:4">
      <c r="A1191" s="53">
        <v>40076</v>
      </c>
      <c r="B1191" s="54" t="s">
        <v>243</v>
      </c>
      <c r="C1191" s="54" t="s">
        <v>251</v>
      </c>
      <c r="D1191" s="54">
        <v>299</v>
      </c>
    </row>
    <row r="1192" spans="1:4">
      <c r="A1192" s="53">
        <v>40076</v>
      </c>
      <c r="B1192" s="54" t="s">
        <v>248</v>
      </c>
      <c r="C1192" s="54" t="s">
        <v>248</v>
      </c>
      <c r="D1192" s="54">
        <v>4500</v>
      </c>
    </row>
    <row r="1193" spans="1:4">
      <c r="A1193" s="53">
        <v>40076</v>
      </c>
      <c r="B1193" s="54" t="s">
        <v>248</v>
      </c>
      <c r="C1193" s="54" t="s">
        <v>255</v>
      </c>
      <c r="D1193" s="54">
        <v>850</v>
      </c>
    </row>
    <row r="1194" spans="1:4">
      <c r="A1194" s="53">
        <v>40076</v>
      </c>
      <c r="B1194" s="54" t="s">
        <v>248</v>
      </c>
      <c r="C1194" s="54" t="s">
        <v>248</v>
      </c>
      <c r="D1194" s="54">
        <v>1410</v>
      </c>
    </row>
    <row r="1195" spans="1:4">
      <c r="A1195" s="53">
        <v>40076</v>
      </c>
      <c r="B1195" s="54" t="s">
        <v>248</v>
      </c>
      <c r="C1195" s="54" t="s">
        <v>248</v>
      </c>
      <c r="D1195" s="54">
        <v>1094</v>
      </c>
    </row>
    <row r="1196" spans="1:4">
      <c r="A1196" s="53">
        <v>40076</v>
      </c>
      <c r="B1196" s="54" t="s">
        <v>248</v>
      </c>
      <c r="C1196" s="54" t="s">
        <v>248</v>
      </c>
      <c r="D1196" s="54">
        <v>805</v>
      </c>
    </row>
    <row r="1197" spans="1:4">
      <c r="A1197" s="53">
        <v>40076</v>
      </c>
      <c r="B1197" s="54" t="s">
        <v>248</v>
      </c>
      <c r="C1197" s="54" t="s">
        <v>260</v>
      </c>
      <c r="D1197" s="54">
        <v>1990</v>
      </c>
    </row>
    <row r="1198" spans="1:4">
      <c r="A1198" s="53">
        <v>40076</v>
      </c>
      <c r="B1198" s="54" t="s">
        <v>248</v>
      </c>
      <c r="C1198" s="54" t="s">
        <v>248</v>
      </c>
      <c r="D1198" s="54">
        <v>175</v>
      </c>
    </row>
    <row r="1199" spans="1:4">
      <c r="A1199" s="53">
        <v>40076</v>
      </c>
      <c r="B1199" s="54" t="s">
        <v>248</v>
      </c>
      <c r="C1199" s="54" t="s">
        <v>248</v>
      </c>
      <c r="D1199" s="54">
        <v>2980</v>
      </c>
    </row>
    <row r="1200" spans="1:4">
      <c r="A1200" s="53">
        <v>40076</v>
      </c>
      <c r="B1200" s="54" t="s">
        <v>248</v>
      </c>
      <c r="C1200" s="54" t="s">
        <v>248</v>
      </c>
      <c r="D1200" s="54">
        <v>2440</v>
      </c>
    </row>
    <row r="1201" spans="1:4">
      <c r="A1201" s="53">
        <v>40076</v>
      </c>
      <c r="B1201" s="54" t="s">
        <v>243</v>
      </c>
      <c r="C1201" s="54" t="s">
        <v>251</v>
      </c>
      <c r="D1201" s="54">
        <v>15</v>
      </c>
    </row>
    <row r="1202" spans="1:4">
      <c r="A1202" s="53">
        <v>40076</v>
      </c>
      <c r="B1202" s="54" t="s">
        <v>243</v>
      </c>
      <c r="C1202" s="54" t="s">
        <v>244</v>
      </c>
      <c r="D1202" s="54">
        <v>500</v>
      </c>
    </row>
    <row r="1203" spans="1:4">
      <c r="A1203" s="53">
        <v>40077</v>
      </c>
      <c r="B1203" s="54" t="s">
        <v>239</v>
      </c>
      <c r="C1203" s="54" t="s">
        <v>254</v>
      </c>
      <c r="D1203" s="54">
        <v>110</v>
      </c>
    </row>
    <row r="1204" spans="1:4">
      <c r="A1204" s="53">
        <v>40077</v>
      </c>
      <c r="B1204" s="54" t="s">
        <v>239</v>
      </c>
      <c r="C1204" s="54" t="s">
        <v>254</v>
      </c>
      <c r="D1204" s="54">
        <v>156</v>
      </c>
    </row>
    <row r="1205" spans="1:4">
      <c r="A1205" s="53">
        <v>40077</v>
      </c>
      <c r="B1205" s="54" t="s">
        <v>239</v>
      </c>
      <c r="C1205" s="54" t="s">
        <v>240</v>
      </c>
      <c r="D1205" s="54">
        <v>40</v>
      </c>
    </row>
    <row r="1206" spans="1:4">
      <c r="A1206" s="53">
        <v>40077</v>
      </c>
      <c r="B1206" s="54" t="s">
        <v>239</v>
      </c>
      <c r="C1206" s="54" t="s">
        <v>240</v>
      </c>
      <c r="D1206" s="54">
        <v>43</v>
      </c>
    </row>
    <row r="1207" spans="1:4">
      <c r="A1207" s="53">
        <v>40077</v>
      </c>
      <c r="B1207" s="54" t="s">
        <v>239</v>
      </c>
      <c r="C1207" s="54" t="s">
        <v>240</v>
      </c>
      <c r="D1207" s="54">
        <v>51</v>
      </c>
    </row>
    <row r="1208" spans="1:4">
      <c r="A1208" s="53">
        <v>40077</v>
      </c>
      <c r="B1208" s="54" t="s">
        <v>239</v>
      </c>
      <c r="C1208" s="54" t="s">
        <v>240</v>
      </c>
      <c r="D1208" s="54">
        <v>19</v>
      </c>
    </row>
    <row r="1209" spans="1:4">
      <c r="A1209" s="53">
        <v>40077</v>
      </c>
      <c r="B1209" s="54" t="s">
        <v>239</v>
      </c>
      <c r="C1209" s="54" t="s">
        <v>240</v>
      </c>
      <c r="D1209" s="54">
        <v>36</v>
      </c>
    </row>
    <row r="1210" spans="1:4">
      <c r="A1210" s="53">
        <v>40078</v>
      </c>
      <c r="B1210" s="54" t="s">
        <v>239</v>
      </c>
      <c r="C1210" s="54" t="s">
        <v>254</v>
      </c>
      <c r="D1210" s="54">
        <v>113</v>
      </c>
    </row>
    <row r="1211" spans="1:4">
      <c r="A1211" s="53">
        <v>40078</v>
      </c>
      <c r="B1211" s="54" t="s">
        <v>239</v>
      </c>
      <c r="C1211" s="54" t="s">
        <v>254</v>
      </c>
      <c r="D1211" s="54">
        <v>163</v>
      </c>
    </row>
    <row r="1212" spans="1:4">
      <c r="A1212" s="53">
        <v>40079</v>
      </c>
      <c r="B1212" s="54" t="s">
        <v>239</v>
      </c>
      <c r="C1212" s="54" t="s">
        <v>254</v>
      </c>
      <c r="D1212" s="54">
        <v>127</v>
      </c>
    </row>
    <row r="1213" spans="1:4">
      <c r="A1213" s="53">
        <v>40079</v>
      </c>
      <c r="B1213" s="54" t="s">
        <v>239</v>
      </c>
      <c r="C1213" s="54" t="s">
        <v>254</v>
      </c>
      <c r="D1213" s="54">
        <v>150</v>
      </c>
    </row>
    <row r="1214" spans="1:4">
      <c r="A1214" s="53">
        <v>40079</v>
      </c>
      <c r="B1214" s="54" t="s">
        <v>249</v>
      </c>
      <c r="C1214" s="54" t="s">
        <v>249</v>
      </c>
      <c r="D1214" s="54">
        <v>300</v>
      </c>
    </row>
    <row r="1215" spans="1:4">
      <c r="A1215" s="53">
        <v>40080</v>
      </c>
      <c r="B1215" s="54" t="s">
        <v>245</v>
      </c>
      <c r="C1215" s="54" t="s">
        <v>246</v>
      </c>
      <c r="D1215" s="54">
        <v>980</v>
      </c>
    </row>
    <row r="1216" spans="1:4">
      <c r="A1216" s="53">
        <v>40080</v>
      </c>
      <c r="B1216" s="54" t="s">
        <v>239</v>
      </c>
      <c r="C1216" s="54" t="s">
        <v>254</v>
      </c>
      <c r="D1216" s="54">
        <v>298</v>
      </c>
    </row>
    <row r="1217" spans="1:4">
      <c r="A1217" s="53">
        <v>40080</v>
      </c>
      <c r="B1217" s="54" t="s">
        <v>245</v>
      </c>
      <c r="C1217" s="54" t="s">
        <v>246</v>
      </c>
      <c r="D1217" s="54">
        <v>882</v>
      </c>
    </row>
    <row r="1218" spans="1:4">
      <c r="A1218" s="53">
        <v>40081</v>
      </c>
      <c r="B1218" s="54" t="s">
        <v>239</v>
      </c>
      <c r="C1218" s="54" t="s">
        <v>254</v>
      </c>
      <c r="D1218" s="54">
        <v>110</v>
      </c>
    </row>
    <row r="1219" spans="1:4">
      <c r="A1219" s="53">
        <v>40081</v>
      </c>
      <c r="B1219" s="54" t="s">
        <v>239</v>
      </c>
      <c r="C1219" s="54" t="s">
        <v>254</v>
      </c>
      <c r="D1219" s="54">
        <v>150</v>
      </c>
    </row>
    <row r="1220" spans="1:4">
      <c r="A1220" s="53">
        <v>40082</v>
      </c>
      <c r="B1220" s="54" t="s">
        <v>243</v>
      </c>
      <c r="C1220" s="54" t="s">
        <v>244</v>
      </c>
      <c r="D1220" s="54">
        <v>1500</v>
      </c>
    </row>
    <row r="1221" spans="1:4">
      <c r="A1221" s="53">
        <v>40083</v>
      </c>
      <c r="B1221" s="54" t="s">
        <v>249</v>
      </c>
      <c r="C1221" s="54" t="s">
        <v>249</v>
      </c>
      <c r="D1221" s="54">
        <v>500</v>
      </c>
    </row>
    <row r="1222" spans="1:4">
      <c r="A1222" s="53">
        <v>40084</v>
      </c>
      <c r="B1222" s="54" t="s">
        <v>239</v>
      </c>
      <c r="C1222" s="54" t="s">
        <v>254</v>
      </c>
      <c r="D1222" s="54">
        <v>127</v>
      </c>
    </row>
    <row r="1223" spans="1:4">
      <c r="A1223" s="53">
        <v>40084</v>
      </c>
      <c r="B1223" s="54" t="s">
        <v>239</v>
      </c>
      <c r="C1223" s="54" t="s">
        <v>254</v>
      </c>
      <c r="D1223" s="54">
        <v>150</v>
      </c>
    </row>
    <row r="1224" spans="1:4">
      <c r="A1224" s="53">
        <v>40084</v>
      </c>
      <c r="B1224" s="54" t="s">
        <v>241</v>
      </c>
      <c r="C1224" s="54" t="s">
        <v>247</v>
      </c>
      <c r="D1224" s="54">
        <v>258</v>
      </c>
    </row>
    <row r="1225" spans="1:4">
      <c r="A1225" s="53">
        <v>40084</v>
      </c>
      <c r="B1225" s="54" t="s">
        <v>239</v>
      </c>
      <c r="C1225" s="54" t="s">
        <v>240</v>
      </c>
      <c r="D1225" s="54">
        <v>146</v>
      </c>
    </row>
    <row r="1226" spans="1:4">
      <c r="A1226" s="53">
        <v>40085</v>
      </c>
      <c r="B1226" s="54" t="s">
        <v>239</v>
      </c>
      <c r="C1226" s="54" t="s">
        <v>254</v>
      </c>
      <c r="D1226" s="54">
        <v>223</v>
      </c>
    </row>
    <row r="1227" spans="1:4">
      <c r="A1227" s="53">
        <v>40087</v>
      </c>
      <c r="B1227" s="54" t="s">
        <v>237</v>
      </c>
      <c r="C1227" s="54" t="s">
        <v>256</v>
      </c>
      <c r="D1227" s="54">
        <v>300</v>
      </c>
    </row>
    <row r="1228" spans="1:4">
      <c r="A1228" s="53">
        <v>40086</v>
      </c>
      <c r="B1228" s="54" t="s">
        <v>239</v>
      </c>
      <c r="C1228" s="54" t="s">
        <v>254</v>
      </c>
      <c r="D1228" s="54">
        <v>183</v>
      </c>
    </row>
    <row r="1229" spans="1:4">
      <c r="A1229" s="53">
        <v>40086</v>
      </c>
      <c r="B1229" s="54" t="s">
        <v>239</v>
      </c>
      <c r="C1229" s="54" t="s">
        <v>254</v>
      </c>
      <c r="D1229" s="54">
        <v>95</v>
      </c>
    </row>
    <row r="1230" spans="1:4">
      <c r="A1230" s="53">
        <v>40086</v>
      </c>
      <c r="B1230" s="54" t="s">
        <v>245</v>
      </c>
      <c r="C1230" s="54" t="s">
        <v>246</v>
      </c>
      <c r="D1230" s="54">
        <v>255</v>
      </c>
    </row>
    <row r="1231" spans="1:4">
      <c r="A1231" s="53">
        <v>40087</v>
      </c>
      <c r="B1231" s="54" t="s">
        <v>239</v>
      </c>
      <c r="C1231" s="54" t="s">
        <v>254</v>
      </c>
      <c r="D1231" s="54">
        <v>114</v>
      </c>
    </row>
    <row r="1232" spans="1:4">
      <c r="A1232" s="53">
        <v>40087</v>
      </c>
      <c r="B1232" s="54" t="s">
        <v>239</v>
      </c>
      <c r="C1232" s="54" t="s">
        <v>254</v>
      </c>
      <c r="D1232" s="54">
        <v>150</v>
      </c>
    </row>
    <row r="1233" spans="1:4">
      <c r="A1233" s="53">
        <v>40087</v>
      </c>
      <c r="B1233" s="54" t="s">
        <v>243</v>
      </c>
      <c r="C1233" s="54" t="s">
        <v>244</v>
      </c>
      <c r="D1233" s="54">
        <v>500</v>
      </c>
    </row>
    <row r="1234" spans="1:4">
      <c r="A1234" s="53">
        <v>40088</v>
      </c>
      <c r="B1234" s="54" t="s">
        <v>239</v>
      </c>
      <c r="C1234" s="54" t="s">
        <v>254</v>
      </c>
      <c r="D1234" s="54">
        <v>150</v>
      </c>
    </row>
    <row r="1235" spans="1:4">
      <c r="A1235" s="53">
        <v>40088</v>
      </c>
      <c r="B1235" s="54" t="s">
        <v>249</v>
      </c>
      <c r="C1235" s="54" t="s">
        <v>249</v>
      </c>
      <c r="D1235" s="54">
        <v>500</v>
      </c>
    </row>
    <row r="1236" spans="1:4">
      <c r="A1236" s="53">
        <v>40088</v>
      </c>
      <c r="B1236" s="54" t="s">
        <v>245</v>
      </c>
      <c r="C1236" s="54" t="s">
        <v>253</v>
      </c>
      <c r="D1236" s="54">
        <v>310</v>
      </c>
    </row>
    <row r="1237" spans="1:4">
      <c r="A1237" s="53">
        <v>40088</v>
      </c>
      <c r="B1237" s="54" t="s">
        <v>239</v>
      </c>
      <c r="C1237" s="54" t="s">
        <v>240</v>
      </c>
      <c r="D1237" s="54">
        <v>274</v>
      </c>
    </row>
    <row r="1238" spans="1:4">
      <c r="A1238" s="53">
        <v>40088</v>
      </c>
      <c r="B1238" s="54" t="s">
        <v>239</v>
      </c>
      <c r="C1238" s="54" t="s">
        <v>240</v>
      </c>
      <c r="D1238" s="54">
        <v>43</v>
      </c>
    </row>
    <row r="1239" spans="1:4">
      <c r="A1239" s="53">
        <v>40088</v>
      </c>
      <c r="B1239" s="54" t="s">
        <v>239</v>
      </c>
      <c r="C1239" s="54" t="s">
        <v>240</v>
      </c>
      <c r="D1239" s="54">
        <v>115</v>
      </c>
    </row>
    <row r="1240" spans="1:4">
      <c r="A1240" s="53">
        <v>40088</v>
      </c>
      <c r="B1240" s="54" t="s">
        <v>239</v>
      </c>
      <c r="C1240" s="54" t="s">
        <v>240</v>
      </c>
      <c r="D1240" s="54">
        <v>84</v>
      </c>
    </row>
    <row r="1241" spans="1:4">
      <c r="A1241" s="53">
        <v>40088</v>
      </c>
      <c r="B1241" s="54" t="s">
        <v>239</v>
      </c>
      <c r="C1241" s="54" t="s">
        <v>240</v>
      </c>
      <c r="D1241" s="54">
        <v>338</v>
      </c>
    </row>
    <row r="1242" spans="1:4">
      <c r="A1242" s="53">
        <v>40088</v>
      </c>
      <c r="B1242" s="54" t="s">
        <v>239</v>
      </c>
      <c r="C1242" s="54" t="s">
        <v>240</v>
      </c>
      <c r="D1242" s="54">
        <v>35</v>
      </c>
    </row>
    <row r="1243" spans="1:4">
      <c r="A1243" s="53">
        <v>40088</v>
      </c>
      <c r="B1243" s="54" t="s">
        <v>239</v>
      </c>
      <c r="C1243" s="54" t="s">
        <v>240</v>
      </c>
      <c r="D1243" s="54">
        <v>38</v>
      </c>
    </row>
    <row r="1244" spans="1:4">
      <c r="A1244" s="53">
        <v>40089</v>
      </c>
      <c r="B1244" s="54" t="s">
        <v>245</v>
      </c>
      <c r="C1244" s="54" t="s">
        <v>253</v>
      </c>
      <c r="D1244" s="54">
        <v>500</v>
      </c>
    </row>
    <row r="1245" spans="1:4">
      <c r="A1245" s="53">
        <v>40089</v>
      </c>
      <c r="B1245" s="54" t="s">
        <v>245</v>
      </c>
      <c r="C1245" s="54" t="s">
        <v>246</v>
      </c>
      <c r="D1245" s="54">
        <v>84</v>
      </c>
    </row>
    <row r="1246" spans="1:4">
      <c r="A1246" s="53">
        <v>40090</v>
      </c>
      <c r="B1246" s="54" t="s">
        <v>239</v>
      </c>
      <c r="C1246" s="54" t="s">
        <v>240</v>
      </c>
      <c r="D1246" s="54">
        <v>1500</v>
      </c>
    </row>
    <row r="1247" spans="1:4">
      <c r="A1247" s="53">
        <v>40090</v>
      </c>
      <c r="B1247" s="54" t="s">
        <v>249</v>
      </c>
      <c r="C1247" s="54" t="s">
        <v>249</v>
      </c>
      <c r="D1247" s="54">
        <v>1500</v>
      </c>
    </row>
    <row r="1248" spans="1:4">
      <c r="A1248" s="53">
        <v>40091</v>
      </c>
      <c r="B1248" s="54" t="s">
        <v>239</v>
      </c>
      <c r="C1248" s="54" t="s">
        <v>254</v>
      </c>
      <c r="D1248" s="54">
        <v>121</v>
      </c>
    </row>
    <row r="1249" spans="1:4">
      <c r="A1249" s="53">
        <v>40091</v>
      </c>
      <c r="B1249" s="54" t="s">
        <v>239</v>
      </c>
      <c r="C1249" s="54" t="s">
        <v>254</v>
      </c>
      <c r="D1249" s="54">
        <v>210</v>
      </c>
    </row>
    <row r="1250" spans="1:4">
      <c r="A1250" s="53">
        <v>40091</v>
      </c>
      <c r="B1250" s="54" t="s">
        <v>241</v>
      </c>
      <c r="C1250" s="54" t="s">
        <v>247</v>
      </c>
      <c r="D1250" s="54">
        <v>75</v>
      </c>
    </row>
    <row r="1251" spans="1:4">
      <c r="A1251" s="53">
        <v>40092</v>
      </c>
      <c r="B1251" s="54" t="s">
        <v>239</v>
      </c>
      <c r="C1251" s="54" t="s">
        <v>240</v>
      </c>
      <c r="D1251" s="54">
        <v>55</v>
      </c>
    </row>
    <row r="1252" spans="1:4">
      <c r="A1252" s="53">
        <v>40092</v>
      </c>
      <c r="B1252" s="54" t="s">
        <v>239</v>
      </c>
      <c r="C1252" s="54" t="s">
        <v>254</v>
      </c>
      <c r="D1252" s="54">
        <v>120</v>
      </c>
    </row>
    <row r="1253" spans="1:4">
      <c r="A1253" s="53">
        <v>40092</v>
      </c>
      <c r="B1253" s="54" t="s">
        <v>239</v>
      </c>
      <c r="C1253" s="54" t="s">
        <v>254</v>
      </c>
      <c r="D1253" s="54">
        <v>205</v>
      </c>
    </row>
    <row r="1254" spans="1:4">
      <c r="A1254" s="53">
        <v>40093</v>
      </c>
      <c r="B1254" s="54" t="s">
        <v>239</v>
      </c>
      <c r="C1254" s="54" t="s">
        <v>254</v>
      </c>
      <c r="D1254" s="54">
        <v>131</v>
      </c>
    </row>
    <row r="1255" spans="1:4">
      <c r="A1255" s="53">
        <v>40093</v>
      </c>
      <c r="B1255" s="54" t="s">
        <v>239</v>
      </c>
      <c r="C1255" s="54" t="s">
        <v>254</v>
      </c>
      <c r="D1255" s="54">
        <v>166</v>
      </c>
    </row>
    <row r="1256" spans="1:4">
      <c r="A1256" s="53">
        <v>40094</v>
      </c>
      <c r="B1256" s="54" t="s">
        <v>243</v>
      </c>
      <c r="C1256" s="54" t="s">
        <v>251</v>
      </c>
      <c r="D1256" s="54">
        <v>100</v>
      </c>
    </row>
    <row r="1257" spans="1:4">
      <c r="A1257" s="53">
        <v>40094</v>
      </c>
      <c r="B1257" s="54" t="s">
        <v>239</v>
      </c>
      <c r="C1257" s="54" t="s">
        <v>254</v>
      </c>
      <c r="D1257" s="54">
        <v>122</v>
      </c>
    </row>
    <row r="1258" spans="1:4">
      <c r="A1258" s="53">
        <v>40094</v>
      </c>
      <c r="B1258" s="54" t="s">
        <v>239</v>
      </c>
      <c r="C1258" s="54" t="s">
        <v>254</v>
      </c>
      <c r="D1258" s="54">
        <v>210</v>
      </c>
    </row>
    <row r="1259" spans="1:4">
      <c r="A1259" s="53">
        <v>40095</v>
      </c>
      <c r="B1259" s="54" t="s">
        <v>239</v>
      </c>
      <c r="C1259" s="54" t="s">
        <v>240</v>
      </c>
      <c r="D1259" s="54">
        <v>194</v>
      </c>
    </row>
    <row r="1260" spans="1:4">
      <c r="A1260" s="53">
        <v>40095</v>
      </c>
      <c r="B1260" s="54" t="s">
        <v>239</v>
      </c>
      <c r="C1260" s="54" t="s">
        <v>254</v>
      </c>
      <c r="D1260" s="54">
        <v>210</v>
      </c>
    </row>
    <row r="1261" spans="1:4">
      <c r="A1261" s="53">
        <v>40096</v>
      </c>
      <c r="B1261" s="54" t="s">
        <v>248</v>
      </c>
      <c r="C1261" s="54" t="s">
        <v>248</v>
      </c>
      <c r="D1261" s="54">
        <v>530</v>
      </c>
    </row>
    <row r="1262" spans="1:4">
      <c r="A1262" s="53">
        <v>40096</v>
      </c>
      <c r="B1262" s="54" t="s">
        <v>239</v>
      </c>
      <c r="C1262" s="54" t="s">
        <v>240</v>
      </c>
      <c r="D1262" s="54">
        <v>189</v>
      </c>
    </row>
    <row r="1263" spans="1:4">
      <c r="A1263" s="53">
        <v>40096</v>
      </c>
      <c r="B1263" s="54" t="s">
        <v>239</v>
      </c>
      <c r="C1263" s="54" t="s">
        <v>240</v>
      </c>
      <c r="D1263" s="54">
        <v>33</v>
      </c>
    </row>
    <row r="1264" spans="1:4">
      <c r="A1264" s="53">
        <v>40096</v>
      </c>
      <c r="B1264" s="54" t="s">
        <v>239</v>
      </c>
      <c r="C1264" s="54" t="s">
        <v>240</v>
      </c>
      <c r="D1264" s="54">
        <v>48</v>
      </c>
    </row>
    <row r="1265" spans="1:4">
      <c r="A1265" s="53">
        <v>40096</v>
      </c>
      <c r="B1265" s="54" t="s">
        <v>239</v>
      </c>
      <c r="C1265" s="54" t="s">
        <v>240</v>
      </c>
      <c r="D1265" s="54">
        <v>54</v>
      </c>
    </row>
    <row r="1266" spans="1:4">
      <c r="A1266" s="53">
        <v>40096</v>
      </c>
      <c r="B1266" s="54" t="s">
        <v>239</v>
      </c>
      <c r="C1266" s="54" t="s">
        <v>240</v>
      </c>
      <c r="D1266" s="54">
        <v>499</v>
      </c>
    </row>
    <row r="1267" spans="1:4">
      <c r="A1267" s="53">
        <v>40096</v>
      </c>
      <c r="B1267" s="54" t="s">
        <v>239</v>
      </c>
      <c r="C1267" s="54" t="s">
        <v>240</v>
      </c>
      <c r="D1267" s="54">
        <v>358</v>
      </c>
    </row>
    <row r="1268" spans="1:4">
      <c r="A1268" s="53">
        <v>40096</v>
      </c>
      <c r="B1268" s="54" t="s">
        <v>239</v>
      </c>
      <c r="C1268" s="54" t="s">
        <v>240</v>
      </c>
      <c r="D1268" s="54">
        <v>355</v>
      </c>
    </row>
    <row r="1269" spans="1:4">
      <c r="A1269" s="53">
        <v>40096</v>
      </c>
      <c r="B1269" s="54" t="s">
        <v>239</v>
      </c>
      <c r="C1269" s="54" t="s">
        <v>240</v>
      </c>
      <c r="D1269" s="54">
        <v>33</v>
      </c>
    </row>
    <row r="1270" spans="1:4">
      <c r="A1270" s="53">
        <v>40096</v>
      </c>
      <c r="B1270" s="54" t="s">
        <v>239</v>
      </c>
      <c r="C1270" s="54" t="s">
        <v>240</v>
      </c>
      <c r="D1270" s="54">
        <v>192</v>
      </c>
    </row>
    <row r="1271" spans="1:4">
      <c r="A1271" s="53">
        <v>40096</v>
      </c>
      <c r="B1271" s="54" t="s">
        <v>239</v>
      </c>
      <c r="C1271" s="54" t="s">
        <v>240</v>
      </c>
      <c r="D1271" s="54">
        <v>24</v>
      </c>
    </row>
    <row r="1272" spans="1:4">
      <c r="A1272" s="53">
        <v>40096</v>
      </c>
      <c r="B1272" s="54" t="s">
        <v>239</v>
      </c>
      <c r="C1272" s="54" t="s">
        <v>240</v>
      </c>
      <c r="D1272" s="54">
        <v>109</v>
      </c>
    </row>
    <row r="1273" spans="1:4">
      <c r="A1273" s="53">
        <v>40096</v>
      </c>
      <c r="B1273" s="54" t="s">
        <v>239</v>
      </c>
      <c r="C1273" s="54" t="s">
        <v>240</v>
      </c>
      <c r="D1273" s="54">
        <v>381</v>
      </c>
    </row>
    <row r="1274" spans="1:4">
      <c r="A1274" s="53">
        <v>40096</v>
      </c>
      <c r="B1274" s="54" t="s">
        <v>239</v>
      </c>
      <c r="C1274" s="54" t="s">
        <v>240</v>
      </c>
      <c r="D1274" s="54">
        <v>162</v>
      </c>
    </row>
    <row r="1275" spans="1:4">
      <c r="A1275" s="53">
        <v>40096</v>
      </c>
      <c r="B1275" s="54" t="s">
        <v>239</v>
      </c>
      <c r="C1275" s="54" t="s">
        <v>240</v>
      </c>
      <c r="D1275" s="54">
        <v>127</v>
      </c>
    </row>
    <row r="1276" spans="1:4">
      <c r="A1276" s="53">
        <v>40096</v>
      </c>
      <c r="B1276" s="54" t="s">
        <v>239</v>
      </c>
      <c r="C1276" s="54" t="s">
        <v>240</v>
      </c>
      <c r="D1276" s="54">
        <v>31</v>
      </c>
    </row>
    <row r="1277" spans="1:4">
      <c r="A1277" s="53">
        <v>40096</v>
      </c>
      <c r="B1277" s="54" t="s">
        <v>239</v>
      </c>
      <c r="C1277" s="54" t="s">
        <v>240</v>
      </c>
      <c r="D1277" s="54">
        <v>66</v>
      </c>
    </row>
    <row r="1278" spans="1:4">
      <c r="A1278" s="53">
        <v>40096</v>
      </c>
      <c r="B1278" s="54" t="s">
        <v>239</v>
      </c>
      <c r="C1278" s="54" t="s">
        <v>240</v>
      </c>
      <c r="D1278" s="54">
        <v>152</v>
      </c>
    </row>
    <row r="1279" spans="1:4">
      <c r="A1279" s="53">
        <v>40096</v>
      </c>
      <c r="B1279" s="54" t="s">
        <v>239</v>
      </c>
      <c r="C1279" s="54" t="s">
        <v>240</v>
      </c>
      <c r="D1279" s="54">
        <v>174</v>
      </c>
    </row>
    <row r="1280" spans="1:4">
      <c r="A1280" s="53">
        <v>40096</v>
      </c>
      <c r="B1280" s="54" t="s">
        <v>239</v>
      </c>
      <c r="C1280" s="54" t="s">
        <v>240</v>
      </c>
      <c r="D1280" s="54">
        <v>102</v>
      </c>
    </row>
    <row r="1281" spans="1:4">
      <c r="A1281" s="53">
        <v>40096</v>
      </c>
      <c r="B1281" s="54" t="s">
        <v>239</v>
      </c>
      <c r="C1281" s="54" t="s">
        <v>240</v>
      </c>
      <c r="D1281" s="54">
        <v>29</v>
      </c>
    </row>
    <row r="1282" spans="1:4">
      <c r="A1282" s="53">
        <v>40096</v>
      </c>
      <c r="B1282" s="54" t="s">
        <v>239</v>
      </c>
      <c r="C1282" s="54" t="s">
        <v>240</v>
      </c>
      <c r="D1282" s="54">
        <v>85</v>
      </c>
    </row>
    <row r="1283" spans="1:4">
      <c r="A1283" s="53">
        <v>40096</v>
      </c>
      <c r="B1283" s="54" t="s">
        <v>239</v>
      </c>
      <c r="C1283" s="54" t="s">
        <v>240</v>
      </c>
      <c r="D1283" s="54">
        <v>19</v>
      </c>
    </row>
    <row r="1284" spans="1:4">
      <c r="A1284" s="53">
        <v>40096</v>
      </c>
      <c r="B1284" s="54" t="s">
        <v>248</v>
      </c>
      <c r="C1284" s="54" t="s">
        <v>248</v>
      </c>
      <c r="D1284" s="54">
        <v>580</v>
      </c>
    </row>
    <row r="1285" spans="1:4">
      <c r="A1285" s="53">
        <v>40096</v>
      </c>
      <c r="B1285" s="54" t="s">
        <v>237</v>
      </c>
      <c r="C1285" s="54" t="s">
        <v>238</v>
      </c>
      <c r="D1285" s="54">
        <v>200</v>
      </c>
    </row>
    <row r="1286" spans="1:4">
      <c r="A1286" s="53">
        <v>40096</v>
      </c>
      <c r="B1286" s="54" t="s">
        <v>237</v>
      </c>
      <c r="C1286" s="54" t="s">
        <v>238</v>
      </c>
      <c r="D1286" s="54">
        <v>25</v>
      </c>
    </row>
    <row r="1287" spans="1:4">
      <c r="A1287" s="53">
        <v>40096</v>
      </c>
      <c r="B1287" s="54" t="s">
        <v>237</v>
      </c>
      <c r="C1287" s="54" t="s">
        <v>238</v>
      </c>
      <c r="D1287" s="54">
        <v>36</v>
      </c>
    </row>
    <row r="1288" spans="1:4">
      <c r="A1288" s="53">
        <v>40097</v>
      </c>
      <c r="B1288" s="54" t="s">
        <v>248</v>
      </c>
      <c r="C1288" s="54" t="s">
        <v>260</v>
      </c>
      <c r="D1288" s="54">
        <v>1000</v>
      </c>
    </row>
    <row r="1289" spans="1:4">
      <c r="A1289" s="53">
        <v>40098</v>
      </c>
      <c r="B1289" s="54" t="s">
        <v>239</v>
      </c>
      <c r="C1289" s="54" t="s">
        <v>254</v>
      </c>
      <c r="D1289" s="54">
        <v>108</v>
      </c>
    </row>
    <row r="1290" spans="1:4">
      <c r="A1290" s="53">
        <v>40098</v>
      </c>
      <c r="B1290" s="54" t="s">
        <v>239</v>
      </c>
      <c r="C1290" s="54" t="s">
        <v>254</v>
      </c>
      <c r="D1290" s="54">
        <v>247</v>
      </c>
    </row>
    <row r="1291" spans="1:4">
      <c r="A1291" s="53">
        <v>40098</v>
      </c>
      <c r="B1291" s="54" t="s">
        <v>245</v>
      </c>
      <c r="C1291" s="54" t="s">
        <v>246</v>
      </c>
      <c r="D1291" s="54">
        <v>108</v>
      </c>
    </row>
    <row r="1292" spans="1:4">
      <c r="A1292" s="53">
        <v>40099</v>
      </c>
      <c r="B1292" s="54" t="s">
        <v>239</v>
      </c>
      <c r="C1292" s="54" t="s">
        <v>254</v>
      </c>
      <c r="D1292" s="54">
        <v>137</v>
      </c>
    </row>
    <row r="1293" spans="1:4">
      <c r="A1293" s="53">
        <v>40099</v>
      </c>
      <c r="B1293" s="54" t="s">
        <v>239</v>
      </c>
      <c r="C1293" s="54" t="s">
        <v>254</v>
      </c>
      <c r="D1293" s="54">
        <v>206</v>
      </c>
    </row>
    <row r="1294" spans="1:4">
      <c r="A1294" s="53">
        <v>40099</v>
      </c>
      <c r="B1294" s="54" t="s">
        <v>239</v>
      </c>
      <c r="C1294" s="54" t="s">
        <v>240</v>
      </c>
      <c r="D1294" s="54">
        <v>80</v>
      </c>
    </row>
    <row r="1295" spans="1:4">
      <c r="A1295" s="53">
        <v>40099</v>
      </c>
      <c r="B1295" s="54" t="s">
        <v>245</v>
      </c>
      <c r="C1295" s="54" t="s">
        <v>250</v>
      </c>
      <c r="D1295" s="54">
        <v>2592.42</v>
      </c>
    </row>
    <row r="1296" spans="1:4">
      <c r="A1296" s="53">
        <v>40100</v>
      </c>
      <c r="B1296" s="54" t="s">
        <v>239</v>
      </c>
      <c r="C1296" s="54" t="s">
        <v>254</v>
      </c>
      <c r="D1296" s="54">
        <v>210</v>
      </c>
    </row>
    <row r="1297" spans="1:4">
      <c r="A1297" s="53">
        <v>40100</v>
      </c>
      <c r="B1297" s="54" t="s">
        <v>239</v>
      </c>
      <c r="C1297" s="54" t="s">
        <v>240</v>
      </c>
      <c r="D1297" s="54">
        <v>151</v>
      </c>
    </row>
    <row r="1298" spans="1:4">
      <c r="A1298" s="53">
        <v>40101</v>
      </c>
      <c r="B1298" s="54" t="s">
        <v>239</v>
      </c>
      <c r="C1298" s="54" t="s">
        <v>254</v>
      </c>
      <c r="D1298" s="54">
        <v>123</v>
      </c>
    </row>
    <row r="1299" spans="1:4">
      <c r="A1299" s="53">
        <v>40101</v>
      </c>
      <c r="B1299" s="54" t="s">
        <v>239</v>
      </c>
      <c r="C1299" s="54" t="s">
        <v>254</v>
      </c>
      <c r="D1299" s="54">
        <v>210</v>
      </c>
    </row>
    <row r="1300" spans="1:4">
      <c r="A1300" s="53">
        <v>40101</v>
      </c>
      <c r="B1300" s="54" t="s">
        <v>239</v>
      </c>
      <c r="C1300" s="54" t="s">
        <v>240</v>
      </c>
      <c r="D1300" s="54">
        <v>120</v>
      </c>
    </row>
    <row r="1301" spans="1:4">
      <c r="A1301" s="53">
        <v>40101</v>
      </c>
      <c r="B1301" s="54" t="s">
        <v>239</v>
      </c>
      <c r="C1301" s="54" t="s">
        <v>254</v>
      </c>
      <c r="D1301" s="54">
        <v>309</v>
      </c>
    </row>
    <row r="1302" spans="1:4">
      <c r="A1302" s="53">
        <v>40101</v>
      </c>
      <c r="B1302" s="54" t="s">
        <v>245</v>
      </c>
      <c r="C1302" s="54" t="s">
        <v>250</v>
      </c>
      <c r="D1302" s="54">
        <v>22500</v>
      </c>
    </row>
    <row r="1303" spans="1:4">
      <c r="A1303" s="53">
        <v>40101</v>
      </c>
      <c r="B1303" s="54" t="s">
        <v>249</v>
      </c>
      <c r="C1303" s="54" t="s">
        <v>249</v>
      </c>
      <c r="D1303" s="54">
        <v>416</v>
      </c>
    </row>
    <row r="1304" spans="1:4">
      <c r="A1304" s="53">
        <v>40102</v>
      </c>
      <c r="B1304" s="54" t="s">
        <v>239</v>
      </c>
      <c r="C1304" s="54" t="s">
        <v>254</v>
      </c>
      <c r="D1304" s="54">
        <v>96</v>
      </c>
    </row>
    <row r="1305" spans="1:4">
      <c r="A1305" s="53">
        <v>40102</v>
      </c>
      <c r="B1305" s="54" t="s">
        <v>239</v>
      </c>
      <c r="C1305" s="54" t="s">
        <v>254</v>
      </c>
      <c r="D1305" s="54">
        <v>210</v>
      </c>
    </row>
    <row r="1306" spans="1:4">
      <c r="A1306" s="53">
        <v>40102</v>
      </c>
      <c r="B1306" s="54" t="s">
        <v>243</v>
      </c>
      <c r="C1306" s="54" t="s">
        <v>244</v>
      </c>
      <c r="D1306" s="54">
        <v>642</v>
      </c>
    </row>
    <row r="1307" spans="1:4">
      <c r="A1307" s="53">
        <v>40102</v>
      </c>
      <c r="B1307" s="54" t="s">
        <v>239</v>
      </c>
      <c r="C1307" s="54" t="s">
        <v>240</v>
      </c>
      <c r="D1307" s="54">
        <v>373</v>
      </c>
    </row>
    <row r="1308" spans="1:4">
      <c r="A1308" s="53">
        <v>40102</v>
      </c>
      <c r="B1308" s="54" t="s">
        <v>239</v>
      </c>
      <c r="C1308" s="54" t="s">
        <v>240</v>
      </c>
      <c r="D1308" s="54">
        <v>66</v>
      </c>
    </row>
    <row r="1309" spans="1:4">
      <c r="A1309" s="53">
        <v>40102</v>
      </c>
      <c r="B1309" s="54" t="s">
        <v>239</v>
      </c>
      <c r="C1309" s="54" t="s">
        <v>240</v>
      </c>
      <c r="D1309" s="54">
        <v>290</v>
      </c>
    </row>
    <row r="1310" spans="1:4">
      <c r="A1310" s="53">
        <v>40102</v>
      </c>
      <c r="B1310" s="54" t="s">
        <v>239</v>
      </c>
      <c r="C1310" s="54" t="s">
        <v>240</v>
      </c>
      <c r="D1310" s="54">
        <v>127</v>
      </c>
    </row>
    <row r="1311" spans="1:4">
      <c r="A1311" s="53">
        <v>40102</v>
      </c>
      <c r="B1311" s="54" t="s">
        <v>239</v>
      </c>
      <c r="C1311" s="54" t="s">
        <v>240</v>
      </c>
      <c r="D1311" s="54">
        <v>26</v>
      </c>
    </row>
    <row r="1312" spans="1:4">
      <c r="A1312" s="53">
        <v>40102</v>
      </c>
      <c r="B1312" s="54" t="s">
        <v>239</v>
      </c>
      <c r="C1312" s="54" t="s">
        <v>240</v>
      </c>
      <c r="D1312" s="54">
        <v>52</v>
      </c>
    </row>
    <row r="1313" spans="1:4">
      <c r="A1313" s="53">
        <v>40102</v>
      </c>
      <c r="B1313" s="54" t="s">
        <v>239</v>
      </c>
      <c r="C1313" s="54" t="s">
        <v>240</v>
      </c>
      <c r="D1313" s="54">
        <v>34</v>
      </c>
    </row>
    <row r="1314" spans="1:4">
      <c r="A1314" s="53">
        <v>40102</v>
      </c>
      <c r="B1314" s="54" t="s">
        <v>239</v>
      </c>
      <c r="C1314" s="54" t="s">
        <v>240</v>
      </c>
      <c r="D1314" s="54">
        <v>102</v>
      </c>
    </row>
    <row r="1315" spans="1:4">
      <c r="A1315" s="53">
        <v>40103</v>
      </c>
      <c r="B1315" s="54" t="s">
        <v>249</v>
      </c>
      <c r="C1315" s="54" t="s">
        <v>249</v>
      </c>
      <c r="D1315" s="54">
        <v>2000</v>
      </c>
    </row>
    <row r="1316" spans="1:4">
      <c r="A1316" s="53">
        <v>40104</v>
      </c>
      <c r="B1316" s="54" t="s">
        <v>249</v>
      </c>
      <c r="C1316" s="54" t="s">
        <v>249</v>
      </c>
      <c r="D1316" s="54">
        <v>960</v>
      </c>
    </row>
    <row r="1317" spans="1:4">
      <c r="A1317" s="53">
        <v>40105</v>
      </c>
      <c r="B1317" s="54" t="s">
        <v>239</v>
      </c>
      <c r="C1317" s="54" t="s">
        <v>254</v>
      </c>
      <c r="D1317" s="54">
        <v>118</v>
      </c>
    </row>
    <row r="1318" spans="1:4">
      <c r="A1318" s="53">
        <v>40106</v>
      </c>
      <c r="B1318" s="54" t="s">
        <v>239</v>
      </c>
      <c r="C1318" s="54" t="s">
        <v>254</v>
      </c>
      <c r="D1318" s="54">
        <v>0</v>
      </c>
    </row>
    <row r="1319" spans="1:4">
      <c r="A1319" s="53">
        <v>40107</v>
      </c>
      <c r="B1319" s="54" t="s">
        <v>239</v>
      </c>
      <c r="C1319" s="54" t="s">
        <v>254</v>
      </c>
      <c r="D1319" s="54">
        <v>117</v>
      </c>
    </row>
    <row r="1320" spans="1:4">
      <c r="A1320" s="53">
        <v>40107</v>
      </c>
      <c r="B1320" s="54" t="s">
        <v>245</v>
      </c>
      <c r="C1320" s="54" t="s">
        <v>246</v>
      </c>
      <c r="D1320" s="54">
        <v>50</v>
      </c>
    </row>
    <row r="1321" spans="1:4">
      <c r="A1321" s="53">
        <v>40107</v>
      </c>
      <c r="B1321" s="54" t="s">
        <v>249</v>
      </c>
      <c r="C1321" s="54" t="s">
        <v>249</v>
      </c>
      <c r="D1321" s="54">
        <v>560</v>
      </c>
    </row>
    <row r="1322" spans="1:4">
      <c r="A1322" s="53">
        <v>40107</v>
      </c>
      <c r="B1322" s="54" t="s">
        <v>249</v>
      </c>
      <c r="C1322" s="54" t="s">
        <v>249</v>
      </c>
      <c r="D1322" s="54">
        <v>300</v>
      </c>
    </row>
    <row r="1323" spans="1:4">
      <c r="A1323" s="53">
        <v>40107</v>
      </c>
      <c r="B1323" s="54" t="s">
        <v>248</v>
      </c>
      <c r="C1323" s="54" t="s">
        <v>255</v>
      </c>
      <c r="D1323" s="54">
        <v>179</v>
      </c>
    </row>
    <row r="1324" spans="1:4">
      <c r="A1324" s="53">
        <v>40107</v>
      </c>
      <c r="B1324" s="54" t="s">
        <v>243</v>
      </c>
      <c r="C1324" s="54" t="s">
        <v>251</v>
      </c>
      <c r="D1324" s="54">
        <v>160</v>
      </c>
    </row>
    <row r="1325" spans="1:4">
      <c r="A1325" s="53">
        <v>40107</v>
      </c>
      <c r="B1325" s="54" t="s">
        <v>243</v>
      </c>
      <c r="C1325" s="54" t="s">
        <v>251</v>
      </c>
      <c r="D1325" s="54">
        <v>638</v>
      </c>
    </row>
    <row r="1326" spans="1:4">
      <c r="A1326" s="53">
        <v>40107</v>
      </c>
      <c r="B1326" s="54" t="s">
        <v>249</v>
      </c>
      <c r="C1326" s="54" t="s">
        <v>249</v>
      </c>
      <c r="D1326" s="54">
        <v>500</v>
      </c>
    </row>
    <row r="1327" spans="1:4">
      <c r="A1327" s="53">
        <v>40107</v>
      </c>
      <c r="B1327" s="54" t="s">
        <v>243</v>
      </c>
      <c r="C1327" s="54" t="s">
        <v>244</v>
      </c>
      <c r="D1327" s="54">
        <v>1000</v>
      </c>
    </row>
    <row r="1328" spans="1:4">
      <c r="A1328" s="53">
        <v>40108</v>
      </c>
      <c r="B1328" s="54" t="s">
        <v>249</v>
      </c>
      <c r="C1328" s="54" t="s">
        <v>249</v>
      </c>
      <c r="D1328" s="54">
        <v>360</v>
      </c>
    </row>
    <row r="1329" spans="1:4">
      <c r="A1329" s="53">
        <v>40108</v>
      </c>
      <c r="B1329" s="54" t="s">
        <v>239</v>
      </c>
      <c r="C1329" s="54" t="s">
        <v>254</v>
      </c>
      <c r="D1329" s="54">
        <v>97</v>
      </c>
    </row>
    <row r="1330" spans="1:4">
      <c r="A1330" s="53">
        <v>40108</v>
      </c>
      <c r="B1330" s="54" t="s">
        <v>245</v>
      </c>
      <c r="C1330" s="54" t="s">
        <v>258</v>
      </c>
      <c r="D1330" s="54">
        <v>900</v>
      </c>
    </row>
    <row r="1331" spans="1:4">
      <c r="A1331" s="53">
        <v>40109</v>
      </c>
      <c r="B1331" s="54" t="s">
        <v>239</v>
      </c>
      <c r="C1331" s="54" t="s">
        <v>254</v>
      </c>
      <c r="D1331" s="54">
        <v>96</v>
      </c>
    </row>
    <row r="1332" spans="1:4">
      <c r="A1332" s="53">
        <v>40109</v>
      </c>
      <c r="B1332" s="54" t="s">
        <v>245</v>
      </c>
      <c r="C1332" s="54" t="s">
        <v>246</v>
      </c>
      <c r="D1332" s="54">
        <v>84</v>
      </c>
    </row>
    <row r="1333" spans="1:4">
      <c r="A1333" s="53">
        <v>40109</v>
      </c>
      <c r="B1333" s="54" t="s">
        <v>245</v>
      </c>
      <c r="C1333" s="54" t="s">
        <v>246</v>
      </c>
      <c r="D1333" s="54">
        <v>25</v>
      </c>
    </row>
    <row r="1334" spans="1:4">
      <c r="A1334" s="53">
        <v>40109</v>
      </c>
      <c r="B1334" s="54" t="s">
        <v>239</v>
      </c>
      <c r="C1334" s="54" t="s">
        <v>240</v>
      </c>
      <c r="D1334" s="54">
        <v>25</v>
      </c>
    </row>
    <row r="1335" spans="1:4">
      <c r="A1335" s="53">
        <v>40110</v>
      </c>
      <c r="B1335" s="54" t="s">
        <v>245</v>
      </c>
      <c r="C1335" s="54" t="s">
        <v>246</v>
      </c>
      <c r="D1335" s="54">
        <v>40</v>
      </c>
    </row>
    <row r="1336" spans="1:4">
      <c r="A1336" s="53">
        <v>40112</v>
      </c>
      <c r="B1336" s="54" t="s">
        <v>239</v>
      </c>
      <c r="C1336" s="54" t="s">
        <v>254</v>
      </c>
      <c r="D1336" s="54">
        <v>110</v>
      </c>
    </row>
    <row r="1337" spans="1:4">
      <c r="A1337" s="53">
        <v>40112</v>
      </c>
      <c r="B1337" s="54" t="s">
        <v>243</v>
      </c>
      <c r="C1337" s="54" t="s">
        <v>251</v>
      </c>
      <c r="D1337" s="54">
        <v>1187</v>
      </c>
    </row>
    <row r="1338" spans="1:4">
      <c r="A1338" s="53">
        <v>40112</v>
      </c>
      <c r="B1338" s="54" t="s">
        <v>245</v>
      </c>
      <c r="C1338" s="54" t="s">
        <v>246</v>
      </c>
      <c r="D1338" s="54">
        <v>882</v>
      </c>
    </row>
    <row r="1339" spans="1:4">
      <c r="A1339" s="53">
        <v>40112</v>
      </c>
      <c r="B1339" s="54" t="s">
        <v>239</v>
      </c>
      <c r="C1339" s="54" t="s">
        <v>240</v>
      </c>
      <c r="D1339" s="54">
        <v>147</v>
      </c>
    </row>
    <row r="1340" spans="1:4">
      <c r="A1340" s="53">
        <v>40112</v>
      </c>
      <c r="B1340" s="54" t="s">
        <v>239</v>
      </c>
      <c r="C1340" s="54" t="s">
        <v>240</v>
      </c>
      <c r="D1340" s="54">
        <v>150</v>
      </c>
    </row>
    <row r="1341" spans="1:4">
      <c r="A1341" s="53">
        <v>40112</v>
      </c>
      <c r="B1341" s="54" t="s">
        <v>239</v>
      </c>
      <c r="C1341" s="54" t="s">
        <v>240</v>
      </c>
      <c r="D1341" s="54">
        <v>69</v>
      </c>
    </row>
    <row r="1342" spans="1:4">
      <c r="A1342" s="53">
        <v>40112</v>
      </c>
      <c r="B1342" s="54" t="s">
        <v>239</v>
      </c>
      <c r="C1342" s="54" t="s">
        <v>240</v>
      </c>
      <c r="D1342" s="54">
        <v>84</v>
      </c>
    </row>
    <row r="1343" spans="1:4">
      <c r="A1343" s="53">
        <v>40112</v>
      </c>
      <c r="B1343" s="54" t="s">
        <v>239</v>
      </c>
      <c r="C1343" s="54" t="s">
        <v>240</v>
      </c>
      <c r="D1343" s="54">
        <v>352</v>
      </c>
    </row>
    <row r="1344" spans="1:4">
      <c r="A1344" s="53">
        <v>40112</v>
      </c>
      <c r="B1344" s="54" t="s">
        <v>239</v>
      </c>
      <c r="C1344" s="54" t="s">
        <v>240</v>
      </c>
      <c r="D1344" s="54">
        <v>55</v>
      </c>
    </row>
    <row r="1345" spans="1:4">
      <c r="A1345" s="53">
        <v>40112</v>
      </c>
      <c r="B1345" s="54" t="s">
        <v>239</v>
      </c>
      <c r="C1345" s="54" t="s">
        <v>240</v>
      </c>
      <c r="D1345" s="54">
        <v>54</v>
      </c>
    </row>
    <row r="1346" spans="1:4">
      <c r="A1346" s="53">
        <v>40112</v>
      </c>
      <c r="B1346" s="54" t="s">
        <v>239</v>
      </c>
      <c r="C1346" s="54" t="s">
        <v>240</v>
      </c>
      <c r="D1346" s="54">
        <v>86</v>
      </c>
    </row>
    <row r="1347" spans="1:4">
      <c r="A1347" s="53">
        <v>40112</v>
      </c>
      <c r="B1347" s="54" t="s">
        <v>239</v>
      </c>
      <c r="C1347" s="54" t="s">
        <v>240</v>
      </c>
      <c r="D1347" s="54">
        <v>50</v>
      </c>
    </row>
    <row r="1348" spans="1:4">
      <c r="A1348" s="53">
        <v>40113</v>
      </c>
      <c r="B1348" s="54" t="s">
        <v>241</v>
      </c>
      <c r="C1348" s="54" t="s">
        <v>247</v>
      </c>
      <c r="D1348" s="54">
        <v>200</v>
      </c>
    </row>
    <row r="1349" spans="1:4">
      <c r="A1349" s="53">
        <v>40113</v>
      </c>
      <c r="B1349" s="54" t="s">
        <v>239</v>
      </c>
      <c r="C1349" s="54" t="s">
        <v>254</v>
      </c>
      <c r="D1349" s="54">
        <v>144</v>
      </c>
    </row>
    <row r="1350" spans="1:4">
      <c r="A1350" s="53">
        <v>40113</v>
      </c>
      <c r="B1350" s="54" t="s">
        <v>249</v>
      </c>
      <c r="C1350" s="54" t="s">
        <v>249</v>
      </c>
      <c r="D1350" s="54">
        <v>500</v>
      </c>
    </row>
    <row r="1351" spans="1:4">
      <c r="A1351" s="53">
        <v>40114</v>
      </c>
      <c r="B1351" s="54" t="s">
        <v>239</v>
      </c>
      <c r="C1351" s="54" t="s">
        <v>254</v>
      </c>
      <c r="D1351" s="54">
        <v>136</v>
      </c>
    </row>
    <row r="1352" spans="1:4">
      <c r="A1352" s="53">
        <v>40114</v>
      </c>
      <c r="B1352" s="54" t="s">
        <v>239</v>
      </c>
      <c r="C1352" s="54" t="s">
        <v>240</v>
      </c>
      <c r="D1352" s="54">
        <v>35</v>
      </c>
    </row>
    <row r="1353" spans="1:4">
      <c r="A1353" s="53">
        <v>40114</v>
      </c>
      <c r="B1353" s="54" t="s">
        <v>243</v>
      </c>
      <c r="C1353" s="54" t="s">
        <v>244</v>
      </c>
      <c r="D1353" s="54">
        <v>3000</v>
      </c>
    </row>
    <row r="1354" spans="1:4">
      <c r="A1354" s="53">
        <v>40114</v>
      </c>
      <c r="B1354" s="54" t="s">
        <v>243</v>
      </c>
      <c r="C1354" s="54" t="s">
        <v>244</v>
      </c>
      <c r="D1354" s="54">
        <v>264</v>
      </c>
    </row>
    <row r="1355" spans="1:4">
      <c r="A1355" s="53">
        <v>40115</v>
      </c>
      <c r="B1355" s="54" t="s">
        <v>239</v>
      </c>
      <c r="C1355" s="54" t="s">
        <v>254</v>
      </c>
      <c r="D1355" s="54">
        <v>106</v>
      </c>
    </row>
    <row r="1356" spans="1:4">
      <c r="A1356" s="53">
        <v>40116</v>
      </c>
      <c r="B1356" s="54" t="s">
        <v>239</v>
      </c>
      <c r="C1356" s="54" t="s">
        <v>254</v>
      </c>
      <c r="D1356" s="54">
        <v>500</v>
      </c>
    </row>
    <row r="1357" spans="1:4">
      <c r="A1357" s="53">
        <v>40116</v>
      </c>
      <c r="B1357" s="54" t="s">
        <v>243</v>
      </c>
      <c r="C1357" s="54" t="s">
        <v>244</v>
      </c>
      <c r="D1357" s="54">
        <v>413</v>
      </c>
    </row>
    <row r="1358" spans="1:4">
      <c r="A1358" s="53">
        <v>40116</v>
      </c>
      <c r="B1358" s="54" t="s">
        <v>245</v>
      </c>
      <c r="C1358" s="54" t="s">
        <v>246</v>
      </c>
      <c r="D1358" s="54">
        <v>21</v>
      </c>
    </row>
    <row r="1359" spans="1:4">
      <c r="A1359" s="53">
        <v>40116</v>
      </c>
      <c r="B1359" s="54" t="s">
        <v>245</v>
      </c>
      <c r="C1359" s="54" t="s">
        <v>246</v>
      </c>
      <c r="D1359" s="54">
        <v>25</v>
      </c>
    </row>
    <row r="1360" spans="1:4">
      <c r="A1360" s="53">
        <v>40117</v>
      </c>
      <c r="B1360" s="54" t="s">
        <v>245</v>
      </c>
      <c r="C1360" s="54" t="s">
        <v>246</v>
      </c>
      <c r="D1360" s="54">
        <v>100</v>
      </c>
    </row>
    <row r="1361" spans="1:4">
      <c r="A1361" s="53">
        <v>40117</v>
      </c>
      <c r="B1361" s="54" t="s">
        <v>245</v>
      </c>
      <c r="C1361" s="54" t="s">
        <v>246</v>
      </c>
      <c r="D1361" s="54">
        <v>21</v>
      </c>
    </row>
    <row r="1362" spans="1:4">
      <c r="A1362" s="53">
        <v>40117</v>
      </c>
      <c r="B1362" s="54" t="s">
        <v>245</v>
      </c>
      <c r="C1362" s="54" t="s">
        <v>246</v>
      </c>
      <c r="D1362" s="54">
        <v>255</v>
      </c>
    </row>
    <row r="1363" spans="1:4">
      <c r="A1363" s="53">
        <v>40118</v>
      </c>
      <c r="B1363" s="54" t="s">
        <v>249</v>
      </c>
      <c r="C1363" s="54" t="s">
        <v>249</v>
      </c>
      <c r="D1363" s="54">
        <v>500</v>
      </c>
    </row>
    <row r="1364" spans="1:4">
      <c r="A1364" s="53">
        <v>40119</v>
      </c>
      <c r="B1364" s="54" t="s">
        <v>245</v>
      </c>
      <c r="C1364" s="54" t="s">
        <v>246</v>
      </c>
      <c r="D1364" s="54">
        <v>50</v>
      </c>
    </row>
    <row r="1365" spans="1:4">
      <c r="A1365" s="53">
        <v>40119</v>
      </c>
      <c r="B1365" s="54" t="s">
        <v>239</v>
      </c>
      <c r="C1365" s="54" t="s">
        <v>254</v>
      </c>
      <c r="D1365" s="54">
        <v>127</v>
      </c>
    </row>
    <row r="1366" spans="1:4">
      <c r="A1366" s="53">
        <v>40119</v>
      </c>
      <c r="B1366" s="54" t="s">
        <v>243</v>
      </c>
      <c r="C1366" s="54" t="s">
        <v>244</v>
      </c>
      <c r="D1366" s="54">
        <v>485</v>
      </c>
    </row>
    <row r="1367" spans="1:4">
      <c r="A1367" s="53">
        <v>40119</v>
      </c>
      <c r="B1367" s="54" t="s">
        <v>245</v>
      </c>
      <c r="C1367" s="54" t="s">
        <v>246</v>
      </c>
      <c r="D1367" s="54">
        <v>882</v>
      </c>
    </row>
    <row r="1368" spans="1:4">
      <c r="A1368" s="53">
        <v>40120</v>
      </c>
      <c r="B1368" s="54" t="s">
        <v>239</v>
      </c>
      <c r="C1368" s="54" t="s">
        <v>254</v>
      </c>
      <c r="D1368" s="54">
        <v>330</v>
      </c>
    </row>
    <row r="1369" spans="1:4">
      <c r="A1369" s="53">
        <v>40122</v>
      </c>
      <c r="B1369" s="54" t="s">
        <v>239</v>
      </c>
      <c r="C1369" s="54" t="s">
        <v>240</v>
      </c>
      <c r="D1369" s="54">
        <v>45</v>
      </c>
    </row>
    <row r="1370" spans="1:4">
      <c r="A1370" s="53">
        <v>40122</v>
      </c>
      <c r="B1370" s="54" t="s">
        <v>245</v>
      </c>
      <c r="C1370" s="54" t="s">
        <v>253</v>
      </c>
      <c r="D1370" s="54">
        <v>1500</v>
      </c>
    </row>
    <row r="1371" spans="1:4">
      <c r="A1371" s="53">
        <v>40123</v>
      </c>
      <c r="B1371" s="54" t="s">
        <v>239</v>
      </c>
      <c r="C1371" s="54" t="s">
        <v>240</v>
      </c>
      <c r="D1371" s="54">
        <v>20</v>
      </c>
    </row>
    <row r="1372" spans="1:4">
      <c r="A1372" s="53">
        <v>40123</v>
      </c>
      <c r="B1372" s="54" t="s">
        <v>241</v>
      </c>
      <c r="C1372" s="54" t="s">
        <v>242</v>
      </c>
      <c r="D1372" s="54">
        <v>175</v>
      </c>
    </row>
    <row r="1373" spans="1:4">
      <c r="A1373" s="53">
        <v>40123</v>
      </c>
      <c r="B1373" s="54" t="s">
        <v>241</v>
      </c>
      <c r="C1373" s="54" t="s">
        <v>242</v>
      </c>
      <c r="D1373" s="54">
        <v>260</v>
      </c>
    </row>
    <row r="1374" spans="1:4">
      <c r="A1374" s="53">
        <v>40123</v>
      </c>
      <c r="B1374" s="54" t="s">
        <v>243</v>
      </c>
      <c r="C1374" s="54" t="s">
        <v>244</v>
      </c>
      <c r="D1374" s="54">
        <v>2000</v>
      </c>
    </row>
    <row r="1375" spans="1:4">
      <c r="A1375" s="53">
        <v>40124</v>
      </c>
      <c r="B1375" s="54" t="s">
        <v>243</v>
      </c>
      <c r="C1375" s="54" t="s">
        <v>244</v>
      </c>
      <c r="D1375" s="54">
        <v>1360</v>
      </c>
    </row>
    <row r="1376" spans="1:4">
      <c r="A1376" s="53">
        <v>40125</v>
      </c>
      <c r="B1376" s="54" t="s">
        <v>239</v>
      </c>
      <c r="C1376" s="54" t="s">
        <v>240</v>
      </c>
      <c r="D1376" s="54">
        <v>61</v>
      </c>
    </row>
    <row r="1377" spans="1:4">
      <c r="A1377" s="53">
        <v>40125</v>
      </c>
      <c r="B1377" s="54" t="s">
        <v>239</v>
      </c>
      <c r="C1377" s="54" t="s">
        <v>240</v>
      </c>
      <c r="D1377" s="54">
        <v>500</v>
      </c>
    </row>
    <row r="1378" spans="1:4">
      <c r="A1378" s="53">
        <v>40125</v>
      </c>
      <c r="B1378" s="54" t="s">
        <v>249</v>
      </c>
      <c r="C1378" s="54" t="s">
        <v>249</v>
      </c>
      <c r="D1378" s="54">
        <v>505</v>
      </c>
    </row>
    <row r="1379" spans="1:4">
      <c r="A1379" s="53">
        <v>40126</v>
      </c>
      <c r="B1379" s="54" t="s">
        <v>239</v>
      </c>
      <c r="C1379" s="54" t="s">
        <v>254</v>
      </c>
      <c r="D1379" s="54">
        <v>200</v>
      </c>
    </row>
    <row r="1380" spans="1:4">
      <c r="A1380" s="53">
        <v>40126</v>
      </c>
      <c r="B1380" s="54" t="s">
        <v>239</v>
      </c>
      <c r="C1380" s="54" t="s">
        <v>254</v>
      </c>
      <c r="D1380" s="54">
        <v>105</v>
      </c>
    </row>
    <row r="1381" spans="1:4">
      <c r="A1381" s="53">
        <v>40126</v>
      </c>
      <c r="B1381" s="54" t="s">
        <v>243</v>
      </c>
      <c r="C1381" s="54" t="s">
        <v>251</v>
      </c>
      <c r="D1381" s="54">
        <v>15</v>
      </c>
    </row>
    <row r="1382" spans="1:4">
      <c r="A1382" s="53">
        <v>40127</v>
      </c>
      <c r="B1382" s="54" t="s">
        <v>239</v>
      </c>
      <c r="C1382" s="54" t="s">
        <v>254</v>
      </c>
      <c r="D1382" s="54">
        <v>137</v>
      </c>
    </row>
    <row r="1383" spans="1:4">
      <c r="A1383" s="53">
        <v>40127</v>
      </c>
      <c r="B1383" s="54" t="s">
        <v>239</v>
      </c>
      <c r="C1383" s="54" t="s">
        <v>240</v>
      </c>
      <c r="D1383" s="54">
        <v>110</v>
      </c>
    </row>
    <row r="1384" spans="1:4">
      <c r="A1384" s="53">
        <v>40127</v>
      </c>
      <c r="B1384" s="54" t="s">
        <v>239</v>
      </c>
      <c r="C1384" s="54" t="s">
        <v>240</v>
      </c>
      <c r="D1384" s="54">
        <v>627</v>
      </c>
    </row>
    <row r="1385" spans="1:4">
      <c r="A1385" s="53">
        <v>40127</v>
      </c>
      <c r="B1385" s="54" t="s">
        <v>239</v>
      </c>
      <c r="C1385" s="54" t="s">
        <v>240</v>
      </c>
      <c r="D1385" s="54">
        <v>687</v>
      </c>
    </row>
    <row r="1386" spans="1:4">
      <c r="A1386" s="53">
        <v>40127</v>
      </c>
      <c r="B1386" s="54" t="s">
        <v>239</v>
      </c>
      <c r="C1386" s="54" t="s">
        <v>240</v>
      </c>
      <c r="D1386" s="54">
        <v>250</v>
      </c>
    </row>
    <row r="1387" spans="1:4">
      <c r="A1387" s="53">
        <v>40127</v>
      </c>
      <c r="B1387" s="54" t="s">
        <v>239</v>
      </c>
      <c r="C1387" s="54" t="s">
        <v>240</v>
      </c>
      <c r="D1387" s="54">
        <v>1828</v>
      </c>
    </row>
    <row r="1388" spans="1:4">
      <c r="A1388" s="53">
        <v>40127</v>
      </c>
      <c r="B1388" s="54" t="s">
        <v>239</v>
      </c>
      <c r="C1388" s="54" t="s">
        <v>240</v>
      </c>
      <c r="D1388" s="54">
        <v>3008</v>
      </c>
    </row>
    <row r="1389" spans="1:4">
      <c r="A1389" s="53">
        <v>40127</v>
      </c>
      <c r="B1389" s="54" t="s">
        <v>239</v>
      </c>
      <c r="C1389" s="54" t="s">
        <v>240</v>
      </c>
      <c r="D1389" s="54">
        <v>61</v>
      </c>
    </row>
    <row r="1390" spans="1:4">
      <c r="A1390" s="53">
        <v>40127</v>
      </c>
      <c r="B1390" s="54" t="s">
        <v>239</v>
      </c>
      <c r="C1390" s="54" t="s">
        <v>240</v>
      </c>
      <c r="D1390" s="54">
        <v>50</v>
      </c>
    </row>
    <row r="1391" spans="1:4">
      <c r="A1391" s="53">
        <v>40128</v>
      </c>
      <c r="B1391" s="54" t="s">
        <v>239</v>
      </c>
      <c r="C1391" s="54" t="s">
        <v>254</v>
      </c>
      <c r="D1391" s="54">
        <v>180</v>
      </c>
    </row>
    <row r="1392" spans="1:4">
      <c r="A1392" s="53">
        <v>40128</v>
      </c>
      <c r="B1392" s="54" t="s">
        <v>245</v>
      </c>
      <c r="C1392" s="54" t="s">
        <v>246</v>
      </c>
      <c r="D1392" s="54">
        <v>25</v>
      </c>
    </row>
    <row r="1393" spans="1:4">
      <c r="A1393" s="53">
        <v>40128</v>
      </c>
      <c r="B1393" s="54" t="s">
        <v>243</v>
      </c>
      <c r="C1393" s="54" t="s">
        <v>244</v>
      </c>
      <c r="D1393" s="54">
        <v>460</v>
      </c>
    </row>
    <row r="1394" spans="1:4">
      <c r="A1394" s="53">
        <v>40129</v>
      </c>
      <c r="B1394" s="54" t="s">
        <v>239</v>
      </c>
      <c r="C1394" s="54" t="s">
        <v>254</v>
      </c>
      <c r="D1394" s="54">
        <v>252</v>
      </c>
    </row>
    <row r="1395" spans="1:4">
      <c r="A1395" s="53">
        <v>40129</v>
      </c>
      <c r="B1395" s="54" t="s">
        <v>239</v>
      </c>
      <c r="C1395" s="54" t="s">
        <v>254</v>
      </c>
      <c r="D1395" s="54">
        <v>360</v>
      </c>
    </row>
    <row r="1396" spans="1:4">
      <c r="A1396" s="53">
        <v>40130</v>
      </c>
      <c r="B1396" s="54" t="s">
        <v>239</v>
      </c>
      <c r="C1396" s="54" t="s">
        <v>240</v>
      </c>
      <c r="D1396" s="54">
        <v>42</v>
      </c>
    </row>
    <row r="1397" spans="1:4">
      <c r="A1397" s="53">
        <v>40130</v>
      </c>
      <c r="B1397" s="54" t="s">
        <v>245</v>
      </c>
      <c r="C1397" s="54" t="s">
        <v>246</v>
      </c>
      <c r="D1397" s="54">
        <v>28</v>
      </c>
    </row>
    <row r="1398" spans="1:4">
      <c r="A1398" s="53">
        <v>40130</v>
      </c>
      <c r="B1398" s="54" t="s">
        <v>245</v>
      </c>
      <c r="C1398" s="54" t="s">
        <v>246</v>
      </c>
      <c r="D1398" s="54">
        <v>55</v>
      </c>
    </row>
    <row r="1399" spans="1:4">
      <c r="A1399" s="53">
        <v>40130</v>
      </c>
      <c r="B1399" s="54" t="s">
        <v>245</v>
      </c>
      <c r="C1399" s="54" t="s">
        <v>250</v>
      </c>
      <c r="D1399" s="54">
        <v>2643.17</v>
      </c>
    </row>
    <row r="1400" spans="1:4">
      <c r="A1400" s="53">
        <v>40131</v>
      </c>
      <c r="B1400" s="54" t="s">
        <v>249</v>
      </c>
      <c r="C1400" s="54" t="s">
        <v>249</v>
      </c>
      <c r="D1400" s="54">
        <v>500</v>
      </c>
    </row>
    <row r="1401" spans="1:4">
      <c r="A1401" s="53">
        <v>40132</v>
      </c>
      <c r="B1401" s="54" t="s">
        <v>245</v>
      </c>
      <c r="C1401" s="54" t="s">
        <v>250</v>
      </c>
      <c r="D1401" s="54">
        <v>22500</v>
      </c>
    </row>
    <row r="1402" spans="1:4">
      <c r="A1402" s="53">
        <v>40134</v>
      </c>
      <c r="B1402" s="54" t="s">
        <v>239</v>
      </c>
      <c r="C1402" s="54" t="s">
        <v>254</v>
      </c>
      <c r="D1402" s="54">
        <v>103</v>
      </c>
    </row>
    <row r="1403" spans="1:4">
      <c r="A1403" s="53">
        <v>40134</v>
      </c>
      <c r="B1403" s="54" t="s">
        <v>249</v>
      </c>
      <c r="C1403" s="54" t="s">
        <v>249</v>
      </c>
      <c r="D1403" s="54">
        <v>500</v>
      </c>
    </row>
    <row r="1404" spans="1:4">
      <c r="A1404" s="53">
        <v>40135</v>
      </c>
      <c r="B1404" s="54" t="s">
        <v>239</v>
      </c>
      <c r="C1404" s="54" t="s">
        <v>254</v>
      </c>
      <c r="D1404" s="54">
        <v>540</v>
      </c>
    </row>
    <row r="1405" spans="1:4">
      <c r="A1405" s="53">
        <v>40135</v>
      </c>
      <c r="B1405" s="54" t="s">
        <v>245</v>
      </c>
      <c r="C1405" s="54" t="s">
        <v>246</v>
      </c>
      <c r="D1405" s="54">
        <v>50</v>
      </c>
    </row>
    <row r="1406" spans="1:4">
      <c r="A1406" s="53">
        <v>40135</v>
      </c>
      <c r="B1406" s="54" t="s">
        <v>245</v>
      </c>
      <c r="C1406" s="54" t="s">
        <v>253</v>
      </c>
      <c r="D1406" s="54">
        <v>1500</v>
      </c>
    </row>
    <row r="1407" spans="1:4">
      <c r="A1407" s="53">
        <v>40135</v>
      </c>
      <c r="B1407" s="54" t="s">
        <v>239</v>
      </c>
      <c r="C1407" s="54" t="s">
        <v>254</v>
      </c>
      <c r="D1407" s="54">
        <v>210</v>
      </c>
    </row>
    <row r="1408" spans="1:4">
      <c r="A1408" s="53">
        <v>40136</v>
      </c>
      <c r="B1408" s="54" t="s">
        <v>239</v>
      </c>
      <c r="C1408" s="54" t="s">
        <v>254</v>
      </c>
      <c r="D1408" s="54">
        <v>98</v>
      </c>
    </row>
    <row r="1409" spans="1:4">
      <c r="A1409" s="53">
        <v>40136</v>
      </c>
      <c r="B1409" s="54" t="s">
        <v>239</v>
      </c>
      <c r="C1409" s="54" t="s">
        <v>240</v>
      </c>
      <c r="D1409" s="54">
        <v>128</v>
      </c>
    </row>
    <row r="1410" spans="1:4">
      <c r="A1410" s="53">
        <v>40136</v>
      </c>
      <c r="B1410" s="54" t="s">
        <v>241</v>
      </c>
      <c r="C1410" s="54" t="s">
        <v>257</v>
      </c>
      <c r="D1410" s="54">
        <v>99</v>
      </c>
    </row>
    <row r="1411" spans="1:4">
      <c r="A1411" s="53">
        <v>40137</v>
      </c>
      <c r="B1411" s="54" t="s">
        <v>239</v>
      </c>
      <c r="C1411" s="54" t="s">
        <v>240</v>
      </c>
      <c r="D1411" s="54">
        <v>527</v>
      </c>
    </row>
    <row r="1412" spans="1:4">
      <c r="A1412" s="53">
        <v>40137</v>
      </c>
      <c r="B1412" s="54" t="s">
        <v>243</v>
      </c>
      <c r="C1412" s="54" t="s">
        <v>244</v>
      </c>
      <c r="D1412" s="54">
        <v>1500</v>
      </c>
    </row>
    <row r="1413" spans="1:4">
      <c r="A1413" s="53">
        <v>40138</v>
      </c>
      <c r="B1413" s="54" t="s">
        <v>245</v>
      </c>
      <c r="C1413" s="54" t="s">
        <v>246</v>
      </c>
      <c r="D1413" s="54">
        <v>1000</v>
      </c>
    </row>
    <row r="1414" spans="1:4">
      <c r="A1414" s="53">
        <v>40138</v>
      </c>
      <c r="B1414" s="54" t="s">
        <v>239</v>
      </c>
      <c r="C1414" s="54" t="s">
        <v>240</v>
      </c>
      <c r="D1414" s="54">
        <v>20</v>
      </c>
    </row>
    <row r="1415" spans="1:4">
      <c r="A1415" s="53">
        <v>40138</v>
      </c>
      <c r="B1415" s="54" t="s">
        <v>237</v>
      </c>
      <c r="C1415" s="54" t="s">
        <v>238</v>
      </c>
      <c r="D1415" s="54">
        <v>558</v>
      </c>
    </row>
    <row r="1416" spans="1:4">
      <c r="A1416" s="53">
        <v>40138</v>
      </c>
      <c r="B1416" s="54" t="s">
        <v>249</v>
      </c>
      <c r="C1416" s="54" t="s">
        <v>249</v>
      </c>
      <c r="D1416" s="54">
        <v>500</v>
      </c>
    </row>
    <row r="1417" spans="1:4">
      <c r="A1417" s="53">
        <v>40138</v>
      </c>
      <c r="B1417" s="54" t="s">
        <v>239</v>
      </c>
      <c r="C1417" s="54" t="s">
        <v>254</v>
      </c>
      <c r="D1417" s="54">
        <v>750</v>
      </c>
    </row>
    <row r="1418" spans="1:4">
      <c r="A1418" s="53">
        <v>40140</v>
      </c>
      <c r="B1418" s="54" t="s">
        <v>239</v>
      </c>
      <c r="C1418" s="54" t="s">
        <v>254</v>
      </c>
      <c r="D1418" s="54">
        <v>157</v>
      </c>
    </row>
    <row r="1419" spans="1:4">
      <c r="A1419" s="53">
        <v>40140</v>
      </c>
      <c r="B1419" s="54" t="s">
        <v>243</v>
      </c>
      <c r="C1419" s="54" t="s">
        <v>244</v>
      </c>
      <c r="D1419" s="54">
        <v>275</v>
      </c>
    </row>
    <row r="1420" spans="1:4">
      <c r="A1420" s="53">
        <v>40141</v>
      </c>
      <c r="B1420" s="54" t="s">
        <v>239</v>
      </c>
      <c r="C1420" s="54" t="s">
        <v>254</v>
      </c>
      <c r="D1420" s="54">
        <v>120</v>
      </c>
    </row>
    <row r="1421" spans="1:4">
      <c r="A1421" s="53">
        <v>40141</v>
      </c>
      <c r="B1421" s="54" t="s">
        <v>239</v>
      </c>
      <c r="C1421" s="54" t="s">
        <v>254</v>
      </c>
      <c r="D1421" s="54">
        <v>232</v>
      </c>
    </row>
    <row r="1422" spans="1:4">
      <c r="A1422" s="53">
        <v>40141</v>
      </c>
      <c r="B1422" s="54" t="s">
        <v>239</v>
      </c>
      <c r="C1422" s="54" t="s">
        <v>240</v>
      </c>
      <c r="D1422" s="54">
        <v>180</v>
      </c>
    </row>
    <row r="1423" spans="1:4">
      <c r="A1423" s="53">
        <v>40142</v>
      </c>
      <c r="B1423" s="54" t="s">
        <v>243</v>
      </c>
      <c r="C1423" s="54" t="s">
        <v>251</v>
      </c>
      <c r="D1423" s="54">
        <v>15</v>
      </c>
    </row>
    <row r="1424" spans="1:4">
      <c r="A1424" s="53">
        <v>40142</v>
      </c>
      <c r="B1424" s="54" t="s">
        <v>239</v>
      </c>
      <c r="C1424" s="54" t="s">
        <v>254</v>
      </c>
      <c r="D1424" s="54">
        <v>750</v>
      </c>
    </row>
    <row r="1425" spans="1:4">
      <c r="A1425" s="53">
        <v>40143</v>
      </c>
      <c r="B1425" s="54" t="s">
        <v>239</v>
      </c>
      <c r="C1425" s="54" t="s">
        <v>240</v>
      </c>
      <c r="D1425" s="54">
        <v>549</v>
      </c>
    </row>
    <row r="1426" spans="1:4">
      <c r="A1426" s="53">
        <v>40146</v>
      </c>
      <c r="B1426" s="54" t="s">
        <v>241</v>
      </c>
      <c r="C1426" s="54" t="s">
        <v>247</v>
      </c>
      <c r="D1426" s="54">
        <v>524</v>
      </c>
    </row>
    <row r="1427" spans="1:4">
      <c r="A1427" s="53">
        <v>40146</v>
      </c>
      <c r="B1427" s="54" t="s">
        <v>241</v>
      </c>
      <c r="C1427" s="54" t="s">
        <v>247</v>
      </c>
      <c r="D1427" s="54">
        <v>159</v>
      </c>
    </row>
    <row r="1428" spans="1:4">
      <c r="A1428" s="53">
        <v>40146</v>
      </c>
      <c r="B1428" s="54" t="s">
        <v>239</v>
      </c>
      <c r="C1428" s="54" t="s">
        <v>240</v>
      </c>
      <c r="D1428" s="54">
        <v>365</v>
      </c>
    </row>
    <row r="1429" spans="1:4">
      <c r="A1429" s="53">
        <v>40146</v>
      </c>
      <c r="B1429" s="54" t="s">
        <v>248</v>
      </c>
      <c r="C1429" s="54" t="s">
        <v>260</v>
      </c>
      <c r="D1429" s="54">
        <v>1500</v>
      </c>
    </row>
    <row r="1430" spans="1:4">
      <c r="A1430" s="53">
        <v>40146</v>
      </c>
      <c r="B1430" s="54" t="s">
        <v>262</v>
      </c>
      <c r="C1430" s="54" t="s">
        <v>262</v>
      </c>
      <c r="D1430" s="54">
        <v>3000</v>
      </c>
    </row>
    <row r="1431" spans="1:4">
      <c r="A1431" s="53">
        <v>40146</v>
      </c>
      <c r="B1431" s="54" t="s">
        <v>248</v>
      </c>
      <c r="C1431" s="54" t="s">
        <v>260</v>
      </c>
      <c r="D1431" s="54">
        <v>1600</v>
      </c>
    </row>
    <row r="1432" spans="1:4">
      <c r="A1432" s="53">
        <v>40146</v>
      </c>
      <c r="B1432" s="54" t="s">
        <v>249</v>
      </c>
      <c r="C1432" s="54" t="s">
        <v>249</v>
      </c>
      <c r="D1432" s="54">
        <v>500</v>
      </c>
    </row>
    <row r="1433" spans="1:4">
      <c r="A1433" s="53">
        <v>40147</v>
      </c>
      <c r="B1433" s="54" t="s">
        <v>239</v>
      </c>
      <c r="C1433" s="54" t="s">
        <v>254</v>
      </c>
      <c r="D1433" s="54">
        <v>130</v>
      </c>
    </row>
    <row r="1434" spans="1:4">
      <c r="A1434" s="53">
        <v>40147</v>
      </c>
      <c r="B1434" s="54" t="s">
        <v>245</v>
      </c>
      <c r="C1434" s="54" t="s">
        <v>246</v>
      </c>
      <c r="D1434" s="54">
        <v>255</v>
      </c>
    </row>
    <row r="1435" spans="1:4">
      <c r="A1435" s="53">
        <v>40147</v>
      </c>
      <c r="B1435" s="54" t="s">
        <v>239</v>
      </c>
      <c r="C1435" s="54" t="s">
        <v>254</v>
      </c>
      <c r="D1435" s="54">
        <v>307</v>
      </c>
    </row>
    <row r="1436" spans="1:4">
      <c r="A1436" s="53">
        <v>40147</v>
      </c>
      <c r="B1436" s="54" t="s">
        <v>243</v>
      </c>
      <c r="C1436" s="54" t="s">
        <v>244</v>
      </c>
      <c r="D1436" s="54">
        <v>1218</v>
      </c>
    </row>
    <row r="1437" spans="1:4">
      <c r="A1437" s="53">
        <v>40147</v>
      </c>
      <c r="B1437" s="54" t="s">
        <v>241</v>
      </c>
      <c r="C1437" s="54" t="s">
        <v>242</v>
      </c>
      <c r="D1437" s="54">
        <v>76</v>
      </c>
    </row>
    <row r="1438" spans="1:4">
      <c r="A1438" s="53">
        <v>40147</v>
      </c>
      <c r="B1438" s="54" t="s">
        <v>241</v>
      </c>
      <c r="C1438" s="54" t="s">
        <v>242</v>
      </c>
      <c r="D1438" s="54">
        <v>102</v>
      </c>
    </row>
    <row r="1439" spans="1:4">
      <c r="A1439" s="53">
        <v>40147</v>
      </c>
      <c r="B1439" s="54" t="s">
        <v>237</v>
      </c>
      <c r="C1439" s="54" t="s">
        <v>238</v>
      </c>
      <c r="D1439" s="54">
        <v>80</v>
      </c>
    </row>
    <row r="1440" spans="1:4">
      <c r="A1440" s="53">
        <v>40147</v>
      </c>
      <c r="B1440" s="54" t="s">
        <v>239</v>
      </c>
      <c r="C1440" s="54" t="s">
        <v>240</v>
      </c>
      <c r="D1440" s="54">
        <v>150</v>
      </c>
    </row>
    <row r="1441" spans="1:4">
      <c r="A1441" s="53">
        <v>40147</v>
      </c>
      <c r="B1441" s="54" t="s">
        <v>239</v>
      </c>
      <c r="C1441" s="54" t="s">
        <v>240</v>
      </c>
      <c r="D1441" s="54">
        <v>28</v>
      </c>
    </row>
    <row r="1442" spans="1:4">
      <c r="A1442" s="53">
        <v>40147</v>
      </c>
      <c r="B1442" s="54" t="s">
        <v>239</v>
      </c>
      <c r="C1442" s="54" t="s">
        <v>240</v>
      </c>
      <c r="D1442" s="54">
        <v>58</v>
      </c>
    </row>
    <row r="1443" spans="1:4">
      <c r="A1443" s="53">
        <v>40147</v>
      </c>
      <c r="B1443" s="54" t="s">
        <v>239</v>
      </c>
      <c r="C1443" s="54" t="s">
        <v>240</v>
      </c>
      <c r="D1443" s="54">
        <v>236</v>
      </c>
    </row>
    <row r="1444" spans="1:4">
      <c r="A1444" s="53">
        <v>40147</v>
      </c>
      <c r="B1444" s="54" t="s">
        <v>239</v>
      </c>
      <c r="C1444" s="54" t="s">
        <v>240</v>
      </c>
      <c r="D1444" s="54">
        <v>130</v>
      </c>
    </row>
    <row r="1445" spans="1:4">
      <c r="A1445" s="53">
        <v>40147</v>
      </c>
      <c r="B1445" s="54" t="s">
        <v>239</v>
      </c>
      <c r="C1445" s="54" t="s">
        <v>240</v>
      </c>
      <c r="D1445" s="54">
        <v>88</v>
      </c>
    </row>
    <row r="1446" spans="1:4">
      <c r="A1446" s="53">
        <v>40147</v>
      </c>
      <c r="B1446" s="54" t="s">
        <v>239</v>
      </c>
      <c r="C1446" s="54" t="s">
        <v>240</v>
      </c>
      <c r="D1446" s="54">
        <v>175</v>
      </c>
    </row>
    <row r="1447" spans="1:4">
      <c r="A1447" s="53">
        <v>40147</v>
      </c>
      <c r="B1447" s="54" t="s">
        <v>239</v>
      </c>
      <c r="C1447" s="54" t="s">
        <v>240</v>
      </c>
      <c r="D1447" s="54">
        <v>326</v>
      </c>
    </row>
    <row r="1448" spans="1:4">
      <c r="A1448" s="53">
        <v>40147</v>
      </c>
      <c r="B1448" s="54" t="s">
        <v>239</v>
      </c>
      <c r="C1448" s="54" t="s">
        <v>240</v>
      </c>
      <c r="D1448" s="54">
        <v>117</v>
      </c>
    </row>
    <row r="1449" spans="1:4">
      <c r="A1449" s="53">
        <v>40147</v>
      </c>
      <c r="B1449" s="54" t="s">
        <v>239</v>
      </c>
      <c r="C1449" s="54" t="s">
        <v>240</v>
      </c>
      <c r="D1449" s="54">
        <v>42</v>
      </c>
    </row>
    <row r="1450" spans="1:4">
      <c r="A1450" s="53">
        <v>40147</v>
      </c>
      <c r="B1450" s="54" t="s">
        <v>239</v>
      </c>
      <c r="C1450" s="54" t="s">
        <v>240</v>
      </c>
      <c r="D1450" s="54">
        <v>135</v>
      </c>
    </row>
    <row r="1451" spans="1:4">
      <c r="A1451" s="53">
        <v>40147</v>
      </c>
      <c r="B1451" s="54" t="s">
        <v>239</v>
      </c>
      <c r="C1451" s="54" t="s">
        <v>240</v>
      </c>
      <c r="D1451" s="54">
        <v>84</v>
      </c>
    </row>
    <row r="1452" spans="1:4">
      <c r="A1452" s="53">
        <v>40147</v>
      </c>
      <c r="B1452" s="54" t="s">
        <v>239</v>
      </c>
      <c r="C1452" s="54" t="s">
        <v>240</v>
      </c>
      <c r="D1452" s="54">
        <v>143</v>
      </c>
    </row>
    <row r="1453" spans="1:4">
      <c r="A1453" s="53">
        <v>40147</v>
      </c>
      <c r="B1453" s="54" t="s">
        <v>239</v>
      </c>
      <c r="C1453" s="54" t="s">
        <v>240</v>
      </c>
      <c r="D1453" s="54">
        <v>162</v>
      </c>
    </row>
    <row r="1454" spans="1:4">
      <c r="A1454" s="53">
        <v>40147</v>
      </c>
      <c r="B1454" s="54" t="s">
        <v>239</v>
      </c>
      <c r="C1454" s="54" t="s">
        <v>240</v>
      </c>
      <c r="D1454" s="54">
        <v>39</v>
      </c>
    </row>
    <row r="1455" spans="1:4">
      <c r="A1455" s="53">
        <v>40147</v>
      </c>
      <c r="B1455" s="54" t="s">
        <v>239</v>
      </c>
      <c r="C1455" s="54" t="s">
        <v>240</v>
      </c>
      <c r="D1455" s="54">
        <v>187</v>
      </c>
    </row>
    <row r="1456" spans="1:4">
      <c r="A1456" s="53">
        <v>40147</v>
      </c>
      <c r="B1456" s="54" t="s">
        <v>245</v>
      </c>
      <c r="C1456" s="54" t="s">
        <v>246</v>
      </c>
      <c r="D1456" s="54">
        <v>100</v>
      </c>
    </row>
    <row r="1457" spans="1:4">
      <c r="A1457" s="53">
        <v>40147</v>
      </c>
      <c r="B1457" s="54" t="s">
        <v>262</v>
      </c>
      <c r="C1457" s="54" t="s">
        <v>262</v>
      </c>
      <c r="D1457" s="54">
        <v>100</v>
      </c>
    </row>
    <row r="1458" spans="1:4">
      <c r="A1458" s="53">
        <v>40147</v>
      </c>
      <c r="B1458" s="54" t="s">
        <v>245</v>
      </c>
      <c r="C1458" s="54" t="s">
        <v>253</v>
      </c>
      <c r="D1458" s="54">
        <v>500</v>
      </c>
    </row>
    <row r="1459" spans="1:4">
      <c r="A1459" s="53">
        <v>40148</v>
      </c>
      <c r="B1459" s="54" t="s">
        <v>245</v>
      </c>
      <c r="C1459" s="54" t="s">
        <v>246</v>
      </c>
      <c r="D1459" s="54">
        <v>882</v>
      </c>
    </row>
    <row r="1460" spans="1:4">
      <c r="A1460" s="53">
        <v>40148</v>
      </c>
      <c r="B1460" s="54" t="s">
        <v>245</v>
      </c>
      <c r="C1460" s="54" t="s">
        <v>246</v>
      </c>
      <c r="D1460" s="54">
        <v>882</v>
      </c>
    </row>
    <row r="1461" spans="1:4">
      <c r="A1461" s="53">
        <v>40149</v>
      </c>
      <c r="B1461" s="54" t="s">
        <v>239</v>
      </c>
      <c r="C1461" s="54" t="s">
        <v>254</v>
      </c>
      <c r="D1461" s="54">
        <v>170</v>
      </c>
    </row>
    <row r="1462" spans="1:4">
      <c r="A1462" s="53">
        <v>40150</v>
      </c>
      <c r="B1462" s="54" t="s">
        <v>241</v>
      </c>
      <c r="C1462" s="54" t="s">
        <v>247</v>
      </c>
      <c r="D1462" s="54">
        <v>1675</v>
      </c>
    </row>
    <row r="1463" spans="1:4">
      <c r="A1463" s="53">
        <v>40150</v>
      </c>
      <c r="B1463" s="54" t="s">
        <v>243</v>
      </c>
      <c r="C1463" s="54" t="s">
        <v>251</v>
      </c>
      <c r="D1463" s="54">
        <v>15</v>
      </c>
    </row>
    <row r="1464" spans="1:4">
      <c r="A1464" s="53">
        <v>40150</v>
      </c>
      <c r="B1464" s="54" t="s">
        <v>239</v>
      </c>
      <c r="C1464" s="54" t="s">
        <v>240</v>
      </c>
      <c r="D1464" s="54">
        <v>137</v>
      </c>
    </row>
    <row r="1465" spans="1:4">
      <c r="A1465" s="53">
        <v>40151</v>
      </c>
      <c r="B1465" s="54" t="s">
        <v>239</v>
      </c>
      <c r="C1465" s="54" t="s">
        <v>254</v>
      </c>
      <c r="D1465" s="54">
        <v>109</v>
      </c>
    </row>
    <row r="1466" spans="1:4">
      <c r="A1466" s="53">
        <v>40151</v>
      </c>
      <c r="B1466" s="54" t="s">
        <v>239</v>
      </c>
      <c r="C1466" s="54" t="s">
        <v>240</v>
      </c>
      <c r="D1466" s="54">
        <v>750</v>
      </c>
    </row>
    <row r="1467" spans="1:4">
      <c r="A1467" s="53">
        <v>40151</v>
      </c>
      <c r="B1467" s="54" t="s">
        <v>249</v>
      </c>
      <c r="C1467" s="54" t="s">
        <v>249</v>
      </c>
      <c r="D1467" s="54">
        <v>822</v>
      </c>
    </row>
    <row r="1468" spans="1:4">
      <c r="A1468" s="53">
        <v>40153</v>
      </c>
      <c r="B1468" s="54" t="s">
        <v>239</v>
      </c>
      <c r="C1468" s="54" t="s">
        <v>254</v>
      </c>
      <c r="D1468" s="54">
        <v>115</v>
      </c>
    </row>
    <row r="1469" spans="1:4">
      <c r="A1469" s="53">
        <v>40153</v>
      </c>
      <c r="B1469" s="54" t="s">
        <v>239</v>
      </c>
      <c r="C1469" s="54" t="s">
        <v>240</v>
      </c>
      <c r="D1469" s="54">
        <v>400</v>
      </c>
    </row>
    <row r="1470" spans="1:4">
      <c r="A1470" s="53">
        <v>40153</v>
      </c>
      <c r="B1470" s="54" t="s">
        <v>239</v>
      </c>
      <c r="C1470" s="54" t="s">
        <v>240</v>
      </c>
      <c r="D1470" s="54">
        <v>100</v>
      </c>
    </row>
    <row r="1471" spans="1:4">
      <c r="A1471" s="53">
        <v>40153</v>
      </c>
      <c r="B1471" s="54" t="s">
        <v>249</v>
      </c>
      <c r="C1471" s="54" t="s">
        <v>249</v>
      </c>
      <c r="D1471" s="54">
        <v>500</v>
      </c>
    </row>
    <row r="1472" spans="1:4">
      <c r="A1472" s="53">
        <v>40154</v>
      </c>
      <c r="B1472" s="54" t="s">
        <v>239</v>
      </c>
      <c r="C1472" s="54" t="s">
        <v>240</v>
      </c>
      <c r="D1472" s="54">
        <v>109</v>
      </c>
    </row>
    <row r="1473" spans="1:4">
      <c r="A1473" s="53">
        <v>40155</v>
      </c>
      <c r="B1473" s="54" t="s">
        <v>262</v>
      </c>
      <c r="C1473" s="54" t="s">
        <v>262</v>
      </c>
      <c r="D1473" s="54">
        <v>12000</v>
      </c>
    </row>
    <row r="1474" spans="1:4">
      <c r="A1474" s="53">
        <v>40155</v>
      </c>
      <c r="B1474" s="54" t="s">
        <v>239</v>
      </c>
      <c r="C1474" s="54" t="s">
        <v>254</v>
      </c>
      <c r="D1474" s="54">
        <v>147</v>
      </c>
    </row>
    <row r="1475" spans="1:4">
      <c r="A1475" s="53">
        <v>40155</v>
      </c>
      <c r="B1475" s="54" t="s">
        <v>239</v>
      </c>
      <c r="C1475" s="54" t="s">
        <v>254</v>
      </c>
      <c r="D1475" s="54">
        <v>226</v>
      </c>
    </row>
    <row r="1476" spans="1:4">
      <c r="A1476" s="53">
        <v>40155</v>
      </c>
      <c r="B1476" s="54" t="s">
        <v>245</v>
      </c>
      <c r="C1476" s="54" t="s">
        <v>250</v>
      </c>
      <c r="D1476" s="54">
        <v>2170.34</v>
      </c>
    </row>
    <row r="1477" spans="1:4">
      <c r="A1477" s="53">
        <v>40156</v>
      </c>
      <c r="B1477" s="54" t="s">
        <v>239</v>
      </c>
      <c r="C1477" s="54" t="s">
        <v>254</v>
      </c>
      <c r="D1477" s="54">
        <v>183</v>
      </c>
    </row>
    <row r="1478" spans="1:4">
      <c r="A1478" s="53">
        <v>40156</v>
      </c>
      <c r="B1478" s="54" t="s">
        <v>249</v>
      </c>
      <c r="C1478" s="54" t="s">
        <v>249</v>
      </c>
      <c r="D1478" s="54">
        <v>500</v>
      </c>
    </row>
    <row r="1479" spans="1:4">
      <c r="A1479" s="53">
        <v>40156</v>
      </c>
      <c r="B1479" s="54" t="s">
        <v>239</v>
      </c>
      <c r="C1479" s="54" t="s">
        <v>254</v>
      </c>
      <c r="D1479" s="54">
        <v>125</v>
      </c>
    </row>
    <row r="1480" spans="1:4">
      <c r="A1480" s="53">
        <v>40156</v>
      </c>
      <c r="B1480" s="54" t="s">
        <v>239</v>
      </c>
      <c r="C1480" s="54" t="s">
        <v>240</v>
      </c>
      <c r="D1480" s="54">
        <v>70</v>
      </c>
    </row>
    <row r="1481" spans="1:4">
      <c r="A1481" s="53">
        <v>40156</v>
      </c>
      <c r="B1481" s="54" t="s">
        <v>241</v>
      </c>
      <c r="C1481" s="54" t="s">
        <v>247</v>
      </c>
      <c r="D1481" s="54">
        <v>35</v>
      </c>
    </row>
    <row r="1482" spans="1:4">
      <c r="A1482" s="53">
        <v>40156</v>
      </c>
      <c r="B1482" s="54" t="s">
        <v>241</v>
      </c>
      <c r="C1482" s="54" t="s">
        <v>247</v>
      </c>
      <c r="D1482" s="54">
        <v>45</v>
      </c>
    </row>
    <row r="1483" spans="1:4">
      <c r="A1483" s="53">
        <v>40156</v>
      </c>
      <c r="B1483" s="54" t="s">
        <v>241</v>
      </c>
      <c r="C1483" s="54" t="s">
        <v>247</v>
      </c>
      <c r="D1483" s="54">
        <v>340</v>
      </c>
    </row>
    <row r="1484" spans="1:4">
      <c r="A1484" s="53">
        <v>40157</v>
      </c>
      <c r="B1484" s="54" t="s">
        <v>239</v>
      </c>
      <c r="C1484" s="54" t="s">
        <v>240</v>
      </c>
      <c r="D1484" s="54">
        <v>40</v>
      </c>
    </row>
    <row r="1485" spans="1:4">
      <c r="A1485" s="53">
        <v>40157</v>
      </c>
      <c r="B1485" s="54" t="s">
        <v>239</v>
      </c>
      <c r="C1485" s="54" t="s">
        <v>254</v>
      </c>
      <c r="D1485" s="54">
        <v>118</v>
      </c>
    </row>
    <row r="1486" spans="1:4">
      <c r="A1486" s="53">
        <v>40157</v>
      </c>
      <c r="B1486" s="54" t="s">
        <v>243</v>
      </c>
      <c r="C1486" s="54" t="s">
        <v>251</v>
      </c>
      <c r="D1486" s="54">
        <v>1000</v>
      </c>
    </row>
    <row r="1487" spans="1:4">
      <c r="A1487" s="53">
        <v>40157</v>
      </c>
      <c r="B1487" s="54" t="s">
        <v>248</v>
      </c>
      <c r="C1487" s="54" t="s">
        <v>260</v>
      </c>
      <c r="D1487" s="54">
        <v>2368</v>
      </c>
    </row>
    <row r="1488" spans="1:4">
      <c r="A1488" s="53">
        <v>40157</v>
      </c>
      <c r="B1488" s="54" t="s">
        <v>239</v>
      </c>
      <c r="C1488" s="54" t="s">
        <v>254</v>
      </c>
      <c r="D1488" s="54">
        <v>228</v>
      </c>
    </row>
    <row r="1489" spans="1:4">
      <c r="A1489" s="53">
        <v>40158</v>
      </c>
      <c r="B1489" s="54" t="s">
        <v>239</v>
      </c>
      <c r="C1489" s="54" t="s">
        <v>254</v>
      </c>
      <c r="D1489" s="54">
        <v>1000</v>
      </c>
    </row>
    <row r="1490" spans="1:4">
      <c r="A1490" s="53">
        <v>40158</v>
      </c>
      <c r="B1490" s="54" t="s">
        <v>248</v>
      </c>
      <c r="C1490" s="54" t="s">
        <v>260</v>
      </c>
      <c r="D1490" s="54">
        <v>0</v>
      </c>
    </row>
    <row r="1491" spans="1:4">
      <c r="A1491" s="53">
        <v>40159</v>
      </c>
      <c r="B1491" s="54" t="s">
        <v>239</v>
      </c>
      <c r="C1491" s="54" t="s">
        <v>254</v>
      </c>
      <c r="D1491" s="54">
        <v>176</v>
      </c>
    </row>
    <row r="1492" spans="1:4">
      <c r="A1492" s="53">
        <v>40159</v>
      </c>
      <c r="B1492" s="54" t="s">
        <v>239</v>
      </c>
      <c r="C1492" s="54" t="s">
        <v>240</v>
      </c>
      <c r="D1492" s="54">
        <v>495</v>
      </c>
    </row>
    <row r="1493" spans="1:4">
      <c r="A1493" s="53">
        <v>40159</v>
      </c>
      <c r="B1493" s="54" t="s">
        <v>241</v>
      </c>
      <c r="C1493" s="54" t="s">
        <v>247</v>
      </c>
      <c r="D1493" s="54">
        <v>405</v>
      </c>
    </row>
    <row r="1494" spans="1:4">
      <c r="A1494" s="53">
        <v>40159</v>
      </c>
      <c r="B1494" s="54" t="s">
        <v>249</v>
      </c>
      <c r="C1494" s="54" t="s">
        <v>249</v>
      </c>
      <c r="D1494" s="54">
        <v>500</v>
      </c>
    </row>
    <row r="1495" spans="1:4">
      <c r="A1495" s="53">
        <v>40161</v>
      </c>
      <c r="B1495" s="54" t="s">
        <v>239</v>
      </c>
      <c r="C1495" s="54" t="s">
        <v>254</v>
      </c>
      <c r="D1495" s="54">
        <v>600</v>
      </c>
    </row>
    <row r="1496" spans="1:4">
      <c r="A1496" s="53">
        <v>40161</v>
      </c>
      <c r="B1496" s="54" t="s">
        <v>239</v>
      </c>
      <c r="C1496" s="54" t="s">
        <v>254</v>
      </c>
      <c r="D1496" s="54">
        <v>280</v>
      </c>
    </row>
    <row r="1497" spans="1:4">
      <c r="A1497" s="53">
        <v>40162</v>
      </c>
      <c r="B1497" s="54" t="s">
        <v>239</v>
      </c>
      <c r="C1497" s="54" t="s">
        <v>254</v>
      </c>
      <c r="D1497" s="54">
        <v>210</v>
      </c>
    </row>
    <row r="1498" spans="1:4">
      <c r="A1498" s="53">
        <v>40162</v>
      </c>
      <c r="B1498" s="54" t="s">
        <v>239</v>
      </c>
      <c r="C1498" s="54" t="s">
        <v>240</v>
      </c>
      <c r="D1498" s="54">
        <v>35</v>
      </c>
    </row>
    <row r="1499" spans="1:4">
      <c r="A1499" s="53">
        <v>40162</v>
      </c>
      <c r="B1499" s="54" t="s">
        <v>239</v>
      </c>
      <c r="C1499" s="54" t="s">
        <v>240</v>
      </c>
      <c r="D1499" s="54">
        <v>263</v>
      </c>
    </row>
    <row r="1500" spans="1:4">
      <c r="A1500" s="53">
        <v>40162</v>
      </c>
      <c r="B1500" s="54" t="s">
        <v>245</v>
      </c>
      <c r="C1500" s="54" t="s">
        <v>250</v>
      </c>
      <c r="D1500" s="54">
        <v>22500</v>
      </c>
    </row>
    <row r="1501" spans="1:4">
      <c r="A1501" s="53">
        <v>40163</v>
      </c>
      <c r="B1501" s="54" t="s">
        <v>239</v>
      </c>
      <c r="C1501" s="54" t="s">
        <v>254</v>
      </c>
      <c r="D1501" s="54">
        <v>158</v>
      </c>
    </row>
    <row r="1502" spans="1:4">
      <c r="A1502" s="53">
        <v>40164</v>
      </c>
      <c r="B1502" s="54" t="s">
        <v>245</v>
      </c>
      <c r="C1502" s="54" t="s">
        <v>246</v>
      </c>
      <c r="D1502" s="54">
        <v>50</v>
      </c>
    </row>
    <row r="1503" spans="1:4">
      <c r="A1503" s="53">
        <v>40165</v>
      </c>
      <c r="B1503" s="54" t="s">
        <v>245</v>
      </c>
      <c r="C1503" s="54" t="s">
        <v>246</v>
      </c>
      <c r="D1503" s="54">
        <v>50</v>
      </c>
    </row>
    <row r="1504" spans="1:4">
      <c r="A1504" s="53">
        <v>40165</v>
      </c>
      <c r="B1504" s="54" t="s">
        <v>243</v>
      </c>
      <c r="C1504" s="54" t="s">
        <v>244</v>
      </c>
      <c r="D1504" s="54">
        <v>300</v>
      </c>
    </row>
    <row r="1505" spans="1:4">
      <c r="A1505" s="53">
        <v>40165</v>
      </c>
      <c r="B1505" s="54" t="s">
        <v>239</v>
      </c>
      <c r="C1505" s="54" t="s">
        <v>240</v>
      </c>
      <c r="D1505" s="54">
        <v>14</v>
      </c>
    </row>
    <row r="1506" spans="1:4">
      <c r="A1506" s="53">
        <v>40165</v>
      </c>
      <c r="B1506" s="54" t="s">
        <v>239</v>
      </c>
      <c r="C1506" s="54" t="s">
        <v>240</v>
      </c>
      <c r="D1506" s="54">
        <v>72</v>
      </c>
    </row>
    <row r="1507" spans="1:4">
      <c r="A1507" s="53">
        <v>40165</v>
      </c>
      <c r="B1507" s="54" t="s">
        <v>239</v>
      </c>
      <c r="C1507" s="54" t="s">
        <v>240</v>
      </c>
      <c r="D1507" s="54">
        <v>190</v>
      </c>
    </row>
    <row r="1508" spans="1:4">
      <c r="A1508" s="53">
        <v>40165</v>
      </c>
      <c r="B1508" s="54" t="s">
        <v>239</v>
      </c>
      <c r="C1508" s="54" t="s">
        <v>240</v>
      </c>
      <c r="D1508" s="54">
        <v>126</v>
      </c>
    </row>
    <row r="1509" spans="1:4">
      <c r="A1509" s="53">
        <v>40166</v>
      </c>
      <c r="B1509" s="54" t="s">
        <v>239</v>
      </c>
      <c r="C1509" s="54" t="s">
        <v>254</v>
      </c>
      <c r="D1509" s="54">
        <v>169</v>
      </c>
    </row>
    <row r="1510" spans="1:4">
      <c r="A1510" s="53">
        <v>40166</v>
      </c>
      <c r="B1510" s="54" t="s">
        <v>243</v>
      </c>
      <c r="C1510" s="54" t="s">
        <v>244</v>
      </c>
      <c r="D1510" s="54">
        <v>1310</v>
      </c>
    </row>
    <row r="1511" spans="1:4">
      <c r="A1511" s="53">
        <v>40166</v>
      </c>
      <c r="B1511" s="54" t="s">
        <v>243</v>
      </c>
      <c r="C1511" s="54" t="s">
        <v>251</v>
      </c>
      <c r="D1511" s="54">
        <v>190</v>
      </c>
    </row>
    <row r="1512" spans="1:4">
      <c r="A1512" s="53">
        <v>40166</v>
      </c>
      <c r="B1512" s="54" t="s">
        <v>249</v>
      </c>
      <c r="C1512" s="54" t="s">
        <v>249</v>
      </c>
      <c r="D1512" s="54">
        <v>500</v>
      </c>
    </row>
    <row r="1513" spans="1:4">
      <c r="A1513" s="53">
        <v>40167</v>
      </c>
      <c r="B1513" s="54" t="s">
        <v>243</v>
      </c>
      <c r="C1513" s="54" t="s">
        <v>251</v>
      </c>
      <c r="D1513" s="54">
        <v>4000</v>
      </c>
    </row>
    <row r="1514" spans="1:4">
      <c r="A1514" s="53">
        <v>40167</v>
      </c>
      <c r="B1514" s="54" t="s">
        <v>239</v>
      </c>
      <c r="C1514" s="54" t="s">
        <v>240</v>
      </c>
      <c r="D1514" s="54">
        <v>50</v>
      </c>
    </row>
    <row r="1515" spans="1:4">
      <c r="A1515" s="53">
        <v>40168</v>
      </c>
      <c r="B1515" s="54" t="s">
        <v>239</v>
      </c>
      <c r="C1515" s="54" t="s">
        <v>254</v>
      </c>
      <c r="D1515" s="54">
        <v>230</v>
      </c>
    </row>
    <row r="1516" spans="1:4">
      <c r="A1516" s="53">
        <v>40168</v>
      </c>
      <c r="B1516" s="54" t="s">
        <v>249</v>
      </c>
      <c r="C1516" s="54" t="s">
        <v>249</v>
      </c>
      <c r="D1516" s="54">
        <v>500</v>
      </c>
    </row>
    <row r="1517" spans="1:4">
      <c r="A1517" s="53">
        <v>40168</v>
      </c>
      <c r="B1517" s="54" t="s">
        <v>245</v>
      </c>
      <c r="C1517" s="54" t="s">
        <v>253</v>
      </c>
      <c r="D1517" s="54">
        <v>500</v>
      </c>
    </row>
    <row r="1518" spans="1:4">
      <c r="A1518" s="53">
        <v>40168</v>
      </c>
      <c r="B1518" s="54" t="s">
        <v>239</v>
      </c>
      <c r="C1518" s="54" t="s">
        <v>254</v>
      </c>
      <c r="D1518" s="54">
        <v>150</v>
      </c>
    </row>
    <row r="1519" spans="1:4">
      <c r="A1519" s="53">
        <v>40169</v>
      </c>
      <c r="B1519" s="54" t="s">
        <v>239</v>
      </c>
      <c r="C1519" s="54" t="s">
        <v>240</v>
      </c>
      <c r="D1519" s="54">
        <v>105</v>
      </c>
    </row>
    <row r="1520" spans="1:4">
      <c r="A1520" s="53">
        <v>40169</v>
      </c>
      <c r="B1520" s="54" t="s">
        <v>239</v>
      </c>
      <c r="C1520" s="54" t="s">
        <v>254</v>
      </c>
      <c r="D1520" s="54">
        <v>188</v>
      </c>
    </row>
    <row r="1521" spans="1:4">
      <c r="A1521" s="53">
        <v>40169</v>
      </c>
      <c r="B1521" s="54" t="s">
        <v>241</v>
      </c>
      <c r="C1521" s="54" t="s">
        <v>242</v>
      </c>
      <c r="D1521" s="54">
        <v>56</v>
      </c>
    </row>
    <row r="1522" spans="1:4">
      <c r="A1522" s="53">
        <v>40169</v>
      </c>
      <c r="B1522" s="54" t="s">
        <v>241</v>
      </c>
      <c r="C1522" s="54" t="s">
        <v>242</v>
      </c>
      <c r="D1522" s="54">
        <v>69</v>
      </c>
    </row>
    <row r="1523" spans="1:4">
      <c r="A1523" s="53">
        <v>40169</v>
      </c>
      <c r="B1523" s="54" t="s">
        <v>241</v>
      </c>
      <c r="C1523" s="54" t="s">
        <v>242</v>
      </c>
      <c r="D1523" s="54">
        <v>80</v>
      </c>
    </row>
    <row r="1524" spans="1:4">
      <c r="A1524" s="53">
        <v>40169</v>
      </c>
      <c r="B1524" s="54" t="s">
        <v>241</v>
      </c>
      <c r="C1524" s="54" t="s">
        <v>242</v>
      </c>
      <c r="D1524" s="54">
        <v>56</v>
      </c>
    </row>
    <row r="1525" spans="1:4">
      <c r="A1525" s="53">
        <v>40169</v>
      </c>
      <c r="B1525" s="54" t="s">
        <v>243</v>
      </c>
      <c r="C1525" s="54" t="s">
        <v>244</v>
      </c>
      <c r="D1525" s="54">
        <v>550</v>
      </c>
    </row>
    <row r="1526" spans="1:4">
      <c r="A1526" s="53">
        <v>40169</v>
      </c>
      <c r="B1526" s="54" t="s">
        <v>237</v>
      </c>
      <c r="C1526" s="54" t="s">
        <v>238</v>
      </c>
      <c r="D1526" s="54">
        <v>838</v>
      </c>
    </row>
    <row r="1527" spans="1:4">
      <c r="A1527" s="53">
        <v>40169</v>
      </c>
      <c r="B1527" s="54" t="s">
        <v>239</v>
      </c>
      <c r="C1527" s="54" t="s">
        <v>240</v>
      </c>
      <c r="D1527" s="54">
        <v>8920</v>
      </c>
    </row>
    <row r="1528" spans="1:4">
      <c r="A1528" s="53">
        <v>40170</v>
      </c>
      <c r="B1528" s="54" t="s">
        <v>239</v>
      </c>
      <c r="C1528" s="54" t="s">
        <v>254</v>
      </c>
      <c r="D1528" s="54">
        <v>201</v>
      </c>
    </row>
    <row r="1529" spans="1:4">
      <c r="A1529" s="53">
        <v>40170</v>
      </c>
      <c r="B1529" s="54" t="s">
        <v>239</v>
      </c>
      <c r="C1529" s="54" t="s">
        <v>254</v>
      </c>
      <c r="D1529" s="54">
        <v>146</v>
      </c>
    </row>
    <row r="1530" spans="1:4">
      <c r="A1530" s="53">
        <v>40170</v>
      </c>
      <c r="B1530" s="54" t="s">
        <v>243</v>
      </c>
      <c r="C1530" s="54" t="s">
        <v>244</v>
      </c>
      <c r="D1530" s="54">
        <v>350</v>
      </c>
    </row>
    <row r="1531" spans="1:4">
      <c r="A1531" s="53">
        <v>40170</v>
      </c>
      <c r="B1531" s="54" t="s">
        <v>245</v>
      </c>
      <c r="C1531" s="54" t="s">
        <v>250</v>
      </c>
      <c r="D1531" s="54">
        <v>550</v>
      </c>
    </row>
    <row r="1532" spans="1:4">
      <c r="A1532" s="53">
        <v>40171</v>
      </c>
      <c r="B1532" s="54" t="s">
        <v>239</v>
      </c>
      <c r="C1532" s="54" t="s">
        <v>254</v>
      </c>
      <c r="D1532" s="54">
        <v>386</v>
      </c>
    </row>
    <row r="1533" spans="1:4">
      <c r="A1533" s="53">
        <v>40171</v>
      </c>
      <c r="B1533" s="54" t="s">
        <v>241</v>
      </c>
      <c r="C1533" s="54" t="s">
        <v>247</v>
      </c>
      <c r="D1533" s="54">
        <v>400</v>
      </c>
    </row>
    <row r="1534" spans="1:4">
      <c r="A1534" s="53">
        <v>40171</v>
      </c>
      <c r="B1534" s="54" t="s">
        <v>241</v>
      </c>
      <c r="C1534" s="54" t="s">
        <v>257</v>
      </c>
      <c r="D1534" s="54">
        <v>190</v>
      </c>
    </row>
    <row r="1535" spans="1:4">
      <c r="A1535" s="53">
        <v>40171</v>
      </c>
      <c r="B1535" s="54" t="s">
        <v>243</v>
      </c>
      <c r="C1535" s="54" t="s">
        <v>244</v>
      </c>
      <c r="D1535" s="54">
        <v>400</v>
      </c>
    </row>
    <row r="1536" spans="1:4">
      <c r="A1536" s="53">
        <v>40171</v>
      </c>
      <c r="B1536" s="54" t="s">
        <v>241</v>
      </c>
      <c r="C1536" s="54" t="s">
        <v>247</v>
      </c>
      <c r="D1536" s="54">
        <v>230</v>
      </c>
    </row>
    <row r="1537" spans="1:4">
      <c r="A1537" s="53">
        <v>40171</v>
      </c>
      <c r="B1537" s="54" t="s">
        <v>243</v>
      </c>
      <c r="C1537" s="54" t="s">
        <v>244</v>
      </c>
      <c r="D1537" s="54">
        <v>340</v>
      </c>
    </row>
    <row r="1538" spans="1:4">
      <c r="A1538" s="53">
        <v>40171</v>
      </c>
      <c r="B1538" s="54" t="s">
        <v>241</v>
      </c>
      <c r="C1538" s="54" t="s">
        <v>259</v>
      </c>
      <c r="D1538" s="54">
        <v>950</v>
      </c>
    </row>
    <row r="1539" spans="1:4">
      <c r="A1539" s="53">
        <v>40171</v>
      </c>
      <c r="B1539" s="54" t="s">
        <v>243</v>
      </c>
      <c r="C1539" s="54" t="s">
        <v>244</v>
      </c>
      <c r="D1539" s="54">
        <v>800</v>
      </c>
    </row>
    <row r="1540" spans="1:4">
      <c r="A1540" s="53">
        <v>40172</v>
      </c>
      <c r="B1540" s="54" t="s">
        <v>239</v>
      </c>
      <c r="C1540" s="54" t="s">
        <v>240</v>
      </c>
      <c r="D1540" s="54">
        <v>660</v>
      </c>
    </row>
    <row r="1541" spans="1:4">
      <c r="A1541" s="53">
        <v>40172</v>
      </c>
      <c r="B1541" s="54" t="s">
        <v>239</v>
      </c>
      <c r="C1541" s="54" t="s">
        <v>240</v>
      </c>
      <c r="D1541" s="54">
        <v>80</v>
      </c>
    </row>
    <row r="1542" spans="1:4">
      <c r="A1542" s="53">
        <v>40172</v>
      </c>
      <c r="B1542" s="54" t="s">
        <v>243</v>
      </c>
      <c r="C1542" s="54" t="s">
        <v>251</v>
      </c>
      <c r="D1542" s="54">
        <v>550</v>
      </c>
    </row>
    <row r="1543" spans="1:4">
      <c r="A1543" s="53">
        <v>40172</v>
      </c>
      <c r="B1543" s="54" t="s">
        <v>243</v>
      </c>
      <c r="C1543" s="54" t="s">
        <v>251</v>
      </c>
      <c r="D1543" s="54">
        <v>1281</v>
      </c>
    </row>
    <row r="1544" spans="1:4">
      <c r="A1544" s="53">
        <v>40172</v>
      </c>
      <c r="B1544" s="54" t="s">
        <v>239</v>
      </c>
      <c r="C1544" s="54" t="s">
        <v>254</v>
      </c>
      <c r="D1544" s="54">
        <v>150</v>
      </c>
    </row>
    <row r="1545" spans="1:4">
      <c r="A1545" s="53">
        <v>40172</v>
      </c>
      <c r="B1545" s="54" t="s">
        <v>243</v>
      </c>
      <c r="C1545" s="54" t="s">
        <v>244</v>
      </c>
      <c r="D1545" s="54">
        <v>1500</v>
      </c>
    </row>
    <row r="1546" spans="1:4">
      <c r="A1546" s="53">
        <v>40172</v>
      </c>
      <c r="B1546" s="54" t="s">
        <v>243</v>
      </c>
      <c r="C1546" s="54" t="s">
        <v>251</v>
      </c>
      <c r="D1546" s="54">
        <v>15</v>
      </c>
    </row>
    <row r="1547" spans="1:4">
      <c r="A1547" s="53">
        <v>40173</v>
      </c>
      <c r="B1547" s="54" t="s">
        <v>249</v>
      </c>
      <c r="C1547" s="54" t="s">
        <v>249</v>
      </c>
      <c r="D1547" s="54">
        <v>500</v>
      </c>
    </row>
    <row r="1548" spans="1:4">
      <c r="A1548" s="53">
        <v>40173</v>
      </c>
      <c r="B1548" s="54" t="s">
        <v>239</v>
      </c>
      <c r="C1548" s="54" t="s">
        <v>254</v>
      </c>
      <c r="D1548" s="54">
        <v>735</v>
      </c>
    </row>
    <row r="1549" spans="1:4">
      <c r="A1549" s="53">
        <v>40173</v>
      </c>
      <c r="B1549" s="54" t="s">
        <v>241</v>
      </c>
      <c r="C1549" s="54" t="s">
        <v>247</v>
      </c>
      <c r="D1549" s="54">
        <v>94</v>
      </c>
    </row>
    <row r="1550" spans="1:4">
      <c r="A1550" s="53">
        <v>40173</v>
      </c>
      <c r="B1550" s="54" t="s">
        <v>262</v>
      </c>
      <c r="C1550" s="54" t="s">
        <v>262</v>
      </c>
      <c r="D1550" s="54">
        <v>1772</v>
      </c>
    </row>
    <row r="1551" spans="1:4">
      <c r="A1551" s="53">
        <v>40173</v>
      </c>
      <c r="B1551" s="54" t="s">
        <v>243</v>
      </c>
      <c r="C1551" s="54" t="s">
        <v>244</v>
      </c>
      <c r="D1551" s="54">
        <v>2578</v>
      </c>
    </row>
    <row r="1552" spans="1:4">
      <c r="A1552" s="53">
        <v>40173</v>
      </c>
      <c r="B1552" s="54" t="s">
        <v>241</v>
      </c>
      <c r="C1552" s="54" t="s">
        <v>259</v>
      </c>
      <c r="D1552" s="54">
        <v>2200</v>
      </c>
    </row>
    <row r="1553" spans="1:4">
      <c r="A1553" s="53">
        <v>40173</v>
      </c>
      <c r="B1553" s="54" t="s">
        <v>245</v>
      </c>
      <c r="C1553" s="54" t="s">
        <v>246</v>
      </c>
      <c r="D1553" s="54">
        <v>150</v>
      </c>
    </row>
    <row r="1554" spans="1:4">
      <c r="A1554" s="53">
        <v>40173</v>
      </c>
      <c r="B1554" s="54" t="s">
        <v>239</v>
      </c>
      <c r="C1554" s="54" t="s">
        <v>240</v>
      </c>
      <c r="D1554" s="54">
        <v>522</v>
      </c>
    </row>
    <row r="1555" spans="1:4">
      <c r="A1555" s="53">
        <v>40173</v>
      </c>
      <c r="B1555" s="54" t="s">
        <v>239</v>
      </c>
      <c r="C1555" s="54" t="s">
        <v>240</v>
      </c>
      <c r="D1555" s="54">
        <v>148</v>
      </c>
    </row>
    <row r="1556" spans="1:4">
      <c r="A1556" s="53">
        <v>40173</v>
      </c>
      <c r="B1556" s="54" t="s">
        <v>243</v>
      </c>
      <c r="C1556" s="54" t="s">
        <v>244</v>
      </c>
      <c r="D1556" s="54">
        <v>201</v>
      </c>
    </row>
    <row r="1557" spans="1:4">
      <c r="A1557" s="53">
        <v>40174</v>
      </c>
      <c r="B1557" s="54" t="s">
        <v>243</v>
      </c>
      <c r="C1557" s="54" t="s">
        <v>251</v>
      </c>
      <c r="D1557" s="54">
        <v>1350</v>
      </c>
    </row>
    <row r="1558" spans="1:4">
      <c r="A1558" s="53">
        <v>40174</v>
      </c>
      <c r="B1558" s="54" t="s">
        <v>239</v>
      </c>
      <c r="C1558" s="54" t="s">
        <v>240</v>
      </c>
      <c r="D1558" s="54">
        <v>280</v>
      </c>
    </row>
    <row r="1559" spans="1:4">
      <c r="A1559" s="53">
        <v>40174</v>
      </c>
      <c r="B1559" s="54" t="s">
        <v>239</v>
      </c>
      <c r="C1559" s="54" t="s">
        <v>254</v>
      </c>
      <c r="D1559" s="54">
        <v>358</v>
      </c>
    </row>
    <row r="1560" spans="1:4">
      <c r="A1560" s="53">
        <v>40175</v>
      </c>
      <c r="B1560" s="54" t="s">
        <v>239</v>
      </c>
      <c r="C1560" s="54" t="s">
        <v>240</v>
      </c>
      <c r="D1560" s="54">
        <v>190</v>
      </c>
    </row>
    <row r="1561" spans="1:4">
      <c r="A1561" s="53">
        <v>40175</v>
      </c>
      <c r="B1561" s="54" t="s">
        <v>239</v>
      </c>
      <c r="C1561" s="54" t="s">
        <v>254</v>
      </c>
      <c r="D1561" s="54">
        <v>124</v>
      </c>
    </row>
    <row r="1562" spans="1:4">
      <c r="A1562" s="53">
        <v>40176</v>
      </c>
      <c r="B1562" s="54" t="s">
        <v>239</v>
      </c>
      <c r="C1562" s="54" t="s">
        <v>254</v>
      </c>
      <c r="D1562" s="54">
        <v>146</v>
      </c>
    </row>
    <row r="1563" spans="1:4">
      <c r="A1563" s="53">
        <v>40176</v>
      </c>
      <c r="B1563" s="54" t="s">
        <v>243</v>
      </c>
      <c r="C1563" s="54" t="s">
        <v>244</v>
      </c>
      <c r="D1563" s="54">
        <v>2040</v>
      </c>
    </row>
    <row r="1564" spans="1:4">
      <c r="A1564" s="53">
        <v>40176</v>
      </c>
      <c r="B1564" s="54" t="s">
        <v>248</v>
      </c>
      <c r="C1564" s="54" t="s">
        <v>260</v>
      </c>
      <c r="D1564" s="54">
        <v>4990</v>
      </c>
    </row>
    <row r="1565" spans="1:4">
      <c r="A1565" s="53">
        <v>40177</v>
      </c>
      <c r="B1565" s="54" t="s">
        <v>243</v>
      </c>
      <c r="C1565" s="54" t="s">
        <v>244</v>
      </c>
      <c r="D1565" s="54">
        <v>2721</v>
      </c>
    </row>
    <row r="1566" spans="1:4">
      <c r="A1566" s="53">
        <v>40177</v>
      </c>
      <c r="B1566" s="54" t="s">
        <v>239</v>
      </c>
      <c r="C1566" s="54" t="s">
        <v>254</v>
      </c>
      <c r="D1566" s="54">
        <v>1631</v>
      </c>
    </row>
    <row r="1567" spans="1:4">
      <c r="A1567" s="53">
        <v>40177</v>
      </c>
      <c r="B1567" s="54" t="s">
        <v>239</v>
      </c>
      <c r="C1567" s="54" t="s">
        <v>254</v>
      </c>
      <c r="D1567" s="54">
        <v>201</v>
      </c>
    </row>
    <row r="1568" spans="1:4">
      <c r="A1568" s="53">
        <v>40177</v>
      </c>
      <c r="B1568" s="54" t="s">
        <v>243</v>
      </c>
      <c r="C1568" s="54" t="s">
        <v>244</v>
      </c>
      <c r="D1568" s="54">
        <v>2082</v>
      </c>
    </row>
    <row r="1569" spans="1:4">
      <c r="A1569" s="53">
        <v>40177</v>
      </c>
      <c r="B1569" s="54" t="s">
        <v>243</v>
      </c>
      <c r="C1569" s="54" t="s">
        <v>244</v>
      </c>
      <c r="D1569" s="54">
        <v>9350</v>
      </c>
    </row>
    <row r="1570" spans="1:4">
      <c r="A1570" s="53">
        <v>40177</v>
      </c>
      <c r="B1570" s="54" t="s">
        <v>243</v>
      </c>
      <c r="C1570" s="54" t="s">
        <v>244</v>
      </c>
      <c r="D1570" s="54">
        <v>5340</v>
      </c>
    </row>
    <row r="1571" spans="1:4">
      <c r="A1571" s="53">
        <v>40177</v>
      </c>
      <c r="B1571" s="54" t="s">
        <v>243</v>
      </c>
      <c r="C1571" s="54" t="s">
        <v>251</v>
      </c>
      <c r="D1571" s="54">
        <v>420</v>
      </c>
    </row>
    <row r="1572" spans="1:4">
      <c r="A1572" s="53">
        <v>40177</v>
      </c>
      <c r="B1572" s="54" t="s">
        <v>245</v>
      </c>
      <c r="C1572" s="54" t="s">
        <v>246</v>
      </c>
      <c r="D1572" s="54">
        <v>100</v>
      </c>
    </row>
    <row r="1573" spans="1:4">
      <c r="A1573" s="53">
        <v>40178</v>
      </c>
      <c r="B1573" s="54" t="s">
        <v>239</v>
      </c>
      <c r="C1573" s="54" t="s">
        <v>240</v>
      </c>
      <c r="D1573" s="54">
        <v>1284</v>
      </c>
    </row>
    <row r="1574" spans="1:4">
      <c r="A1574" s="53">
        <v>40178</v>
      </c>
      <c r="B1574" s="54" t="s">
        <v>239</v>
      </c>
      <c r="C1574" s="54" t="s">
        <v>240</v>
      </c>
      <c r="D1574" s="54">
        <v>1664</v>
      </c>
    </row>
    <row r="1575" spans="1:4">
      <c r="A1575" s="53">
        <v>40178</v>
      </c>
      <c r="B1575" s="54" t="s">
        <v>248</v>
      </c>
      <c r="C1575" s="54" t="s">
        <v>248</v>
      </c>
      <c r="D1575" s="54">
        <v>530</v>
      </c>
    </row>
    <row r="1576" spans="1:4">
      <c r="A1576" s="53">
        <v>40178</v>
      </c>
      <c r="B1576" s="54" t="s">
        <v>241</v>
      </c>
      <c r="C1576" s="54" t="s">
        <v>247</v>
      </c>
      <c r="D1576" s="54">
        <v>347</v>
      </c>
    </row>
    <row r="1577" spans="1:4">
      <c r="A1577" s="53">
        <v>40178</v>
      </c>
      <c r="B1577" s="54" t="s">
        <v>243</v>
      </c>
      <c r="C1577" s="54" t="s">
        <v>244</v>
      </c>
      <c r="D1577" s="54">
        <v>560</v>
      </c>
    </row>
    <row r="1578" spans="1:4">
      <c r="D1578" s="56"/>
    </row>
    <row r="1579" spans="1:4">
      <c r="D1579" s="56"/>
    </row>
    <row r="1581" spans="1:4">
      <c r="A1581" s="57"/>
    </row>
    <row r="1582" spans="1:4">
      <c r="A1582" s="57"/>
    </row>
  </sheetData>
  <mergeCells count="3">
    <mergeCell ref="A1:N1"/>
    <mergeCell ref="A2:N2"/>
    <mergeCell ref="A3:N3"/>
  </mergeCells>
  <dataValidations count="2">
    <dataValidation showInputMessage="1" showErrorMessage="1" errorTitle="22" promptTitle="33" sqref="B65539:B67112 B131075:B132648 B196611:B198184 B262147:B263720 B327683:B329256 B393219:B394792 B458755:B460328 B524291:B525864 B589827:B591400 B655363:B656936 B720899:B722472 B786435:B788008 B851971:B853544 B917507:B919080 B983043:B984616 B5:B1576" xr:uid="{2E128729-3C70-4435-A8A8-28906FAEFC23}"/>
    <dataValidation type="list" allowBlank="1" showInputMessage="1" showErrorMessage="1" sqref="C65539:C67112 C131075:C132648 C196611:C198184 C262147:C263720 C327683:C329256 C393219:C394792 C458755:C460328 C524291:C525864 C589827:C591400 C655363:C656936 C720899:C722472 C786435:C788008 C851971:C853544 C917507:C919080 C983043:C984616" xr:uid="{7B4B0A69-F9C8-4D02-9D7B-0580F03D2FF2}">
      <formula1>Категории_расходов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EC039-4E37-4F55-98A9-DDBF8FDFCACB}">
  <sheetPr codeName="Лист10">
    <tabColor rgb="FF00B050"/>
  </sheetPr>
  <dimension ref="A1:N20"/>
  <sheetViews>
    <sheetView showGridLines="0" topLeftCell="B3" zoomScaleNormal="100" workbookViewId="0">
      <selection activeCell="M9" sqref="M9"/>
    </sheetView>
  </sheetViews>
  <sheetFormatPr defaultRowHeight="15"/>
  <cols>
    <col min="1" max="1" width="19.42578125" bestFit="1" customWidth="1"/>
    <col min="2" max="2" width="10.140625" bestFit="1" customWidth="1"/>
    <col min="3" max="3" width="20.140625" customWidth="1"/>
    <col min="5" max="5" width="20.140625" customWidth="1"/>
    <col min="7" max="7" width="21.28515625" customWidth="1"/>
    <col min="9" max="9" width="20.140625" customWidth="1"/>
    <col min="11" max="11" width="22.28515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692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5" spans="1:14">
      <c r="A5" s="58" t="s">
        <v>263</v>
      </c>
      <c r="B5" s="59"/>
      <c r="C5" s="58" t="s">
        <v>264</v>
      </c>
      <c r="E5" s="58" t="s">
        <v>265</v>
      </c>
      <c r="G5" s="58" t="s">
        <v>266</v>
      </c>
      <c r="I5" s="58" t="s">
        <v>267</v>
      </c>
      <c r="K5" s="58" t="s">
        <v>268</v>
      </c>
    </row>
    <row r="6" spans="1:14">
      <c r="A6" s="53">
        <v>44450</v>
      </c>
      <c r="B6" s="59"/>
      <c r="C6" s="53">
        <v>44450</v>
      </c>
      <c r="E6" s="53">
        <v>44450</v>
      </c>
      <c r="G6" s="53">
        <v>44450</v>
      </c>
      <c r="I6" s="53">
        <v>44450</v>
      </c>
      <c r="K6" s="50">
        <v>0.41666666666666669</v>
      </c>
    </row>
    <row r="7" spans="1:14">
      <c r="A7" s="53">
        <v>44451</v>
      </c>
      <c r="B7" s="59"/>
      <c r="C7" s="53">
        <v>44450</v>
      </c>
      <c r="E7" s="53">
        <v>44452</v>
      </c>
      <c r="G7" s="53">
        <v>44480</v>
      </c>
      <c r="I7" s="53">
        <v>44815</v>
      </c>
      <c r="K7" s="50">
        <v>0.43750000000000011</v>
      </c>
    </row>
    <row r="8" spans="1:14">
      <c r="A8" s="53">
        <v>44452</v>
      </c>
      <c r="B8" s="59"/>
      <c r="C8" s="53">
        <v>44450</v>
      </c>
      <c r="E8" s="53">
        <v>44453</v>
      </c>
      <c r="G8" s="53">
        <v>44511</v>
      </c>
      <c r="I8" s="53">
        <v>45180</v>
      </c>
      <c r="K8" s="50">
        <v>0.45833333333333348</v>
      </c>
    </row>
    <row r="9" spans="1:14">
      <c r="A9" s="53">
        <v>44453</v>
      </c>
      <c r="B9" s="59"/>
      <c r="C9" s="53">
        <v>44450</v>
      </c>
      <c r="E9" s="53">
        <v>44454</v>
      </c>
      <c r="G9" s="53">
        <v>44541</v>
      </c>
      <c r="I9" s="53">
        <v>45546</v>
      </c>
      <c r="K9" s="50">
        <v>0.47916666666666691</v>
      </c>
    </row>
    <row r="10" spans="1:14">
      <c r="A10" s="53">
        <v>44454</v>
      </c>
      <c r="C10" s="53">
        <v>44450</v>
      </c>
      <c r="E10" s="53">
        <v>44455</v>
      </c>
      <c r="G10" s="53">
        <v>44572</v>
      </c>
      <c r="I10" s="53">
        <v>45911</v>
      </c>
      <c r="K10" s="50">
        <v>0.50000000000000033</v>
      </c>
    </row>
    <row r="11" spans="1:14">
      <c r="A11" s="53">
        <v>44455</v>
      </c>
      <c r="C11" s="53">
        <v>44450</v>
      </c>
      <c r="E11" s="53">
        <v>44456</v>
      </c>
      <c r="G11" s="53">
        <v>44603</v>
      </c>
      <c r="I11" s="53">
        <v>46276</v>
      </c>
      <c r="K11" s="50">
        <v>0.5208333333333337</v>
      </c>
    </row>
    <row r="12" spans="1:14">
      <c r="A12" s="53">
        <v>44456</v>
      </c>
      <c r="C12" s="53">
        <v>44450</v>
      </c>
      <c r="E12" s="53">
        <v>44459</v>
      </c>
      <c r="G12" s="53">
        <v>44631</v>
      </c>
      <c r="I12" s="53">
        <v>46641</v>
      </c>
      <c r="K12" s="50">
        <v>0.54166666666666707</v>
      </c>
    </row>
    <row r="13" spans="1:14">
      <c r="A13" s="53">
        <v>44457</v>
      </c>
      <c r="C13" s="53">
        <v>44450</v>
      </c>
      <c r="E13" s="53">
        <v>44460</v>
      </c>
      <c r="G13" s="53">
        <v>44662</v>
      </c>
      <c r="I13" s="53">
        <v>47007</v>
      </c>
    </row>
    <row r="14" spans="1:14">
      <c r="A14" s="53">
        <v>44458</v>
      </c>
      <c r="C14" s="53">
        <v>44450</v>
      </c>
      <c r="E14" s="53">
        <v>44461</v>
      </c>
      <c r="G14" s="53">
        <v>44692</v>
      </c>
      <c r="I14" s="53">
        <v>47372</v>
      </c>
    </row>
    <row r="15" spans="1:14">
      <c r="A15" s="53">
        <v>44459</v>
      </c>
      <c r="C15" s="53">
        <v>44450</v>
      </c>
      <c r="E15" s="53">
        <v>44462</v>
      </c>
      <c r="G15" s="53">
        <v>44723</v>
      </c>
      <c r="I15" s="53">
        <v>47737</v>
      </c>
    </row>
    <row r="16" spans="1:14">
      <c r="A16" s="53">
        <v>44460</v>
      </c>
      <c r="C16" s="53">
        <v>44450</v>
      </c>
      <c r="E16" s="53">
        <v>44463</v>
      </c>
      <c r="G16" s="53">
        <v>44753</v>
      </c>
      <c r="I16" s="53">
        <v>48102</v>
      </c>
    </row>
    <row r="17" spans="1:9">
      <c r="A17" s="53">
        <v>44461</v>
      </c>
      <c r="C17" s="53">
        <v>44450</v>
      </c>
      <c r="E17" s="53">
        <v>44466</v>
      </c>
      <c r="G17" s="53">
        <v>44784</v>
      </c>
      <c r="I17" s="53">
        <v>48468</v>
      </c>
    </row>
    <row r="18" spans="1:9">
      <c r="A18" s="53">
        <v>44462</v>
      </c>
      <c r="C18" s="53">
        <v>44450</v>
      </c>
      <c r="E18" s="53">
        <v>44467</v>
      </c>
      <c r="G18" s="53">
        <v>44815</v>
      </c>
      <c r="I18" s="53">
        <v>48833</v>
      </c>
    </row>
    <row r="19" spans="1:9">
      <c r="A19" s="53">
        <v>44463</v>
      </c>
      <c r="C19" s="53">
        <v>44450</v>
      </c>
      <c r="E19" s="53">
        <v>44468</v>
      </c>
      <c r="G19" s="53">
        <v>44845</v>
      </c>
      <c r="I19" s="53">
        <v>49198</v>
      </c>
    </row>
    <row r="20" spans="1:9">
      <c r="A20" s="53">
        <v>44464</v>
      </c>
      <c r="C20" s="53">
        <v>44450</v>
      </c>
      <c r="E20" s="53">
        <v>44469</v>
      </c>
      <c r="G20" s="53">
        <v>44876</v>
      </c>
      <c r="I20" s="53">
        <v>49563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2F9AC-D9BF-4EC6-982B-43A6D67B87B4}">
  <sheetPr codeName="Лист11">
    <tabColor rgb="FF00B050"/>
  </sheetPr>
  <dimension ref="A1:N24"/>
  <sheetViews>
    <sheetView showGridLines="0" topLeftCell="A5" workbookViewId="0">
      <selection activeCell="E22" sqref="E22"/>
    </sheetView>
  </sheetViews>
  <sheetFormatPr defaultRowHeight="15"/>
  <cols>
    <col min="1" max="1" width="43.28515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693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B4" s="60"/>
    </row>
    <row r="5" spans="1:14">
      <c r="A5" s="58" t="s">
        <v>269</v>
      </c>
      <c r="B5" s="54" t="s">
        <v>918</v>
      </c>
      <c r="C5" t="s">
        <v>379</v>
      </c>
    </row>
    <row r="6" spans="1:14">
      <c r="B6" s="54" t="s">
        <v>919</v>
      </c>
      <c r="C6" t="s">
        <v>382</v>
      </c>
    </row>
    <row r="7" spans="1:14">
      <c r="B7" s="54" t="s">
        <v>920</v>
      </c>
      <c r="C7" t="s">
        <v>384</v>
      </c>
    </row>
    <row r="8" spans="1:14">
      <c r="B8" s="54" t="s">
        <v>921</v>
      </c>
      <c r="C8" t="s">
        <v>386</v>
      </c>
    </row>
    <row r="9" spans="1:14">
      <c r="B9" s="54" t="s">
        <v>922</v>
      </c>
      <c r="C9" t="s">
        <v>388</v>
      </c>
    </row>
    <row r="10" spans="1:14">
      <c r="B10" s="54" t="s">
        <v>923</v>
      </c>
      <c r="C10" t="s">
        <v>925</v>
      </c>
    </row>
    <row r="11" spans="1:14">
      <c r="B11" s="54" t="s">
        <v>924</v>
      </c>
      <c r="C11" t="s">
        <v>926</v>
      </c>
    </row>
    <row r="13" spans="1:14">
      <c r="A13" s="58" t="s">
        <v>270</v>
      </c>
      <c r="B13" s="54" t="s">
        <v>927</v>
      </c>
      <c r="C13" t="s">
        <v>939</v>
      </c>
    </row>
    <row r="14" spans="1:14">
      <c r="B14" s="54" t="s">
        <v>928</v>
      </c>
      <c r="C14" t="s">
        <v>940</v>
      </c>
    </row>
    <row r="15" spans="1:14">
      <c r="B15" s="54" t="s">
        <v>929</v>
      </c>
      <c r="C15" t="s">
        <v>941</v>
      </c>
    </row>
    <row r="16" spans="1:14">
      <c r="B16" s="54" t="s">
        <v>930</v>
      </c>
      <c r="C16" t="s">
        <v>942</v>
      </c>
      <c r="E16" s="61"/>
    </row>
    <row r="17" spans="2:3">
      <c r="B17" s="54" t="s">
        <v>931</v>
      </c>
      <c r="C17" t="s">
        <v>931</v>
      </c>
    </row>
    <row r="18" spans="2:3">
      <c r="B18" s="54" t="s">
        <v>932</v>
      </c>
      <c r="C18" t="s">
        <v>943</v>
      </c>
    </row>
    <row r="19" spans="2:3">
      <c r="B19" s="54" t="s">
        <v>933</v>
      </c>
      <c r="C19" t="s">
        <v>944</v>
      </c>
    </row>
    <row r="20" spans="2:3">
      <c r="B20" s="54" t="s">
        <v>934</v>
      </c>
      <c r="C20" t="s">
        <v>945</v>
      </c>
    </row>
    <row r="21" spans="2:3">
      <c r="B21" s="54" t="s">
        <v>935</v>
      </c>
      <c r="C21" t="s">
        <v>946</v>
      </c>
    </row>
    <row r="22" spans="2:3">
      <c r="B22" s="54" t="s">
        <v>936</v>
      </c>
      <c r="C22" t="s">
        <v>947</v>
      </c>
    </row>
    <row r="23" spans="2:3">
      <c r="B23" s="54" t="s">
        <v>937</v>
      </c>
      <c r="C23" t="s">
        <v>948</v>
      </c>
    </row>
    <row r="24" spans="2:3">
      <c r="B24" s="54" t="s">
        <v>938</v>
      </c>
      <c r="C24" t="s">
        <v>949</v>
      </c>
    </row>
  </sheetData>
  <mergeCells count="3">
    <mergeCell ref="A1:N1"/>
    <mergeCell ref="A2:N2"/>
    <mergeCell ref="A3:N3"/>
  </mergeCells>
  <phoneticPr fontId="54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C631-E8FE-4F1D-A017-2B2CFA258780}">
  <sheetPr codeName="Лист12">
    <tabColor rgb="FF00B050"/>
  </sheetPr>
  <dimension ref="A1:N12"/>
  <sheetViews>
    <sheetView showGridLines="0" zoomScaleNormal="100" workbookViewId="0">
      <selection activeCell="E11" sqref="E11"/>
    </sheetView>
  </sheetViews>
  <sheetFormatPr defaultRowHeight="15"/>
  <cols>
    <col min="2" max="2" width="26" bestFit="1" customWidth="1"/>
    <col min="4" max="4" width="26.28515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694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5" spans="1:14">
      <c r="B5" s="50" t="s">
        <v>271</v>
      </c>
      <c r="D5" s="50" t="s">
        <v>271</v>
      </c>
    </row>
    <row r="6" spans="1:14">
      <c r="B6" s="50" t="s">
        <v>272</v>
      </c>
      <c r="D6" s="50" t="s">
        <v>272</v>
      </c>
    </row>
    <row r="7" spans="1:14">
      <c r="B7" s="50" t="s">
        <v>273</v>
      </c>
      <c r="D7" s="50" t="s">
        <v>273</v>
      </c>
    </row>
    <row r="8" spans="1:14">
      <c r="B8" s="50" t="s">
        <v>274</v>
      </c>
      <c r="D8" s="50" t="s">
        <v>274</v>
      </c>
    </row>
    <row r="9" spans="1:14">
      <c r="B9" s="50" t="s">
        <v>275</v>
      </c>
      <c r="D9" s="50" t="s">
        <v>275</v>
      </c>
    </row>
    <row r="10" spans="1:14">
      <c r="B10" s="50" t="s">
        <v>276</v>
      </c>
      <c r="D10" s="50" t="s">
        <v>276</v>
      </c>
    </row>
    <row r="11" spans="1:14">
      <c r="B11" s="50" t="s">
        <v>277</v>
      </c>
      <c r="D11" s="50" t="s">
        <v>277</v>
      </c>
    </row>
    <row r="12" spans="1:14">
      <c r="B12" s="50" t="s">
        <v>278</v>
      </c>
      <c r="D12" s="50" t="s">
        <v>278</v>
      </c>
    </row>
  </sheetData>
  <mergeCells count="3">
    <mergeCell ref="A1:N1"/>
    <mergeCell ref="A2:N2"/>
    <mergeCell ref="A3:N3"/>
  </mergeCells>
  <phoneticPr fontId="54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0DE-A9A8-49D7-B68C-A3E552888E3B}">
  <sheetPr codeName="Лист13">
    <tabColor rgb="FF00B050"/>
  </sheetPr>
  <dimension ref="A1:N1584"/>
  <sheetViews>
    <sheetView showGridLines="0" workbookViewId="0">
      <selection activeCell="H9" sqref="H9"/>
    </sheetView>
  </sheetViews>
  <sheetFormatPr defaultRowHeight="15.75"/>
  <cols>
    <col min="1" max="1" width="5.5703125" style="55" bestFit="1" customWidth="1"/>
    <col min="2" max="2" width="11.28515625" style="55" bestFit="1" customWidth="1"/>
    <col min="3" max="3" width="21.85546875" style="55" bestFit="1" customWidth="1"/>
    <col min="4" max="4" width="23.42578125" style="55" bestFit="1" customWidth="1"/>
    <col min="5" max="5" width="12.42578125" style="55" bestFit="1" customWidth="1"/>
    <col min="6" max="6" width="5.28515625" bestFit="1" customWidth="1"/>
    <col min="7" max="7" width="11.28515625" bestFit="1" customWidth="1"/>
    <col min="8" max="8" width="18.140625" bestFit="1" customWidth="1"/>
    <col min="9" max="9" width="7.7109375" bestFit="1" customWidth="1"/>
    <col min="10" max="10" width="10.140625" bestFit="1" customWidth="1"/>
    <col min="11" max="11" width="11.5703125" bestFit="1" customWidth="1"/>
    <col min="12" max="16384" width="9.140625" style="62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695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35.25" customHeight="1">
      <c r="A4" s="197" t="s">
        <v>1</v>
      </c>
      <c r="B4" s="197" t="s">
        <v>0</v>
      </c>
      <c r="C4" s="197" t="s">
        <v>234</v>
      </c>
      <c r="D4" s="197" t="s">
        <v>235</v>
      </c>
      <c r="E4" s="197" t="s">
        <v>236</v>
      </c>
    </row>
    <row r="5" spans="1:14">
      <c r="A5" s="198">
        <v>1</v>
      </c>
      <c r="B5" s="53">
        <v>39814</v>
      </c>
      <c r="C5" s="199" t="s">
        <v>237</v>
      </c>
      <c r="D5" s="199" t="s">
        <v>238</v>
      </c>
      <c r="E5" s="199">
        <v>800</v>
      </c>
    </row>
    <row r="6" spans="1:14">
      <c r="A6" s="198">
        <v>3</v>
      </c>
      <c r="B6" s="53">
        <v>39814</v>
      </c>
      <c r="C6" s="199" t="s">
        <v>239</v>
      </c>
      <c r="D6" s="199" t="s">
        <v>240</v>
      </c>
      <c r="E6" s="199">
        <v>68</v>
      </c>
    </row>
    <row r="7" spans="1:14">
      <c r="A7" s="198">
        <v>4</v>
      </c>
      <c r="B7" s="53">
        <v>39814</v>
      </c>
      <c r="C7" s="199" t="s">
        <v>239</v>
      </c>
      <c r="D7" s="199" t="s">
        <v>240</v>
      </c>
      <c r="E7" s="199">
        <v>17</v>
      </c>
    </row>
    <row r="8" spans="1:14">
      <c r="A8" s="198">
        <v>5</v>
      </c>
      <c r="B8" s="53">
        <v>39814</v>
      </c>
      <c r="C8" s="199" t="s">
        <v>239</v>
      </c>
      <c r="D8" s="199" t="s">
        <v>240</v>
      </c>
      <c r="E8" s="199">
        <v>199</v>
      </c>
    </row>
    <row r="9" spans="1:14">
      <c r="A9" s="198">
        <v>6</v>
      </c>
      <c r="B9" s="53">
        <v>39814</v>
      </c>
      <c r="C9" s="199" t="s">
        <v>239</v>
      </c>
      <c r="D9" s="199" t="s">
        <v>240</v>
      </c>
      <c r="E9" s="199">
        <v>103</v>
      </c>
    </row>
    <row r="10" spans="1:14">
      <c r="A10" s="198">
        <v>7</v>
      </c>
      <c r="B10" s="53">
        <v>39814</v>
      </c>
      <c r="C10" s="199" t="s">
        <v>239</v>
      </c>
      <c r="D10" s="199" t="s">
        <v>240</v>
      </c>
      <c r="E10" s="199">
        <v>167</v>
      </c>
    </row>
    <row r="11" spans="1:14">
      <c r="A11" s="198">
        <v>8</v>
      </c>
      <c r="B11" s="53">
        <v>39814</v>
      </c>
      <c r="C11" s="199" t="s">
        <v>241</v>
      </c>
      <c r="D11" s="199" t="s">
        <v>242</v>
      </c>
      <c r="E11" s="199">
        <v>117</v>
      </c>
    </row>
    <row r="12" spans="1:14">
      <c r="A12" s="198">
        <v>9</v>
      </c>
      <c r="B12" s="53">
        <v>39814</v>
      </c>
      <c r="C12" s="199" t="s">
        <v>237</v>
      </c>
      <c r="D12" s="199" t="s">
        <v>238</v>
      </c>
      <c r="E12" s="199">
        <v>128</v>
      </c>
    </row>
    <row r="13" spans="1:14">
      <c r="A13" s="198">
        <v>10</v>
      </c>
      <c r="B13" s="53">
        <v>39814</v>
      </c>
      <c r="C13" s="199" t="s">
        <v>237</v>
      </c>
      <c r="D13" s="199" t="s">
        <v>238</v>
      </c>
      <c r="E13" s="199">
        <v>699</v>
      </c>
    </row>
    <row r="14" spans="1:14">
      <c r="A14" s="198">
        <v>11</v>
      </c>
      <c r="B14" s="53">
        <v>39814</v>
      </c>
      <c r="C14" s="199" t="s">
        <v>237</v>
      </c>
      <c r="D14" s="199" t="s">
        <v>238</v>
      </c>
      <c r="E14" s="199">
        <v>1080</v>
      </c>
    </row>
    <row r="15" spans="1:14">
      <c r="A15" s="198">
        <v>12</v>
      </c>
      <c r="B15" s="53">
        <v>39814</v>
      </c>
      <c r="C15" s="199" t="s">
        <v>237</v>
      </c>
      <c r="D15" s="199" t="s">
        <v>238</v>
      </c>
      <c r="E15" s="199">
        <v>245</v>
      </c>
    </row>
    <row r="16" spans="1:14">
      <c r="A16" s="198">
        <v>14</v>
      </c>
      <c r="B16" s="53">
        <v>39814</v>
      </c>
      <c r="C16" s="199" t="s">
        <v>237</v>
      </c>
      <c r="D16" s="199" t="s">
        <v>238</v>
      </c>
      <c r="E16" s="199">
        <v>349</v>
      </c>
    </row>
    <row r="17" spans="1:5">
      <c r="A17" s="198">
        <v>15</v>
      </c>
      <c r="B17" s="53">
        <v>39814</v>
      </c>
      <c r="C17" s="199" t="s">
        <v>237</v>
      </c>
      <c r="D17" s="199" t="s">
        <v>238</v>
      </c>
      <c r="E17" s="199">
        <v>27</v>
      </c>
    </row>
    <row r="18" spans="1:5">
      <c r="A18" s="198">
        <v>16</v>
      </c>
      <c r="B18" s="53">
        <v>39814</v>
      </c>
      <c r="C18" s="199" t="s">
        <v>243</v>
      </c>
      <c r="D18" s="199" t="s">
        <v>244</v>
      </c>
      <c r="E18" s="199">
        <v>149</v>
      </c>
    </row>
    <row r="19" spans="1:5">
      <c r="A19" s="198">
        <v>17</v>
      </c>
      <c r="B19" s="53">
        <v>39814</v>
      </c>
      <c r="C19" s="199" t="s">
        <v>237</v>
      </c>
      <c r="D19" s="199" t="s">
        <v>238</v>
      </c>
      <c r="E19" s="199">
        <v>335</v>
      </c>
    </row>
    <row r="20" spans="1:5">
      <c r="A20" s="198">
        <v>18</v>
      </c>
      <c r="B20" s="53">
        <v>39814</v>
      </c>
      <c r="C20" s="199" t="s">
        <v>237</v>
      </c>
      <c r="D20" s="199" t="s">
        <v>238</v>
      </c>
      <c r="E20" s="199">
        <v>179</v>
      </c>
    </row>
    <row r="21" spans="1:5">
      <c r="A21" s="198">
        <v>19</v>
      </c>
      <c r="B21" s="53">
        <v>39814</v>
      </c>
      <c r="C21" s="199" t="s">
        <v>237</v>
      </c>
      <c r="D21" s="199" t="s">
        <v>238</v>
      </c>
      <c r="E21" s="199">
        <v>259</v>
      </c>
    </row>
    <row r="22" spans="1:5">
      <c r="A22" s="198">
        <v>20</v>
      </c>
      <c r="B22" s="53">
        <v>39814</v>
      </c>
      <c r="C22" s="199" t="s">
        <v>237</v>
      </c>
      <c r="D22" s="199" t="s">
        <v>238</v>
      </c>
      <c r="E22" s="199">
        <v>125</v>
      </c>
    </row>
    <row r="23" spans="1:5">
      <c r="A23" s="198">
        <v>21</v>
      </c>
      <c r="B23" s="53">
        <v>39814</v>
      </c>
      <c r="C23" s="199" t="s">
        <v>237</v>
      </c>
      <c r="D23" s="199" t="s">
        <v>238</v>
      </c>
      <c r="E23" s="199">
        <v>45</v>
      </c>
    </row>
    <row r="24" spans="1:5">
      <c r="A24" s="198">
        <v>22</v>
      </c>
      <c r="B24" s="53">
        <v>39814</v>
      </c>
      <c r="C24" s="199" t="s">
        <v>237</v>
      </c>
      <c r="D24" s="199" t="s">
        <v>238</v>
      </c>
      <c r="E24" s="199">
        <v>24</v>
      </c>
    </row>
    <row r="25" spans="1:5">
      <c r="A25" s="198">
        <v>23</v>
      </c>
      <c r="B25" s="53">
        <v>39814</v>
      </c>
      <c r="C25" s="199" t="s">
        <v>237</v>
      </c>
      <c r="D25" s="199" t="s">
        <v>238</v>
      </c>
      <c r="E25" s="199">
        <v>192</v>
      </c>
    </row>
    <row r="26" spans="1:5">
      <c r="A26" s="198">
        <v>24</v>
      </c>
      <c r="B26" s="53">
        <v>39814</v>
      </c>
      <c r="C26" s="199" t="s">
        <v>237</v>
      </c>
      <c r="D26" s="199" t="s">
        <v>238</v>
      </c>
      <c r="E26" s="199">
        <v>1118</v>
      </c>
    </row>
    <row r="27" spans="1:5">
      <c r="A27" s="198">
        <v>25</v>
      </c>
      <c r="B27" s="53">
        <v>39814</v>
      </c>
      <c r="C27" s="199" t="s">
        <v>237</v>
      </c>
      <c r="D27" s="199" t="s">
        <v>238</v>
      </c>
      <c r="E27" s="199">
        <v>573</v>
      </c>
    </row>
    <row r="28" spans="1:5">
      <c r="A28" s="198">
        <v>26</v>
      </c>
      <c r="B28" s="53">
        <v>39814</v>
      </c>
      <c r="C28" s="199" t="s">
        <v>241</v>
      </c>
      <c r="D28" s="199" t="s">
        <v>242</v>
      </c>
      <c r="E28" s="199">
        <v>172</v>
      </c>
    </row>
    <row r="29" spans="1:5">
      <c r="A29" s="198">
        <v>27</v>
      </c>
      <c r="B29" s="53">
        <v>39814</v>
      </c>
      <c r="C29" s="199" t="s">
        <v>237</v>
      </c>
      <c r="D29" s="199" t="s">
        <v>238</v>
      </c>
      <c r="E29" s="199">
        <v>1228</v>
      </c>
    </row>
    <row r="30" spans="1:5">
      <c r="A30" s="198">
        <v>28</v>
      </c>
      <c r="B30" s="53">
        <v>39814</v>
      </c>
      <c r="C30" s="199" t="s">
        <v>241</v>
      </c>
      <c r="D30" s="199" t="s">
        <v>242</v>
      </c>
      <c r="E30" s="199">
        <v>129</v>
      </c>
    </row>
    <row r="31" spans="1:5">
      <c r="A31" s="198">
        <v>29</v>
      </c>
      <c r="B31" s="53">
        <v>39814</v>
      </c>
      <c r="C31" s="199" t="s">
        <v>237</v>
      </c>
      <c r="D31" s="199" t="s">
        <v>238</v>
      </c>
      <c r="E31" s="199">
        <v>1978</v>
      </c>
    </row>
    <row r="32" spans="1:5">
      <c r="A32" s="198">
        <v>30</v>
      </c>
      <c r="B32" s="53">
        <v>39814</v>
      </c>
      <c r="C32" s="199" t="s">
        <v>237</v>
      </c>
      <c r="D32" s="199" t="s">
        <v>238</v>
      </c>
      <c r="E32" s="199">
        <v>808</v>
      </c>
    </row>
    <row r="33" spans="1:5">
      <c r="A33" s="198">
        <v>31</v>
      </c>
      <c r="B33" s="53">
        <v>39814</v>
      </c>
      <c r="C33" s="199" t="s">
        <v>237</v>
      </c>
      <c r="D33" s="199" t="s">
        <v>238</v>
      </c>
      <c r="E33" s="199">
        <v>1142</v>
      </c>
    </row>
    <row r="34" spans="1:5">
      <c r="A34" s="198">
        <v>32</v>
      </c>
      <c r="B34" s="53">
        <v>39814</v>
      </c>
      <c r="C34" s="199" t="s">
        <v>237</v>
      </c>
      <c r="D34" s="199" t="s">
        <v>238</v>
      </c>
      <c r="E34" s="199">
        <v>240</v>
      </c>
    </row>
    <row r="35" spans="1:5">
      <c r="A35" s="198">
        <v>33</v>
      </c>
      <c r="B35" s="53">
        <v>39814</v>
      </c>
      <c r="C35" s="199" t="s">
        <v>237</v>
      </c>
      <c r="D35" s="199" t="s">
        <v>238</v>
      </c>
      <c r="E35" s="199">
        <v>44</v>
      </c>
    </row>
    <row r="36" spans="1:5">
      <c r="A36" s="198">
        <v>34</v>
      </c>
      <c r="B36" s="53">
        <v>39814</v>
      </c>
      <c r="C36" s="199" t="s">
        <v>237</v>
      </c>
      <c r="D36" s="199" t="s">
        <v>238</v>
      </c>
      <c r="E36" s="199">
        <v>91</v>
      </c>
    </row>
    <row r="37" spans="1:5">
      <c r="A37" s="198">
        <v>35</v>
      </c>
      <c r="B37" s="53">
        <v>39814</v>
      </c>
      <c r="C37" s="199" t="s">
        <v>237</v>
      </c>
      <c r="D37" s="199" t="s">
        <v>238</v>
      </c>
      <c r="E37" s="199">
        <v>312</v>
      </c>
    </row>
    <row r="38" spans="1:5">
      <c r="A38" s="198">
        <v>36</v>
      </c>
      <c r="B38" s="53">
        <v>39814</v>
      </c>
      <c r="C38" s="199" t="s">
        <v>237</v>
      </c>
      <c r="D38" s="199" t="s">
        <v>238</v>
      </c>
      <c r="E38" s="199">
        <v>175</v>
      </c>
    </row>
    <row r="39" spans="1:5">
      <c r="A39" s="198">
        <v>37</v>
      </c>
      <c r="B39" s="53">
        <v>39814</v>
      </c>
      <c r="C39" s="199" t="s">
        <v>237</v>
      </c>
      <c r="D39" s="199" t="s">
        <v>238</v>
      </c>
      <c r="E39" s="199">
        <v>46</v>
      </c>
    </row>
    <row r="40" spans="1:5">
      <c r="A40" s="198">
        <v>38</v>
      </c>
      <c r="B40" s="53">
        <v>39814</v>
      </c>
      <c r="C40" s="199" t="s">
        <v>241</v>
      </c>
      <c r="D40" s="199" t="s">
        <v>242</v>
      </c>
      <c r="E40" s="199">
        <v>84</v>
      </c>
    </row>
    <row r="41" spans="1:5">
      <c r="A41" s="198">
        <v>39</v>
      </c>
      <c r="B41" s="53">
        <v>39814</v>
      </c>
      <c r="C41" s="199" t="s">
        <v>241</v>
      </c>
      <c r="D41" s="199" t="s">
        <v>242</v>
      </c>
      <c r="E41" s="199">
        <v>302</v>
      </c>
    </row>
    <row r="42" spans="1:5">
      <c r="A42" s="198">
        <v>40</v>
      </c>
      <c r="B42" s="53">
        <v>39814</v>
      </c>
      <c r="C42" s="199" t="s">
        <v>241</v>
      </c>
      <c r="D42" s="199" t="s">
        <v>242</v>
      </c>
      <c r="E42" s="199">
        <v>60</v>
      </c>
    </row>
    <row r="43" spans="1:5">
      <c r="A43" s="198">
        <v>41</v>
      </c>
      <c r="B43" s="53">
        <v>39814</v>
      </c>
      <c r="C43" s="199" t="s">
        <v>241</v>
      </c>
      <c r="D43" s="199" t="s">
        <v>242</v>
      </c>
      <c r="E43" s="199">
        <v>181</v>
      </c>
    </row>
    <row r="44" spans="1:5">
      <c r="A44" s="198">
        <v>42</v>
      </c>
      <c r="B44" s="53">
        <v>39814</v>
      </c>
      <c r="C44" s="199" t="s">
        <v>237</v>
      </c>
      <c r="D44" s="199" t="s">
        <v>238</v>
      </c>
      <c r="E44" s="199">
        <v>165</v>
      </c>
    </row>
    <row r="45" spans="1:5">
      <c r="A45" s="198">
        <v>43</v>
      </c>
      <c r="B45" s="53">
        <v>39814</v>
      </c>
      <c r="C45" s="199" t="s">
        <v>237</v>
      </c>
      <c r="D45" s="199" t="s">
        <v>238</v>
      </c>
      <c r="E45" s="199">
        <v>32</v>
      </c>
    </row>
    <row r="46" spans="1:5">
      <c r="A46" s="198">
        <v>44</v>
      </c>
      <c r="B46" s="53">
        <v>39814</v>
      </c>
      <c r="C46" s="199" t="s">
        <v>237</v>
      </c>
      <c r="D46" s="199" t="s">
        <v>238</v>
      </c>
      <c r="E46" s="199">
        <v>41</v>
      </c>
    </row>
    <row r="47" spans="1:5">
      <c r="A47" s="198">
        <v>45</v>
      </c>
      <c r="B47" s="53">
        <v>39814</v>
      </c>
      <c r="C47" s="199" t="s">
        <v>237</v>
      </c>
      <c r="D47" s="199" t="s">
        <v>238</v>
      </c>
      <c r="E47" s="199">
        <v>706</v>
      </c>
    </row>
    <row r="48" spans="1:5">
      <c r="A48" s="198">
        <v>46</v>
      </c>
      <c r="B48" s="53">
        <v>39814</v>
      </c>
      <c r="C48" s="199" t="s">
        <v>241</v>
      </c>
      <c r="D48" s="199" t="s">
        <v>242</v>
      </c>
      <c r="E48" s="199">
        <v>1031</v>
      </c>
    </row>
    <row r="49" spans="1:5">
      <c r="A49" s="198">
        <v>47</v>
      </c>
      <c r="B49" s="53">
        <v>39814</v>
      </c>
      <c r="C49" s="199" t="s">
        <v>237</v>
      </c>
      <c r="D49" s="199" t="s">
        <v>238</v>
      </c>
      <c r="E49" s="199">
        <v>159</v>
      </c>
    </row>
    <row r="50" spans="1:5">
      <c r="A50" s="198">
        <v>48</v>
      </c>
      <c r="B50" s="53">
        <v>39814</v>
      </c>
      <c r="C50" s="199" t="s">
        <v>237</v>
      </c>
      <c r="D50" s="199" t="s">
        <v>238</v>
      </c>
      <c r="E50" s="199">
        <v>49</v>
      </c>
    </row>
    <row r="51" spans="1:5">
      <c r="A51" s="198">
        <v>49</v>
      </c>
      <c r="B51" s="53">
        <v>39814</v>
      </c>
      <c r="C51" s="199" t="s">
        <v>237</v>
      </c>
      <c r="D51" s="199" t="s">
        <v>238</v>
      </c>
      <c r="E51" s="199">
        <v>66</v>
      </c>
    </row>
    <row r="52" spans="1:5">
      <c r="A52" s="198">
        <v>50</v>
      </c>
      <c r="B52" s="53">
        <v>39814</v>
      </c>
      <c r="C52" s="199" t="s">
        <v>237</v>
      </c>
      <c r="D52" s="199" t="s">
        <v>238</v>
      </c>
      <c r="E52" s="199">
        <v>29</v>
      </c>
    </row>
    <row r="53" spans="1:5">
      <c r="A53" s="198">
        <v>51</v>
      </c>
      <c r="B53" s="53">
        <v>39814</v>
      </c>
      <c r="C53" s="199" t="s">
        <v>237</v>
      </c>
      <c r="D53" s="199" t="s">
        <v>238</v>
      </c>
      <c r="E53" s="199">
        <v>100</v>
      </c>
    </row>
    <row r="54" spans="1:5">
      <c r="A54" s="198">
        <v>52</v>
      </c>
      <c r="B54" s="53">
        <v>39814</v>
      </c>
      <c r="C54" s="199" t="s">
        <v>237</v>
      </c>
      <c r="D54" s="199" t="s">
        <v>238</v>
      </c>
      <c r="E54" s="199">
        <v>379</v>
      </c>
    </row>
    <row r="55" spans="1:5">
      <c r="A55" s="198">
        <v>53</v>
      </c>
      <c r="B55" s="53">
        <v>39814</v>
      </c>
      <c r="C55" s="199" t="s">
        <v>237</v>
      </c>
      <c r="D55" s="199" t="s">
        <v>238</v>
      </c>
      <c r="E55" s="199">
        <v>439</v>
      </c>
    </row>
    <row r="56" spans="1:5">
      <c r="A56" s="198">
        <v>54</v>
      </c>
      <c r="B56" s="53">
        <v>39814</v>
      </c>
      <c r="C56" s="199" t="s">
        <v>237</v>
      </c>
      <c r="D56" s="199" t="s">
        <v>238</v>
      </c>
      <c r="E56" s="199">
        <v>270</v>
      </c>
    </row>
    <row r="57" spans="1:5">
      <c r="A57" s="198">
        <v>55</v>
      </c>
      <c r="B57" s="53">
        <v>39814</v>
      </c>
      <c r="C57" s="199" t="s">
        <v>237</v>
      </c>
      <c r="D57" s="199" t="s">
        <v>238</v>
      </c>
      <c r="E57" s="199">
        <v>50</v>
      </c>
    </row>
    <row r="58" spans="1:5">
      <c r="A58" s="198">
        <v>57</v>
      </c>
      <c r="B58" s="53">
        <v>39814</v>
      </c>
      <c r="C58" s="199" t="s">
        <v>245</v>
      </c>
      <c r="D58" s="199" t="s">
        <v>246</v>
      </c>
      <c r="E58" s="199">
        <v>1780</v>
      </c>
    </row>
    <row r="59" spans="1:5">
      <c r="A59" s="198">
        <v>58</v>
      </c>
      <c r="B59" s="53">
        <v>39815</v>
      </c>
      <c r="C59" s="199" t="s">
        <v>237</v>
      </c>
      <c r="D59" s="199" t="s">
        <v>238</v>
      </c>
      <c r="E59" s="199">
        <v>548</v>
      </c>
    </row>
    <row r="60" spans="1:5">
      <c r="A60" s="198">
        <v>59</v>
      </c>
      <c r="B60" s="53">
        <v>39816</v>
      </c>
      <c r="C60" s="199" t="s">
        <v>241</v>
      </c>
      <c r="D60" s="199" t="s">
        <v>242</v>
      </c>
      <c r="E60" s="199">
        <v>465</v>
      </c>
    </row>
    <row r="61" spans="1:5">
      <c r="A61" s="198">
        <v>60</v>
      </c>
      <c r="B61" s="53">
        <v>39816</v>
      </c>
      <c r="C61" s="199" t="s">
        <v>241</v>
      </c>
      <c r="D61" s="199" t="s">
        <v>247</v>
      </c>
      <c r="E61" s="199">
        <v>151</v>
      </c>
    </row>
    <row r="62" spans="1:5">
      <c r="A62" s="198">
        <v>61</v>
      </c>
      <c r="B62" s="53">
        <v>39816</v>
      </c>
      <c r="C62" s="199" t="s">
        <v>237</v>
      </c>
      <c r="D62" s="199" t="s">
        <v>238</v>
      </c>
      <c r="E62" s="199">
        <v>1833</v>
      </c>
    </row>
    <row r="63" spans="1:5">
      <c r="A63" s="198">
        <v>62</v>
      </c>
      <c r="B63" s="53">
        <v>39816</v>
      </c>
      <c r="C63" s="199" t="s">
        <v>237</v>
      </c>
      <c r="D63" s="199" t="s">
        <v>238</v>
      </c>
      <c r="E63" s="199">
        <v>27</v>
      </c>
    </row>
    <row r="64" spans="1:5">
      <c r="A64" s="198">
        <v>63</v>
      </c>
      <c r="B64" s="53">
        <v>39816</v>
      </c>
      <c r="C64" s="199" t="s">
        <v>237</v>
      </c>
      <c r="D64" s="199" t="s">
        <v>238</v>
      </c>
      <c r="E64" s="199">
        <v>38</v>
      </c>
    </row>
    <row r="65" spans="1:5">
      <c r="A65" s="198">
        <v>64</v>
      </c>
      <c r="B65" s="53">
        <v>39816</v>
      </c>
      <c r="C65" s="199" t="s">
        <v>241</v>
      </c>
      <c r="D65" s="199" t="s">
        <v>242</v>
      </c>
      <c r="E65" s="199">
        <v>18</v>
      </c>
    </row>
    <row r="66" spans="1:5">
      <c r="A66" s="198">
        <v>65</v>
      </c>
      <c r="B66" s="53">
        <v>39816</v>
      </c>
      <c r="C66" s="199" t="s">
        <v>239</v>
      </c>
      <c r="D66" s="199" t="s">
        <v>240</v>
      </c>
      <c r="E66" s="199">
        <v>143</v>
      </c>
    </row>
    <row r="67" spans="1:5">
      <c r="A67" s="198">
        <v>66</v>
      </c>
      <c r="B67" s="53">
        <v>39816</v>
      </c>
      <c r="C67" s="199" t="s">
        <v>239</v>
      </c>
      <c r="D67" s="199" t="s">
        <v>240</v>
      </c>
      <c r="E67" s="199">
        <v>83</v>
      </c>
    </row>
    <row r="68" spans="1:5">
      <c r="A68" s="198">
        <v>67</v>
      </c>
      <c r="B68" s="53">
        <v>39816</v>
      </c>
      <c r="C68" s="199" t="s">
        <v>239</v>
      </c>
      <c r="D68" s="199" t="s">
        <v>240</v>
      </c>
      <c r="E68" s="199">
        <v>303</v>
      </c>
    </row>
    <row r="69" spans="1:5">
      <c r="A69" s="198">
        <v>68</v>
      </c>
      <c r="B69" s="53">
        <v>39816</v>
      </c>
      <c r="C69" s="199" t="s">
        <v>239</v>
      </c>
      <c r="D69" s="199" t="s">
        <v>240</v>
      </c>
      <c r="E69" s="199">
        <v>178</v>
      </c>
    </row>
    <row r="70" spans="1:5">
      <c r="A70" s="198">
        <v>69</v>
      </c>
      <c r="B70" s="53">
        <v>39816</v>
      </c>
      <c r="C70" s="199" t="s">
        <v>239</v>
      </c>
      <c r="D70" s="199" t="s">
        <v>240</v>
      </c>
      <c r="E70" s="199">
        <v>440</v>
      </c>
    </row>
    <row r="71" spans="1:5">
      <c r="A71" s="198">
        <v>70</v>
      </c>
      <c r="B71" s="53">
        <v>39816</v>
      </c>
      <c r="C71" s="199" t="s">
        <v>239</v>
      </c>
      <c r="D71" s="199" t="s">
        <v>240</v>
      </c>
      <c r="E71" s="199">
        <v>24</v>
      </c>
    </row>
    <row r="72" spans="1:5">
      <c r="A72" s="198">
        <v>71</v>
      </c>
      <c r="B72" s="53">
        <v>39816</v>
      </c>
      <c r="C72" s="199" t="s">
        <v>239</v>
      </c>
      <c r="D72" s="199" t="s">
        <v>240</v>
      </c>
      <c r="E72" s="199">
        <v>112</v>
      </c>
    </row>
    <row r="73" spans="1:5">
      <c r="A73" s="198">
        <v>72</v>
      </c>
      <c r="B73" s="53">
        <v>39816</v>
      </c>
      <c r="C73" s="199" t="s">
        <v>239</v>
      </c>
      <c r="D73" s="199" t="s">
        <v>240</v>
      </c>
      <c r="E73" s="199">
        <v>14</v>
      </c>
    </row>
    <row r="74" spans="1:5">
      <c r="A74" s="198">
        <v>73</v>
      </c>
      <c r="B74" s="53">
        <v>39816</v>
      </c>
      <c r="C74" s="199" t="s">
        <v>239</v>
      </c>
      <c r="D74" s="199" t="s">
        <v>240</v>
      </c>
      <c r="E74" s="199">
        <v>125</v>
      </c>
    </row>
    <row r="75" spans="1:5">
      <c r="A75" s="198">
        <v>74</v>
      </c>
      <c r="B75" s="53">
        <v>39816</v>
      </c>
      <c r="C75" s="199" t="s">
        <v>239</v>
      </c>
      <c r="D75" s="199" t="s">
        <v>240</v>
      </c>
      <c r="E75" s="199">
        <v>21</v>
      </c>
    </row>
    <row r="76" spans="1:5">
      <c r="A76" s="198">
        <v>75</v>
      </c>
      <c r="B76" s="53">
        <v>39816</v>
      </c>
      <c r="C76" s="199" t="s">
        <v>239</v>
      </c>
      <c r="D76" s="199" t="s">
        <v>240</v>
      </c>
      <c r="E76" s="199">
        <v>95</v>
      </c>
    </row>
    <row r="77" spans="1:5">
      <c r="A77" s="198">
        <v>76</v>
      </c>
      <c r="B77" s="53">
        <v>39816</v>
      </c>
      <c r="C77" s="199" t="s">
        <v>239</v>
      </c>
      <c r="D77" s="199" t="s">
        <v>240</v>
      </c>
      <c r="E77" s="199">
        <v>81</v>
      </c>
    </row>
    <row r="78" spans="1:5">
      <c r="A78" s="198">
        <v>77</v>
      </c>
      <c r="B78" s="53">
        <v>39816</v>
      </c>
      <c r="C78" s="199" t="s">
        <v>248</v>
      </c>
      <c r="D78" s="199" t="s">
        <v>248</v>
      </c>
      <c r="E78" s="199">
        <v>100</v>
      </c>
    </row>
    <row r="79" spans="1:5">
      <c r="A79" s="198">
        <v>78</v>
      </c>
      <c r="B79" s="53">
        <v>39816</v>
      </c>
      <c r="C79" s="199" t="s">
        <v>239</v>
      </c>
      <c r="D79" s="199" t="s">
        <v>240</v>
      </c>
      <c r="E79" s="199">
        <v>284</v>
      </c>
    </row>
    <row r="80" spans="1:5">
      <c r="A80" s="198">
        <v>79</v>
      </c>
      <c r="B80" s="53">
        <v>39816</v>
      </c>
      <c r="C80" s="199" t="s">
        <v>239</v>
      </c>
      <c r="D80" s="199" t="s">
        <v>240</v>
      </c>
      <c r="E80" s="199">
        <v>105</v>
      </c>
    </row>
    <row r="81" spans="1:5">
      <c r="A81" s="198">
        <v>80</v>
      </c>
      <c r="B81" s="53">
        <v>39816</v>
      </c>
      <c r="C81" s="199" t="s">
        <v>239</v>
      </c>
      <c r="D81" s="199" t="s">
        <v>240</v>
      </c>
      <c r="E81" s="199">
        <v>32</v>
      </c>
    </row>
    <row r="82" spans="1:5">
      <c r="A82" s="198">
        <v>81</v>
      </c>
      <c r="B82" s="53">
        <v>39816</v>
      </c>
      <c r="C82" s="199" t="s">
        <v>239</v>
      </c>
      <c r="D82" s="199" t="s">
        <v>240</v>
      </c>
      <c r="E82" s="199">
        <v>148</v>
      </c>
    </row>
    <row r="83" spans="1:5">
      <c r="A83" s="198">
        <v>82</v>
      </c>
      <c r="B83" s="53">
        <v>39816</v>
      </c>
      <c r="C83" s="199" t="s">
        <v>239</v>
      </c>
      <c r="D83" s="199" t="s">
        <v>240</v>
      </c>
      <c r="E83" s="199">
        <v>17</v>
      </c>
    </row>
    <row r="84" spans="1:5">
      <c r="A84" s="198">
        <v>83</v>
      </c>
      <c r="B84" s="53">
        <v>39816</v>
      </c>
      <c r="C84" s="199" t="s">
        <v>237</v>
      </c>
      <c r="D84" s="199" t="s">
        <v>238</v>
      </c>
      <c r="E84" s="199">
        <v>20000</v>
      </c>
    </row>
    <row r="85" spans="1:5">
      <c r="A85" s="198">
        <v>84</v>
      </c>
      <c r="B85" s="53">
        <v>39816</v>
      </c>
      <c r="C85" s="199" t="s">
        <v>249</v>
      </c>
      <c r="D85" s="199" t="s">
        <v>249</v>
      </c>
      <c r="E85" s="199">
        <v>500</v>
      </c>
    </row>
    <row r="86" spans="1:5">
      <c r="A86" s="198">
        <v>85</v>
      </c>
      <c r="B86" s="53">
        <v>39817</v>
      </c>
      <c r="C86" s="199" t="s">
        <v>241</v>
      </c>
      <c r="D86" s="199" t="s">
        <v>242</v>
      </c>
      <c r="E86" s="199">
        <v>449</v>
      </c>
    </row>
    <row r="87" spans="1:5">
      <c r="A87" s="198">
        <v>86</v>
      </c>
      <c r="B87" s="53">
        <v>39817</v>
      </c>
      <c r="C87" s="199" t="s">
        <v>241</v>
      </c>
      <c r="D87" s="199" t="s">
        <v>242</v>
      </c>
      <c r="E87" s="199">
        <v>359</v>
      </c>
    </row>
    <row r="88" spans="1:5">
      <c r="A88" s="198">
        <v>87</v>
      </c>
      <c r="B88" s="53">
        <v>39817</v>
      </c>
      <c r="C88" s="199" t="s">
        <v>241</v>
      </c>
      <c r="D88" s="199" t="s">
        <v>242</v>
      </c>
      <c r="E88" s="199">
        <v>1013</v>
      </c>
    </row>
    <row r="89" spans="1:5">
      <c r="A89" s="198">
        <v>88</v>
      </c>
      <c r="B89" s="53">
        <v>39817</v>
      </c>
      <c r="C89" s="199" t="s">
        <v>241</v>
      </c>
      <c r="D89" s="199" t="s">
        <v>247</v>
      </c>
      <c r="E89" s="199">
        <v>330</v>
      </c>
    </row>
    <row r="90" spans="1:5">
      <c r="A90" s="198">
        <v>89</v>
      </c>
      <c r="B90" s="53">
        <v>39817</v>
      </c>
      <c r="C90" s="199" t="s">
        <v>241</v>
      </c>
      <c r="D90" s="199" t="s">
        <v>247</v>
      </c>
      <c r="E90" s="199">
        <v>310</v>
      </c>
    </row>
    <row r="91" spans="1:5">
      <c r="A91" s="198">
        <v>90</v>
      </c>
      <c r="B91" s="53">
        <v>39817</v>
      </c>
      <c r="C91" s="199" t="s">
        <v>239</v>
      </c>
      <c r="D91" s="199" t="s">
        <v>240</v>
      </c>
      <c r="E91" s="199">
        <v>32</v>
      </c>
    </row>
    <row r="92" spans="1:5">
      <c r="A92" s="198">
        <v>91</v>
      </c>
      <c r="B92" s="53">
        <v>39817</v>
      </c>
      <c r="C92" s="199" t="s">
        <v>239</v>
      </c>
      <c r="D92" s="199" t="s">
        <v>240</v>
      </c>
      <c r="E92" s="199">
        <v>52</v>
      </c>
    </row>
    <row r="93" spans="1:5">
      <c r="A93" s="198">
        <v>92</v>
      </c>
      <c r="B93" s="53">
        <v>39817</v>
      </c>
      <c r="C93" s="199" t="s">
        <v>248</v>
      </c>
      <c r="D93" s="199" t="s">
        <v>248</v>
      </c>
      <c r="E93" s="199">
        <v>108</v>
      </c>
    </row>
    <row r="94" spans="1:5">
      <c r="A94" s="198">
        <v>93</v>
      </c>
      <c r="B94" s="53">
        <v>39817</v>
      </c>
      <c r="C94" s="199" t="s">
        <v>237</v>
      </c>
      <c r="D94" s="199" t="s">
        <v>238</v>
      </c>
      <c r="E94" s="199">
        <v>148</v>
      </c>
    </row>
    <row r="95" spans="1:5">
      <c r="A95" s="198">
        <v>94</v>
      </c>
      <c r="B95" s="53">
        <v>39817</v>
      </c>
      <c r="C95" s="199" t="s">
        <v>237</v>
      </c>
      <c r="D95" s="199" t="s">
        <v>238</v>
      </c>
      <c r="E95" s="199">
        <v>31</v>
      </c>
    </row>
    <row r="96" spans="1:5">
      <c r="A96" s="198">
        <v>95</v>
      </c>
      <c r="B96" s="53">
        <v>39817</v>
      </c>
      <c r="C96" s="199" t="s">
        <v>241</v>
      </c>
      <c r="D96" s="199" t="s">
        <v>242</v>
      </c>
      <c r="E96" s="199">
        <v>79</v>
      </c>
    </row>
    <row r="97" spans="1:5">
      <c r="A97" s="198">
        <v>96</v>
      </c>
      <c r="B97" s="53">
        <v>39817</v>
      </c>
      <c r="C97" s="199" t="s">
        <v>237</v>
      </c>
      <c r="D97" s="199" t="s">
        <v>238</v>
      </c>
      <c r="E97" s="199">
        <v>34</v>
      </c>
    </row>
    <row r="98" spans="1:5">
      <c r="A98" s="198">
        <v>97</v>
      </c>
      <c r="B98" s="53">
        <v>39817</v>
      </c>
      <c r="C98" s="199" t="s">
        <v>237</v>
      </c>
      <c r="D98" s="199" t="s">
        <v>238</v>
      </c>
      <c r="E98" s="199">
        <v>21</v>
      </c>
    </row>
    <row r="99" spans="1:5">
      <c r="A99" s="198">
        <v>98</v>
      </c>
      <c r="B99" s="53">
        <v>39817</v>
      </c>
      <c r="C99" s="199" t="s">
        <v>237</v>
      </c>
      <c r="D99" s="199" t="s">
        <v>238</v>
      </c>
      <c r="E99" s="199">
        <v>296</v>
      </c>
    </row>
    <row r="100" spans="1:5">
      <c r="A100" s="198">
        <v>99</v>
      </c>
      <c r="B100" s="53">
        <v>39817</v>
      </c>
      <c r="C100" s="199" t="s">
        <v>237</v>
      </c>
      <c r="D100" s="199" t="s">
        <v>238</v>
      </c>
      <c r="E100" s="199">
        <v>172</v>
      </c>
    </row>
    <row r="101" spans="1:5">
      <c r="A101" s="198">
        <v>101</v>
      </c>
      <c r="B101" s="53">
        <v>39817</v>
      </c>
      <c r="C101" s="199" t="s">
        <v>237</v>
      </c>
      <c r="D101" s="199" t="s">
        <v>238</v>
      </c>
      <c r="E101" s="199">
        <v>113</v>
      </c>
    </row>
    <row r="102" spans="1:5">
      <c r="A102" s="198">
        <v>102</v>
      </c>
      <c r="B102" s="53">
        <v>39817</v>
      </c>
      <c r="C102" s="199" t="s">
        <v>237</v>
      </c>
      <c r="D102" s="199" t="s">
        <v>238</v>
      </c>
      <c r="E102" s="199">
        <v>130</v>
      </c>
    </row>
    <row r="103" spans="1:5">
      <c r="A103" s="198">
        <v>103</v>
      </c>
      <c r="B103" s="53">
        <v>39817</v>
      </c>
      <c r="C103" s="199" t="s">
        <v>237</v>
      </c>
      <c r="D103" s="199" t="s">
        <v>238</v>
      </c>
      <c r="E103" s="199">
        <v>114</v>
      </c>
    </row>
    <row r="104" spans="1:5">
      <c r="A104" s="198">
        <v>104</v>
      </c>
      <c r="B104" s="53">
        <v>39817</v>
      </c>
      <c r="C104" s="199" t="s">
        <v>237</v>
      </c>
      <c r="D104" s="199" t="s">
        <v>238</v>
      </c>
      <c r="E104" s="199">
        <v>44</v>
      </c>
    </row>
    <row r="105" spans="1:5">
      <c r="A105" s="198">
        <v>105</v>
      </c>
      <c r="B105" s="53">
        <v>39817</v>
      </c>
      <c r="C105" s="199" t="s">
        <v>237</v>
      </c>
      <c r="D105" s="199" t="s">
        <v>238</v>
      </c>
      <c r="E105" s="199">
        <v>117</v>
      </c>
    </row>
    <row r="106" spans="1:5">
      <c r="A106" s="198">
        <v>106</v>
      </c>
      <c r="B106" s="53">
        <v>39817</v>
      </c>
      <c r="C106" s="199" t="s">
        <v>241</v>
      </c>
      <c r="D106" s="199" t="s">
        <v>242</v>
      </c>
      <c r="E106" s="199">
        <v>113</v>
      </c>
    </row>
    <row r="107" spans="1:5">
      <c r="A107" s="198">
        <v>107</v>
      </c>
      <c r="B107" s="53">
        <v>39817</v>
      </c>
      <c r="C107" s="199" t="s">
        <v>237</v>
      </c>
      <c r="D107" s="199" t="s">
        <v>238</v>
      </c>
      <c r="E107" s="199">
        <v>8458</v>
      </c>
    </row>
    <row r="108" spans="1:5">
      <c r="A108" s="198">
        <v>108</v>
      </c>
      <c r="B108" s="53">
        <v>39817</v>
      </c>
      <c r="C108" s="199" t="s">
        <v>237</v>
      </c>
      <c r="D108" s="199" t="s">
        <v>238</v>
      </c>
      <c r="E108" s="199">
        <v>66</v>
      </c>
    </row>
    <row r="109" spans="1:5">
      <c r="A109" s="198">
        <v>109</v>
      </c>
      <c r="B109" s="53">
        <v>39817</v>
      </c>
      <c r="C109" s="199" t="s">
        <v>237</v>
      </c>
      <c r="D109" s="199" t="s">
        <v>238</v>
      </c>
      <c r="E109" s="199">
        <v>175</v>
      </c>
    </row>
    <row r="110" spans="1:5">
      <c r="A110" s="198">
        <v>111</v>
      </c>
      <c r="B110" s="53">
        <v>39817</v>
      </c>
      <c r="C110" s="199" t="s">
        <v>237</v>
      </c>
      <c r="D110" s="199" t="s">
        <v>238</v>
      </c>
      <c r="E110" s="199">
        <v>62</v>
      </c>
    </row>
    <row r="111" spans="1:5">
      <c r="A111" s="198">
        <v>112</v>
      </c>
      <c r="B111" s="53">
        <v>39817</v>
      </c>
      <c r="C111" s="199" t="s">
        <v>237</v>
      </c>
      <c r="D111" s="199" t="s">
        <v>238</v>
      </c>
      <c r="E111" s="199">
        <v>69</v>
      </c>
    </row>
    <row r="112" spans="1:5">
      <c r="A112" s="198">
        <v>113</v>
      </c>
      <c r="B112" s="53">
        <v>39817</v>
      </c>
      <c r="C112" s="199" t="s">
        <v>237</v>
      </c>
      <c r="D112" s="199" t="s">
        <v>238</v>
      </c>
      <c r="E112" s="199">
        <v>58</v>
      </c>
    </row>
    <row r="113" spans="1:5">
      <c r="A113" s="198">
        <v>114</v>
      </c>
      <c r="B113" s="53">
        <v>39817</v>
      </c>
      <c r="C113" s="199" t="s">
        <v>237</v>
      </c>
      <c r="D113" s="199" t="s">
        <v>238</v>
      </c>
      <c r="E113" s="199">
        <v>26</v>
      </c>
    </row>
    <row r="114" spans="1:5">
      <c r="A114" s="198">
        <v>115</v>
      </c>
      <c r="B114" s="53">
        <v>39817</v>
      </c>
      <c r="C114" s="199" t="s">
        <v>237</v>
      </c>
      <c r="D114" s="199" t="s">
        <v>238</v>
      </c>
      <c r="E114" s="199">
        <v>27</v>
      </c>
    </row>
    <row r="115" spans="1:5">
      <c r="A115" s="198">
        <v>116</v>
      </c>
      <c r="B115" s="53">
        <v>39817</v>
      </c>
      <c r="C115" s="199" t="s">
        <v>237</v>
      </c>
      <c r="D115" s="199" t="s">
        <v>238</v>
      </c>
      <c r="E115" s="199">
        <v>395</v>
      </c>
    </row>
    <row r="116" spans="1:5">
      <c r="A116" s="198">
        <v>117</v>
      </c>
      <c r="B116" s="53">
        <v>39817</v>
      </c>
      <c r="C116" s="199" t="s">
        <v>237</v>
      </c>
      <c r="D116" s="199" t="s">
        <v>238</v>
      </c>
      <c r="E116" s="199">
        <v>329</v>
      </c>
    </row>
    <row r="117" spans="1:5">
      <c r="A117" s="198">
        <v>118</v>
      </c>
      <c r="B117" s="53">
        <v>39817</v>
      </c>
      <c r="C117" s="199" t="s">
        <v>237</v>
      </c>
      <c r="D117" s="199" t="s">
        <v>238</v>
      </c>
      <c r="E117" s="199">
        <v>149</v>
      </c>
    </row>
    <row r="118" spans="1:5">
      <c r="A118" s="198">
        <v>119</v>
      </c>
      <c r="B118" s="53">
        <v>39817</v>
      </c>
      <c r="C118" s="199" t="s">
        <v>237</v>
      </c>
      <c r="D118" s="199" t="s">
        <v>238</v>
      </c>
      <c r="E118" s="199">
        <v>220</v>
      </c>
    </row>
    <row r="119" spans="1:5">
      <c r="A119" s="198">
        <v>120</v>
      </c>
      <c r="B119" s="53">
        <v>39817</v>
      </c>
      <c r="C119" s="199" t="s">
        <v>237</v>
      </c>
      <c r="D119" s="199" t="s">
        <v>238</v>
      </c>
      <c r="E119" s="199">
        <v>22</v>
      </c>
    </row>
    <row r="120" spans="1:5">
      <c r="A120" s="198">
        <v>121</v>
      </c>
      <c r="B120" s="53">
        <v>39817</v>
      </c>
      <c r="C120" s="199" t="s">
        <v>249</v>
      </c>
      <c r="D120" s="199" t="s">
        <v>249</v>
      </c>
      <c r="E120" s="199">
        <v>500</v>
      </c>
    </row>
    <row r="121" spans="1:5">
      <c r="A121" s="198">
        <v>122</v>
      </c>
      <c r="B121" s="53">
        <v>39818</v>
      </c>
      <c r="C121" s="199" t="s">
        <v>249</v>
      </c>
      <c r="D121" s="199" t="s">
        <v>249</v>
      </c>
      <c r="E121" s="199">
        <v>400</v>
      </c>
    </row>
    <row r="122" spans="1:5">
      <c r="A122" s="198">
        <v>123</v>
      </c>
      <c r="B122" s="53">
        <v>39818</v>
      </c>
      <c r="C122" s="199" t="s">
        <v>243</v>
      </c>
      <c r="D122" s="199" t="s">
        <v>244</v>
      </c>
      <c r="E122" s="199">
        <v>1004</v>
      </c>
    </row>
    <row r="123" spans="1:5">
      <c r="A123" s="198">
        <v>124</v>
      </c>
      <c r="B123" s="53">
        <v>39818</v>
      </c>
      <c r="C123" s="199" t="s">
        <v>245</v>
      </c>
      <c r="D123" s="199" t="s">
        <v>246</v>
      </c>
      <c r="E123" s="199">
        <v>50</v>
      </c>
    </row>
    <row r="124" spans="1:5">
      <c r="A124" s="198">
        <v>126</v>
      </c>
      <c r="B124" s="53">
        <v>39818</v>
      </c>
      <c r="C124" s="199" t="s">
        <v>245</v>
      </c>
      <c r="D124" s="199" t="s">
        <v>246</v>
      </c>
      <c r="E124" s="199">
        <v>84</v>
      </c>
    </row>
    <row r="125" spans="1:5">
      <c r="A125" s="198">
        <v>127</v>
      </c>
      <c r="B125" s="53">
        <v>39819</v>
      </c>
      <c r="C125" s="199" t="s">
        <v>245</v>
      </c>
      <c r="D125" s="199" t="s">
        <v>246</v>
      </c>
      <c r="E125" s="199">
        <v>255</v>
      </c>
    </row>
    <row r="126" spans="1:5">
      <c r="A126" s="198">
        <v>128</v>
      </c>
      <c r="B126" s="53">
        <v>39819</v>
      </c>
      <c r="C126" s="199" t="s">
        <v>243</v>
      </c>
      <c r="D126" s="199" t="s">
        <v>244</v>
      </c>
      <c r="E126" s="199">
        <v>718</v>
      </c>
    </row>
    <row r="127" spans="1:5">
      <c r="A127" s="198">
        <v>129</v>
      </c>
      <c r="B127" s="53">
        <v>39823</v>
      </c>
      <c r="C127" s="199" t="s">
        <v>239</v>
      </c>
      <c r="D127" s="199" t="s">
        <v>240</v>
      </c>
      <c r="E127" s="199">
        <v>1202</v>
      </c>
    </row>
    <row r="128" spans="1:5">
      <c r="A128" s="198">
        <v>130</v>
      </c>
      <c r="B128" s="53">
        <v>39823</v>
      </c>
      <c r="C128" s="199" t="s">
        <v>239</v>
      </c>
      <c r="D128" s="199" t="s">
        <v>240</v>
      </c>
      <c r="E128" s="199">
        <v>260</v>
      </c>
    </row>
    <row r="129" spans="1:5">
      <c r="A129" s="198">
        <v>131</v>
      </c>
      <c r="B129" s="53">
        <v>39823</v>
      </c>
      <c r="C129" s="199" t="s">
        <v>239</v>
      </c>
      <c r="D129" s="199" t="s">
        <v>240</v>
      </c>
      <c r="E129" s="199">
        <v>140</v>
      </c>
    </row>
    <row r="130" spans="1:5">
      <c r="A130" s="198">
        <v>132</v>
      </c>
      <c r="B130" s="53">
        <v>39823</v>
      </c>
      <c r="C130" s="199" t="s">
        <v>239</v>
      </c>
      <c r="D130" s="199" t="s">
        <v>240</v>
      </c>
      <c r="E130" s="199">
        <v>61.7</v>
      </c>
    </row>
    <row r="131" spans="1:5">
      <c r="A131" s="198">
        <v>133</v>
      </c>
      <c r="B131" s="53">
        <v>39823</v>
      </c>
      <c r="C131" s="199" t="s">
        <v>239</v>
      </c>
      <c r="D131" s="199" t="s">
        <v>240</v>
      </c>
      <c r="E131" s="199">
        <v>23.5</v>
      </c>
    </row>
    <row r="132" spans="1:5">
      <c r="A132" s="198">
        <v>134</v>
      </c>
      <c r="B132" s="53">
        <v>39823</v>
      </c>
      <c r="C132" s="199" t="s">
        <v>239</v>
      </c>
      <c r="D132" s="199" t="s">
        <v>240</v>
      </c>
      <c r="E132" s="199">
        <v>47.4</v>
      </c>
    </row>
    <row r="133" spans="1:5">
      <c r="A133" s="198">
        <v>135</v>
      </c>
      <c r="B133" s="53">
        <v>39823</v>
      </c>
      <c r="C133" s="199" t="s">
        <v>239</v>
      </c>
      <c r="D133" s="199" t="s">
        <v>240</v>
      </c>
      <c r="E133" s="199">
        <v>37.5</v>
      </c>
    </row>
    <row r="134" spans="1:5">
      <c r="A134" s="198">
        <v>136</v>
      </c>
      <c r="B134" s="53">
        <v>39823</v>
      </c>
      <c r="C134" s="199" t="s">
        <v>239</v>
      </c>
      <c r="D134" s="199" t="s">
        <v>240</v>
      </c>
      <c r="E134" s="199">
        <v>43.7</v>
      </c>
    </row>
    <row r="135" spans="1:5">
      <c r="A135" s="198">
        <v>137</v>
      </c>
      <c r="B135" s="53">
        <v>39823</v>
      </c>
      <c r="C135" s="199" t="s">
        <v>239</v>
      </c>
      <c r="D135" s="199" t="s">
        <v>240</v>
      </c>
      <c r="E135" s="199">
        <v>62.4</v>
      </c>
    </row>
    <row r="136" spans="1:5">
      <c r="A136" s="198">
        <v>138</v>
      </c>
      <c r="B136" s="53">
        <v>39823</v>
      </c>
      <c r="C136" s="199" t="s">
        <v>239</v>
      </c>
      <c r="D136" s="199" t="s">
        <v>240</v>
      </c>
      <c r="E136" s="199">
        <v>78.7</v>
      </c>
    </row>
    <row r="137" spans="1:5">
      <c r="A137" s="198">
        <v>139</v>
      </c>
      <c r="B137" s="53">
        <v>39823</v>
      </c>
      <c r="C137" s="199" t="s">
        <v>239</v>
      </c>
      <c r="D137" s="199" t="s">
        <v>240</v>
      </c>
      <c r="E137" s="199">
        <v>33.6</v>
      </c>
    </row>
    <row r="138" spans="1:5">
      <c r="A138" s="198">
        <v>140</v>
      </c>
      <c r="B138" s="53">
        <v>39823</v>
      </c>
      <c r="C138" s="199" t="s">
        <v>239</v>
      </c>
      <c r="D138" s="199" t="s">
        <v>240</v>
      </c>
      <c r="E138" s="199">
        <v>66</v>
      </c>
    </row>
    <row r="139" spans="1:5">
      <c r="A139" s="198">
        <v>141</v>
      </c>
      <c r="B139" s="53">
        <v>39823</v>
      </c>
      <c r="C139" s="199" t="s">
        <v>239</v>
      </c>
      <c r="D139" s="199" t="s">
        <v>240</v>
      </c>
      <c r="E139" s="199">
        <v>88.4</v>
      </c>
    </row>
    <row r="140" spans="1:5">
      <c r="A140" s="198">
        <v>142</v>
      </c>
      <c r="B140" s="53">
        <v>39824</v>
      </c>
      <c r="C140" s="199" t="s">
        <v>245</v>
      </c>
      <c r="D140" s="199" t="s">
        <v>246</v>
      </c>
      <c r="E140" s="199">
        <v>882</v>
      </c>
    </row>
    <row r="141" spans="1:5">
      <c r="A141" s="198">
        <v>143</v>
      </c>
      <c r="B141" s="53">
        <v>39824</v>
      </c>
      <c r="C141" s="199" t="s">
        <v>245</v>
      </c>
      <c r="D141" s="199" t="s">
        <v>246</v>
      </c>
      <c r="E141" s="199">
        <v>932</v>
      </c>
    </row>
    <row r="142" spans="1:5">
      <c r="A142" s="198">
        <v>144</v>
      </c>
      <c r="B142" s="53">
        <v>39824</v>
      </c>
      <c r="C142" s="199" t="s">
        <v>239</v>
      </c>
      <c r="D142" s="199" t="s">
        <v>240</v>
      </c>
      <c r="E142" s="199">
        <v>20</v>
      </c>
    </row>
    <row r="143" spans="1:5">
      <c r="A143" s="198">
        <v>145</v>
      </c>
      <c r="B143" s="53">
        <v>39825</v>
      </c>
      <c r="C143" s="199" t="s">
        <v>239</v>
      </c>
      <c r="D143" s="199" t="s">
        <v>240</v>
      </c>
      <c r="E143" s="199">
        <v>534</v>
      </c>
    </row>
    <row r="144" spans="1:5">
      <c r="A144" s="198">
        <v>146</v>
      </c>
      <c r="B144" s="53">
        <v>39825</v>
      </c>
      <c r="C144" s="199" t="s">
        <v>239</v>
      </c>
      <c r="D144" s="199" t="s">
        <v>240</v>
      </c>
      <c r="E144" s="199">
        <v>96</v>
      </c>
    </row>
    <row r="145" spans="1:5">
      <c r="A145" s="198">
        <v>147</v>
      </c>
      <c r="B145" s="53">
        <v>39825</v>
      </c>
      <c r="C145" s="199" t="s">
        <v>239</v>
      </c>
      <c r="D145" s="199" t="s">
        <v>240</v>
      </c>
      <c r="E145" s="199">
        <v>98</v>
      </c>
    </row>
    <row r="146" spans="1:5">
      <c r="A146" s="198">
        <v>148</v>
      </c>
      <c r="B146" s="53">
        <v>39825</v>
      </c>
      <c r="C146" s="199" t="s">
        <v>239</v>
      </c>
      <c r="D146" s="199" t="s">
        <v>240</v>
      </c>
      <c r="E146" s="199">
        <v>20</v>
      </c>
    </row>
    <row r="147" spans="1:5">
      <c r="A147" s="198">
        <v>149</v>
      </c>
      <c r="B147" s="53">
        <v>39828</v>
      </c>
      <c r="C147" s="199" t="s">
        <v>239</v>
      </c>
      <c r="D147" s="199" t="s">
        <v>240</v>
      </c>
      <c r="E147" s="199">
        <v>198</v>
      </c>
    </row>
    <row r="148" spans="1:5">
      <c r="A148" s="198">
        <v>150</v>
      </c>
      <c r="B148" s="53">
        <v>39828</v>
      </c>
      <c r="C148" s="199" t="s">
        <v>239</v>
      </c>
      <c r="D148" s="199" t="s">
        <v>240</v>
      </c>
      <c r="E148" s="199">
        <v>170</v>
      </c>
    </row>
    <row r="149" spans="1:5">
      <c r="A149" s="198">
        <v>151</v>
      </c>
      <c r="B149" s="53">
        <v>39828</v>
      </c>
      <c r="C149" s="199" t="s">
        <v>245</v>
      </c>
      <c r="D149" s="199" t="s">
        <v>250</v>
      </c>
      <c r="E149" s="199">
        <v>23500</v>
      </c>
    </row>
    <row r="150" spans="1:5">
      <c r="A150" s="198">
        <v>152</v>
      </c>
      <c r="B150" s="53">
        <v>39829</v>
      </c>
      <c r="C150" s="199" t="s">
        <v>243</v>
      </c>
      <c r="D150" s="199" t="s">
        <v>251</v>
      </c>
      <c r="E150" s="199">
        <v>503</v>
      </c>
    </row>
    <row r="151" spans="1:5">
      <c r="A151" s="198">
        <v>153</v>
      </c>
      <c r="B151" s="53">
        <v>39829</v>
      </c>
      <c r="C151" s="199" t="s">
        <v>237</v>
      </c>
      <c r="D151" s="199" t="s">
        <v>238</v>
      </c>
      <c r="E151" s="199">
        <v>899</v>
      </c>
    </row>
    <row r="152" spans="1:5">
      <c r="A152" s="198">
        <v>154</v>
      </c>
      <c r="B152" s="53">
        <v>39829</v>
      </c>
      <c r="C152" s="199" t="s">
        <v>237</v>
      </c>
      <c r="D152" s="199" t="s">
        <v>238</v>
      </c>
      <c r="E152" s="199">
        <v>288</v>
      </c>
    </row>
    <row r="153" spans="1:5">
      <c r="A153" s="198">
        <v>155</v>
      </c>
      <c r="B153" s="53">
        <v>39829</v>
      </c>
      <c r="C153" s="199" t="s">
        <v>239</v>
      </c>
      <c r="D153" s="199" t="s">
        <v>240</v>
      </c>
      <c r="E153" s="199">
        <v>114</v>
      </c>
    </row>
    <row r="154" spans="1:5">
      <c r="A154" s="198">
        <v>156</v>
      </c>
      <c r="B154" s="53">
        <v>39829</v>
      </c>
      <c r="C154" s="199" t="s">
        <v>245</v>
      </c>
      <c r="D154" s="199" t="s">
        <v>246</v>
      </c>
      <c r="E154" s="199">
        <v>22</v>
      </c>
    </row>
    <row r="155" spans="1:5">
      <c r="A155" s="198">
        <v>157</v>
      </c>
      <c r="B155" s="53">
        <v>39830</v>
      </c>
      <c r="C155" s="199" t="s">
        <v>237</v>
      </c>
      <c r="D155" s="199" t="s">
        <v>238</v>
      </c>
      <c r="E155" s="199">
        <v>70</v>
      </c>
    </row>
    <row r="156" spans="1:5">
      <c r="A156" s="198">
        <v>158</v>
      </c>
      <c r="B156" s="53">
        <v>39830</v>
      </c>
      <c r="C156" s="199" t="s">
        <v>237</v>
      </c>
      <c r="D156" s="199" t="s">
        <v>238</v>
      </c>
      <c r="E156" s="199">
        <v>53</v>
      </c>
    </row>
    <row r="157" spans="1:5">
      <c r="A157" s="198">
        <v>159</v>
      </c>
      <c r="B157" s="53">
        <v>39830</v>
      </c>
      <c r="C157" s="199" t="s">
        <v>237</v>
      </c>
      <c r="D157" s="199" t="s">
        <v>238</v>
      </c>
      <c r="E157" s="199">
        <v>254</v>
      </c>
    </row>
    <row r="158" spans="1:5">
      <c r="A158" s="198">
        <v>160</v>
      </c>
      <c r="B158" s="53">
        <v>39830</v>
      </c>
      <c r="C158" s="199" t="s">
        <v>237</v>
      </c>
      <c r="D158" s="199" t="s">
        <v>238</v>
      </c>
      <c r="E158" s="199">
        <v>88</v>
      </c>
    </row>
    <row r="159" spans="1:5">
      <c r="A159" s="198">
        <v>161</v>
      </c>
      <c r="B159" s="53">
        <v>39830</v>
      </c>
      <c r="C159" s="199" t="s">
        <v>237</v>
      </c>
      <c r="D159" s="199" t="s">
        <v>238</v>
      </c>
      <c r="E159" s="199">
        <v>329</v>
      </c>
    </row>
    <row r="160" spans="1:5">
      <c r="A160" s="198">
        <v>162</v>
      </c>
      <c r="B160" s="53">
        <v>39830</v>
      </c>
      <c r="C160" s="199" t="s">
        <v>237</v>
      </c>
      <c r="D160" s="199" t="s">
        <v>238</v>
      </c>
      <c r="E160" s="199">
        <v>577</v>
      </c>
    </row>
    <row r="161" spans="1:5">
      <c r="A161" s="198">
        <v>163</v>
      </c>
      <c r="B161" s="53">
        <v>39830</v>
      </c>
      <c r="C161" s="199" t="s">
        <v>249</v>
      </c>
      <c r="D161" s="199" t="s">
        <v>249</v>
      </c>
      <c r="E161" s="199">
        <v>240</v>
      </c>
    </row>
    <row r="162" spans="1:5">
      <c r="A162" s="198">
        <v>164</v>
      </c>
      <c r="B162" s="53">
        <v>39830</v>
      </c>
      <c r="C162" s="199" t="s">
        <v>239</v>
      </c>
      <c r="D162" s="199" t="s">
        <v>240</v>
      </c>
      <c r="E162" s="199">
        <v>390</v>
      </c>
    </row>
    <row r="163" spans="1:5">
      <c r="A163" s="198">
        <v>165</v>
      </c>
      <c r="B163" s="53">
        <v>39830</v>
      </c>
      <c r="C163" s="199" t="s">
        <v>239</v>
      </c>
      <c r="D163" s="199" t="s">
        <v>240</v>
      </c>
      <c r="E163" s="199">
        <v>646</v>
      </c>
    </row>
    <row r="164" spans="1:5">
      <c r="A164" s="198">
        <v>166</v>
      </c>
      <c r="B164" s="53">
        <v>39830</v>
      </c>
      <c r="C164" s="199" t="s">
        <v>239</v>
      </c>
      <c r="D164" s="199" t="s">
        <v>240</v>
      </c>
      <c r="E164" s="199">
        <v>317</v>
      </c>
    </row>
    <row r="165" spans="1:5">
      <c r="A165" s="198">
        <v>167</v>
      </c>
      <c r="B165" s="53">
        <v>39830</v>
      </c>
      <c r="C165" s="199" t="s">
        <v>239</v>
      </c>
      <c r="D165" s="199" t="s">
        <v>240</v>
      </c>
      <c r="E165" s="199">
        <v>290</v>
      </c>
    </row>
    <row r="166" spans="1:5">
      <c r="A166" s="198">
        <v>168</v>
      </c>
      <c r="B166" s="53">
        <v>39830</v>
      </c>
      <c r="C166" s="199" t="s">
        <v>237</v>
      </c>
      <c r="D166" s="199" t="s">
        <v>238</v>
      </c>
      <c r="E166" s="199">
        <v>87</v>
      </c>
    </row>
    <row r="167" spans="1:5">
      <c r="A167" s="198">
        <v>169</v>
      </c>
      <c r="B167" s="53">
        <v>39830</v>
      </c>
      <c r="C167" s="199" t="s">
        <v>239</v>
      </c>
      <c r="D167" s="199" t="s">
        <v>240</v>
      </c>
      <c r="E167" s="199">
        <v>70</v>
      </c>
    </row>
    <row r="168" spans="1:5">
      <c r="A168" s="198">
        <v>170</v>
      </c>
      <c r="B168" s="53">
        <v>39830</v>
      </c>
      <c r="C168" s="199" t="s">
        <v>239</v>
      </c>
      <c r="D168" s="199" t="s">
        <v>240</v>
      </c>
      <c r="E168" s="199">
        <v>103</v>
      </c>
    </row>
    <row r="169" spans="1:5">
      <c r="A169" s="198">
        <v>171</v>
      </c>
      <c r="B169" s="53">
        <v>39830</v>
      </c>
      <c r="C169" s="199" t="s">
        <v>239</v>
      </c>
      <c r="D169" s="199" t="s">
        <v>240</v>
      </c>
      <c r="E169" s="199">
        <v>225</v>
      </c>
    </row>
    <row r="170" spans="1:5">
      <c r="A170" s="198">
        <v>172</v>
      </c>
      <c r="B170" s="53">
        <v>39830</v>
      </c>
      <c r="C170" s="199" t="s">
        <v>239</v>
      </c>
      <c r="D170" s="199" t="s">
        <v>240</v>
      </c>
      <c r="E170" s="199">
        <v>258</v>
      </c>
    </row>
    <row r="171" spans="1:5">
      <c r="A171" s="198">
        <v>174</v>
      </c>
      <c r="B171" s="53">
        <v>39830</v>
      </c>
      <c r="C171" s="199" t="s">
        <v>239</v>
      </c>
      <c r="D171" s="199" t="s">
        <v>240</v>
      </c>
      <c r="E171" s="199">
        <v>217</v>
      </c>
    </row>
    <row r="172" spans="1:5">
      <c r="A172" s="198">
        <v>175</v>
      </c>
      <c r="B172" s="53">
        <v>39830</v>
      </c>
      <c r="C172" s="199" t="s">
        <v>239</v>
      </c>
      <c r="D172" s="199" t="s">
        <v>240</v>
      </c>
      <c r="E172" s="199">
        <v>64</v>
      </c>
    </row>
    <row r="173" spans="1:5">
      <c r="A173" s="198">
        <v>176</v>
      </c>
      <c r="B173" s="53">
        <v>39830</v>
      </c>
      <c r="C173" s="199" t="s">
        <v>239</v>
      </c>
      <c r="D173" s="199" t="s">
        <v>240</v>
      </c>
      <c r="E173" s="199">
        <v>24</v>
      </c>
    </row>
    <row r="174" spans="1:5">
      <c r="A174" s="198">
        <v>177</v>
      </c>
      <c r="B174" s="53">
        <v>39830</v>
      </c>
      <c r="C174" s="199" t="s">
        <v>239</v>
      </c>
      <c r="D174" s="199" t="s">
        <v>240</v>
      </c>
      <c r="E174" s="199">
        <v>221</v>
      </c>
    </row>
    <row r="175" spans="1:5">
      <c r="A175" s="198">
        <v>178</v>
      </c>
      <c r="B175" s="53">
        <v>39830</v>
      </c>
      <c r="C175" s="199" t="s">
        <v>249</v>
      </c>
      <c r="D175" s="199" t="s">
        <v>249</v>
      </c>
      <c r="E175" s="199">
        <v>500</v>
      </c>
    </row>
    <row r="176" spans="1:5">
      <c r="A176" s="198">
        <v>179</v>
      </c>
      <c r="B176" s="53">
        <v>39831</v>
      </c>
      <c r="C176" s="199" t="s">
        <v>239</v>
      </c>
      <c r="D176" s="199" t="s">
        <v>240</v>
      </c>
      <c r="E176" s="199">
        <v>153</v>
      </c>
    </row>
    <row r="177" spans="1:5">
      <c r="A177" s="198">
        <v>180</v>
      </c>
      <c r="B177" s="53">
        <v>39831</v>
      </c>
      <c r="C177" s="199" t="s">
        <v>239</v>
      </c>
      <c r="D177" s="199" t="s">
        <v>240</v>
      </c>
      <c r="E177" s="199">
        <v>6</v>
      </c>
    </row>
    <row r="178" spans="1:5">
      <c r="A178" s="198">
        <v>181</v>
      </c>
      <c r="B178" s="53">
        <v>39831</v>
      </c>
      <c r="C178" s="199" t="s">
        <v>239</v>
      </c>
      <c r="D178" s="199" t="s">
        <v>240</v>
      </c>
      <c r="E178" s="199">
        <v>148</v>
      </c>
    </row>
    <row r="179" spans="1:5">
      <c r="A179" s="198">
        <v>182</v>
      </c>
      <c r="B179" s="53">
        <v>39832</v>
      </c>
      <c r="C179" s="199" t="s">
        <v>239</v>
      </c>
      <c r="D179" s="199" t="s">
        <v>240</v>
      </c>
      <c r="E179" s="199">
        <v>40</v>
      </c>
    </row>
    <row r="180" spans="1:5">
      <c r="A180" s="198">
        <v>183</v>
      </c>
      <c r="B180" s="53">
        <v>39833</v>
      </c>
      <c r="C180" s="199" t="s">
        <v>237</v>
      </c>
      <c r="D180" s="199" t="s">
        <v>252</v>
      </c>
      <c r="E180" s="199">
        <v>447</v>
      </c>
    </row>
    <row r="181" spans="1:5">
      <c r="A181" s="198">
        <v>184</v>
      </c>
      <c r="B181" s="53">
        <v>39833</v>
      </c>
      <c r="C181" s="199" t="s">
        <v>243</v>
      </c>
      <c r="D181" s="199" t="s">
        <v>251</v>
      </c>
      <c r="E181" s="199">
        <v>293</v>
      </c>
    </row>
    <row r="182" spans="1:5">
      <c r="A182" s="198">
        <v>185</v>
      </c>
      <c r="B182" s="53">
        <v>39833</v>
      </c>
      <c r="C182" s="199" t="s">
        <v>243</v>
      </c>
      <c r="D182" s="199" t="s">
        <v>244</v>
      </c>
      <c r="E182" s="199">
        <v>521</v>
      </c>
    </row>
    <row r="183" spans="1:5">
      <c r="A183" s="198">
        <v>186</v>
      </c>
      <c r="B183" s="53">
        <v>39833</v>
      </c>
      <c r="C183" s="199" t="s">
        <v>243</v>
      </c>
      <c r="D183" s="199" t="s">
        <v>251</v>
      </c>
      <c r="E183" s="199">
        <v>110</v>
      </c>
    </row>
    <row r="184" spans="1:5">
      <c r="A184" s="198">
        <v>187</v>
      </c>
      <c r="B184" s="53">
        <v>39833</v>
      </c>
      <c r="C184" s="199" t="s">
        <v>239</v>
      </c>
      <c r="D184" s="199" t="s">
        <v>240</v>
      </c>
      <c r="E184" s="199">
        <v>42</v>
      </c>
    </row>
    <row r="185" spans="1:5">
      <c r="A185" s="198">
        <v>188</v>
      </c>
      <c r="B185" s="53">
        <v>39833</v>
      </c>
      <c r="C185" s="199" t="s">
        <v>239</v>
      </c>
      <c r="D185" s="199" t="s">
        <v>240</v>
      </c>
      <c r="E185" s="199">
        <v>56</v>
      </c>
    </row>
    <row r="186" spans="1:5">
      <c r="A186" s="198">
        <v>189</v>
      </c>
      <c r="B186" s="53">
        <v>39833</v>
      </c>
      <c r="C186" s="199" t="s">
        <v>239</v>
      </c>
      <c r="D186" s="199" t="s">
        <v>240</v>
      </c>
      <c r="E186" s="199">
        <v>109</v>
      </c>
    </row>
    <row r="187" spans="1:5">
      <c r="A187" s="198">
        <v>190</v>
      </c>
      <c r="B187" s="53">
        <v>39833</v>
      </c>
      <c r="C187" s="199" t="s">
        <v>239</v>
      </c>
      <c r="D187" s="199" t="s">
        <v>240</v>
      </c>
      <c r="E187" s="199">
        <v>49</v>
      </c>
    </row>
    <row r="188" spans="1:5">
      <c r="A188" s="198">
        <v>191</v>
      </c>
      <c r="B188" s="53">
        <v>39835</v>
      </c>
      <c r="C188" s="199" t="s">
        <v>245</v>
      </c>
      <c r="D188" s="199" t="s">
        <v>253</v>
      </c>
      <c r="E188" s="199">
        <v>500</v>
      </c>
    </row>
    <row r="189" spans="1:5">
      <c r="A189" s="198">
        <v>192</v>
      </c>
      <c r="B189" s="53">
        <v>39837</v>
      </c>
      <c r="C189" s="199" t="s">
        <v>239</v>
      </c>
      <c r="D189" s="199" t="s">
        <v>240</v>
      </c>
      <c r="E189" s="199">
        <v>33</v>
      </c>
    </row>
    <row r="190" spans="1:5">
      <c r="A190" s="198">
        <v>193</v>
      </c>
      <c r="B190" s="53">
        <v>39837</v>
      </c>
      <c r="C190" s="199" t="s">
        <v>239</v>
      </c>
      <c r="D190" s="199" t="s">
        <v>240</v>
      </c>
      <c r="E190" s="199">
        <v>20</v>
      </c>
    </row>
    <row r="191" spans="1:5">
      <c r="A191" s="198">
        <v>194</v>
      </c>
      <c r="B191" s="53">
        <v>39837</v>
      </c>
      <c r="C191" s="199" t="s">
        <v>239</v>
      </c>
      <c r="D191" s="199" t="s">
        <v>240</v>
      </c>
      <c r="E191" s="199">
        <v>24</v>
      </c>
    </row>
    <row r="192" spans="1:5">
      <c r="A192" s="198">
        <v>195</v>
      </c>
      <c r="B192" s="53">
        <v>39837</v>
      </c>
      <c r="C192" s="199" t="s">
        <v>239</v>
      </c>
      <c r="D192" s="199" t="s">
        <v>254</v>
      </c>
      <c r="E192" s="199">
        <v>249</v>
      </c>
    </row>
    <row r="193" spans="1:5">
      <c r="A193" s="198">
        <v>196</v>
      </c>
      <c r="B193" s="53">
        <v>39837</v>
      </c>
      <c r="C193" s="199" t="s">
        <v>239</v>
      </c>
      <c r="D193" s="199" t="s">
        <v>240</v>
      </c>
      <c r="E193" s="199">
        <v>182.2</v>
      </c>
    </row>
    <row r="194" spans="1:5">
      <c r="A194" s="198">
        <v>197</v>
      </c>
      <c r="B194" s="53">
        <v>39837</v>
      </c>
      <c r="C194" s="199" t="s">
        <v>239</v>
      </c>
      <c r="D194" s="199" t="s">
        <v>240</v>
      </c>
      <c r="E194" s="199">
        <v>440.8</v>
      </c>
    </row>
    <row r="195" spans="1:5">
      <c r="A195" s="198">
        <v>198</v>
      </c>
      <c r="B195" s="53">
        <v>39837</v>
      </c>
      <c r="C195" s="199" t="s">
        <v>239</v>
      </c>
      <c r="D195" s="199" t="s">
        <v>240</v>
      </c>
      <c r="E195" s="199">
        <v>144</v>
      </c>
    </row>
    <row r="196" spans="1:5">
      <c r="A196" s="198">
        <v>199</v>
      </c>
      <c r="B196" s="53">
        <v>39837</v>
      </c>
      <c r="C196" s="199" t="s">
        <v>239</v>
      </c>
      <c r="D196" s="199" t="s">
        <v>240</v>
      </c>
      <c r="E196" s="199">
        <v>22</v>
      </c>
    </row>
    <row r="197" spans="1:5">
      <c r="A197" s="198">
        <v>200</v>
      </c>
      <c r="B197" s="53">
        <v>39837</v>
      </c>
      <c r="C197" s="199" t="s">
        <v>239</v>
      </c>
      <c r="D197" s="199" t="s">
        <v>240</v>
      </c>
      <c r="E197" s="199">
        <v>53</v>
      </c>
    </row>
    <row r="198" spans="1:5">
      <c r="A198" s="198">
        <v>201</v>
      </c>
      <c r="B198" s="53">
        <v>39837</v>
      </c>
      <c r="C198" s="199" t="s">
        <v>239</v>
      </c>
      <c r="D198" s="199" t="s">
        <v>240</v>
      </c>
      <c r="E198" s="199">
        <v>43</v>
      </c>
    </row>
    <row r="199" spans="1:5">
      <c r="A199" s="198">
        <v>202</v>
      </c>
      <c r="B199" s="53">
        <v>39838</v>
      </c>
      <c r="C199" s="199" t="s">
        <v>239</v>
      </c>
      <c r="D199" s="199" t="s">
        <v>254</v>
      </c>
      <c r="E199" s="199">
        <v>230</v>
      </c>
    </row>
    <row r="200" spans="1:5">
      <c r="A200" s="198">
        <v>203</v>
      </c>
      <c r="B200" s="53">
        <v>39838</v>
      </c>
      <c r="C200" s="199" t="s">
        <v>243</v>
      </c>
      <c r="D200" s="199" t="s">
        <v>244</v>
      </c>
      <c r="E200" s="199">
        <v>1200</v>
      </c>
    </row>
    <row r="201" spans="1:5">
      <c r="A201" s="198">
        <v>204</v>
      </c>
      <c r="B201" s="53">
        <v>39838</v>
      </c>
      <c r="C201" s="199" t="s">
        <v>248</v>
      </c>
      <c r="D201" s="199" t="s">
        <v>255</v>
      </c>
      <c r="E201" s="199">
        <v>500</v>
      </c>
    </row>
    <row r="202" spans="1:5">
      <c r="A202" s="198">
        <v>205</v>
      </c>
      <c r="B202" s="53">
        <v>39838</v>
      </c>
      <c r="C202" s="199" t="s">
        <v>248</v>
      </c>
      <c r="D202" s="199" t="s">
        <v>255</v>
      </c>
      <c r="E202" s="199">
        <v>420</v>
      </c>
    </row>
    <row r="203" spans="1:5">
      <c r="A203" s="198">
        <v>206</v>
      </c>
      <c r="B203" s="53">
        <v>39838</v>
      </c>
      <c r="C203" s="199" t="s">
        <v>248</v>
      </c>
      <c r="D203" s="199" t="s">
        <v>248</v>
      </c>
      <c r="E203" s="199">
        <v>1000</v>
      </c>
    </row>
    <row r="204" spans="1:5">
      <c r="A204" s="198">
        <v>207</v>
      </c>
      <c r="B204" s="53">
        <v>39838</v>
      </c>
      <c r="C204" s="199" t="s">
        <v>248</v>
      </c>
      <c r="D204" s="199" t="s">
        <v>248</v>
      </c>
      <c r="E204" s="199">
        <v>1900</v>
      </c>
    </row>
    <row r="205" spans="1:5">
      <c r="A205" s="198">
        <v>208</v>
      </c>
      <c r="B205" s="53">
        <v>39839</v>
      </c>
      <c r="C205" s="199" t="s">
        <v>245</v>
      </c>
      <c r="D205" s="199" t="s">
        <v>253</v>
      </c>
      <c r="E205" s="199">
        <v>500</v>
      </c>
    </row>
    <row r="206" spans="1:5">
      <c r="A206" s="198">
        <v>209</v>
      </c>
      <c r="B206" s="53">
        <v>39839</v>
      </c>
      <c r="C206" s="199" t="s">
        <v>239</v>
      </c>
      <c r="D206" s="199" t="s">
        <v>240</v>
      </c>
      <c r="E206" s="199">
        <v>278</v>
      </c>
    </row>
    <row r="207" spans="1:5">
      <c r="A207" s="198">
        <v>210</v>
      </c>
      <c r="B207" s="53">
        <v>39839</v>
      </c>
      <c r="C207" s="199" t="s">
        <v>239</v>
      </c>
      <c r="D207" s="199" t="s">
        <v>240</v>
      </c>
      <c r="E207" s="199">
        <v>344</v>
      </c>
    </row>
    <row r="208" spans="1:5">
      <c r="A208" s="198">
        <v>211</v>
      </c>
      <c r="B208" s="53">
        <v>39839</v>
      </c>
      <c r="C208" s="199" t="s">
        <v>239</v>
      </c>
      <c r="D208" s="199" t="s">
        <v>240</v>
      </c>
      <c r="E208" s="199">
        <v>65</v>
      </c>
    </row>
    <row r="209" spans="1:5">
      <c r="A209" s="198">
        <v>212</v>
      </c>
      <c r="B209" s="53">
        <v>39839</v>
      </c>
      <c r="C209" s="199" t="s">
        <v>245</v>
      </c>
      <c r="D209" s="199" t="s">
        <v>246</v>
      </c>
      <c r="E209" s="199">
        <v>40</v>
      </c>
    </row>
    <row r="210" spans="1:5">
      <c r="A210" s="198">
        <v>213</v>
      </c>
      <c r="B210" s="53">
        <v>39839</v>
      </c>
      <c r="C210" s="199" t="s">
        <v>245</v>
      </c>
      <c r="D210" s="199" t="s">
        <v>250</v>
      </c>
      <c r="E210" s="199">
        <v>4500</v>
      </c>
    </row>
    <row r="211" spans="1:5">
      <c r="A211" s="198">
        <v>214</v>
      </c>
      <c r="B211" s="53">
        <v>39840</v>
      </c>
      <c r="C211" s="199" t="s">
        <v>239</v>
      </c>
      <c r="D211" s="199" t="s">
        <v>240</v>
      </c>
      <c r="E211" s="199">
        <v>40</v>
      </c>
    </row>
    <row r="212" spans="1:5">
      <c r="A212" s="198">
        <v>215</v>
      </c>
      <c r="B212" s="53">
        <v>39840</v>
      </c>
      <c r="C212" s="199" t="s">
        <v>239</v>
      </c>
      <c r="D212" s="199" t="s">
        <v>240</v>
      </c>
      <c r="E212" s="199">
        <v>200</v>
      </c>
    </row>
    <row r="213" spans="1:5">
      <c r="A213" s="198">
        <v>217</v>
      </c>
      <c r="B213" s="53">
        <v>39841</v>
      </c>
      <c r="C213" s="199" t="s">
        <v>249</v>
      </c>
      <c r="D213" s="199" t="s">
        <v>249</v>
      </c>
      <c r="E213" s="199">
        <v>8400</v>
      </c>
    </row>
    <row r="214" spans="1:5">
      <c r="A214" s="198">
        <v>218</v>
      </c>
      <c r="B214" s="53">
        <v>39843</v>
      </c>
      <c r="C214" s="199" t="s">
        <v>243</v>
      </c>
      <c r="D214" s="199" t="s">
        <v>251</v>
      </c>
      <c r="E214" s="199">
        <v>500</v>
      </c>
    </row>
    <row r="215" spans="1:5">
      <c r="A215" s="198">
        <v>219</v>
      </c>
      <c r="B215" s="53">
        <v>39844</v>
      </c>
      <c r="C215" s="199" t="s">
        <v>245</v>
      </c>
      <c r="D215" s="199" t="s">
        <v>246</v>
      </c>
      <c r="E215" s="199">
        <v>207</v>
      </c>
    </row>
    <row r="216" spans="1:5">
      <c r="A216" s="198">
        <v>220</v>
      </c>
      <c r="B216" s="53">
        <v>39845</v>
      </c>
      <c r="C216" s="199" t="s">
        <v>243</v>
      </c>
      <c r="D216" s="199" t="s">
        <v>244</v>
      </c>
      <c r="E216" s="199">
        <v>5000</v>
      </c>
    </row>
    <row r="217" spans="1:5">
      <c r="A217" s="198">
        <v>221</v>
      </c>
      <c r="B217" s="53">
        <v>39845</v>
      </c>
      <c r="C217" s="199" t="s">
        <v>237</v>
      </c>
      <c r="D217" s="199" t="s">
        <v>238</v>
      </c>
      <c r="E217" s="199">
        <v>103.44</v>
      </c>
    </row>
    <row r="218" spans="1:5">
      <c r="A218" s="198">
        <v>222</v>
      </c>
      <c r="B218" s="53">
        <v>39845</v>
      </c>
      <c r="C218" s="199" t="s">
        <v>237</v>
      </c>
      <c r="D218" s="199" t="s">
        <v>238</v>
      </c>
      <c r="E218" s="199">
        <v>50.6</v>
      </c>
    </row>
    <row r="219" spans="1:5">
      <c r="A219" s="198">
        <v>223</v>
      </c>
      <c r="B219" s="53">
        <v>39845</v>
      </c>
      <c r="C219" s="199" t="s">
        <v>237</v>
      </c>
      <c r="D219" s="199" t="s">
        <v>238</v>
      </c>
      <c r="E219" s="199">
        <v>147.5</v>
      </c>
    </row>
    <row r="220" spans="1:5">
      <c r="A220" s="198">
        <v>224</v>
      </c>
      <c r="B220" s="53">
        <v>39845</v>
      </c>
      <c r="C220" s="199" t="s">
        <v>237</v>
      </c>
      <c r="D220" s="199" t="s">
        <v>238</v>
      </c>
      <c r="E220" s="199">
        <v>131.19999999999999</v>
      </c>
    </row>
    <row r="221" spans="1:5">
      <c r="A221" s="198">
        <v>225</v>
      </c>
      <c r="B221" s="53">
        <v>39845</v>
      </c>
      <c r="C221" s="199" t="s">
        <v>239</v>
      </c>
      <c r="D221" s="199" t="s">
        <v>240</v>
      </c>
      <c r="E221" s="199">
        <v>300.60000000000002</v>
      </c>
    </row>
    <row r="222" spans="1:5">
      <c r="A222" s="198">
        <v>226</v>
      </c>
      <c r="B222" s="53">
        <v>39845</v>
      </c>
      <c r="C222" s="199" t="s">
        <v>239</v>
      </c>
      <c r="D222" s="199" t="s">
        <v>240</v>
      </c>
      <c r="E222" s="199">
        <v>73.2</v>
      </c>
    </row>
    <row r="223" spans="1:5">
      <c r="A223" s="198">
        <v>227</v>
      </c>
      <c r="B223" s="53">
        <v>39845</v>
      </c>
      <c r="C223" s="199" t="s">
        <v>239</v>
      </c>
      <c r="D223" s="199" t="s">
        <v>240</v>
      </c>
      <c r="E223" s="199">
        <v>407</v>
      </c>
    </row>
    <row r="224" spans="1:5">
      <c r="A224" s="198">
        <v>228</v>
      </c>
      <c r="B224" s="53">
        <v>39845</v>
      </c>
      <c r="C224" s="199" t="s">
        <v>239</v>
      </c>
      <c r="D224" s="199" t="s">
        <v>240</v>
      </c>
      <c r="E224" s="199">
        <v>172</v>
      </c>
    </row>
    <row r="225" spans="1:5">
      <c r="A225" s="198">
        <v>229</v>
      </c>
      <c r="B225" s="53">
        <v>39845</v>
      </c>
      <c r="C225" s="199" t="s">
        <v>239</v>
      </c>
      <c r="D225" s="199" t="s">
        <v>240</v>
      </c>
      <c r="E225" s="199">
        <v>35.799999999999997</v>
      </c>
    </row>
    <row r="226" spans="1:5">
      <c r="A226" s="198">
        <v>230</v>
      </c>
      <c r="B226" s="53">
        <v>39845</v>
      </c>
      <c r="C226" s="199" t="s">
        <v>237</v>
      </c>
      <c r="D226" s="199" t="s">
        <v>238</v>
      </c>
      <c r="E226" s="199">
        <v>159.30000000000001</v>
      </c>
    </row>
    <row r="227" spans="1:5">
      <c r="A227" s="198">
        <v>231</v>
      </c>
      <c r="B227" s="53">
        <v>39845</v>
      </c>
      <c r="C227" s="199" t="s">
        <v>241</v>
      </c>
      <c r="D227" s="199" t="s">
        <v>247</v>
      </c>
      <c r="E227" s="199">
        <v>39.700000000000003</v>
      </c>
    </row>
    <row r="228" spans="1:5">
      <c r="A228" s="198">
        <v>232</v>
      </c>
      <c r="B228" s="53">
        <v>39845</v>
      </c>
      <c r="C228" s="199" t="s">
        <v>237</v>
      </c>
      <c r="D228" s="199" t="s">
        <v>238</v>
      </c>
      <c r="E228" s="199">
        <v>73.2</v>
      </c>
    </row>
    <row r="229" spans="1:5">
      <c r="A229" s="198">
        <v>233</v>
      </c>
      <c r="B229" s="53">
        <v>39845</v>
      </c>
      <c r="C229" s="199" t="s">
        <v>239</v>
      </c>
      <c r="D229" s="199" t="s">
        <v>240</v>
      </c>
      <c r="E229" s="199">
        <v>150.19999999999999</v>
      </c>
    </row>
    <row r="230" spans="1:5">
      <c r="A230" s="198">
        <v>234</v>
      </c>
      <c r="B230" s="53">
        <v>39845</v>
      </c>
      <c r="C230" s="199" t="s">
        <v>237</v>
      </c>
      <c r="D230" s="199" t="s">
        <v>252</v>
      </c>
      <c r="E230" s="199">
        <v>147.5</v>
      </c>
    </row>
    <row r="231" spans="1:5">
      <c r="A231" s="198">
        <v>235</v>
      </c>
      <c r="B231" s="53">
        <v>39845</v>
      </c>
      <c r="C231" s="199" t="s">
        <v>248</v>
      </c>
      <c r="D231" s="199" t="s">
        <v>248</v>
      </c>
      <c r="E231" s="199">
        <v>352.8</v>
      </c>
    </row>
    <row r="232" spans="1:5">
      <c r="A232" s="198">
        <v>236</v>
      </c>
      <c r="B232" s="53">
        <v>39845</v>
      </c>
      <c r="C232" s="199" t="s">
        <v>239</v>
      </c>
      <c r="D232" s="199" t="s">
        <v>240</v>
      </c>
      <c r="E232" s="199">
        <v>95</v>
      </c>
    </row>
    <row r="233" spans="1:5">
      <c r="A233" s="198">
        <v>237</v>
      </c>
      <c r="B233" s="53">
        <v>39845</v>
      </c>
      <c r="C233" s="199" t="s">
        <v>239</v>
      </c>
      <c r="D233" s="199" t="s">
        <v>240</v>
      </c>
      <c r="E233" s="199">
        <v>46.5</v>
      </c>
    </row>
    <row r="234" spans="1:5">
      <c r="A234" s="198">
        <v>238</v>
      </c>
      <c r="B234" s="53">
        <v>39845</v>
      </c>
      <c r="C234" s="199" t="s">
        <v>239</v>
      </c>
      <c r="D234" s="199" t="s">
        <v>240</v>
      </c>
      <c r="E234" s="199">
        <v>50.12</v>
      </c>
    </row>
    <row r="235" spans="1:5">
      <c r="A235" s="198">
        <v>239</v>
      </c>
      <c r="B235" s="53">
        <v>39848</v>
      </c>
      <c r="C235" s="199" t="s">
        <v>249</v>
      </c>
      <c r="D235" s="199" t="s">
        <v>249</v>
      </c>
      <c r="E235" s="199">
        <v>500</v>
      </c>
    </row>
    <row r="236" spans="1:5">
      <c r="A236" s="198">
        <v>240</v>
      </c>
      <c r="B236" s="53">
        <v>39848</v>
      </c>
      <c r="C236" s="199" t="s">
        <v>239</v>
      </c>
      <c r="D236" s="199" t="s">
        <v>254</v>
      </c>
      <c r="E236" s="199">
        <v>330</v>
      </c>
    </row>
    <row r="237" spans="1:5">
      <c r="A237" s="198">
        <v>241</v>
      </c>
      <c r="B237" s="53">
        <v>39848</v>
      </c>
      <c r="C237" s="199" t="s">
        <v>243</v>
      </c>
      <c r="D237" s="199" t="s">
        <v>244</v>
      </c>
      <c r="E237" s="199">
        <v>735</v>
      </c>
    </row>
    <row r="238" spans="1:5">
      <c r="A238" s="198">
        <v>242</v>
      </c>
      <c r="B238" s="53">
        <v>39850</v>
      </c>
      <c r="C238" s="199" t="s">
        <v>239</v>
      </c>
      <c r="D238" s="199" t="s">
        <v>254</v>
      </c>
      <c r="E238" s="199">
        <v>195</v>
      </c>
    </row>
    <row r="239" spans="1:5">
      <c r="A239" s="198">
        <v>243</v>
      </c>
      <c r="B239" s="53">
        <v>39850</v>
      </c>
      <c r="C239" s="199" t="s">
        <v>243</v>
      </c>
      <c r="D239" s="199" t="s">
        <v>251</v>
      </c>
      <c r="E239" s="199">
        <v>400</v>
      </c>
    </row>
    <row r="240" spans="1:5">
      <c r="A240" s="198">
        <v>244</v>
      </c>
      <c r="B240" s="53">
        <v>39850</v>
      </c>
      <c r="C240" s="199" t="s">
        <v>237</v>
      </c>
      <c r="D240" s="199" t="s">
        <v>238</v>
      </c>
      <c r="E240" s="199">
        <v>2399</v>
      </c>
    </row>
    <row r="241" spans="1:5">
      <c r="A241" s="198">
        <v>245</v>
      </c>
      <c r="B241" s="53">
        <v>39851</v>
      </c>
      <c r="C241" s="199" t="s">
        <v>239</v>
      </c>
      <c r="D241" s="199" t="s">
        <v>240</v>
      </c>
      <c r="E241" s="199">
        <v>1800</v>
      </c>
    </row>
    <row r="242" spans="1:5">
      <c r="A242" s="198">
        <v>246</v>
      </c>
      <c r="B242" s="53">
        <v>39851</v>
      </c>
      <c r="C242" s="199" t="s">
        <v>237</v>
      </c>
      <c r="D242" s="199" t="s">
        <v>252</v>
      </c>
      <c r="E242" s="199">
        <v>326</v>
      </c>
    </row>
    <row r="243" spans="1:5">
      <c r="A243" s="198">
        <v>247</v>
      </c>
      <c r="B243" s="53">
        <v>39851</v>
      </c>
      <c r="C243" s="199" t="s">
        <v>239</v>
      </c>
      <c r="D243" s="199" t="s">
        <v>240</v>
      </c>
      <c r="E243" s="199">
        <v>216</v>
      </c>
    </row>
    <row r="244" spans="1:5">
      <c r="A244" s="198">
        <v>248</v>
      </c>
      <c r="B244" s="53">
        <v>39851</v>
      </c>
      <c r="C244" s="199" t="s">
        <v>243</v>
      </c>
      <c r="D244" s="199" t="s">
        <v>244</v>
      </c>
      <c r="E244" s="199">
        <v>436</v>
      </c>
    </row>
    <row r="245" spans="1:5">
      <c r="A245" s="198">
        <v>249</v>
      </c>
      <c r="B245" s="53">
        <v>39851</v>
      </c>
      <c r="C245" s="199" t="s">
        <v>237</v>
      </c>
      <c r="D245" s="199" t="s">
        <v>238</v>
      </c>
      <c r="E245" s="199">
        <v>215</v>
      </c>
    </row>
    <row r="246" spans="1:5">
      <c r="A246" s="198">
        <v>250</v>
      </c>
      <c r="B246" s="53">
        <v>39851</v>
      </c>
      <c r="C246" s="199" t="s">
        <v>237</v>
      </c>
      <c r="D246" s="199" t="s">
        <v>238</v>
      </c>
      <c r="E246" s="199">
        <v>109</v>
      </c>
    </row>
    <row r="247" spans="1:5">
      <c r="A247" s="198">
        <v>251</v>
      </c>
      <c r="B247" s="53">
        <v>39853</v>
      </c>
      <c r="C247" s="199" t="s">
        <v>239</v>
      </c>
      <c r="D247" s="199" t="s">
        <v>240</v>
      </c>
      <c r="E247" s="199">
        <v>20</v>
      </c>
    </row>
    <row r="248" spans="1:5">
      <c r="A248" s="198">
        <v>252</v>
      </c>
      <c r="B248" s="53">
        <v>39853</v>
      </c>
      <c r="C248" s="199" t="s">
        <v>245</v>
      </c>
      <c r="D248" s="199" t="s">
        <v>246</v>
      </c>
      <c r="E248" s="199">
        <v>50</v>
      </c>
    </row>
    <row r="249" spans="1:5">
      <c r="A249" s="198">
        <v>253</v>
      </c>
      <c r="B249" s="53">
        <v>39854</v>
      </c>
      <c r="C249" s="199" t="s">
        <v>237</v>
      </c>
      <c r="D249" s="199" t="s">
        <v>252</v>
      </c>
      <c r="E249" s="199">
        <v>178</v>
      </c>
    </row>
    <row r="250" spans="1:5">
      <c r="A250" s="198">
        <v>254</v>
      </c>
      <c r="B250" s="53">
        <v>39854</v>
      </c>
      <c r="C250" s="199" t="s">
        <v>239</v>
      </c>
      <c r="D250" s="199" t="s">
        <v>254</v>
      </c>
      <c r="E250" s="199">
        <v>165</v>
      </c>
    </row>
    <row r="251" spans="1:5">
      <c r="A251" s="198">
        <v>255</v>
      </c>
      <c r="B251" s="53">
        <v>39854</v>
      </c>
      <c r="C251" s="199" t="s">
        <v>239</v>
      </c>
      <c r="D251" s="199" t="s">
        <v>240</v>
      </c>
      <c r="E251" s="199">
        <v>120</v>
      </c>
    </row>
    <row r="252" spans="1:5">
      <c r="A252" s="198">
        <v>256</v>
      </c>
      <c r="B252" s="53">
        <v>39854</v>
      </c>
      <c r="C252" s="199" t="s">
        <v>245</v>
      </c>
      <c r="D252" s="199" t="s">
        <v>246</v>
      </c>
      <c r="E252" s="199">
        <v>882</v>
      </c>
    </row>
    <row r="253" spans="1:5">
      <c r="A253" s="198">
        <v>257</v>
      </c>
      <c r="B253" s="53">
        <v>39855</v>
      </c>
      <c r="C253" s="199" t="s">
        <v>243</v>
      </c>
      <c r="D253" s="199" t="s">
        <v>251</v>
      </c>
      <c r="E253" s="199">
        <v>548</v>
      </c>
    </row>
    <row r="254" spans="1:5">
      <c r="A254" s="198">
        <v>258</v>
      </c>
      <c r="B254" s="53">
        <v>39855</v>
      </c>
      <c r="C254" s="199" t="s">
        <v>245</v>
      </c>
      <c r="D254" s="199" t="s">
        <v>246</v>
      </c>
      <c r="E254" s="199">
        <v>882</v>
      </c>
    </row>
    <row r="255" spans="1:5">
      <c r="A255" s="198">
        <v>259</v>
      </c>
      <c r="B255" s="53">
        <v>39855</v>
      </c>
      <c r="C255" s="199" t="s">
        <v>239</v>
      </c>
      <c r="D255" s="199" t="s">
        <v>254</v>
      </c>
      <c r="E255" s="199">
        <v>211</v>
      </c>
    </row>
    <row r="256" spans="1:5">
      <c r="A256" s="198">
        <v>260</v>
      </c>
      <c r="B256" s="53">
        <v>39855</v>
      </c>
      <c r="C256" s="199" t="s">
        <v>243</v>
      </c>
      <c r="D256" s="199" t="s">
        <v>251</v>
      </c>
      <c r="E256" s="199">
        <v>100</v>
      </c>
    </row>
    <row r="257" spans="1:5">
      <c r="A257" s="198">
        <v>261</v>
      </c>
      <c r="B257" s="53">
        <v>39856</v>
      </c>
      <c r="C257" s="199" t="s">
        <v>239</v>
      </c>
      <c r="D257" s="199" t="s">
        <v>254</v>
      </c>
      <c r="E257" s="199">
        <v>180</v>
      </c>
    </row>
    <row r="258" spans="1:5">
      <c r="A258" s="198">
        <v>262</v>
      </c>
      <c r="B258" s="53">
        <v>39856</v>
      </c>
      <c r="C258" s="199" t="s">
        <v>239</v>
      </c>
      <c r="D258" s="199" t="s">
        <v>240</v>
      </c>
      <c r="E258" s="199">
        <v>42</v>
      </c>
    </row>
    <row r="259" spans="1:5">
      <c r="A259" s="198">
        <v>263</v>
      </c>
      <c r="B259" s="53">
        <v>39856</v>
      </c>
      <c r="C259" s="199" t="s">
        <v>239</v>
      </c>
      <c r="D259" s="199" t="s">
        <v>240</v>
      </c>
      <c r="E259" s="199">
        <v>361</v>
      </c>
    </row>
    <row r="260" spans="1:5">
      <c r="A260" s="198">
        <v>264</v>
      </c>
      <c r="B260" s="53">
        <v>39857</v>
      </c>
      <c r="C260" s="199" t="s">
        <v>239</v>
      </c>
      <c r="D260" s="199" t="s">
        <v>240</v>
      </c>
      <c r="E260" s="199">
        <v>100</v>
      </c>
    </row>
    <row r="261" spans="1:5">
      <c r="A261" s="198">
        <v>265</v>
      </c>
      <c r="B261" s="53">
        <v>39857</v>
      </c>
      <c r="C261" s="199" t="s">
        <v>237</v>
      </c>
      <c r="D261" s="199" t="s">
        <v>256</v>
      </c>
      <c r="E261" s="199">
        <v>2000</v>
      </c>
    </row>
    <row r="262" spans="1:5">
      <c r="A262" s="198">
        <v>266</v>
      </c>
      <c r="B262" s="53">
        <v>39857</v>
      </c>
      <c r="C262" s="199" t="s">
        <v>249</v>
      </c>
      <c r="D262" s="199" t="s">
        <v>249</v>
      </c>
      <c r="E262" s="199">
        <v>500</v>
      </c>
    </row>
    <row r="263" spans="1:5">
      <c r="A263" s="198">
        <v>267</v>
      </c>
      <c r="B263" s="53">
        <v>39859</v>
      </c>
      <c r="C263" s="199" t="s">
        <v>245</v>
      </c>
      <c r="D263" s="199" t="s">
        <v>250</v>
      </c>
      <c r="E263" s="199">
        <v>22500</v>
      </c>
    </row>
    <row r="264" spans="1:5">
      <c r="A264" s="198">
        <v>268</v>
      </c>
      <c r="B264" s="53">
        <v>39859</v>
      </c>
      <c r="C264" s="199" t="s">
        <v>241</v>
      </c>
      <c r="D264" s="199" t="s">
        <v>247</v>
      </c>
      <c r="E264" s="199">
        <v>710</v>
      </c>
    </row>
    <row r="265" spans="1:5">
      <c r="A265" s="198">
        <v>269</v>
      </c>
      <c r="B265" s="53">
        <v>39859</v>
      </c>
      <c r="C265" s="199" t="s">
        <v>239</v>
      </c>
      <c r="D265" s="199" t="s">
        <v>240</v>
      </c>
      <c r="E265" s="199">
        <v>143.69999999999999</v>
      </c>
    </row>
    <row r="266" spans="1:5">
      <c r="A266" s="198">
        <v>270</v>
      </c>
      <c r="B266" s="53">
        <v>39859</v>
      </c>
      <c r="C266" s="199" t="s">
        <v>239</v>
      </c>
      <c r="D266" s="199" t="s">
        <v>240</v>
      </c>
      <c r="E266" s="199">
        <v>47.6</v>
      </c>
    </row>
    <row r="267" spans="1:5">
      <c r="A267" s="198">
        <v>271</v>
      </c>
      <c r="B267" s="53">
        <v>39859</v>
      </c>
      <c r="C267" s="199" t="s">
        <v>239</v>
      </c>
      <c r="D267" s="199" t="s">
        <v>240</v>
      </c>
      <c r="E267" s="199">
        <v>89.4</v>
      </c>
    </row>
    <row r="268" spans="1:5">
      <c r="A268" s="198">
        <v>272</v>
      </c>
      <c r="B268" s="53">
        <v>39859</v>
      </c>
      <c r="C268" s="199" t="s">
        <v>239</v>
      </c>
      <c r="D268" s="199" t="s">
        <v>240</v>
      </c>
      <c r="E268" s="199">
        <v>98.4</v>
      </c>
    </row>
    <row r="269" spans="1:5">
      <c r="A269" s="198">
        <v>273</v>
      </c>
      <c r="B269" s="53">
        <v>39859</v>
      </c>
      <c r="C269" s="199" t="s">
        <v>239</v>
      </c>
      <c r="D269" s="199" t="s">
        <v>240</v>
      </c>
      <c r="E269" s="199">
        <v>31.4</v>
      </c>
    </row>
    <row r="270" spans="1:5">
      <c r="A270" s="198">
        <v>274</v>
      </c>
      <c r="B270" s="53">
        <v>39859</v>
      </c>
      <c r="C270" s="199" t="s">
        <v>239</v>
      </c>
      <c r="D270" s="199" t="s">
        <v>240</v>
      </c>
      <c r="E270" s="199">
        <v>63.9</v>
      </c>
    </row>
    <row r="271" spans="1:5">
      <c r="A271" s="198">
        <v>275</v>
      </c>
      <c r="B271" s="53">
        <v>39859</v>
      </c>
      <c r="C271" s="199" t="s">
        <v>239</v>
      </c>
      <c r="D271" s="199" t="s">
        <v>240</v>
      </c>
      <c r="E271" s="199">
        <v>114.7</v>
      </c>
    </row>
    <row r="272" spans="1:5">
      <c r="A272" s="198">
        <v>276</v>
      </c>
      <c r="B272" s="53">
        <v>39861</v>
      </c>
      <c r="C272" s="199" t="s">
        <v>239</v>
      </c>
      <c r="D272" s="199" t="s">
        <v>240</v>
      </c>
      <c r="E272" s="199">
        <v>99</v>
      </c>
    </row>
    <row r="273" spans="1:5">
      <c r="A273" s="198">
        <v>277</v>
      </c>
      <c r="B273" s="53">
        <v>39861</v>
      </c>
      <c r="C273" s="199" t="s">
        <v>237</v>
      </c>
      <c r="D273" s="199" t="s">
        <v>252</v>
      </c>
      <c r="E273" s="199">
        <v>1395</v>
      </c>
    </row>
    <row r="274" spans="1:5">
      <c r="A274" s="198">
        <v>278</v>
      </c>
      <c r="B274" s="53">
        <v>39862</v>
      </c>
      <c r="C274" s="199" t="s">
        <v>239</v>
      </c>
      <c r="D274" s="199" t="s">
        <v>254</v>
      </c>
      <c r="E274" s="199">
        <v>337</v>
      </c>
    </row>
    <row r="275" spans="1:5">
      <c r="A275" s="198">
        <v>279</v>
      </c>
      <c r="B275" s="53">
        <v>39862</v>
      </c>
      <c r="C275" s="199" t="s">
        <v>239</v>
      </c>
      <c r="D275" s="199" t="s">
        <v>240</v>
      </c>
      <c r="E275" s="199">
        <v>106</v>
      </c>
    </row>
    <row r="276" spans="1:5">
      <c r="A276" s="198">
        <v>280</v>
      </c>
      <c r="B276" s="53">
        <v>39862</v>
      </c>
      <c r="C276" s="199" t="s">
        <v>237</v>
      </c>
      <c r="D276" s="199" t="s">
        <v>252</v>
      </c>
      <c r="E276" s="199">
        <v>86</v>
      </c>
    </row>
    <row r="277" spans="1:5">
      <c r="A277" s="198">
        <v>281</v>
      </c>
      <c r="B277" s="53">
        <v>39862</v>
      </c>
      <c r="C277" s="199" t="s">
        <v>239</v>
      </c>
      <c r="D277" s="199" t="s">
        <v>240</v>
      </c>
      <c r="E277" s="199">
        <v>58</v>
      </c>
    </row>
    <row r="278" spans="1:5">
      <c r="A278" s="198">
        <v>282</v>
      </c>
      <c r="B278" s="53">
        <v>39862</v>
      </c>
      <c r="C278" s="199" t="s">
        <v>237</v>
      </c>
      <c r="D278" s="199" t="s">
        <v>238</v>
      </c>
      <c r="E278" s="199">
        <v>241</v>
      </c>
    </row>
    <row r="279" spans="1:5">
      <c r="A279" s="198">
        <v>283</v>
      </c>
      <c r="B279" s="53">
        <v>39862</v>
      </c>
      <c r="C279" s="199" t="s">
        <v>237</v>
      </c>
      <c r="D279" s="199" t="s">
        <v>252</v>
      </c>
      <c r="E279" s="199">
        <v>50</v>
      </c>
    </row>
    <row r="280" spans="1:5">
      <c r="A280" s="198">
        <v>284</v>
      </c>
      <c r="B280" s="53">
        <v>39863</v>
      </c>
      <c r="C280" s="199" t="s">
        <v>239</v>
      </c>
      <c r="D280" s="199" t="s">
        <v>240</v>
      </c>
      <c r="E280" s="199">
        <v>63</v>
      </c>
    </row>
    <row r="281" spans="1:5">
      <c r="A281" s="198">
        <v>285</v>
      </c>
      <c r="B281" s="53">
        <v>39863</v>
      </c>
      <c r="C281" s="199" t="s">
        <v>239</v>
      </c>
      <c r="D281" s="199" t="s">
        <v>254</v>
      </c>
      <c r="E281" s="199">
        <v>2500</v>
      </c>
    </row>
    <row r="282" spans="1:5">
      <c r="A282" s="198">
        <v>286</v>
      </c>
      <c r="B282" s="53">
        <v>39866</v>
      </c>
      <c r="C282" s="199" t="s">
        <v>249</v>
      </c>
      <c r="D282" s="199" t="s">
        <v>249</v>
      </c>
      <c r="E282" s="199">
        <v>500</v>
      </c>
    </row>
    <row r="283" spans="1:5">
      <c r="A283" s="198">
        <v>287</v>
      </c>
      <c r="B283" s="53">
        <v>39866</v>
      </c>
      <c r="C283" s="199" t="s">
        <v>239</v>
      </c>
      <c r="D283" s="199" t="s">
        <v>240</v>
      </c>
      <c r="E283" s="199">
        <v>30</v>
      </c>
    </row>
    <row r="284" spans="1:5">
      <c r="A284" s="198">
        <v>288</v>
      </c>
      <c r="B284" s="53">
        <v>39866</v>
      </c>
      <c r="C284" s="199" t="s">
        <v>239</v>
      </c>
      <c r="D284" s="199" t="s">
        <v>240</v>
      </c>
      <c r="E284" s="199">
        <v>38</v>
      </c>
    </row>
    <row r="285" spans="1:5">
      <c r="A285" s="198">
        <v>289</v>
      </c>
      <c r="B285" s="53">
        <v>39866</v>
      </c>
      <c r="C285" s="199" t="s">
        <v>239</v>
      </c>
      <c r="D285" s="199" t="s">
        <v>240</v>
      </c>
      <c r="E285" s="199">
        <v>98.1</v>
      </c>
    </row>
    <row r="286" spans="1:5">
      <c r="A286" s="198">
        <v>290</v>
      </c>
      <c r="B286" s="53">
        <v>39866</v>
      </c>
      <c r="C286" s="199" t="s">
        <v>239</v>
      </c>
      <c r="D286" s="199" t="s">
        <v>240</v>
      </c>
      <c r="E286" s="199">
        <v>230.3</v>
      </c>
    </row>
    <row r="287" spans="1:5">
      <c r="A287" s="198">
        <v>291</v>
      </c>
      <c r="B287" s="53">
        <v>39866</v>
      </c>
      <c r="C287" s="199" t="s">
        <v>239</v>
      </c>
      <c r="D287" s="199" t="s">
        <v>240</v>
      </c>
      <c r="E287" s="199">
        <v>106.6</v>
      </c>
    </row>
    <row r="288" spans="1:5">
      <c r="A288" s="198">
        <v>292</v>
      </c>
      <c r="B288" s="53">
        <v>39866</v>
      </c>
      <c r="C288" s="199" t="s">
        <v>239</v>
      </c>
      <c r="D288" s="199" t="s">
        <v>240</v>
      </c>
      <c r="E288" s="199">
        <v>42.7</v>
      </c>
    </row>
    <row r="289" spans="1:5">
      <c r="A289" s="198">
        <v>293</v>
      </c>
      <c r="B289" s="53">
        <v>39866</v>
      </c>
      <c r="C289" s="199" t="s">
        <v>241</v>
      </c>
      <c r="D289" s="199" t="s">
        <v>247</v>
      </c>
      <c r="E289" s="199">
        <v>29</v>
      </c>
    </row>
    <row r="290" spans="1:5">
      <c r="A290" s="198">
        <v>294</v>
      </c>
      <c r="B290" s="53">
        <v>39867</v>
      </c>
      <c r="C290" s="199" t="s">
        <v>239</v>
      </c>
      <c r="D290" s="199" t="s">
        <v>240</v>
      </c>
      <c r="E290" s="199">
        <v>34.4</v>
      </c>
    </row>
    <row r="291" spans="1:5">
      <c r="A291" s="198">
        <v>295</v>
      </c>
      <c r="B291" s="53">
        <v>39867</v>
      </c>
      <c r="C291" s="199" t="s">
        <v>239</v>
      </c>
      <c r="D291" s="199" t="s">
        <v>240</v>
      </c>
      <c r="E291" s="199">
        <v>179.4</v>
      </c>
    </row>
    <row r="292" spans="1:5">
      <c r="A292" s="198">
        <v>296</v>
      </c>
      <c r="B292" s="53">
        <v>39867</v>
      </c>
      <c r="C292" s="199" t="s">
        <v>239</v>
      </c>
      <c r="D292" s="199" t="s">
        <v>240</v>
      </c>
      <c r="E292" s="199">
        <v>38.9</v>
      </c>
    </row>
    <row r="293" spans="1:5">
      <c r="A293" s="198">
        <v>297</v>
      </c>
      <c r="B293" s="53">
        <v>39867</v>
      </c>
      <c r="C293" s="199" t="s">
        <v>239</v>
      </c>
      <c r="D293" s="199" t="s">
        <v>240</v>
      </c>
      <c r="E293" s="199">
        <v>112</v>
      </c>
    </row>
    <row r="294" spans="1:5">
      <c r="A294" s="198">
        <v>298</v>
      </c>
      <c r="B294" s="53">
        <v>39867</v>
      </c>
      <c r="C294" s="199" t="s">
        <v>239</v>
      </c>
      <c r="D294" s="199" t="s">
        <v>240</v>
      </c>
      <c r="E294" s="199">
        <v>46.8</v>
      </c>
    </row>
    <row r="295" spans="1:5">
      <c r="A295" s="198">
        <v>299</v>
      </c>
      <c r="B295" s="53">
        <v>39867</v>
      </c>
      <c r="C295" s="199" t="s">
        <v>239</v>
      </c>
      <c r="D295" s="199" t="s">
        <v>240</v>
      </c>
      <c r="E295" s="199">
        <v>159</v>
      </c>
    </row>
    <row r="296" spans="1:5">
      <c r="A296" s="198">
        <v>300</v>
      </c>
      <c r="B296" s="53">
        <v>39867</v>
      </c>
      <c r="C296" s="199" t="s">
        <v>239</v>
      </c>
      <c r="D296" s="199" t="s">
        <v>240</v>
      </c>
      <c r="E296" s="199">
        <v>77</v>
      </c>
    </row>
    <row r="297" spans="1:5">
      <c r="A297" s="198">
        <v>301</v>
      </c>
      <c r="B297" s="53">
        <v>39867</v>
      </c>
      <c r="C297" s="199" t="s">
        <v>239</v>
      </c>
      <c r="D297" s="199" t="s">
        <v>240</v>
      </c>
      <c r="E297" s="199">
        <v>78.8</v>
      </c>
    </row>
    <row r="298" spans="1:5">
      <c r="A298" s="198">
        <v>302</v>
      </c>
      <c r="B298" s="53">
        <v>39867</v>
      </c>
      <c r="C298" s="199" t="s">
        <v>239</v>
      </c>
      <c r="D298" s="199" t="s">
        <v>240</v>
      </c>
      <c r="E298" s="199">
        <v>71.599999999999994</v>
      </c>
    </row>
    <row r="299" spans="1:5">
      <c r="A299" s="198">
        <v>303</v>
      </c>
      <c r="B299" s="53">
        <v>39867</v>
      </c>
      <c r="C299" s="199" t="s">
        <v>241</v>
      </c>
      <c r="D299" s="199" t="s">
        <v>257</v>
      </c>
      <c r="E299" s="199">
        <v>25.3</v>
      </c>
    </row>
    <row r="300" spans="1:5">
      <c r="A300" s="198">
        <v>304</v>
      </c>
      <c r="B300" s="53">
        <v>39867</v>
      </c>
      <c r="C300" s="199" t="s">
        <v>239</v>
      </c>
      <c r="D300" s="199" t="s">
        <v>240</v>
      </c>
      <c r="E300" s="199">
        <v>61.7</v>
      </c>
    </row>
    <row r="301" spans="1:5">
      <c r="A301" s="198">
        <v>305</v>
      </c>
      <c r="B301" s="53">
        <v>39867</v>
      </c>
      <c r="C301" s="199" t="s">
        <v>241</v>
      </c>
      <c r="D301" s="199" t="s">
        <v>242</v>
      </c>
      <c r="E301" s="199">
        <v>88.4</v>
      </c>
    </row>
    <row r="302" spans="1:5">
      <c r="A302" s="198">
        <v>306</v>
      </c>
      <c r="B302" s="53">
        <v>39867</v>
      </c>
      <c r="C302" s="199" t="s">
        <v>239</v>
      </c>
      <c r="D302" s="199" t="s">
        <v>240</v>
      </c>
      <c r="E302" s="199">
        <v>33</v>
      </c>
    </row>
    <row r="303" spans="1:5">
      <c r="A303" s="198">
        <v>307</v>
      </c>
      <c r="B303" s="53">
        <v>39867</v>
      </c>
      <c r="C303" s="199" t="s">
        <v>241</v>
      </c>
      <c r="D303" s="199" t="s">
        <v>247</v>
      </c>
      <c r="E303" s="199">
        <v>122</v>
      </c>
    </row>
    <row r="304" spans="1:5">
      <c r="A304" s="198">
        <v>308</v>
      </c>
      <c r="B304" s="53">
        <v>39867</v>
      </c>
      <c r="C304" s="199" t="s">
        <v>241</v>
      </c>
      <c r="D304" s="199" t="s">
        <v>242</v>
      </c>
      <c r="E304" s="199">
        <v>67</v>
      </c>
    </row>
    <row r="305" spans="1:5">
      <c r="A305" s="198">
        <v>309</v>
      </c>
      <c r="B305" s="53">
        <v>39867</v>
      </c>
      <c r="C305" s="199" t="s">
        <v>241</v>
      </c>
      <c r="D305" s="199" t="s">
        <v>242</v>
      </c>
      <c r="E305" s="199">
        <v>54.7</v>
      </c>
    </row>
    <row r="306" spans="1:5">
      <c r="A306" s="198">
        <v>310</v>
      </c>
      <c r="B306" s="53">
        <v>39867</v>
      </c>
      <c r="C306" s="199" t="s">
        <v>237</v>
      </c>
      <c r="D306" s="199" t="s">
        <v>238</v>
      </c>
      <c r="E306" s="199">
        <v>2900</v>
      </c>
    </row>
    <row r="307" spans="1:5">
      <c r="A307" s="198">
        <v>311</v>
      </c>
      <c r="B307" s="53">
        <v>39867</v>
      </c>
      <c r="C307" s="199" t="s">
        <v>237</v>
      </c>
      <c r="D307" s="199" t="s">
        <v>238</v>
      </c>
      <c r="E307" s="199">
        <v>890</v>
      </c>
    </row>
    <row r="308" spans="1:5">
      <c r="A308" s="198">
        <v>312</v>
      </c>
      <c r="B308" s="53">
        <v>39867</v>
      </c>
      <c r="C308" s="199" t="s">
        <v>237</v>
      </c>
      <c r="D308" s="199" t="s">
        <v>238</v>
      </c>
      <c r="E308" s="199">
        <v>94</v>
      </c>
    </row>
    <row r="309" spans="1:5">
      <c r="A309" s="198">
        <v>313</v>
      </c>
      <c r="B309" s="53">
        <v>39867</v>
      </c>
      <c r="C309" s="199" t="s">
        <v>237</v>
      </c>
      <c r="D309" s="199" t="s">
        <v>238</v>
      </c>
      <c r="E309" s="199">
        <v>155</v>
      </c>
    </row>
    <row r="310" spans="1:5">
      <c r="A310" s="198">
        <v>314</v>
      </c>
      <c r="B310" s="53">
        <v>39867</v>
      </c>
      <c r="C310" s="199" t="s">
        <v>237</v>
      </c>
      <c r="D310" s="199" t="s">
        <v>238</v>
      </c>
      <c r="E310" s="199">
        <v>359</v>
      </c>
    </row>
    <row r="311" spans="1:5">
      <c r="A311" s="198">
        <v>315</v>
      </c>
      <c r="B311" s="53">
        <v>39867</v>
      </c>
      <c r="C311" s="199" t="s">
        <v>237</v>
      </c>
      <c r="D311" s="199" t="s">
        <v>238</v>
      </c>
      <c r="E311" s="199">
        <v>210</v>
      </c>
    </row>
    <row r="312" spans="1:5">
      <c r="A312" s="198">
        <v>316</v>
      </c>
      <c r="B312" s="53">
        <v>39868</v>
      </c>
      <c r="C312" s="199" t="s">
        <v>241</v>
      </c>
      <c r="D312" s="199" t="s">
        <v>247</v>
      </c>
      <c r="E312" s="199">
        <v>819</v>
      </c>
    </row>
    <row r="313" spans="1:5">
      <c r="A313" s="198">
        <v>317</v>
      </c>
      <c r="B313" s="53">
        <v>39868</v>
      </c>
      <c r="C313" s="199" t="s">
        <v>239</v>
      </c>
      <c r="D313" s="199" t="s">
        <v>240</v>
      </c>
      <c r="E313" s="199">
        <v>76</v>
      </c>
    </row>
    <row r="314" spans="1:5">
      <c r="A314" s="198">
        <v>318</v>
      </c>
      <c r="B314" s="53">
        <v>39869</v>
      </c>
      <c r="C314" s="199" t="s">
        <v>239</v>
      </c>
      <c r="D314" s="199" t="s">
        <v>240</v>
      </c>
      <c r="E314" s="199">
        <v>22</v>
      </c>
    </row>
    <row r="315" spans="1:5">
      <c r="A315" s="198">
        <v>319</v>
      </c>
      <c r="B315" s="53">
        <v>39869</v>
      </c>
      <c r="C315" s="199" t="s">
        <v>237</v>
      </c>
      <c r="D315" s="199" t="s">
        <v>256</v>
      </c>
      <c r="E315" s="199">
        <v>250</v>
      </c>
    </row>
    <row r="316" spans="1:5">
      <c r="A316" s="198">
        <v>320</v>
      </c>
      <c r="B316" s="53">
        <v>39869</v>
      </c>
      <c r="C316" s="199" t="s">
        <v>239</v>
      </c>
      <c r="D316" s="199" t="s">
        <v>240</v>
      </c>
      <c r="E316" s="199">
        <v>60</v>
      </c>
    </row>
    <row r="317" spans="1:5">
      <c r="A317" s="198">
        <v>321</v>
      </c>
      <c r="B317" s="53">
        <v>39869</v>
      </c>
      <c r="C317" s="199" t="s">
        <v>239</v>
      </c>
      <c r="D317" s="199" t="s">
        <v>240</v>
      </c>
      <c r="E317" s="199">
        <v>71</v>
      </c>
    </row>
    <row r="318" spans="1:5">
      <c r="A318" s="198">
        <v>322</v>
      </c>
      <c r="B318" s="53">
        <v>39869</v>
      </c>
      <c r="C318" s="199" t="s">
        <v>245</v>
      </c>
      <c r="D318" s="199" t="s">
        <v>250</v>
      </c>
      <c r="E318" s="199">
        <v>2763</v>
      </c>
    </row>
    <row r="319" spans="1:5">
      <c r="A319" s="198">
        <v>323</v>
      </c>
      <c r="B319" s="53">
        <v>39869</v>
      </c>
      <c r="C319" s="199" t="s">
        <v>245</v>
      </c>
      <c r="D319" s="199" t="s">
        <v>250</v>
      </c>
      <c r="E319" s="199">
        <v>193</v>
      </c>
    </row>
    <row r="320" spans="1:5">
      <c r="A320" s="198">
        <v>324</v>
      </c>
      <c r="B320" s="53">
        <v>39870</v>
      </c>
      <c r="C320" s="199" t="s">
        <v>243</v>
      </c>
      <c r="D320" s="199" t="s">
        <v>244</v>
      </c>
      <c r="E320" s="199">
        <v>200</v>
      </c>
    </row>
    <row r="321" spans="1:5">
      <c r="A321" s="198">
        <v>325</v>
      </c>
      <c r="B321" s="53">
        <v>39870</v>
      </c>
      <c r="C321" s="199" t="s">
        <v>239</v>
      </c>
      <c r="D321" s="199" t="s">
        <v>254</v>
      </c>
      <c r="E321" s="199">
        <v>440</v>
      </c>
    </row>
    <row r="322" spans="1:5">
      <c r="A322" s="198">
        <v>326</v>
      </c>
      <c r="B322" s="53">
        <v>39871</v>
      </c>
      <c r="C322" s="199" t="s">
        <v>237</v>
      </c>
      <c r="D322" s="199" t="s">
        <v>252</v>
      </c>
      <c r="E322" s="199">
        <v>1502</v>
      </c>
    </row>
    <row r="323" spans="1:5">
      <c r="A323" s="198">
        <v>327</v>
      </c>
      <c r="B323" s="53">
        <v>39871</v>
      </c>
      <c r="C323" s="199" t="s">
        <v>239</v>
      </c>
      <c r="D323" s="199" t="s">
        <v>240</v>
      </c>
      <c r="E323" s="199">
        <v>11.4</v>
      </c>
    </row>
    <row r="324" spans="1:5">
      <c r="A324" s="198">
        <v>328</v>
      </c>
      <c r="B324" s="53">
        <v>39871</v>
      </c>
      <c r="C324" s="199" t="s">
        <v>239</v>
      </c>
      <c r="D324" s="199" t="s">
        <v>240</v>
      </c>
      <c r="E324" s="199">
        <v>27.2</v>
      </c>
    </row>
    <row r="325" spans="1:5">
      <c r="A325" s="198">
        <v>329</v>
      </c>
      <c r="B325" s="53">
        <v>39871</v>
      </c>
      <c r="C325" s="199" t="s">
        <v>239</v>
      </c>
      <c r="D325" s="199" t="s">
        <v>240</v>
      </c>
      <c r="E325" s="199">
        <v>42.4</v>
      </c>
    </row>
    <row r="326" spans="1:5">
      <c r="A326" s="198">
        <v>330</v>
      </c>
      <c r="B326" s="53">
        <v>39871</v>
      </c>
      <c r="C326" s="199" t="s">
        <v>239</v>
      </c>
      <c r="D326" s="199" t="s">
        <v>240</v>
      </c>
      <c r="E326" s="199">
        <v>24.3</v>
      </c>
    </row>
    <row r="327" spans="1:5">
      <c r="A327" s="198">
        <v>331</v>
      </c>
      <c r="B327" s="53">
        <v>39871</v>
      </c>
      <c r="C327" s="199" t="s">
        <v>239</v>
      </c>
      <c r="D327" s="199" t="s">
        <v>240</v>
      </c>
      <c r="E327" s="199">
        <v>142.80000000000001</v>
      </c>
    </row>
    <row r="328" spans="1:5">
      <c r="A328" s="198">
        <v>332</v>
      </c>
      <c r="B328" s="53">
        <v>39872</v>
      </c>
      <c r="C328" s="199" t="s">
        <v>249</v>
      </c>
      <c r="D328" s="199" t="s">
        <v>249</v>
      </c>
      <c r="E328" s="199">
        <v>500</v>
      </c>
    </row>
    <row r="329" spans="1:5">
      <c r="A329" s="198">
        <v>333</v>
      </c>
      <c r="B329" s="53">
        <v>39872</v>
      </c>
      <c r="C329" s="199" t="s">
        <v>245</v>
      </c>
      <c r="D329" s="199" t="s">
        <v>250</v>
      </c>
      <c r="E329" s="199">
        <v>4500</v>
      </c>
    </row>
    <row r="330" spans="1:5">
      <c r="A330" s="198">
        <v>334</v>
      </c>
      <c r="B330" s="53">
        <v>39872</v>
      </c>
      <c r="C330" s="199" t="s">
        <v>245</v>
      </c>
      <c r="D330" s="199" t="s">
        <v>246</v>
      </c>
      <c r="E330" s="199">
        <v>207</v>
      </c>
    </row>
    <row r="331" spans="1:5">
      <c r="A331" s="198">
        <v>335</v>
      </c>
      <c r="B331" s="53">
        <v>39872</v>
      </c>
      <c r="C331" s="199" t="s">
        <v>245</v>
      </c>
      <c r="D331" s="199" t="s">
        <v>246</v>
      </c>
      <c r="E331" s="199">
        <v>255</v>
      </c>
    </row>
    <row r="332" spans="1:5">
      <c r="A332" s="198">
        <v>336</v>
      </c>
      <c r="B332" s="53">
        <v>39873</v>
      </c>
      <c r="C332" s="199" t="s">
        <v>245</v>
      </c>
      <c r="D332" s="199" t="s">
        <v>246</v>
      </c>
      <c r="E332" s="199">
        <v>255</v>
      </c>
    </row>
    <row r="333" spans="1:5">
      <c r="A333" s="198">
        <v>337</v>
      </c>
      <c r="B333" s="53">
        <v>39873</v>
      </c>
      <c r="C333" s="199" t="s">
        <v>243</v>
      </c>
      <c r="D333" s="199" t="s">
        <v>251</v>
      </c>
      <c r="E333" s="199">
        <v>400</v>
      </c>
    </row>
    <row r="334" spans="1:5">
      <c r="A334" s="198">
        <v>338</v>
      </c>
      <c r="B334" s="53">
        <v>39874</v>
      </c>
      <c r="C334" s="199" t="s">
        <v>239</v>
      </c>
      <c r="D334" s="199" t="s">
        <v>240</v>
      </c>
      <c r="E334" s="199">
        <v>65</v>
      </c>
    </row>
    <row r="335" spans="1:5">
      <c r="A335" s="198">
        <v>339</v>
      </c>
      <c r="B335" s="53">
        <v>39875</v>
      </c>
      <c r="C335" s="199" t="s">
        <v>239</v>
      </c>
      <c r="D335" s="199" t="s">
        <v>240</v>
      </c>
      <c r="E335" s="199">
        <v>24</v>
      </c>
    </row>
    <row r="336" spans="1:5">
      <c r="A336" s="198">
        <v>340</v>
      </c>
      <c r="B336" s="53">
        <v>39876</v>
      </c>
      <c r="C336" s="199" t="s">
        <v>239</v>
      </c>
      <c r="D336" s="199" t="s">
        <v>240</v>
      </c>
      <c r="E336" s="199">
        <v>44</v>
      </c>
    </row>
    <row r="337" spans="1:5">
      <c r="A337" s="198">
        <v>341</v>
      </c>
      <c r="B337" s="53">
        <v>39877</v>
      </c>
      <c r="C337" s="199" t="s">
        <v>239</v>
      </c>
      <c r="D337" s="199" t="s">
        <v>240</v>
      </c>
      <c r="E337" s="199">
        <v>30</v>
      </c>
    </row>
    <row r="338" spans="1:5">
      <c r="A338" s="198">
        <v>342</v>
      </c>
      <c r="B338" s="53">
        <v>39877</v>
      </c>
      <c r="C338" s="199" t="s">
        <v>239</v>
      </c>
      <c r="D338" s="199" t="s">
        <v>254</v>
      </c>
      <c r="E338" s="199">
        <v>2500</v>
      </c>
    </row>
    <row r="339" spans="1:5">
      <c r="A339" s="198">
        <v>343</v>
      </c>
      <c r="B339" s="53">
        <v>39878</v>
      </c>
      <c r="C339" s="199" t="s">
        <v>245</v>
      </c>
      <c r="D339" s="199" t="s">
        <v>253</v>
      </c>
      <c r="E339" s="199">
        <v>200</v>
      </c>
    </row>
    <row r="340" spans="1:5">
      <c r="A340" s="198">
        <v>344</v>
      </c>
      <c r="B340" s="53">
        <v>39878</v>
      </c>
      <c r="C340" s="199" t="s">
        <v>239</v>
      </c>
      <c r="D340" s="199" t="s">
        <v>254</v>
      </c>
      <c r="E340" s="199">
        <v>315</v>
      </c>
    </row>
    <row r="341" spans="1:5">
      <c r="A341" s="198">
        <v>345</v>
      </c>
      <c r="B341" s="53">
        <v>39878</v>
      </c>
      <c r="C341" s="199" t="s">
        <v>239</v>
      </c>
      <c r="D341" s="199" t="s">
        <v>240</v>
      </c>
      <c r="E341" s="199">
        <v>60</v>
      </c>
    </row>
    <row r="342" spans="1:5">
      <c r="A342" s="198">
        <v>346</v>
      </c>
      <c r="B342" s="53">
        <v>39878</v>
      </c>
      <c r="C342" s="199" t="s">
        <v>243</v>
      </c>
      <c r="D342" s="199" t="s">
        <v>244</v>
      </c>
      <c r="E342" s="199">
        <v>100</v>
      </c>
    </row>
    <row r="343" spans="1:5">
      <c r="A343" s="198">
        <v>347</v>
      </c>
      <c r="B343" s="53">
        <v>39879</v>
      </c>
      <c r="C343" s="199" t="s">
        <v>239</v>
      </c>
      <c r="D343" s="199" t="s">
        <v>240</v>
      </c>
      <c r="E343" s="199">
        <v>61</v>
      </c>
    </row>
    <row r="344" spans="1:5">
      <c r="A344" s="198">
        <v>348</v>
      </c>
      <c r="B344" s="53">
        <v>39879</v>
      </c>
      <c r="C344" s="199" t="s">
        <v>239</v>
      </c>
      <c r="D344" s="199" t="s">
        <v>240</v>
      </c>
      <c r="E344" s="199">
        <v>20</v>
      </c>
    </row>
    <row r="345" spans="1:5">
      <c r="A345" s="198">
        <v>349</v>
      </c>
      <c r="B345" s="53">
        <v>39879</v>
      </c>
      <c r="C345" s="199" t="s">
        <v>237</v>
      </c>
      <c r="D345" s="199" t="s">
        <v>252</v>
      </c>
      <c r="E345" s="199">
        <v>180</v>
      </c>
    </row>
    <row r="346" spans="1:5">
      <c r="A346" s="198">
        <v>350</v>
      </c>
      <c r="B346" s="53">
        <v>39879</v>
      </c>
      <c r="C346" s="199" t="s">
        <v>241</v>
      </c>
      <c r="D346" s="199" t="s">
        <v>247</v>
      </c>
      <c r="E346" s="199">
        <v>247</v>
      </c>
    </row>
    <row r="347" spans="1:5">
      <c r="A347" s="198">
        <v>351</v>
      </c>
      <c r="B347" s="53">
        <v>39879</v>
      </c>
      <c r="C347" s="199" t="s">
        <v>241</v>
      </c>
      <c r="D347" s="199" t="s">
        <v>242</v>
      </c>
      <c r="E347" s="199">
        <v>224</v>
      </c>
    </row>
    <row r="348" spans="1:5">
      <c r="A348" s="198">
        <v>352</v>
      </c>
      <c r="B348" s="53">
        <v>39879</v>
      </c>
      <c r="C348" s="199" t="s">
        <v>241</v>
      </c>
      <c r="D348" s="199" t="s">
        <v>242</v>
      </c>
      <c r="E348" s="199">
        <v>216</v>
      </c>
    </row>
    <row r="349" spans="1:5">
      <c r="A349" s="198">
        <v>353</v>
      </c>
      <c r="B349" s="53">
        <v>39879</v>
      </c>
      <c r="C349" s="199" t="s">
        <v>237</v>
      </c>
      <c r="D349" s="199" t="s">
        <v>252</v>
      </c>
      <c r="E349" s="199">
        <v>80</v>
      </c>
    </row>
    <row r="350" spans="1:5">
      <c r="A350" s="198">
        <v>354</v>
      </c>
      <c r="B350" s="53">
        <v>39879</v>
      </c>
      <c r="C350" s="199" t="s">
        <v>239</v>
      </c>
      <c r="D350" s="199" t="s">
        <v>240</v>
      </c>
      <c r="E350" s="199">
        <v>40</v>
      </c>
    </row>
    <row r="351" spans="1:5">
      <c r="A351" s="198">
        <v>355</v>
      </c>
      <c r="B351" s="53">
        <v>39879</v>
      </c>
      <c r="C351" s="199" t="s">
        <v>239</v>
      </c>
      <c r="D351" s="199" t="s">
        <v>254</v>
      </c>
      <c r="E351" s="199">
        <v>500</v>
      </c>
    </row>
    <row r="352" spans="1:5">
      <c r="A352" s="198">
        <v>356</v>
      </c>
      <c r="B352" s="53">
        <v>39879</v>
      </c>
      <c r="C352" s="199" t="s">
        <v>241</v>
      </c>
      <c r="D352" s="199" t="s">
        <v>247</v>
      </c>
      <c r="E352" s="199">
        <v>449</v>
      </c>
    </row>
    <row r="353" spans="1:5">
      <c r="A353" s="198">
        <v>357</v>
      </c>
      <c r="B353" s="53">
        <v>39879</v>
      </c>
      <c r="C353" s="199" t="s">
        <v>249</v>
      </c>
      <c r="D353" s="199" t="s">
        <v>249</v>
      </c>
      <c r="E353" s="199">
        <v>500</v>
      </c>
    </row>
    <row r="354" spans="1:5">
      <c r="A354" s="198">
        <v>358</v>
      </c>
      <c r="B354" s="53">
        <v>39879</v>
      </c>
      <c r="C354" s="199" t="s">
        <v>239</v>
      </c>
      <c r="D354" s="199" t="s">
        <v>240</v>
      </c>
      <c r="E354" s="199">
        <v>97</v>
      </c>
    </row>
    <row r="355" spans="1:5">
      <c r="A355" s="198">
        <v>359</v>
      </c>
      <c r="B355" s="53">
        <v>39879</v>
      </c>
      <c r="C355" s="199" t="s">
        <v>239</v>
      </c>
      <c r="D355" s="199" t="s">
        <v>240</v>
      </c>
      <c r="E355" s="199">
        <v>36</v>
      </c>
    </row>
    <row r="356" spans="1:5">
      <c r="A356" s="198">
        <v>360</v>
      </c>
      <c r="B356" s="53">
        <v>39879</v>
      </c>
      <c r="C356" s="199" t="s">
        <v>239</v>
      </c>
      <c r="D356" s="199" t="s">
        <v>240</v>
      </c>
      <c r="E356" s="199">
        <v>27</v>
      </c>
    </row>
    <row r="357" spans="1:5">
      <c r="A357" s="198">
        <v>361</v>
      </c>
      <c r="B357" s="53">
        <v>39879</v>
      </c>
      <c r="C357" s="199" t="s">
        <v>239</v>
      </c>
      <c r="D357" s="199" t="s">
        <v>240</v>
      </c>
      <c r="E357" s="199">
        <v>31</v>
      </c>
    </row>
    <row r="358" spans="1:5">
      <c r="A358" s="198">
        <v>362</v>
      </c>
      <c r="B358" s="53">
        <v>39879</v>
      </c>
      <c r="C358" s="199" t="s">
        <v>239</v>
      </c>
      <c r="D358" s="199" t="s">
        <v>240</v>
      </c>
      <c r="E358" s="199">
        <v>59</v>
      </c>
    </row>
    <row r="359" spans="1:5">
      <c r="A359" s="198">
        <v>363</v>
      </c>
      <c r="B359" s="53">
        <v>39881</v>
      </c>
      <c r="C359" s="199" t="s">
        <v>239</v>
      </c>
      <c r="D359" s="199" t="s">
        <v>240</v>
      </c>
      <c r="E359" s="199">
        <v>60</v>
      </c>
    </row>
    <row r="360" spans="1:5">
      <c r="A360" s="198">
        <v>364</v>
      </c>
      <c r="B360" s="53">
        <v>39881</v>
      </c>
      <c r="C360" s="199" t="s">
        <v>243</v>
      </c>
      <c r="D360" s="199" t="s">
        <v>251</v>
      </c>
      <c r="E360" s="199">
        <v>200</v>
      </c>
    </row>
    <row r="361" spans="1:5">
      <c r="A361" s="198">
        <v>365</v>
      </c>
      <c r="B361" s="53">
        <v>39882</v>
      </c>
      <c r="C361" s="199" t="s">
        <v>245</v>
      </c>
      <c r="D361" s="199" t="s">
        <v>246</v>
      </c>
      <c r="E361" s="199">
        <v>882</v>
      </c>
    </row>
    <row r="362" spans="1:5">
      <c r="A362" s="198">
        <v>366</v>
      </c>
      <c r="B362" s="53">
        <v>39882</v>
      </c>
      <c r="C362" s="199" t="s">
        <v>239</v>
      </c>
      <c r="D362" s="199" t="s">
        <v>240</v>
      </c>
      <c r="E362" s="199">
        <v>66</v>
      </c>
    </row>
    <row r="363" spans="1:5">
      <c r="A363" s="198">
        <v>367</v>
      </c>
      <c r="B363" s="53">
        <v>39882</v>
      </c>
      <c r="C363" s="199" t="s">
        <v>239</v>
      </c>
      <c r="D363" s="199" t="s">
        <v>240</v>
      </c>
      <c r="E363" s="199">
        <v>208</v>
      </c>
    </row>
    <row r="364" spans="1:5">
      <c r="A364" s="198">
        <v>368</v>
      </c>
      <c r="B364" s="53">
        <v>39882</v>
      </c>
      <c r="C364" s="199" t="s">
        <v>239</v>
      </c>
      <c r="D364" s="199" t="s">
        <v>240</v>
      </c>
      <c r="E364" s="199">
        <v>76</v>
      </c>
    </row>
    <row r="365" spans="1:5">
      <c r="A365" s="198">
        <v>369</v>
      </c>
      <c r="B365" s="53">
        <v>39882</v>
      </c>
      <c r="C365" s="199" t="s">
        <v>239</v>
      </c>
      <c r="D365" s="199" t="s">
        <v>240</v>
      </c>
      <c r="E365" s="199">
        <v>162</v>
      </c>
    </row>
    <row r="366" spans="1:5">
      <c r="A366" s="198">
        <v>370</v>
      </c>
      <c r="B366" s="53">
        <v>39882</v>
      </c>
      <c r="C366" s="199" t="s">
        <v>239</v>
      </c>
      <c r="D366" s="199" t="s">
        <v>240</v>
      </c>
      <c r="E366" s="199">
        <v>304</v>
      </c>
    </row>
    <row r="367" spans="1:5">
      <c r="A367" s="198">
        <v>371</v>
      </c>
      <c r="B367" s="53">
        <v>39882</v>
      </c>
      <c r="C367" s="199" t="s">
        <v>239</v>
      </c>
      <c r="D367" s="199" t="s">
        <v>240</v>
      </c>
      <c r="E367" s="199">
        <v>25</v>
      </c>
    </row>
    <row r="368" spans="1:5">
      <c r="A368" s="198">
        <v>372</v>
      </c>
      <c r="B368" s="53">
        <v>39882</v>
      </c>
      <c r="C368" s="199" t="s">
        <v>239</v>
      </c>
      <c r="D368" s="199" t="s">
        <v>240</v>
      </c>
      <c r="E368" s="199">
        <v>60</v>
      </c>
    </row>
    <row r="369" spans="1:5">
      <c r="A369" s="198">
        <v>373</v>
      </c>
      <c r="B369" s="53">
        <v>39882</v>
      </c>
      <c r="C369" s="199" t="s">
        <v>239</v>
      </c>
      <c r="D369" s="199" t="s">
        <v>240</v>
      </c>
      <c r="E369" s="199">
        <v>86</v>
      </c>
    </row>
    <row r="370" spans="1:5">
      <c r="A370" s="198">
        <v>374</v>
      </c>
      <c r="B370" s="53">
        <v>39883</v>
      </c>
      <c r="C370" s="199" t="s">
        <v>239</v>
      </c>
      <c r="D370" s="199" t="s">
        <v>240</v>
      </c>
      <c r="E370" s="199">
        <v>30</v>
      </c>
    </row>
    <row r="371" spans="1:5">
      <c r="A371" s="198">
        <v>375</v>
      </c>
      <c r="B371" s="53">
        <v>39883</v>
      </c>
      <c r="C371" s="199" t="s">
        <v>243</v>
      </c>
      <c r="D371" s="199" t="s">
        <v>244</v>
      </c>
      <c r="E371" s="199">
        <v>50</v>
      </c>
    </row>
    <row r="372" spans="1:5">
      <c r="A372" s="198">
        <v>376</v>
      </c>
      <c r="B372" s="53">
        <v>39883</v>
      </c>
      <c r="C372" s="199" t="s">
        <v>245</v>
      </c>
      <c r="D372" s="199" t="s">
        <v>246</v>
      </c>
      <c r="E372" s="199">
        <v>7</v>
      </c>
    </row>
    <row r="373" spans="1:5">
      <c r="A373" s="198">
        <v>377</v>
      </c>
      <c r="B373" s="53">
        <v>39883</v>
      </c>
      <c r="C373" s="199" t="s">
        <v>241</v>
      </c>
      <c r="D373" s="199" t="s">
        <v>247</v>
      </c>
      <c r="E373" s="199">
        <v>92.8</v>
      </c>
    </row>
    <row r="374" spans="1:5">
      <c r="A374" s="198">
        <v>378</v>
      </c>
      <c r="B374" s="53">
        <v>39883</v>
      </c>
      <c r="C374" s="199" t="s">
        <v>245</v>
      </c>
      <c r="D374" s="199" t="s">
        <v>246</v>
      </c>
      <c r="E374" s="199">
        <v>882</v>
      </c>
    </row>
    <row r="375" spans="1:5">
      <c r="A375" s="198">
        <v>379</v>
      </c>
      <c r="B375" s="53">
        <v>39884</v>
      </c>
      <c r="C375" s="199" t="s">
        <v>239</v>
      </c>
      <c r="D375" s="199" t="s">
        <v>254</v>
      </c>
      <c r="E375" s="199">
        <v>650</v>
      </c>
    </row>
    <row r="376" spans="1:5">
      <c r="A376" s="198">
        <v>380</v>
      </c>
      <c r="B376" s="53">
        <v>39884</v>
      </c>
      <c r="C376" s="199" t="s">
        <v>239</v>
      </c>
      <c r="D376" s="199" t="s">
        <v>240</v>
      </c>
      <c r="E376" s="199">
        <v>24</v>
      </c>
    </row>
    <row r="377" spans="1:5">
      <c r="A377" s="198">
        <v>381</v>
      </c>
      <c r="B377" s="53">
        <v>39885</v>
      </c>
      <c r="C377" s="199" t="s">
        <v>239</v>
      </c>
      <c r="D377" s="199" t="s">
        <v>240</v>
      </c>
      <c r="E377" s="199">
        <v>32</v>
      </c>
    </row>
    <row r="378" spans="1:5">
      <c r="A378" s="198">
        <v>382</v>
      </c>
      <c r="B378" s="53">
        <v>39887</v>
      </c>
      <c r="C378" s="199" t="s">
        <v>239</v>
      </c>
      <c r="D378" s="199" t="s">
        <v>254</v>
      </c>
      <c r="E378" s="199">
        <v>289</v>
      </c>
    </row>
    <row r="379" spans="1:5">
      <c r="A379" s="198">
        <v>383</v>
      </c>
      <c r="B379" s="53">
        <v>39887</v>
      </c>
      <c r="C379" s="199" t="s">
        <v>248</v>
      </c>
      <c r="D379" s="199" t="s">
        <v>248</v>
      </c>
      <c r="E379" s="199">
        <v>2197</v>
      </c>
    </row>
    <row r="380" spans="1:5">
      <c r="A380" s="198">
        <v>384</v>
      </c>
      <c r="B380" s="53">
        <v>39887</v>
      </c>
      <c r="C380" s="199" t="s">
        <v>239</v>
      </c>
      <c r="D380" s="199" t="s">
        <v>240</v>
      </c>
      <c r="E380" s="199">
        <v>533</v>
      </c>
    </row>
    <row r="381" spans="1:5">
      <c r="A381" s="198">
        <v>385</v>
      </c>
      <c r="B381" s="53">
        <v>39887</v>
      </c>
      <c r="C381" s="199" t="s">
        <v>239</v>
      </c>
      <c r="D381" s="199" t="s">
        <v>240</v>
      </c>
      <c r="E381" s="199">
        <v>153</v>
      </c>
    </row>
    <row r="382" spans="1:5">
      <c r="A382" s="198">
        <v>386</v>
      </c>
      <c r="B382" s="53">
        <v>39887</v>
      </c>
      <c r="C382" s="199" t="s">
        <v>239</v>
      </c>
      <c r="D382" s="199" t="s">
        <v>240</v>
      </c>
      <c r="E382" s="199">
        <v>332</v>
      </c>
    </row>
    <row r="383" spans="1:5">
      <c r="A383" s="198">
        <v>387</v>
      </c>
      <c r="B383" s="53">
        <v>39887</v>
      </c>
      <c r="C383" s="199" t="s">
        <v>239</v>
      </c>
      <c r="D383" s="199" t="s">
        <v>240</v>
      </c>
      <c r="E383" s="199">
        <v>197</v>
      </c>
    </row>
    <row r="384" spans="1:5">
      <c r="A384" s="198">
        <v>388</v>
      </c>
      <c r="B384" s="53">
        <v>39887</v>
      </c>
      <c r="C384" s="199" t="s">
        <v>239</v>
      </c>
      <c r="D384" s="199" t="s">
        <v>240</v>
      </c>
      <c r="E384" s="199">
        <v>44</v>
      </c>
    </row>
    <row r="385" spans="1:5">
      <c r="A385" s="198">
        <v>389</v>
      </c>
      <c r="B385" s="53">
        <v>39887</v>
      </c>
      <c r="C385" s="199" t="s">
        <v>239</v>
      </c>
      <c r="D385" s="199" t="s">
        <v>240</v>
      </c>
      <c r="E385" s="199">
        <v>59</v>
      </c>
    </row>
    <row r="386" spans="1:5">
      <c r="A386" s="198">
        <v>390</v>
      </c>
      <c r="B386" s="53">
        <v>39887</v>
      </c>
      <c r="C386" s="199" t="s">
        <v>239</v>
      </c>
      <c r="D386" s="199" t="s">
        <v>240</v>
      </c>
      <c r="E386" s="199">
        <v>76</v>
      </c>
    </row>
    <row r="387" spans="1:5">
      <c r="A387" s="198">
        <v>391</v>
      </c>
      <c r="B387" s="53">
        <v>39887</v>
      </c>
      <c r="C387" s="199" t="s">
        <v>239</v>
      </c>
      <c r="D387" s="199" t="s">
        <v>240</v>
      </c>
      <c r="E387" s="199">
        <v>290</v>
      </c>
    </row>
    <row r="388" spans="1:5">
      <c r="A388" s="198">
        <v>392</v>
      </c>
      <c r="B388" s="53">
        <v>39887</v>
      </c>
      <c r="C388" s="199" t="s">
        <v>241</v>
      </c>
      <c r="D388" s="199" t="s">
        <v>242</v>
      </c>
      <c r="E388" s="199">
        <v>89</v>
      </c>
    </row>
    <row r="389" spans="1:5">
      <c r="A389" s="198">
        <v>393</v>
      </c>
      <c r="B389" s="53">
        <v>39887</v>
      </c>
      <c r="C389" s="199" t="s">
        <v>239</v>
      </c>
      <c r="D389" s="199" t="s">
        <v>240</v>
      </c>
      <c r="E389" s="199">
        <v>42</v>
      </c>
    </row>
    <row r="390" spans="1:5">
      <c r="A390" s="198">
        <v>394</v>
      </c>
      <c r="B390" s="53">
        <v>39887</v>
      </c>
      <c r="C390" s="199" t="s">
        <v>237</v>
      </c>
      <c r="D390" s="199" t="s">
        <v>238</v>
      </c>
      <c r="E390" s="199">
        <v>2199</v>
      </c>
    </row>
    <row r="391" spans="1:5">
      <c r="A391" s="198">
        <v>395</v>
      </c>
      <c r="B391" s="53">
        <v>39887</v>
      </c>
      <c r="C391" s="199" t="s">
        <v>237</v>
      </c>
      <c r="D391" s="199" t="s">
        <v>238</v>
      </c>
      <c r="E391" s="199">
        <v>278</v>
      </c>
    </row>
    <row r="392" spans="1:5">
      <c r="A392" s="198">
        <v>396</v>
      </c>
      <c r="B392" s="53">
        <v>39887</v>
      </c>
      <c r="C392" s="199" t="s">
        <v>239</v>
      </c>
      <c r="D392" s="199" t="s">
        <v>240</v>
      </c>
      <c r="E392" s="199">
        <v>94</v>
      </c>
    </row>
    <row r="393" spans="1:5">
      <c r="A393" s="198">
        <v>397</v>
      </c>
      <c r="B393" s="53">
        <v>39887</v>
      </c>
      <c r="C393" s="199" t="s">
        <v>237</v>
      </c>
      <c r="D393" s="199" t="s">
        <v>238</v>
      </c>
      <c r="E393" s="199">
        <v>76</v>
      </c>
    </row>
    <row r="394" spans="1:5">
      <c r="A394" s="198">
        <v>399</v>
      </c>
      <c r="B394" s="53">
        <v>39887</v>
      </c>
      <c r="C394" s="199" t="s">
        <v>239</v>
      </c>
      <c r="D394" s="199" t="s">
        <v>240</v>
      </c>
      <c r="E394" s="199">
        <v>128</v>
      </c>
    </row>
    <row r="395" spans="1:5">
      <c r="A395" s="198">
        <v>400</v>
      </c>
      <c r="B395" s="53">
        <v>39887</v>
      </c>
      <c r="C395" s="199" t="s">
        <v>237</v>
      </c>
      <c r="D395" s="199" t="s">
        <v>238</v>
      </c>
      <c r="E395" s="199">
        <v>421</v>
      </c>
    </row>
    <row r="396" spans="1:5">
      <c r="A396" s="198">
        <v>401</v>
      </c>
      <c r="B396" s="53">
        <v>39887</v>
      </c>
      <c r="C396" s="199" t="s">
        <v>237</v>
      </c>
      <c r="D396" s="199" t="s">
        <v>238</v>
      </c>
      <c r="E396" s="199">
        <v>64</v>
      </c>
    </row>
    <row r="397" spans="1:5">
      <c r="A397" s="198">
        <v>402</v>
      </c>
      <c r="B397" s="53">
        <v>39887</v>
      </c>
      <c r="C397" s="199" t="s">
        <v>239</v>
      </c>
      <c r="D397" s="199" t="s">
        <v>240</v>
      </c>
      <c r="E397" s="199">
        <v>123</v>
      </c>
    </row>
    <row r="398" spans="1:5">
      <c r="A398" s="198">
        <v>403</v>
      </c>
      <c r="B398" s="53">
        <v>39887</v>
      </c>
      <c r="C398" s="199" t="s">
        <v>239</v>
      </c>
      <c r="D398" s="199" t="s">
        <v>240</v>
      </c>
      <c r="E398" s="199">
        <v>49</v>
      </c>
    </row>
    <row r="399" spans="1:5">
      <c r="A399" s="198">
        <v>404</v>
      </c>
      <c r="B399" s="53">
        <v>39887</v>
      </c>
      <c r="C399" s="199" t="s">
        <v>237</v>
      </c>
      <c r="D399" s="199" t="s">
        <v>238</v>
      </c>
      <c r="E399" s="199">
        <v>218</v>
      </c>
    </row>
    <row r="400" spans="1:5">
      <c r="A400" s="198">
        <v>405</v>
      </c>
      <c r="B400" s="53">
        <v>39887</v>
      </c>
      <c r="C400" s="199" t="s">
        <v>239</v>
      </c>
      <c r="D400" s="199" t="s">
        <v>240</v>
      </c>
      <c r="E400" s="199">
        <v>537</v>
      </c>
    </row>
    <row r="401" spans="1:5">
      <c r="A401" s="198">
        <v>406</v>
      </c>
      <c r="B401" s="53">
        <v>39887</v>
      </c>
      <c r="C401" s="199" t="s">
        <v>237</v>
      </c>
      <c r="D401" s="199" t="s">
        <v>238</v>
      </c>
      <c r="E401" s="199">
        <v>30</v>
      </c>
    </row>
    <row r="402" spans="1:5">
      <c r="A402" s="198">
        <v>407</v>
      </c>
      <c r="B402" s="53">
        <v>39887</v>
      </c>
      <c r="C402" s="199" t="s">
        <v>239</v>
      </c>
      <c r="D402" s="199" t="s">
        <v>240</v>
      </c>
      <c r="E402" s="199">
        <v>100</v>
      </c>
    </row>
    <row r="403" spans="1:5">
      <c r="A403" s="198">
        <v>408</v>
      </c>
      <c r="B403" s="53">
        <v>39887</v>
      </c>
      <c r="C403" s="199" t="s">
        <v>245</v>
      </c>
      <c r="D403" s="199" t="s">
        <v>250</v>
      </c>
      <c r="E403" s="199">
        <v>22500</v>
      </c>
    </row>
    <row r="404" spans="1:5">
      <c r="A404" s="198">
        <v>409</v>
      </c>
      <c r="B404" s="53">
        <v>39888</v>
      </c>
      <c r="C404" s="199" t="s">
        <v>239</v>
      </c>
      <c r="D404" s="199" t="s">
        <v>240</v>
      </c>
      <c r="E404" s="199">
        <v>100</v>
      </c>
    </row>
    <row r="405" spans="1:5">
      <c r="A405" s="198">
        <v>410</v>
      </c>
      <c r="B405" s="53">
        <v>39889</v>
      </c>
      <c r="C405" s="199" t="s">
        <v>239</v>
      </c>
      <c r="D405" s="199" t="s">
        <v>240</v>
      </c>
      <c r="E405" s="199">
        <v>68</v>
      </c>
    </row>
    <row r="406" spans="1:5">
      <c r="A406" s="198">
        <v>411</v>
      </c>
      <c r="B406" s="53">
        <v>39889</v>
      </c>
      <c r="C406" s="199" t="s">
        <v>239</v>
      </c>
      <c r="D406" s="199" t="s">
        <v>240</v>
      </c>
      <c r="E406" s="199">
        <v>348</v>
      </c>
    </row>
    <row r="407" spans="1:5">
      <c r="A407" s="198">
        <v>412</v>
      </c>
      <c r="B407" s="53">
        <v>39890</v>
      </c>
      <c r="C407" s="199" t="s">
        <v>239</v>
      </c>
      <c r="D407" s="199" t="s">
        <v>254</v>
      </c>
      <c r="E407" s="199">
        <v>281</v>
      </c>
    </row>
    <row r="408" spans="1:5">
      <c r="A408" s="198">
        <v>413</v>
      </c>
      <c r="B408" s="53">
        <v>39890</v>
      </c>
      <c r="C408" s="199" t="s">
        <v>245</v>
      </c>
      <c r="D408" s="199" t="s">
        <v>253</v>
      </c>
      <c r="E408" s="199">
        <v>320</v>
      </c>
    </row>
    <row r="409" spans="1:5">
      <c r="A409" s="198">
        <v>414</v>
      </c>
      <c r="B409" s="53">
        <v>39891</v>
      </c>
      <c r="C409" s="199" t="s">
        <v>249</v>
      </c>
      <c r="D409" s="199" t="s">
        <v>249</v>
      </c>
      <c r="E409" s="199">
        <v>500</v>
      </c>
    </row>
    <row r="410" spans="1:5">
      <c r="A410" s="198">
        <v>415</v>
      </c>
      <c r="B410" s="53">
        <v>39891</v>
      </c>
      <c r="C410" s="199" t="s">
        <v>245</v>
      </c>
      <c r="D410" s="199" t="s">
        <v>246</v>
      </c>
      <c r="E410" s="199">
        <v>50</v>
      </c>
    </row>
    <row r="411" spans="1:5">
      <c r="A411" s="198">
        <v>416</v>
      </c>
      <c r="B411" s="53">
        <v>39892</v>
      </c>
      <c r="C411" s="199" t="s">
        <v>245</v>
      </c>
      <c r="D411" s="199" t="s">
        <v>253</v>
      </c>
      <c r="E411" s="199">
        <v>500</v>
      </c>
    </row>
    <row r="412" spans="1:5">
      <c r="A412" s="198">
        <v>417</v>
      </c>
      <c r="B412" s="53">
        <v>39892</v>
      </c>
      <c r="C412" s="199" t="s">
        <v>241</v>
      </c>
      <c r="D412" s="199" t="s">
        <v>247</v>
      </c>
      <c r="E412" s="199">
        <v>225</v>
      </c>
    </row>
    <row r="413" spans="1:5">
      <c r="A413" s="198">
        <v>418</v>
      </c>
      <c r="B413" s="53">
        <v>39892</v>
      </c>
      <c r="C413" s="199" t="s">
        <v>239</v>
      </c>
      <c r="D413" s="199" t="s">
        <v>240</v>
      </c>
      <c r="E413" s="199">
        <v>32</v>
      </c>
    </row>
    <row r="414" spans="1:5">
      <c r="A414" s="198">
        <v>419</v>
      </c>
      <c r="B414" s="53">
        <v>39892</v>
      </c>
      <c r="C414" s="199" t="s">
        <v>241</v>
      </c>
      <c r="D414" s="199" t="s">
        <v>247</v>
      </c>
      <c r="E414" s="199">
        <v>89</v>
      </c>
    </row>
    <row r="415" spans="1:5">
      <c r="A415" s="198">
        <v>420</v>
      </c>
      <c r="B415" s="53">
        <v>39892</v>
      </c>
      <c r="C415" s="199" t="s">
        <v>239</v>
      </c>
      <c r="D415" s="199" t="s">
        <v>240</v>
      </c>
      <c r="E415" s="199">
        <v>101</v>
      </c>
    </row>
    <row r="416" spans="1:5">
      <c r="A416" s="198">
        <v>421</v>
      </c>
      <c r="B416" s="53">
        <v>39894</v>
      </c>
      <c r="C416" s="199" t="s">
        <v>239</v>
      </c>
      <c r="D416" s="199" t="s">
        <v>240</v>
      </c>
      <c r="E416" s="199">
        <v>1635</v>
      </c>
    </row>
    <row r="417" spans="1:5">
      <c r="A417" s="198">
        <v>422</v>
      </c>
      <c r="B417" s="53">
        <v>39894</v>
      </c>
      <c r="C417" s="199" t="s">
        <v>241</v>
      </c>
      <c r="D417" s="199" t="s">
        <v>242</v>
      </c>
      <c r="E417" s="199">
        <v>573</v>
      </c>
    </row>
    <row r="418" spans="1:5">
      <c r="A418" s="198">
        <v>423</v>
      </c>
      <c r="B418" s="53">
        <v>39894</v>
      </c>
      <c r="C418" s="199" t="s">
        <v>239</v>
      </c>
      <c r="D418" s="199" t="s">
        <v>240</v>
      </c>
      <c r="E418" s="199">
        <v>119</v>
      </c>
    </row>
    <row r="419" spans="1:5">
      <c r="A419" s="198">
        <v>424</v>
      </c>
      <c r="B419" s="53">
        <v>39894</v>
      </c>
      <c r="C419" s="199" t="s">
        <v>239</v>
      </c>
      <c r="D419" s="199" t="s">
        <v>240</v>
      </c>
      <c r="E419" s="199">
        <v>79</v>
      </c>
    </row>
    <row r="420" spans="1:5">
      <c r="A420" s="198">
        <v>425</v>
      </c>
      <c r="B420" s="53">
        <v>39894</v>
      </c>
      <c r="C420" s="199" t="s">
        <v>239</v>
      </c>
      <c r="D420" s="199" t="s">
        <v>240</v>
      </c>
      <c r="E420" s="199">
        <v>56</v>
      </c>
    </row>
    <row r="421" spans="1:5">
      <c r="A421" s="198">
        <v>426</v>
      </c>
      <c r="B421" s="53">
        <v>39894</v>
      </c>
      <c r="C421" s="199" t="s">
        <v>239</v>
      </c>
      <c r="D421" s="199" t="s">
        <v>240</v>
      </c>
      <c r="E421" s="199">
        <v>53</v>
      </c>
    </row>
    <row r="422" spans="1:5">
      <c r="A422" s="198">
        <v>427</v>
      </c>
      <c r="B422" s="53">
        <v>39894</v>
      </c>
      <c r="C422" s="199" t="s">
        <v>239</v>
      </c>
      <c r="D422" s="199" t="s">
        <v>240</v>
      </c>
      <c r="E422" s="199">
        <v>57</v>
      </c>
    </row>
    <row r="423" spans="1:5">
      <c r="A423" s="198">
        <v>428</v>
      </c>
      <c r="B423" s="53">
        <v>39894</v>
      </c>
      <c r="C423" s="199" t="s">
        <v>239</v>
      </c>
      <c r="D423" s="199" t="s">
        <v>240</v>
      </c>
      <c r="E423" s="199">
        <v>25</v>
      </c>
    </row>
    <row r="424" spans="1:5">
      <c r="A424" s="198">
        <v>429</v>
      </c>
      <c r="B424" s="53">
        <v>39894</v>
      </c>
      <c r="C424" s="199" t="s">
        <v>239</v>
      </c>
      <c r="D424" s="199" t="s">
        <v>240</v>
      </c>
      <c r="E424" s="199">
        <v>90</v>
      </c>
    </row>
    <row r="425" spans="1:5">
      <c r="A425" s="198">
        <v>430</v>
      </c>
      <c r="B425" s="53">
        <v>39894</v>
      </c>
      <c r="C425" s="199" t="s">
        <v>239</v>
      </c>
      <c r="D425" s="199" t="s">
        <v>240</v>
      </c>
      <c r="E425" s="199">
        <v>26</v>
      </c>
    </row>
    <row r="426" spans="1:5">
      <c r="A426" s="198">
        <v>431</v>
      </c>
      <c r="B426" s="53">
        <v>39894</v>
      </c>
      <c r="C426" s="199" t="s">
        <v>239</v>
      </c>
      <c r="D426" s="199" t="s">
        <v>240</v>
      </c>
      <c r="E426" s="199">
        <v>42</v>
      </c>
    </row>
    <row r="427" spans="1:5">
      <c r="A427" s="198">
        <v>432</v>
      </c>
      <c r="B427" s="53">
        <v>39894</v>
      </c>
      <c r="C427" s="199" t="s">
        <v>239</v>
      </c>
      <c r="D427" s="199" t="s">
        <v>240</v>
      </c>
      <c r="E427" s="199">
        <v>280</v>
      </c>
    </row>
    <row r="428" spans="1:5">
      <c r="A428" s="198">
        <v>433</v>
      </c>
      <c r="B428" s="53">
        <v>39894</v>
      </c>
      <c r="C428" s="199" t="s">
        <v>239</v>
      </c>
      <c r="D428" s="199" t="s">
        <v>240</v>
      </c>
      <c r="E428" s="199">
        <v>100</v>
      </c>
    </row>
    <row r="429" spans="1:5">
      <c r="A429" s="198">
        <v>434</v>
      </c>
      <c r="B429" s="53">
        <v>39895</v>
      </c>
      <c r="C429" s="199" t="s">
        <v>239</v>
      </c>
      <c r="D429" s="199" t="s">
        <v>254</v>
      </c>
      <c r="E429" s="199">
        <v>230</v>
      </c>
    </row>
    <row r="430" spans="1:5">
      <c r="A430" s="198">
        <v>435</v>
      </c>
      <c r="B430" s="53">
        <v>39896</v>
      </c>
      <c r="C430" s="199" t="s">
        <v>239</v>
      </c>
      <c r="D430" s="199" t="s">
        <v>254</v>
      </c>
      <c r="E430" s="199">
        <v>378</v>
      </c>
    </row>
    <row r="431" spans="1:5">
      <c r="A431" s="198">
        <v>436</v>
      </c>
      <c r="B431" s="53">
        <v>39896</v>
      </c>
      <c r="C431" s="199" t="s">
        <v>239</v>
      </c>
      <c r="D431" s="199" t="s">
        <v>240</v>
      </c>
      <c r="E431" s="199">
        <v>80</v>
      </c>
    </row>
    <row r="432" spans="1:5">
      <c r="A432" s="198">
        <v>437</v>
      </c>
      <c r="B432" s="53">
        <v>39896</v>
      </c>
      <c r="C432" s="199" t="s">
        <v>239</v>
      </c>
      <c r="D432" s="199" t="s">
        <v>240</v>
      </c>
      <c r="E432" s="199">
        <v>160</v>
      </c>
    </row>
    <row r="433" spans="1:5">
      <c r="A433" s="198">
        <v>438</v>
      </c>
      <c r="B433" s="53">
        <v>39897</v>
      </c>
      <c r="C433" s="199" t="s">
        <v>245</v>
      </c>
      <c r="D433" s="199" t="s">
        <v>250</v>
      </c>
      <c r="E433" s="199">
        <v>2667</v>
      </c>
    </row>
    <row r="434" spans="1:5">
      <c r="A434" s="198">
        <v>439</v>
      </c>
      <c r="B434" s="53">
        <v>39897</v>
      </c>
      <c r="C434" s="199" t="s">
        <v>245</v>
      </c>
      <c r="D434" s="199" t="s">
        <v>250</v>
      </c>
      <c r="E434" s="199">
        <v>228</v>
      </c>
    </row>
    <row r="435" spans="1:5">
      <c r="A435" s="198">
        <v>440</v>
      </c>
      <c r="B435" s="53">
        <v>39897</v>
      </c>
      <c r="C435" s="199" t="s">
        <v>243</v>
      </c>
      <c r="D435" s="199" t="s">
        <v>244</v>
      </c>
      <c r="E435" s="199">
        <v>150</v>
      </c>
    </row>
    <row r="436" spans="1:5">
      <c r="A436" s="198">
        <v>441</v>
      </c>
      <c r="B436" s="53">
        <v>39897</v>
      </c>
      <c r="C436" s="199" t="s">
        <v>245</v>
      </c>
      <c r="D436" s="199" t="s">
        <v>246</v>
      </c>
      <c r="E436" s="199">
        <v>40</v>
      </c>
    </row>
    <row r="437" spans="1:5">
      <c r="A437" s="198">
        <v>442</v>
      </c>
      <c r="B437" s="53">
        <v>39897</v>
      </c>
      <c r="C437" s="199" t="s">
        <v>239</v>
      </c>
      <c r="D437" s="199" t="s">
        <v>240</v>
      </c>
      <c r="E437" s="199">
        <v>72</v>
      </c>
    </row>
    <row r="438" spans="1:5">
      <c r="A438" s="198">
        <v>443</v>
      </c>
      <c r="B438" s="53">
        <v>39897</v>
      </c>
      <c r="C438" s="199" t="s">
        <v>241</v>
      </c>
      <c r="D438" s="199" t="s">
        <v>247</v>
      </c>
      <c r="E438" s="199">
        <v>34</v>
      </c>
    </row>
    <row r="439" spans="1:5">
      <c r="A439" s="198">
        <v>444</v>
      </c>
      <c r="B439" s="53">
        <v>39897</v>
      </c>
      <c r="C439" s="199" t="s">
        <v>241</v>
      </c>
      <c r="D439" s="199" t="s">
        <v>247</v>
      </c>
      <c r="E439" s="199">
        <v>1857</v>
      </c>
    </row>
    <row r="440" spans="1:5">
      <c r="A440" s="198">
        <v>445</v>
      </c>
      <c r="B440" s="53">
        <v>39897</v>
      </c>
      <c r="C440" s="199" t="s">
        <v>237</v>
      </c>
      <c r="D440" s="199" t="s">
        <v>252</v>
      </c>
      <c r="E440" s="199">
        <v>172</v>
      </c>
    </row>
    <row r="441" spans="1:5">
      <c r="A441" s="198">
        <v>446</v>
      </c>
      <c r="B441" s="53">
        <v>39897</v>
      </c>
      <c r="C441" s="199" t="s">
        <v>237</v>
      </c>
      <c r="D441" s="199" t="s">
        <v>252</v>
      </c>
      <c r="E441" s="199">
        <v>487</v>
      </c>
    </row>
    <row r="442" spans="1:5">
      <c r="A442" s="198">
        <v>447</v>
      </c>
      <c r="B442" s="53">
        <v>39898</v>
      </c>
      <c r="C442" s="199" t="s">
        <v>239</v>
      </c>
      <c r="D442" s="199" t="s">
        <v>240</v>
      </c>
      <c r="E442" s="199">
        <v>52</v>
      </c>
    </row>
    <row r="443" spans="1:5">
      <c r="A443" s="198">
        <v>448</v>
      </c>
      <c r="B443" s="53">
        <v>39898</v>
      </c>
      <c r="C443" s="199" t="s">
        <v>239</v>
      </c>
      <c r="D443" s="199" t="s">
        <v>254</v>
      </c>
      <c r="E443" s="199">
        <v>130</v>
      </c>
    </row>
    <row r="444" spans="1:5">
      <c r="A444" s="198">
        <v>449</v>
      </c>
      <c r="B444" s="53">
        <v>39899</v>
      </c>
      <c r="C444" s="199" t="s">
        <v>239</v>
      </c>
      <c r="D444" s="199" t="s">
        <v>254</v>
      </c>
      <c r="E444" s="199">
        <v>130</v>
      </c>
    </row>
    <row r="445" spans="1:5">
      <c r="A445" s="198">
        <v>450</v>
      </c>
      <c r="B445" s="53">
        <v>39899</v>
      </c>
      <c r="C445" s="199" t="s">
        <v>239</v>
      </c>
      <c r="D445" s="199" t="s">
        <v>240</v>
      </c>
      <c r="E445" s="199">
        <v>60</v>
      </c>
    </row>
    <row r="446" spans="1:5">
      <c r="A446" s="198">
        <v>451</v>
      </c>
      <c r="B446" s="53">
        <v>39902</v>
      </c>
      <c r="C446" s="199" t="s">
        <v>239</v>
      </c>
      <c r="D446" s="199" t="s">
        <v>240</v>
      </c>
      <c r="E446" s="199">
        <v>150</v>
      </c>
    </row>
    <row r="447" spans="1:5">
      <c r="A447" s="198">
        <v>452</v>
      </c>
      <c r="B447" s="53">
        <v>39902</v>
      </c>
      <c r="C447" s="199" t="s">
        <v>245</v>
      </c>
      <c r="D447" s="199" t="s">
        <v>246</v>
      </c>
      <c r="E447" s="199">
        <v>200</v>
      </c>
    </row>
    <row r="448" spans="1:5">
      <c r="A448" s="198">
        <v>453</v>
      </c>
      <c r="B448" s="53">
        <v>39902</v>
      </c>
      <c r="C448" s="199" t="s">
        <v>245</v>
      </c>
      <c r="D448" s="199" t="s">
        <v>250</v>
      </c>
      <c r="E448" s="199">
        <v>4500</v>
      </c>
    </row>
    <row r="449" spans="1:5">
      <c r="A449" s="198">
        <v>454</v>
      </c>
      <c r="B449" s="53">
        <v>39903</v>
      </c>
      <c r="C449" s="199" t="s">
        <v>239</v>
      </c>
      <c r="D449" s="199" t="s">
        <v>240</v>
      </c>
      <c r="E449" s="199">
        <v>110</v>
      </c>
    </row>
    <row r="450" spans="1:5">
      <c r="A450" s="198">
        <v>455</v>
      </c>
      <c r="B450" s="53">
        <v>39903</v>
      </c>
      <c r="C450" s="199" t="s">
        <v>239</v>
      </c>
      <c r="D450" s="199" t="s">
        <v>240</v>
      </c>
      <c r="E450" s="199">
        <v>128</v>
      </c>
    </row>
    <row r="451" spans="1:5">
      <c r="A451" s="198">
        <v>456</v>
      </c>
      <c r="B451" s="53">
        <v>39903</v>
      </c>
      <c r="C451" s="199" t="s">
        <v>239</v>
      </c>
      <c r="D451" s="199" t="s">
        <v>240</v>
      </c>
      <c r="E451" s="199">
        <v>12</v>
      </c>
    </row>
    <row r="452" spans="1:5">
      <c r="A452" s="198">
        <v>457</v>
      </c>
      <c r="B452" s="53">
        <v>39903</v>
      </c>
      <c r="C452" s="199" t="s">
        <v>239</v>
      </c>
      <c r="D452" s="199" t="s">
        <v>240</v>
      </c>
      <c r="E452" s="199">
        <v>22</v>
      </c>
    </row>
    <row r="453" spans="1:5">
      <c r="A453" s="198">
        <v>458</v>
      </c>
      <c r="B453" s="53">
        <v>39903</v>
      </c>
      <c r="C453" s="199" t="s">
        <v>249</v>
      </c>
      <c r="D453" s="199" t="s">
        <v>249</v>
      </c>
      <c r="E453" s="199">
        <v>500</v>
      </c>
    </row>
    <row r="454" spans="1:5">
      <c r="A454" s="198">
        <v>459</v>
      </c>
      <c r="B454" s="53">
        <v>39905</v>
      </c>
      <c r="C454" s="199" t="s">
        <v>239</v>
      </c>
      <c r="D454" s="199" t="s">
        <v>240</v>
      </c>
      <c r="E454" s="199">
        <v>67</v>
      </c>
    </row>
    <row r="455" spans="1:5">
      <c r="A455" s="198">
        <v>460</v>
      </c>
      <c r="B455" s="53">
        <v>39905</v>
      </c>
      <c r="C455" s="199" t="s">
        <v>239</v>
      </c>
      <c r="D455" s="199" t="s">
        <v>240</v>
      </c>
      <c r="E455" s="199">
        <v>385</v>
      </c>
    </row>
    <row r="456" spans="1:5">
      <c r="A456" s="198">
        <v>461</v>
      </c>
      <c r="B456" s="53">
        <v>39906</v>
      </c>
      <c r="C456" s="199" t="s">
        <v>243</v>
      </c>
      <c r="D456" s="199" t="s">
        <v>244</v>
      </c>
      <c r="E456" s="199">
        <v>20</v>
      </c>
    </row>
    <row r="457" spans="1:5">
      <c r="A457" s="198">
        <v>462</v>
      </c>
      <c r="B457" s="53">
        <v>39906</v>
      </c>
      <c r="C457" s="199" t="s">
        <v>239</v>
      </c>
      <c r="D457" s="199" t="s">
        <v>240</v>
      </c>
      <c r="E457" s="199">
        <v>60</v>
      </c>
    </row>
    <row r="458" spans="1:5">
      <c r="A458" s="198">
        <v>463</v>
      </c>
      <c r="B458" s="53">
        <v>39906</v>
      </c>
      <c r="C458" s="199" t="s">
        <v>249</v>
      </c>
      <c r="D458" s="199" t="s">
        <v>249</v>
      </c>
      <c r="E458" s="199">
        <v>920</v>
      </c>
    </row>
    <row r="459" spans="1:5">
      <c r="A459" s="198">
        <v>464</v>
      </c>
      <c r="B459" s="53">
        <v>39906</v>
      </c>
      <c r="C459" s="199" t="s">
        <v>249</v>
      </c>
      <c r="D459" s="199" t="s">
        <v>249</v>
      </c>
      <c r="E459" s="199">
        <v>70</v>
      </c>
    </row>
    <row r="460" spans="1:5">
      <c r="A460" s="198">
        <v>465</v>
      </c>
      <c r="B460" s="53">
        <v>39907</v>
      </c>
      <c r="C460" s="199" t="s">
        <v>245</v>
      </c>
      <c r="D460" s="199" t="s">
        <v>246</v>
      </c>
      <c r="E460" s="199">
        <v>42</v>
      </c>
    </row>
    <row r="461" spans="1:5">
      <c r="A461" s="198">
        <v>466</v>
      </c>
      <c r="B461" s="53">
        <v>39907</v>
      </c>
      <c r="C461" s="199" t="s">
        <v>239</v>
      </c>
      <c r="D461" s="199" t="s">
        <v>240</v>
      </c>
      <c r="E461" s="199">
        <v>55</v>
      </c>
    </row>
    <row r="462" spans="1:5">
      <c r="A462" s="198">
        <v>467</v>
      </c>
      <c r="B462" s="53">
        <v>39907</v>
      </c>
      <c r="C462" s="199" t="s">
        <v>239</v>
      </c>
      <c r="D462" s="199" t="s">
        <v>254</v>
      </c>
      <c r="E462" s="199">
        <v>130</v>
      </c>
    </row>
    <row r="463" spans="1:5">
      <c r="A463" s="198">
        <v>468</v>
      </c>
      <c r="B463" s="53">
        <v>39909</v>
      </c>
      <c r="C463" s="199" t="s">
        <v>239</v>
      </c>
      <c r="D463" s="199" t="s">
        <v>240</v>
      </c>
      <c r="E463" s="199">
        <v>110</v>
      </c>
    </row>
    <row r="464" spans="1:5">
      <c r="A464" s="198">
        <v>469</v>
      </c>
      <c r="B464" s="53">
        <v>39909</v>
      </c>
      <c r="C464" s="199" t="s">
        <v>237</v>
      </c>
      <c r="D464" s="199" t="s">
        <v>252</v>
      </c>
      <c r="E464" s="199">
        <v>229</v>
      </c>
    </row>
    <row r="465" spans="1:5">
      <c r="A465" s="198">
        <v>470</v>
      </c>
      <c r="B465" s="53">
        <v>39909</v>
      </c>
      <c r="C465" s="199" t="s">
        <v>245</v>
      </c>
      <c r="D465" s="199" t="s">
        <v>258</v>
      </c>
      <c r="E465" s="199">
        <v>1500</v>
      </c>
    </row>
    <row r="466" spans="1:5">
      <c r="A466" s="198">
        <v>471</v>
      </c>
      <c r="B466" s="53">
        <v>39909</v>
      </c>
      <c r="C466" s="199" t="s">
        <v>245</v>
      </c>
      <c r="D466" s="199" t="s">
        <v>250</v>
      </c>
      <c r="E466" s="199">
        <v>432</v>
      </c>
    </row>
    <row r="467" spans="1:5">
      <c r="A467" s="198">
        <v>472</v>
      </c>
      <c r="B467" s="53">
        <v>39909</v>
      </c>
      <c r="C467" s="199" t="s">
        <v>245</v>
      </c>
      <c r="D467" s="199" t="s">
        <v>250</v>
      </c>
      <c r="E467" s="199">
        <v>3361</v>
      </c>
    </row>
    <row r="468" spans="1:5">
      <c r="A468" s="198">
        <v>473</v>
      </c>
      <c r="B468" s="53">
        <v>39910</v>
      </c>
      <c r="C468" s="199" t="s">
        <v>239</v>
      </c>
      <c r="D468" s="199" t="s">
        <v>240</v>
      </c>
      <c r="E468" s="199">
        <v>120</v>
      </c>
    </row>
    <row r="469" spans="1:5">
      <c r="A469" s="198">
        <v>474</v>
      </c>
      <c r="B469" s="53">
        <v>39910</v>
      </c>
      <c r="C469" s="199" t="s">
        <v>245</v>
      </c>
      <c r="D469" s="199" t="s">
        <v>246</v>
      </c>
      <c r="E469" s="199">
        <v>50</v>
      </c>
    </row>
    <row r="470" spans="1:5">
      <c r="A470" s="198">
        <v>475</v>
      </c>
      <c r="B470" s="53">
        <v>39910</v>
      </c>
      <c r="C470" s="199" t="s">
        <v>241</v>
      </c>
      <c r="D470" s="199" t="s">
        <v>259</v>
      </c>
      <c r="E470" s="199">
        <v>5980</v>
      </c>
    </row>
    <row r="471" spans="1:5">
      <c r="A471" s="198">
        <v>476</v>
      </c>
      <c r="B471" s="53">
        <v>39910</v>
      </c>
      <c r="C471" s="199" t="s">
        <v>239</v>
      </c>
      <c r="D471" s="199" t="s">
        <v>254</v>
      </c>
      <c r="E471" s="199">
        <v>290</v>
      </c>
    </row>
    <row r="472" spans="1:5">
      <c r="A472" s="198">
        <v>477</v>
      </c>
      <c r="B472" s="53">
        <v>39911</v>
      </c>
      <c r="C472" s="199" t="s">
        <v>245</v>
      </c>
      <c r="D472" s="199" t="s">
        <v>246</v>
      </c>
      <c r="E472" s="199">
        <v>50</v>
      </c>
    </row>
    <row r="473" spans="1:5">
      <c r="A473" s="198">
        <v>478</v>
      </c>
      <c r="B473" s="53">
        <v>39911</v>
      </c>
      <c r="C473" s="199" t="s">
        <v>241</v>
      </c>
      <c r="D473" s="199" t="s">
        <v>259</v>
      </c>
      <c r="E473" s="199">
        <v>1150</v>
      </c>
    </row>
    <row r="474" spans="1:5">
      <c r="A474" s="198">
        <v>479</v>
      </c>
      <c r="B474" s="53">
        <v>39911</v>
      </c>
      <c r="C474" s="199" t="s">
        <v>239</v>
      </c>
      <c r="D474" s="199" t="s">
        <v>254</v>
      </c>
      <c r="E474" s="199">
        <v>100</v>
      </c>
    </row>
    <row r="475" spans="1:5">
      <c r="A475" s="198">
        <v>480</v>
      </c>
      <c r="B475" s="53">
        <v>39912</v>
      </c>
      <c r="C475" s="199" t="s">
        <v>241</v>
      </c>
      <c r="D475" s="199" t="s">
        <v>247</v>
      </c>
      <c r="E475" s="199">
        <v>450</v>
      </c>
    </row>
    <row r="476" spans="1:5">
      <c r="A476" s="198">
        <v>481</v>
      </c>
      <c r="B476" s="53">
        <v>39912</v>
      </c>
      <c r="C476" s="199" t="s">
        <v>241</v>
      </c>
      <c r="D476" s="199" t="s">
        <v>247</v>
      </c>
      <c r="E476" s="199">
        <v>112</v>
      </c>
    </row>
    <row r="477" spans="1:5">
      <c r="A477" s="198">
        <v>482</v>
      </c>
      <c r="B477" s="53">
        <v>39912</v>
      </c>
      <c r="C477" s="199" t="s">
        <v>239</v>
      </c>
      <c r="D477" s="199" t="s">
        <v>254</v>
      </c>
      <c r="E477" s="199">
        <v>120</v>
      </c>
    </row>
    <row r="478" spans="1:5">
      <c r="A478" s="198">
        <v>483</v>
      </c>
      <c r="B478" s="53">
        <v>39913</v>
      </c>
      <c r="C478" s="199" t="s">
        <v>239</v>
      </c>
      <c r="D478" s="199" t="s">
        <v>254</v>
      </c>
      <c r="E478" s="199">
        <v>195</v>
      </c>
    </row>
    <row r="479" spans="1:5">
      <c r="A479" s="198">
        <v>484</v>
      </c>
      <c r="B479" s="53">
        <v>39913</v>
      </c>
      <c r="C479" s="199" t="s">
        <v>239</v>
      </c>
      <c r="D479" s="199" t="s">
        <v>240</v>
      </c>
      <c r="E479" s="199">
        <v>120</v>
      </c>
    </row>
    <row r="480" spans="1:5">
      <c r="A480" s="198">
        <v>485</v>
      </c>
      <c r="B480" s="53">
        <v>39913</v>
      </c>
      <c r="C480" s="199" t="s">
        <v>245</v>
      </c>
      <c r="D480" s="199" t="s">
        <v>253</v>
      </c>
      <c r="E480" s="199">
        <v>200</v>
      </c>
    </row>
    <row r="481" spans="1:5">
      <c r="A481" s="198">
        <v>486</v>
      </c>
      <c r="B481" s="53">
        <v>39914</v>
      </c>
      <c r="C481" s="199" t="s">
        <v>239</v>
      </c>
      <c r="D481" s="199" t="s">
        <v>240</v>
      </c>
      <c r="E481" s="199">
        <v>45</v>
      </c>
    </row>
    <row r="482" spans="1:5">
      <c r="A482" s="198">
        <v>487</v>
      </c>
      <c r="B482" s="53">
        <v>39914</v>
      </c>
      <c r="C482" s="199" t="s">
        <v>249</v>
      </c>
      <c r="D482" s="199" t="s">
        <v>249</v>
      </c>
      <c r="E482" s="199">
        <v>500</v>
      </c>
    </row>
    <row r="483" spans="1:5">
      <c r="A483" s="198">
        <v>488</v>
      </c>
      <c r="B483" s="53">
        <v>39915</v>
      </c>
      <c r="C483" s="199" t="s">
        <v>245</v>
      </c>
      <c r="D483" s="199" t="s">
        <v>246</v>
      </c>
      <c r="E483" s="199">
        <v>882</v>
      </c>
    </row>
    <row r="484" spans="1:5">
      <c r="A484" s="198">
        <v>489</v>
      </c>
      <c r="B484" s="53">
        <v>39915</v>
      </c>
      <c r="C484" s="199" t="s">
        <v>245</v>
      </c>
      <c r="D484" s="199" t="s">
        <v>246</v>
      </c>
      <c r="E484" s="199">
        <v>980</v>
      </c>
    </row>
    <row r="485" spans="1:5">
      <c r="A485" s="198">
        <v>490</v>
      </c>
      <c r="B485" s="53">
        <v>39917</v>
      </c>
      <c r="C485" s="199" t="s">
        <v>239</v>
      </c>
      <c r="D485" s="199" t="s">
        <v>254</v>
      </c>
      <c r="E485" s="199">
        <v>170</v>
      </c>
    </row>
    <row r="486" spans="1:5">
      <c r="A486" s="198">
        <v>491</v>
      </c>
      <c r="B486" s="53">
        <v>39918</v>
      </c>
      <c r="C486" s="199" t="s">
        <v>239</v>
      </c>
      <c r="D486" s="199" t="s">
        <v>254</v>
      </c>
      <c r="E486" s="199">
        <v>125</v>
      </c>
    </row>
    <row r="487" spans="1:5">
      <c r="A487" s="198">
        <v>492</v>
      </c>
      <c r="B487" s="53">
        <v>39918</v>
      </c>
      <c r="C487" s="199" t="s">
        <v>245</v>
      </c>
      <c r="D487" s="199" t="s">
        <v>246</v>
      </c>
      <c r="E487" s="199">
        <v>50</v>
      </c>
    </row>
    <row r="488" spans="1:5">
      <c r="A488" s="198">
        <v>493</v>
      </c>
      <c r="B488" s="53">
        <v>39918</v>
      </c>
      <c r="C488" s="199" t="s">
        <v>241</v>
      </c>
      <c r="D488" s="199" t="s">
        <v>259</v>
      </c>
      <c r="E488" s="199">
        <v>370</v>
      </c>
    </row>
    <row r="489" spans="1:5">
      <c r="A489" s="198">
        <v>494</v>
      </c>
      <c r="B489" s="53">
        <v>39918</v>
      </c>
      <c r="C489" s="199" t="s">
        <v>239</v>
      </c>
      <c r="D489" s="199" t="s">
        <v>254</v>
      </c>
      <c r="E489" s="199">
        <v>299</v>
      </c>
    </row>
    <row r="490" spans="1:5">
      <c r="A490" s="198">
        <v>495</v>
      </c>
      <c r="B490" s="53">
        <v>39918</v>
      </c>
      <c r="C490" s="199" t="s">
        <v>239</v>
      </c>
      <c r="D490" s="199" t="s">
        <v>240</v>
      </c>
      <c r="E490" s="199">
        <v>34</v>
      </c>
    </row>
    <row r="491" spans="1:5">
      <c r="A491" s="198">
        <v>496</v>
      </c>
      <c r="B491" s="53">
        <v>39918</v>
      </c>
      <c r="C491" s="199" t="s">
        <v>245</v>
      </c>
      <c r="D491" s="199" t="s">
        <v>253</v>
      </c>
      <c r="E491" s="199">
        <v>500</v>
      </c>
    </row>
    <row r="492" spans="1:5">
      <c r="A492" s="198">
        <v>497</v>
      </c>
      <c r="B492" s="53">
        <v>39918</v>
      </c>
      <c r="C492" s="199" t="s">
        <v>243</v>
      </c>
      <c r="D492" s="199" t="s">
        <v>251</v>
      </c>
      <c r="E492" s="199">
        <v>150</v>
      </c>
    </row>
    <row r="493" spans="1:5">
      <c r="A493" s="198">
        <v>498</v>
      </c>
      <c r="B493" s="53">
        <v>39918</v>
      </c>
      <c r="C493" s="199" t="s">
        <v>245</v>
      </c>
      <c r="D493" s="199" t="s">
        <v>250</v>
      </c>
      <c r="E493" s="199">
        <v>22500</v>
      </c>
    </row>
    <row r="494" spans="1:5">
      <c r="A494" s="198">
        <v>499</v>
      </c>
      <c r="B494" s="53">
        <v>39918</v>
      </c>
      <c r="C494" s="199" t="s">
        <v>245</v>
      </c>
      <c r="D494" s="199" t="s">
        <v>258</v>
      </c>
      <c r="E494" s="199">
        <v>500</v>
      </c>
    </row>
    <row r="495" spans="1:5">
      <c r="A495" s="198">
        <v>500</v>
      </c>
      <c r="B495" s="53">
        <v>39919</v>
      </c>
      <c r="C495" s="199" t="s">
        <v>239</v>
      </c>
      <c r="D495" s="199" t="s">
        <v>240</v>
      </c>
      <c r="E495" s="199">
        <v>200</v>
      </c>
    </row>
    <row r="496" spans="1:5">
      <c r="A496" s="198">
        <v>501</v>
      </c>
      <c r="B496" s="53">
        <v>39919</v>
      </c>
      <c r="C496" s="199" t="s">
        <v>239</v>
      </c>
      <c r="D496" s="199" t="s">
        <v>254</v>
      </c>
      <c r="E496" s="199">
        <v>125</v>
      </c>
    </row>
    <row r="497" spans="1:5">
      <c r="A497" s="198">
        <v>502</v>
      </c>
      <c r="B497" s="53">
        <v>39919</v>
      </c>
      <c r="C497" s="199" t="s">
        <v>243</v>
      </c>
      <c r="D497" s="199" t="s">
        <v>244</v>
      </c>
      <c r="E497" s="199">
        <v>250</v>
      </c>
    </row>
    <row r="498" spans="1:5">
      <c r="A498" s="198">
        <v>503</v>
      </c>
      <c r="B498" s="53">
        <v>39919</v>
      </c>
      <c r="C498" s="199" t="s">
        <v>243</v>
      </c>
      <c r="D498" s="199" t="s">
        <v>251</v>
      </c>
      <c r="E498" s="199">
        <v>150</v>
      </c>
    </row>
    <row r="499" spans="1:5">
      <c r="A499" s="198">
        <v>504</v>
      </c>
      <c r="B499" s="53">
        <v>39920</v>
      </c>
      <c r="C499" s="199" t="s">
        <v>241</v>
      </c>
      <c r="D499" s="199" t="s">
        <v>259</v>
      </c>
      <c r="E499" s="199">
        <v>1500</v>
      </c>
    </row>
    <row r="500" spans="1:5">
      <c r="A500" s="198">
        <v>505</v>
      </c>
      <c r="B500" s="53">
        <v>39921</v>
      </c>
      <c r="C500" s="199" t="s">
        <v>239</v>
      </c>
      <c r="D500" s="199" t="s">
        <v>240</v>
      </c>
      <c r="E500" s="199">
        <v>260</v>
      </c>
    </row>
    <row r="501" spans="1:5">
      <c r="A501" s="198">
        <v>506</v>
      </c>
      <c r="B501" s="53">
        <v>39921</v>
      </c>
      <c r="C501" s="199" t="s">
        <v>239</v>
      </c>
      <c r="D501" s="199" t="s">
        <v>240</v>
      </c>
      <c r="E501" s="199">
        <v>101</v>
      </c>
    </row>
    <row r="502" spans="1:5">
      <c r="A502" s="198">
        <v>507</v>
      </c>
      <c r="B502" s="53">
        <v>39921</v>
      </c>
      <c r="C502" s="199" t="s">
        <v>239</v>
      </c>
      <c r="D502" s="199" t="s">
        <v>240</v>
      </c>
      <c r="E502" s="199">
        <v>36</v>
      </c>
    </row>
    <row r="503" spans="1:5">
      <c r="A503" s="198">
        <v>508</v>
      </c>
      <c r="B503" s="53">
        <v>39921</v>
      </c>
      <c r="C503" s="199" t="s">
        <v>239</v>
      </c>
      <c r="D503" s="199" t="s">
        <v>240</v>
      </c>
      <c r="E503" s="199">
        <v>134</v>
      </c>
    </row>
    <row r="504" spans="1:5">
      <c r="A504" s="198">
        <v>509</v>
      </c>
      <c r="B504" s="53">
        <v>39921</v>
      </c>
      <c r="C504" s="199" t="s">
        <v>239</v>
      </c>
      <c r="D504" s="199" t="s">
        <v>240</v>
      </c>
      <c r="E504" s="199">
        <v>13</v>
      </c>
    </row>
    <row r="505" spans="1:5">
      <c r="A505" s="198">
        <v>510</v>
      </c>
      <c r="B505" s="53">
        <v>39922</v>
      </c>
      <c r="C505" s="199" t="s">
        <v>243</v>
      </c>
      <c r="D505" s="199" t="s">
        <v>251</v>
      </c>
      <c r="E505" s="199">
        <v>1000</v>
      </c>
    </row>
    <row r="506" spans="1:5">
      <c r="A506" s="198">
        <v>511</v>
      </c>
      <c r="B506" s="53">
        <v>39922</v>
      </c>
      <c r="C506" s="199" t="s">
        <v>248</v>
      </c>
      <c r="D506" s="199" t="s">
        <v>248</v>
      </c>
      <c r="E506" s="199">
        <v>5100</v>
      </c>
    </row>
    <row r="507" spans="1:5">
      <c r="A507" s="198">
        <v>512</v>
      </c>
      <c r="B507" s="53">
        <v>39922</v>
      </c>
      <c r="C507" s="199" t="s">
        <v>239</v>
      </c>
      <c r="D507" s="199" t="s">
        <v>240</v>
      </c>
      <c r="E507" s="199">
        <v>50</v>
      </c>
    </row>
    <row r="508" spans="1:5">
      <c r="A508" s="198">
        <v>513</v>
      </c>
      <c r="B508" s="53">
        <v>39923</v>
      </c>
      <c r="C508" s="199" t="s">
        <v>239</v>
      </c>
      <c r="D508" s="199" t="s">
        <v>240</v>
      </c>
      <c r="E508" s="199">
        <v>47</v>
      </c>
    </row>
    <row r="509" spans="1:5">
      <c r="A509" s="198">
        <v>514</v>
      </c>
      <c r="B509" s="53">
        <v>39924</v>
      </c>
      <c r="C509" s="199" t="s">
        <v>239</v>
      </c>
      <c r="D509" s="199" t="s">
        <v>240</v>
      </c>
      <c r="E509" s="199">
        <v>50</v>
      </c>
    </row>
    <row r="510" spans="1:5">
      <c r="A510" s="198">
        <v>515</v>
      </c>
      <c r="B510" s="53">
        <v>39924</v>
      </c>
      <c r="C510" s="199" t="s">
        <v>239</v>
      </c>
      <c r="D510" s="199" t="s">
        <v>240</v>
      </c>
      <c r="E510" s="199">
        <v>60</v>
      </c>
    </row>
    <row r="511" spans="1:5">
      <c r="A511" s="198">
        <v>516</v>
      </c>
      <c r="B511" s="53">
        <v>39924</v>
      </c>
      <c r="C511" s="199" t="s">
        <v>249</v>
      </c>
      <c r="D511" s="199" t="s">
        <v>249</v>
      </c>
      <c r="E511" s="199">
        <v>500</v>
      </c>
    </row>
    <row r="512" spans="1:5">
      <c r="A512" s="198">
        <v>517</v>
      </c>
      <c r="B512" s="53">
        <v>39924</v>
      </c>
      <c r="C512" s="199" t="s">
        <v>237</v>
      </c>
      <c r="D512" s="199" t="s">
        <v>252</v>
      </c>
      <c r="E512" s="199">
        <v>584</v>
      </c>
    </row>
    <row r="513" spans="1:5">
      <c r="A513" s="198">
        <v>518</v>
      </c>
      <c r="B513" s="53">
        <v>39924</v>
      </c>
      <c r="C513" s="199" t="s">
        <v>239</v>
      </c>
      <c r="D513" s="199" t="s">
        <v>240</v>
      </c>
      <c r="E513" s="199">
        <v>633</v>
      </c>
    </row>
    <row r="514" spans="1:5">
      <c r="A514" s="198">
        <v>519</v>
      </c>
      <c r="B514" s="53">
        <v>39924</v>
      </c>
      <c r="C514" s="199" t="s">
        <v>237</v>
      </c>
      <c r="D514" s="199" t="s">
        <v>238</v>
      </c>
      <c r="E514" s="199">
        <v>5</v>
      </c>
    </row>
    <row r="515" spans="1:5">
      <c r="A515" s="198">
        <v>520</v>
      </c>
      <c r="B515" s="53">
        <v>39924</v>
      </c>
      <c r="C515" s="199" t="s">
        <v>237</v>
      </c>
      <c r="D515" s="199" t="s">
        <v>238</v>
      </c>
      <c r="E515" s="199">
        <v>163</v>
      </c>
    </row>
    <row r="516" spans="1:5">
      <c r="A516" s="198">
        <v>521</v>
      </c>
      <c r="B516" s="53">
        <v>39924</v>
      </c>
      <c r="C516" s="199" t="s">
        <v>237</v>
      </c>
      <c r="D516" s="199" t="s">
        <v>238</v>
      </c>
      <c r="E516" s="199">
        <v>43</v>
      </c>
    </row>
    <row r="517" spans="1:5">
      <c r="A517" s="198">
        <v>522</v>
      </c>
      <c r="B517" s="53">
        <v>39924</v>
      </c>
      <c r="C517" s="199" t="s">
        <v>239</v>
      </c>
      <c r="D517" s="199" t="s">
        <v>240</v>
      </c>
      <c r="E517" s="199">
        <v>531</v>
      </c>
    </row>
    <row r="518" spans="1:5">
      <c r="A518" s="198">
        <v>523</v>
      </c>
      <c r="B518" s="53">
        <v>39924</v>
      </c>
      <c r="C518" s="199" t="s">
        <v>239</v>
      </c>
      <c r="D518" s="199" t="s">
        <v>240</v>
      </c>
      <c r="E518" s="199">
        <v>132</v>
      </c>
    </row>
    <row r="519" spans="1:5">
      <c r="A519" s="198">
        <v>524</v>
      </c>
      <c r="B519" s="53">
        <v>39924</v>
      </c>
      <c r="C519" s="199" t="s">
        <v>237</v>
      </c>
      <c r="D519" s="199" t="s">
        <v>238</v>
      </c>
      <c r="E519" s="199">
        <v>471</v>
      </c>
    </row>
    <row r="520" spans="1:5">
      <c r="A520" s="198">
        <v>525</v>
      </c>
      <c r="B520" s="53">
        <v>39924</v>
      </c>
      <c r="C520" s="199" t="s">
        <v>239</v>
      </c>
      <c r="D520" s="199" t="s">
        <v>240</v>
      </c>
      <c r="E520" s="199">
        <v>111</v>
      </c>
    </row>
    <row r="521" spans="1:5">
      <c r="A521" s="198">
        <v>526</v>
      </c>
      <c r="B521" s="53">
        <v>39924</v>
      </c>
      <c r="C521" s="199" t="s">
        <v>239</v>
      </c>
      <c r="D521" s="199" t="s">
        <v>240</v>
      </c>
      <c r="E521" s="199">
        <v>147</v>
      </c>
    </row>
    <row r="522" spans="1:5">
      <c r="A522" s="198">
        <v>527</v>
      </c>
      <c r="B522" s="53">
        <v>39924</v>
      </c>
      <c r="C522" s="199" t="s">
        <v>239</v>
      </c>
      <c r="D522" s="199" t="s">
        <v>240</v>
      </c>
      <c r="E522" s="199">
        <v>290</v>
      </c>
    </row>
    <row r="523" spans="1:5">
      <c r="A523" s="198">
        <v>528</v>
      </c>
      <c r="B523" s="53">
        <v>39924</v>
      </c>
      <c r="C523" s="199" t="s">
        <v>239</v>
      </c>
      <c r="D523" s="199" t="s">
        <v>240</v>
      </c>
      <c r="E523" s="199">
        <v>164</v>
      </c>
    </row>
    <row r="524" spans="1:5">
      <c r="A524" s="198">
        <v>529</v>
      </c>
      <c r="B524" s="53">
        <v>39924</v>
      </c>
      <c r="C524" s="199" t="s">
        <v>237</v>
      </c>
      <c r="D524" s="199" t="s">
        <v>238</v>
      </c>
      <c r="E524" s="199">
        <v>99</v>
      </c>
    </row>
    <row r="525" spans="1:5">
      <c r="A525" s="198">
        <v>530</v>
      </c>
      <c r="B525" s="53">
        <v>39924</v>
      </c>
      <c r="C525" s="199" t="s">
        <v>239</v>
      </c>
      <c r="D525" s="199" t="s">
        <v>240</v>
      </c>
      <c r="E525" s="199">
        <v>48</v>
      </c>
    </row>
    <row r="526" spans="1:5">
      <c r="A526" s="198">
        <v>531</v>
      </c>
      <c r="B526" s="53">
        <v>39925</v>
      </c>
      <c r="C526" s="199" t="s">
        <v>239</v>
      </c>
      <c r="D526" s="199" t="s">
        <v>240</v>
      </c>
      <c r="E526" s="199">
        <v>30</v>
      </c>
    </row>
    <row r="527" spans="1:5">
      <c r="A527" s="198">
        <v>532</v>
      </c>
      <c r="B527" s="53">
        <v>39926</v>
      </c>
      <c r="C527" s="199" t="s">
        <v>239</v>
      </c>
      <c r="D527" s="199" t="s">
        <v>240</v>
      </c>
      <c r="E527" s="199">
        <v>30</v>
      </c>
    </row>
    <row r="528" spans="1:5">
      <c r="A528" s="198">
        <v>533</v>
      </c>
      <c r="B528" s="53">
        <v>39927</v>
      </c>
      <c r="C528" s="199" t="s">
        <v>239</v>
      </c>
      <c r="D528" s="199" t="s">
        <v>240</v>
      </c>
      <c r="E528" s="199">
        <v>48</v>
      </c>
    </row>
    <row r="529" spans="1:5">
      <c r="A529" s="198">
        <v>534</v>
      </c>
      <c r="B529" s="53">
        <v>39929</v>
      </c>
      <c r="C529" s="199" t="s">
        <v>245</v>
      </c>
      <c r="D529" s="199" t="s">
        <v>246</v>
      </c>
      <c r="E529" s="199">
        <v>40</v>
      </c>
    </row>
    <row r="530" spans="1:5">
      <c r="A530" s="198">
        <v>535</v>
      </c>
      <c r="B530" s="53">
        <v>39929</v>
      </c>
      <c r="C530" s="199" t="s">
        <v>237</v>
      </c>
      <c r="D530" s="199" t="s">
        <v>238</v>
      </c>
      <c r="E530" s="199">
        <v>500</v>
      </c>
    </row>
    <row r="531" spans="1:5">
      <c r="A531" s="198">
        <v>536</v>
      </c>
      <c r="B531" s="53">
        <v>39929</v>
      </c>
      <c r="C531" s="199" t="s">
        <v>248</v>
      </c>
      <c r="D531" s="199" t="s">
        <v>255</v>
      </c>
      <c r="E531" s="199">
        <v>830</v>
      </c>
    </row>
    <row r="532" spans="1:5">
      <c r="A532" s="198">
        <v>537</v>
      </c>
      <c r="B532" s="53">
        <v>39929</v>
      </c>
      <c r="C532" s="199" t="s">
        <v>243</v>
      </c>
      <c r="D532" s="199" t="s">
        <v>251</v>
      </c>
      <c r="E532" s="199">
        <v>239</v>
      </c>
    </row>
    <row r="533" spans="1:5">
      <c r="A533" s="198">
        <v>538</v>
      </c>
      <c r="B533" s="53">
        <v>39929</v>
      </c>
      <c r="C533" s="199" t="s">
        <v>241</v>
      </c>
      <c r="D533" s="199" t="s">
        <v>257</v>
      </c>
      <c r="E533" s="199">
        <v>400</v>
      </c>
    </row>
    <row r="534" spans="1:5">
      <c r="A534" s="198">
        <v>539</v>
      </c>
      <c r="B534" s="53">
        <v>39929</v>
      </c>
      <c r="C534" s="199" t="s">
        <v>239</v>
      </c>
      <c r="D534" s="199" t="s">
        <v>240</v>
      </c>
      <c r="E534" s="199">
        <v>57</v>
      </c>
    </row>
    <row r="535" spans="1:5">
      <c r="A535" s="198">
        <v>540</v>
      </c>
      <c r="B535" s="53">
        <v>39929</v>
      </c>
      <c r="C535" s="199" t="s">
        <v>248</v>
      </c>
      <c r="D535" s="199" t="s">
        <v>248</v>
      </c>
      <c r="E535" s="199">
        <v>945</v>
      </c>
    </row>
    <row r="536" spans="1:5">
      <c r="A536" s="198">
        <v>541</v>
      </c>
      <c r="B536" s="53">
        <v>39929</v>
      </c>
      <c r="C536" s="199" t="s">
        <v>248</v>
      </c>
      <c r="D536" s="199" t="s">
        <v>248</v>
      </c>
      <c r="E536" s="199">
        <v>2445</v>
      </c>
    </row>
    <row r="537" spans="1:5">
      <c r="A537" s="198">
        <v>542</v>
      </c>
      <c r="B537" s="53">
        <v>39929</v>
      </c>
      <c r="C537" s="199" t="s">
        <v>248</v>
      </c>
      <c r="D537" s="199" t="s">
        <v>248</v>
      </c>
      <c r="E537" s="199">
        <v>14734</v>
      </c>
    </row>
    <row r="538" spans="1:5">
      <c r="A538" s="198">
        <v>543</v>
      </c>
      <c r="B538" s="53">
        <v>39929</v>
      </c>
      <c r="C538" s="199" t="s">
        <v>248</v>
      </c>
      <c r="D538" s="199" t="s">
        <v>248</v>
      </c>
      <c r="E538" s="199">
        <v>797</v>
      </c>
    </row>
    <row r="539" spans="1:5">
      <c r="A539" s="198">
        <v>544</v>
      </c>
      <c r="B539" s="53">
        <v>39929</v>
      </c>
      <c r="C539" s="199" t="s">
        <v>248</v>
      </c>
      <c r="D539" s="199" t="s">
        <v>248</v>
      </c>
      <c r="E539" s="199">
        <v>1497</v>
      </c>
    </row>
    <row r="540" spans="1:5">
      <c r="A540" s="198">
        <v>545</v>
      </c>
      <c r="B540" s="53">
        <v>39929</v>
      </c>
      <c r="C540" s="199" t="s">
        <v>248</v>
      </c>
      <c r="D540" s="199" t="s">
        <v>248</v>
      </c>
      <c r="E540" s="199">
        <v>699</v>
      </c>
    </row>
    <row r="541" spans="1:5">
      <c r="A541" s="198">
        <v>547</v>
      </c>
      <c r="B541" s="53">
        <v>39929</v>
      </c>
      <c r="C541" s="199" t="s">
        <v>248</v>
      </c>
      <c r="D541" s="199" t="s">
        <v>248</v>
      </c>
      <c r="E541" s="199">
        <v>897</v>
      </c>
    </row>
    <row r="542" spans="1:5">
      <c r="A542" s="198">
        <v>548</v>
      </c>
      <c r="B542" s="53">
        <v>39929</v>
      </c>
      <c r="C542" s="199" t="s">
        <v>248</v>
      </c>
      <c r="D542" s="199" t="s">
        <v>248</v>
      </c>
      <c r="E542" s="199">
        <v>1097</v>
      </c>
    </row>
    <row r="543" spans="1:5">
      <c r="A543" s="198">
        <v>549</v>
      </c>
      <c r="B543" s="53">
        <v>39929</v>
      </c>
      <c r="C543" s="199" t="s">
        <v>248</v>
      </c>
      <c r="D543" s="199" t="s">
        <v>248</v>
      </c>
      <c r="E543" s="199">
        <v>5290</v>
      </c>
    </row>
    <row r="544" spans="1:5">
      <c r="A544" s="198">
        <v>550</v>
      </c>
      <c r="B544" s="53">
        <v>39929</v>
      </c>
      <c r="C544" s="199" t="s">
        <v>248</v>
      </c>
      <c r="D544" s="199" t="s">
        <v>248</v>
      </c>
      <c r="E544" s="199">
        <v>475.3</v>
      </c>
    </row>
    <row r="545" spans="1:5">
      <c r="A545" s="198">
        <v>551</v>
      </c>
      <c r="B545" s="53">
        <v>39929</v>
      </c>
      <c r="C545" s="199" t="s">
        <v>248</v>
      </c>
      <c r="D545" s="199" t="s">
        <v>248</v>
      </c>
      <c r="E545" s="199">
        <v>4600</v>
      </c>
    </row>
    <row r="546" spans="1:5">
      <c r="A546" s="198">
        <v>552</v>
      </c>
      <c r="B546" s="53">
        <v>39929</v>
      </c>
      <c r="C546" s="199" t="s">
        <v>248</v>
      </c>
      <c r="D546" s="199" t="s">
        <v>248</v>
      </c>
      <c r="E546" s="199">
        <v>3000</v>
      </c>
    </row>
    <row r="547" spans="1:5">
      <c r="A547" s="198">
        <v>554</v>
      </c>
      <c r="B547" s="53">
        <v>39929</v>
      </c>
      <c r="C547" s="199" t="s">
        <v>248</v>
      </c>
      <c r="D547" s="199" t="s">
        <v>260</v>
      </c>
      <c r="E547" s="199">
        <v>3995</v>
      </c>
    </row>
    <row r="548" spans="1:5">
      <c r="A548" s="198">
        <v>555</v>
      </c>
      <c r="B548" s="53">
        <v>39929</v>
      </c>
      <c r="C548" s="199" t="s">
        <v>248</v>
      </c>
      <c r="D548" s="199" t="s">
        <v>260</v>
      </c>
      <c r="E548" s="199">
        <v>949</v>
      </c>
    </row>
    <row r="549" spans="1:5">
      <c r="A549" s="198">
        <v>556</v>
      </c>
      <c r="B549" s="53">
        <v>39929</v>
      </c>
      <c r="C549" s="199" t="s">
        <v>241</v>
      </c>
      <c r="D549" s="199" t="s">
        <v>242</v>
      </c>
      <c r="E549" s="199">
        <v>226</v>
      </c>
    </row>
    <row r="550" spans="1:5">
      <c r="A550" s="198">
        <v>557</v>
      </c>
      <c r="B550" s="53">
        <v>39929</v>
      </c>
      <c r="C550" s="199" t="s">
        <v>241</v>
      </c>
      <c r="D550" s="199" t="s">
        <v>257</v>
      </c>
      <c r="E550" s="199">
        <v>579</v>
      </c>
    </row>
    <row r="551" spans="1:5">
      <c r="A551" s="198">
        <v>558</v>
      </c>
      <c r="B551" s="53">
        <v>39929</v>
      </c>
      <c r="C551" s="199" t="s">
        <v>241</v>
      </c>
      <c r="D551" s="199" t="s">
        <v>257</v>
      </c>
      <c r="E551" s="199">
        <v>138</v>
      </c>
    </row>
    <row r="552" spans="1:5">
      <c r="A552" s="198">
        <v>559</v>
      </c>
      <c r="B552" s="53">
        <v>39929</v>
      </c>
      <c r="C552" s="199" t="s">
        <v>239</v>
      </c>
      <c r="D552" s="199" t="s">
        <v>240</v>
      </c>
      <c r="E552" s="199">
        <v>226</v>
      </c>
    </row>
    <row r="553" spans="1:5">
      <c r="A553" s="198">
        <v>560</v>
      </c>
      <c r="B553" s="53">
        <v>39929</v>
      </c>
      <c r="C553" s="199" t="s">
        <v>239</v>
      </c>
      <c r="D553" s="199" t="s">
        <v>240</v>
      </c>
      <c r="E553" s="199">
        <v>155</v>
      </c>
    </row>
    <row r="554" spans="1:5">
      <c r="A554" s="198">
        <v>561</v>
      </c>
      <c r="B554" s="53">
        <v>39929</v>
      </c>
      <c r="C554" s="199" t="s">
        <v>239</v>
      </c>
      <c r="D554" s="199" t="s">
        <v>240</v>
      </c>
      <c r="E554" s="199">
        <v>37</v>
      </c>
    </row>
    <row r="555" spans="1:5">
      <c r="A555" s="198">
        <v>562</v>
      </c>
      <c r="B555" s="53">
        <v>39929</v>
      </c>
      <c r="C555" s="199" t="s">
        <v>239</v>
      </c>
      <c r="D555" s="199" t="s">
        <v>240</v>
      </c>
      <c r="E555" s="199">
        <v>98</v>
      </c>
    </row>
    <row r="556" spans="1:5">
      <c r="A556" s="198">
        <v>563</v>
      </c>
      <c r="B556" s="53">
        <v>39929</v>
      </c>
      <c r="C556" s="199" t="s">
        <v>239</v>
      </c>
      <c r="D556" s="199" t="s">
        <v>240</v>
      </c>
      <c r="E556" s="199">
        <v>70</v>
      </c>
    </row>
    <row r="557" spans="1:5">
      <c r="A557" s="198">
        <v>564</v>
      </c>
      <c r="B557" s="53">
        <v>39929</v>
      </c>
      <c r="C557" s="199" t="s">
        <v>239</v>
      </c>
      <c r="D557" s="199" t="s">
        <v>240</v>
      </c>
      <c r="E557" s="199">
        <v>39</v>
      </c>
    </row>
    <row r="558" spans="1:5">
      <c r="A558" s="198">
        <v>565</v>
      </c>
      <c r="B558" s="53">
        <v>39929</v>
      </c>
      <c r="C558" s="199" t="s">
        <v>239</v>
      </c>
      <c r="D558" s="199" t="s">
        <v>240</v>
      </c>
      <c r="E558" s="199">
        <v>58</v>
      </c>
    </row>
    <row r="559" spans="1:5">
      <c r="A559" s="198">
        <v>566</v>
      </c>
      <c r="B559" s="53">
        <v>39929</v>
      </c>
      <c r="C559" s="199" t="s">
        <v>239</v>
      </c>
      <c r="D559" s="199" t="s">
        <v>240</v>
      </c>
      <c r="E559" s="199">
        <v>17</v>
      </c>
    </row>
    <row r="560" spans="1:5">
      <c r="A560" s="198">
        <v>567</v>
      </c>
      <c r="B560" s="53">
        <v>39929</v>
      </c>
      <c r="C560" s="199" t="s">
        <v>237</v>
      </c>
      <c r="D560" s="199" t="s">
        <v>238</v>
      </c>
      <c r="E560" s="199">
        <v>92</v>
      </c>
    </row>
    <row r="561" spans="1:5">
      <c r="A561" s="198">
        <v>568</v>
      </c>
      <c r="B561" s="53">
        <v>39929</v>
      </c>
      <c r="C561" s="199" t="s">
        <v>237</v>
      </c>
      <c r="D561" s="199" t="s">
        <v>238</v>
      </c>
      <c r="E561" s="199">
        <v>229</v>
      </c>
    </row>
    <row r="562" spans="1:5">
      <c r="A562" s="198">
        <v>569</v>
      </c>
      <c r="B562" s="53">
        <v>39929</v>
      </c>
      <c r="C562" s="199" t="s">
        <v>237</v>
      </c>
      <c r="D562" s="199" t="s">
        <v>238</v>
      </c>
      <c r="E562" s="199">
        <v>35</v>
      </c>
    </row>
    <row r="563" spans="1:5">
      <c r="A563" s="198">
        <v>570</v>
      </c>
      <c r="B563" s="53">
        <v>39929</v>
      </c>
      <c r="C563" s="199" t="s">
        <v>237</v>
      </c>
      <c r="D563" s="199" t="s">
        <v>238</v>
      </c>
      <c r="E563" s="199">
        <v>125</v>
      </c>
    </row>
    <row r="564" spans="1:5">
      <c r="A564" s="198">
        <v>571</v>
      </c>
      <c r="B564" s="53">
        <v>39929</v>
      </c>
      <c r="C564" s="199" t="s">
        <v>237</v>
      </c>
      <c r="D564" s="199" t="s">
        <v>238</v>
      </c>
      <c r="E564" s="199">
        <v>111</v>
      </c>
    </row>
    <row r="565" spans="1:5">
      <c r="A565" s="198">
        <v>572</v>
      </c>
      <c r="B565" s="53">
        <v>39929</v>
      </c>
      <c r="C565" s="199" t="s">
        <v>237</v>
      </c>
      <c r="D565" s="199" t="s">
        <v>238</v>
      </c>
      <c r="E565" s="199">
        <v>130</v>
      </c>
    </row>
    <row r="566" spans="1:5">
      <c r="A566" s="198">
        <v>573</v>
      </c>
      <c r="B566" s="53">
        <v>39929</v>
      </c>
      <c r="C566" s="199" t="s">
        <v>237</v>
      </c>
      <c r="D566" s="199" t="s">
        <v>238</v>
      </c>
      <c r="E566" s="199">
        <v>222</v>
      </c>
    </row>
    <row r="567" spans="1:5">
      <c r="A567" s="198">
        <v>574</v>
      </c>
      <c r="B567" s="53">
        <v>39929</v>
      </c>
      <c r="C567" s="199" t="s">
        <v>241</v>
      </c>
      <c r="D567" s="199" t="s">
        <v>242</v>
      </c>
      <c r="E567" s="199">
        <v>82</v>
      </c>
    </row>
    <row r="568" spans="1:5">
      <c r="A568" s="198">
        <v>575</v>
      </c>
      <c r="B568" s="53">
        <v>39929</v>
      </c>
      <c r="C568" s="199" t="s">
        <v>241</v>
      </c>
      <c r="D568" s="199" t="s">
        <v>242</v>
      </c>
      <c r="E568" s="199">
        <v>83</v>
      </c>
    </row>
    <row r="569" spans="1:5">
      <c r="A569" s="198">
        <v>576</v>
      </c>
      <c r="B569" s="53">
        <v>39929</v>
      </c>
      <c r="C569" s="199" t="s">
        <v>237</v>
      </c>
      <c r="D569" s="199" t="s">
        <v>238</v>
      </c>
      <c r="E569" s="199">
        <v>43</v>
      </c>
    </row>
    <row r="570" spans="1:5">
      <c r="A570" s="198">
        <v>577</v>
      </c>
      <c r="B570" s="53">
        <v>39929</v>
      </c>
      <c r="C570" s="199" t="s">
        <v>237</v>
      </c>
      <c r="D570" s="199" t="s">
        <v>238</v>
      </c>
      <c r="E570" s="199">
        <v>149</v>
      </c>
    </row>
    <row r="571" spans="1:5">
      <c r="A571" s="198">
        <v>578</v>
      </c>
      <c r="B571" s="53">
        <v>39930</v>
      </c>
      <c r="C571" s="199" t="s">
        <v>239</v>
      </c>
      <c r="D571" s="199" t="s">
        <v>240</v>
      </c>
      <c r="E571" s="199">
        <v>30</v>
      </c>
    </row>
    <row r="572" spans="1:5">
      <c r="A572" s="198">
        <v>579</v>
      </c>
      <c r="B572" s="53">
        <v>39930</v>
      </c>
      <c r="C572" s="199" t="s">
        <v>243</v>
      </c>
      <c r="D572" s="199" t="s">
        <v>244</v>
      </c>
      <c r="E572" s="199">
        <v>50</v>
      </c>
    </row>
    <row r="573" spans="1:5">
      <c r="A573" s="198">
        <v>580</v>
      </c>
      <c r="B573" s="53">
        <v>39931</v>
      </c>
      <c r="C573" s="199" t="s">
        <v>239</v>
      </c>
      <c r="D573" s="199" t="s">
        <v>240</v>
      </c>
      <c r="E573" s="199">
        <v>27</v>
      </c>
    </row>
    <row r="574" spans="1:5">
      <c r="A574" s="198">
        <v>581</v>
      </c>
      <c r="B574" s="53">
        <v>39931</v>
      </c>
      <c r="C574" s="199" t="s">
        <v>239</v>
      </c>
      <c r="D574" s="199" t="s">
        <v>240</v>
      </c>
      <c r="E574" s="199">
        <v>26</v>
      </c>
    </row>
    <row r="575" spans="1:5">
      <c r="A575" s="198">
        <v>582</v>
      </c>
      <c r="B575" s="53">
        <v>39931</v>
      </c>
      <c r="C575" s="199" t="s">
        <v>239</v>
      </c>
      <c r="D575" s="199" t="s">
        <v>240</v>
      </c>
      <c r="E575" s="199">
        <v>23</v>
      </c>
    </row>
    <row r="576" spans="1:5">
      <c r="A576" s="198">
        <v>583</v>
      </c>
      <c r="B576" s="53">
        <v>39932</v>
      </c>
      <c r="C576" s="199" t="s">
        <v>239</v>
      </c>
      <c r="D576" s="199" t="s">
        <v>240</v>
      </c>
      <c r="E576" s="199">
        <v>96</v>
      </c>
    </row>
    <row r="577" spans="1:5">
      <c r="A577" s="198">
        <v>584</v>
      </c>
      <c r="B577" s="53">
        <v>39932</v>
      </c>
      <c r="C577" s="199" t="s">
        <v>241</v>
      </c>
      <c r="D577" s="199" t="s">
        <v>259</v>
      </c>
      <c r="E577" s="199">
        <v>700</v>
      </c>
    </row>
    <row r="578" spans="1:5">
      <c r="A578" s="198">
        <v>585</v>
      </c>
      <c r="B578" s="53">
        <v>39932</v>
      </c>
      <c r="C578" s="199" t="s">
        <v>241</v>
      </c>
      <c r="D578" s="199" t="s">
        <v>259</v>
      </c>
      <c r="E578" s="199">
        <v>150</v>
      </c>
    </row>
    <row r="579" spans="1:5">
      <c r="A579" s="198">
        <v>586</v>
      </c>
      <c r="B579" s="53">
        <v>39932</v>
      </c>
      <c r="C579" s="199" t="s">
        <v>245</v>
      </c>
      <c r="D579" s="199" t="s">
        <v>246</v>
      </c>
      <c r="E579" s="199">
        <v>14</v>
      </c>
    </row>
    <row r="580" spans="1:5">
      <c r="A580" s="198">
        <v>587</v>
      </c>
      <c r="B580" s="53">
        <v>39932</v>
      </c>
      <c r="C580" s="199" t="s">
        <v>245</v>
      </c>
      <c r="D580" s="199" t="s">
        <v>246</v>
      </c>
      <c r="E580" s="199">
        <v>110</v>
      </c>
    </row>
    <row r="581" spans="1:5">
      <c r="A581" s="198">
        <v>588</v>
      </c>
      <c r="B581" s="53">
        <v>39932</v>
      </c>
      <c r="C581" s="199" t="s">
        <v>245</v>
      </c>
      <c r="D581" s="199" t="s">
        <v>246</v>
      </c>
      <c r="E581" s="199">
        <v>75</v>
      </c>
    </row>
    <row r="582" spans="1:5">
      <c r="A582" s="198">
        <v>589</v>
      </c>
      <c r="B582" s="53">
        <v>39933</v>
      </c>
      <c r="C582" s="199" t="s">
        <v>245</v>
      </c>
      <c r="D582" s="199" t="s">
        <v>246</v>
      </c>
      <c r="E582" s="199">
        <v>14</v>
      </c>
    </row>
    <row r="583" spans="1:5">
      <c r="A583" s="198">
        <v>590</v>
      </c>
      <c r="B583" s="53">
        <v>39933</v>
      </c>
      <c r="C583" s="199" t="s">
        <v>245</v>
      </c>
      <c r="D583" s="199" t="s">
        <v>250</v>
      </c>
      <c r="E583" s="199">
        <v>4500</v>
      </c>
    </row>
    <row r="584" spans="1:5">
      <c r="A584" s="198">
        <v>591</v>
      </c>
      <c r="B584" s="53">
        <v>39933</v>
      </c>
      <c r="C584" s="199" t="s">
        <v>239</v>
      </c>
      <c r="D584" s="199" t="s">
        <v>240</v>
      </c>
      <c r="E584" s="199">
        <v>48</v>
      </c>
    </row>
    <row r="585" spans="1:5">
      <c r="A585" s="198">
        <v>592</v>
      </c>
      <c r="B585" s="53">
        <v>39933</v>
      </c>
      <c r="C585" s="199" t="s">
        <v>241</v>
      </c>
      <c r="D585" s="199" t="s">
        <v>257</v>
      </c>
      <c r="E585" s="199">
        <v>2100</v>
      </c>
    </row>
    <row r="586" spans="1:5">
      <c r="A586" s="198">
        <v>593</v>
      </c>
      <c r="B586" s="53">
        <v>39933</v>
      </c>
      <c r="C586" s="199" t="s">
        <v>243</v>
      </c>
      <c r="D586" s="199" t="s">
        <v>251</v>
      </c>
      <c r="E586" s="199">
        <v>1000</v>
      </c>
    </row>
    <row r="587" spans="1:5">
      <c r="A587" s="198">
        <v>594</v>
      </c>
      <c r="B587" s="53">
        <v>39933</v>
      </c>
      <c r="C587" s="199" t="s">
        <v>239</v>
      </c>
      <c r="D587" s="199" t="s">
        <v>254</v>
      </c>
      <c r="E587" s="199">
        <v>600</v>
      </c>
    </row>
    <row r="588" spans="1:5">
      <c r="A588" s="198">
        <v>595</v>
      </c>
      <c r="B588" s="53">
        <v>39933</v>
      </c>
      <c r="C588" s="199" t="s">
        <v>245</v>
      </c>
      <c r="D588" s="199" t="s">
        <v>246</v>
      </c>
      <c r="E588" s="199">
        <v>255</v>
      </c>
    </row>
    <row r="589" spans="1:5">
      <c r="A589" s="198">
        <v>596</v>
      </c>
      <c r="B589" s="53">
        <v>39933</v>
      </c>
      <c r="C589" s="199" t="s">
        <v>245</v>
      </c>
      <c r="D589" s="199" t="s">
        <v>246</v>
      </c>
      <c r="E589" s="199">
        <v>207</v>
      </c>
    </row>
    <row r="590" spans="1:5">
      <c r="A590" s="198">
        <v>597</v>
      </c>
      <c r="B590" s="53">
        <v>39934</v>
      </c>
      <c r="C590" s="199" t="s">
        <v>245</v>
      </c>
      <c r="D590" s="199" t="s">
        <v>246</v>
      </c>
      <c r="E590" s="199">
        <v>255</v>
      </c>
    </row>
    <row r="591" spans="1:5">
      <c r="A591" s="198">
        <v>598</v>
      </c>
      <c r="B591" s="53">
        <v>39934</v>
      </c>
      <c r="C591" s="199" t="s">
        <v>239</v>
      </c>
      <c r="D591" s="199" t="s">
        <v>240</v>
      </c>
      <c r="E591" s="199">
        <v>39</v>
      </c>
    </row>
    <row r="592" spans="1:5">
      <c r="A592" s="198">
        <v>599</v>
      </c>
      <c r="B592" s="53">
        <v>39934</v>
      </c>
      <c r="C592" s="199" t="s">
        <v>239</v>
      </c>
      <c r="D592" s="199" t="s">
        <v>240</v>
      </c>
      <c r="E592" s="199">
        <v>120</v>
      </c>
    </row>
    <row r="593" spans="1:5">
      <c r="A593" s="198">
        <v>600</v>
      </c>
      <c r="B593" s="53">
        <v>39934</v>
      </c>
      <c r="C593" s="199" t="s">
        <v>239</v>
      </c>
      <c r="D593" s="199" t="s">
        <v>240</v>
      </c>
      <c r="E593" s="199">
        <v>158</v>
      </c>
    </row>
    <row r="594" spans="1:5">
      <c r="A594" s="198">
        <v>601</v>
      </c>
      <c r="B594" s="53">
        <v>39934</v>
      </c>
      <c r="C594" s="199" t="s">
        <v>239</v>
      </c>
      <c r="D594" s="199" t="s">
        <v>240</v>
      </c>
      <c r="E594" s="199">
        <v>69</v>
      </c>
    </row>
    <row r="595" spans="1:5">
      <c r="A595" s="198">
        <v>602</v>
      </c>
      <c r="B595" s="53">
        <v>39934</v>
      </c>
      <c r="C595" s="199" t="s">
        <v>239</v>
      </c>
      <c r="D595" s="199" t="s">
        <v>240</v>
      </c>
      <c r="E595" s="199">
        <v>135</v>
      </c>
    </row>
    <row r="596" spans="1:5">
      <c r="A596" s="198">
        <v>603</v>
      </c>
      <c r="B596" s="53">
        <v>39934</v>
      </c>
      <c r="C596" s="199" t="s">
        <v>239</v>
      </c>
      <c r="D596" s="199" t="s">
        <v>240</v>
      </c>
      <c r="E596" s="199">
        <v>49</v>
      </c>
    </row>
    <row r="597" spans="1:5">
      <c r="A597" s="198">
        <v>604</v>
      </c>
      <c r="B597" s="53">
        <v>39934</v>
      </c>
      <c r="C597" s="199" t="s">
        <v>239</v>
      </c>
      <c r="D597" s="199" t="s">
        <v>240</v>
      </c>
      <c r="E597" s="199">
        <v>241</v>
      </c>
    </row>
    <row r="598" spans="1:5">
      <c r="A598" s="198">
        <v>605</v>
      </c>
      <c r="B598" s="53">
        <v>39934</v>
      </c>
      <c r="C598" s="199" t="s">
        <v>239</v>
      </c>
      <c r="D598" s="199" t="s">
        <v>240</v>
      </c>
      <c r="E598" s="199">
        <v>172</v>
      </c>
    </row>
    <row r="599" spans="1:5">
      <c r="A599" s="198">
        <v>606</v>
      </c>
      <c r="B599" s="53">
        <v>39934</v>
      </c>
      <c r="C599" s="199" t="s">
        <v>239</v>
      </c>
      <c r="D599" s="199" t="s">
        <v>240</v>
      </c>
      <c r="E599" s="199">
        <v>102</v>
      </c>
    </row>
    <row r="600" spans="1:5">
      <c r="A600" s="198">
        <v>607</v>
      </c>
      <c r="B600" s="53">
        <v>39934</v>
      </c>
      <c r="C600" s="199" t="s">
        <v>248</v>
      </c>
      <c r="D600" s="199" t="s">
        <v>248</v>
      </c>
      <c r="E600" s="199">
        <v>564</v>
      </c>
    </row>
    <row r="601" spans="1:5">
      <c r="A601" s="198">
        <v>609</v>
      </c>
      <c r="B601" s="53">
        <v>39934</v>
      </c>
      <c r="C601" s="199" t="s">
        <v>239</v>
      </c>
      <c r="D601" s="199" t="s">
        <v>240</v>
      </c>
      <c r="E601" s="199">
        <v>18</v>
      </c>
    </row>
    <row r="602" spans="1:5">
      <c r="A602" s="198">
        <v>610</v>
      </c>
      <c r="B602" s="53">
        <v>39934</v>
      </c>
      <c r="C602" s="199" t="s">
        <v>241</v>
      </c>
      <c r="D602" s="199" t="s">
        <v>242</v>
      </c>
      <c r="E602" s="199">
        <v>195</v>
      </c>
    </row>
    <row r="603" spans="1:5">
      <c r="A603" s="198">
        <v>611</v>
      </c>
      <c r="B603" s="53">
        <v>39934</v>
      </c>
      <c r="C603" s="199" t="s">
        <v>237</v>
      </c>
      <c r="D603" s="199" t="s">
        <v>256</v>
      </c>
      <c r="E603" s="199">
        <v>700</v>
      </c>
    </row>
    <row r="604" spans="1:5">
      <c r="A604" s="198">
        <v>612</v>
      </c>
      <c r="B604" s="53">
        <v>39934</v>
      </c>
      <c r="C604" s="199" t="s">
        <v>237</v>
      </c>
      <c r="D604" s="199" t="s">
        <v>238</v>
      </c>
      <c r="E604" s="199">
        <v>200</v>
      </c>
    </row>
    <row r="605" spans="1:5">
      <c r="A605" s="198">
        <v>613</v>
      </c>
      <c r="B605" s="53">
        <v>39936</v>
      </c>
      <c r="C605" s="199" t="s">
        <v>249</v>
      </c>
      <c r="D605" s="199" t="s">
        <v>249</v>
      </c>
      <c r="E605" s="199">
        <v>300</v>
      </c>
    </row>
    <row r="606" spans="1:5">
      <c r="A606" s="198">
        <v>614</v>
      </c>
      <c r="B606" s="53">
        <v>39936</v>
      </c>
      <c r="C606" s="199" t="s">
        <v>239</v>
      </c>
      <c r="D606" s="199" t="s">
        <v>240</v>
      </c>
      <c r="E606" s="199">
        <v>118</v>
      </c>
    </row>
    <row r="607" spans="1:5">
      <c r="A607" s="198">
        <v>615</v>
      </c>
      <c r="B607" s="53">
        <v>39936</v>
      </c>
      <c r="C607" s="199" t="s">
        <v>241</v>
      </c>
      <c r="D607" s="199" t="s">
        <v>247</v>
      </c>
      <c r="E607" s="199">
        <v>59</v>
      </c>
    </row>
    <row r="608" spans="1:5">
      <c r="A608" s="198">
        <v>616</v>
      </c>
      <c r="B608" s="53">
        <v>39937</v>
      </c>
      <c r="C608" s="199" t="s">
        <v>245</v>
      </c>
      <c r="D608" s="199" t="s">
        <v>253</v>
      </c>
      <c r="E608" s="199">
        <v>500</v>
      </c>
    </row>
    <row r="609" spans="1:5">
      <c r="A609" s="198">
        <v>617</v>
      </c>
      <c r="B609" s="53">
        <v>39937</v>
      </c>
      <c r="C609" s="199" t="s">
        <v>243</v>
      </c>
      <c r="D609" s="199" t="s">
        <v>244</v>
      </c>
      <c r="E609" s="199">
        <v>1283</v>
      </c>
    </row>
    <row r="610" spans="1:5">
      <c r="A610" s="198">
        <v>618</v>
      </c>
      <c r="B610" s="53">
        <v>39937</v>
      </c>
      <c r="C610" s="199" t="s">
        <v>245</v>
      </c>
      <c r="D610" s="199" t="s">
        <v>246</v>
      </c>
      <c r="E610" s="199">
        <v>50</v>
      </c>
    </row>
    <row r="611" spans="1:5">
      <c r="A611" s="198">
        <v>620</v>
      </c>
      <c r="B611" s="53">
        <v>39937</v>
      </c>
      <c r="C611" s="199" t="s">
        <v>239</v>
      </c>
      <c r="D611" s="199" t="s">
        <v>240</v>
      </c>
      <c r="E611" s="199">
        <v>230</v>
      </c>
    </row>
    <row r="612" spans="1:5">
      <c r="A612" s="198">
        <v>621</v>
      </c>
      <c r="B612" s="53">
        <v>39937</v>
      </c>
      <c r="C612" s="199" t="s">
        <v>239</v>
      </c>
      <c r="D612" s="199" t="s">
        <v>240</v>
      </c>
      <c r="E612" s="199">
        <v>170</v>
      </c>
    </row>
    <row r="613" spans="1:5">
      <c r="A613" s="198">
        <v>622</v>
      </c>
      <c r="B613" s="53">
        <v>39937</v>
      </c>
      <c r="C613" s="199" t="s">
        <v>239</v>
      </c>
      <c r="D613" s="199" t="s">
        <v>240</v>
      </c>
      <c r="E613" s="199">
        <v>268</v>
      </c>
    </row>
    <row r="614" spans="1:5">
      <c r="A614" s="198">
        <v>623</v>
      </c>
      <c r="B614" s="53">
        <v>39937</v>
      </c>
      <c r="C614" s="199" t="s">
        <v>239</v>
      </c>
      <c r="D614" s="199" t="s">
        <v>240</v>
      </c>
      <c r="E614" s="199">
        <v>148</v>
      </c>
    </row>
    <row r="615" spans="1:5">
      <c r="A615" s="198">
        <v>624</v>
      </c>
      <c r="B615" s="53">
        <v>39938</v>
      </c>
      <c r="C615" s="199" t="s">
        <v>239</v>
      </c>
      <c r="D615" s="199" t="s">
        <v>240</v>
      </c>
      <c r="E615" s="199">
        <v>60</v>
      </c>
    </row>
    <row r="616" spans="1:5">
      <c r="A616" s="198">
        <v>625</v>
      </c>
      <c r="B616" s="53">
        <v>39939</v>
      </c>
      <c r="C616" s="199" t="s">
        <v>239</v>
      </c>
      <c r="D616" s="199" t="s">
        <v>240</v>
      </c>
      <c r="E616" s="199">
        <v>33</v>
      </c>
    </row>
    <row r="617" spans="1:5">
      <c r="A617" s="198">
        <v>626</v>
      </c>
      <c r="B617" s="53">
        <v>39940</v>
      </c>
      <c r="C617" s="199" t="s">
        <v>239</v>
      </c>
      <c r="D617" s="199" t="s">
        <v>240</v>
      </c>
      <c r="E617" s="199">
        <v>35</v>
      </c>
    </row>
    <row r="618" spans="1:5">
      <c r="A618" s="198">
        <v>627</v>
      </c>
      <c r="B618" s="53">
        <v>39940</v>
      </c>
      <c r="C618" s="199" t="s">
        <v>239</v>
      </c>
      <c r="D618" s="199" t="s">
        <v>240</v>
      </c>
      <c r="E618" s="199">
        <v>193</v>
      </c>
    </row>
    <row r="619" spans="1:5">
      <c r="A619" s="198">
        <v>628</v>
      </c>
      <c r="B619" s="53">
        <v>39940</v>
      </c>
      <c r="C619" s="199" t="s">
        <v>239</v>
      </c>
      <c r="D619" s="199" t="s">
        <v>240</v>
      </c>
      <c r="E619" s="199">
        <v>25</v>
      </c>
    </row>
    <row r="620" spans="1:5">
      <c r="A620" s="198">
        <v>629</v>
      </c>
      <c r="B620" s="53">
        <v>39940</v>
      </c>
      <c r="C620" s="199" t="s">
        <v>245</v>
      </c>
      <c r="D620" s="199" t="s">
        <v>246</v>
      </c>
      <c r="E620" s="199">
        <v>50</v>
      </c>
    </row>
    <row r="621" spans="1:5">
      <c r="A621" s="198">
        <v>630</v>
      </c>
      <c r="B621" s="53">
        <v>39940</v>
      </c>
      <c r="C621" s="199" t="s">
        <v>243</v>
      </c>
      <c r="D621" s="199" t="s">
        <v>251</v>
      </c>
      <c r="E621" s="199">
        <v>70</v>
      </c>
    </row>
    <row r="622" spans="1:5">
      <c r="A622" s="198">
        <v>631</v>
      </c>
      <c r="B622" s="53">
        <v>39940</v>
      </c>
      <c r="C622" s="199" t="s">
        <v>241</v>
      </c>
      <c r="D622" s="199" t="s">
        <v>259</v>
      </c>
      <c r="E622" s="199">
        <v>1200</v>
      </c>
    </row>
    <row r="623" spans="1:5">
      <c r="A623" s="198">
        <v>632</v>
      </c>
      <c r="B623" s="53">
        <v>39941</v>
      </c>
      <c r="C623" s="199" t="s">
        <v>239</v>
      </c>
      <c r="D623" s="199" t="s">
        <v>240</v>
      </c>
      <c r="E623" s="199">
        <v>48</v>
      </c>
    </row>
    <row r="624" spans="1:5">
      <c r="A624" s="198">
        <v>633</v>
      </c>
      <c r="B624" s="53">
        <v>39941</v>
      </c>
      <c r="C624" s="199" t="s">
        <v>243</v>
      </c>
      <c r="D624" s="199" t="s">
        <v>244</v>
      </c>
      <c r="E624" s="199">
        <v>3264</v>
      </c>
    </row>
    <row r="625" spans="1:5">
      <c r="A625" s="198">
        <v>634</v>
      </c>
      <c r="B625" s="53">
        <v>39942</v>
      </c>
      <c r="C625" s="199" t="s">
        <v>243</v>
      </c>
      <c r="D625" s="199" t="s">
        <v>244</v>
      </c>
      <c r="E625" s="199">
        <v>2486</v>
      </c>
    </row>
    <row r="626" spans="1:5">
      <c r="A626" s="198">
        <v>635</v>
      </c>
      <c r="B626" s="53">
        <v>39942</v>
      </c>
      <c r="C626" s="199" t="s">
        <v>249</v>
      </c>
      <c r="D626" s="199" t="s">
        <v>249</v>
      </c>
      <c r="E626" s="199">
        <v>500</v>
      </c>
    </row>
    <row r="627" spans="1:5">
      <c r="A627" s="198">
        <v>636</v>
      </c>
      <c r="B627" s="53">
        <v>39944</v>
      </c>
      <c r="C627" s="199" t="s">
        <v>239</v>
      </c>
      <c r="D627" s="199" t="s">
        <v>240</v>
      </c>
      <c r="E627" s="199">
        <v>70</v>
      </c>
    </row>
    <row r="628" spans="1:5">
      <c r="A628" s="198">
        <v>637</v>
      </c>
      <c r="B628" s="53">
        <v>39945</v>
      </c>
      <c r="C628" s="199" t="s">
        <v>245</v>
      </c>
      <c r="D628" s="199" t="s">
        <v>246</v>
      </c>
      <c r="E628" s="199">
        <v>980</v>
      </c>
    </row>
    <row r="629" spans="1:5">
      <c r="A629" s="198">
        <v>638</v>
      </c>
      <c r="B629" s="53">
        <v>39945</v>
      </c>
      <c r="C629" s="199" t="s">
        <v>243</v>
      </c>
      <c r="D629" s="199" t="s">
        <v>251</v>
      </c>
      <c r="E629" s="199">
        <v>12</v>
      </c>
    </row>
    <row r="630" spans="1:5">
      <c r="A630" s="198">
        <v>639</v>
      </c>
      <c r="B630" s="53">
        <v>39945</v>
      </c>
      <c r="C630" s="199" t="s">
        <v>239</v>
      </c>
      <c r="D630" s="199" t="s">
        <v>240</v>
      </c>
      <c r="E630" s="199">
        <v>88</v>
      </c>
    </row>
    <row r="631" spans="1:5">
      <c r="A631" s="198">
        <v>640</v>
      </c>
      <c r="B631" s="53">
        <v>39946</v>
      </c>
      <c r="C631" s="199" t="s">
        <v>245</v>
      </c>
      <c r="D631" s="199" t="s">
        <v>246</v>
      </c>
      <c r="E631" s="199">
        <v>882</v>
      </c>
    </row>
    <row r="632" spans="1:5">
      <c r="A632" s="198">
        <v>641</v>
      </c>
      <c r="B632" s="53">
        <v>39946</v>
      </c>
      <c r="C632" s="199" t="s">
        <v>239</v>
      </c>
      <c r="D632" s="199" t="s">
        <v>240</v>
      </c>
      <c r="E632" s="199">
        <v>96</v>
      </c>
    </row>
    <row r="633" spans="1:5">
      <c r="A633" s="198">
        <v>642</v>
      </c>
      <c r="B633" s="53">
        <v>39946</v>
      </c>
      <c r="C633" s="199" t="s">
        <v>243</v>
      </c>
      <c r="D633" s="199" t="s">
        <v>244</v>
      </c>
      <c r="E633" s="199">
        <v>50</v>
      </c>
    </row>
    <row r="634" spans="1:5">
      <c r="A634" s="198">
        <v>643</v>
      </c>
      <c r="B634" s="53">
        <v>39947</v>
      </c>
      <c r="C634" s="199" t="s">
        <v>243</v>
      </c>
      <c r="D634" s="199" t="s">
        <v>251</v>
      </c>
      <c r="E634" s="199">
        <v>70</v>
      </c>
    </row>
    <row r="635" spans="1:5">
      <c r="A635" s="198">
        <v>644</v>
      </c>
      <c r="B635" s="53">
        <v>39947</v>
      </c>
      <c r="C635" s="199" t="s">
        <v>239</v>
      </c>
      <c r="D635" s="199" t="s">
        <v>240</v>
      </c>
      <c r="E635" s="199">
        <v>84</v>
      </c>
    </row>
    <row r="636" spans="1:5">
      <c r="A636" s="198">
        <v>645</v>
      </c>
      <c r="B636" s="53">
        <v>39947</v>
      </c>
      <c r="C636" s="199" t="s">
        <v>245</v>
      </c>
      <c r="D636" s="199" t="s">
        <v>253</v>
      </c>
      <c r="E636" s="199">
        <v>1500</v>
      </c>
    </row>
    <row r="637" spans="1:5">
      <c r="A637" s="198">
        <v>646</v>
      </c>
      <c r="B637" s="53">
        <v>39947</v>
      </c>
      <c r="C637" s="199" t="s">
        <v>243</v>
      </c>
      <c r="D637" s="199" t="s">
        <v>244</v>
      </c>
      <c r="E637" s="199">
        <v>590</v>
      </c>
    </row>
    <row r="638" spans="1:5">
      <c r="A638" s="198">
        <v>647</v>
      </c>
      <c r="B638" s="53">
        <v>39948</v>
      </c>
      <c r="C638" s="199" t="s">
        <v>239</v>
      </c>
      <c r="D638" s="199" t="s">
        <v>240</v>
      </c>
      <c r="E638" s="199">
        <v>44</v>
      </c>
    </row>
    <row r="639" spans="1:5">
      <c r="A639" s="198">
        <v>648</v>
      </c>
      <c r="B639" s="53">
        <v>39948</v>
      </c>
      <c r="C639" s="199" t="s">
        <v>239</v>
      </c>
      <c r="D639" s="199" t="s">
        <v>240</v>
      </c>
      <c r="E639" s="199">
        <v>240</v>
      </c>
    </row>
    <row r="640" spans="1:5">
      <c r="A640" s="198">
        <v>649</v>
      </c>
      <c r="B640" s="53">
        <v>39948</v>
      </c>
      <c r="C640" s="199" t="s">
        <v>239</v>
      </c>
      <c r="D640" s="199" t="s">
        <v>240</v>
      </c>
      <c r="E640" s="199">
        <v>85</v>
      </c>
    </row>
    <row r="641" spans="1:5">
      <c r="A641" s="198">
        <v>650</v>
      </c>
      <c r="B641" s="53">
        <v>39948</v>
      </c>
      <c r="C641" s="199" t="s">
        <v>241</v>
      </c>
      <c r="D641" s="199" t="s">
        <v>259</v>
      </c>
      <c r="E641" s="199">
        <v>150</v>
      </c>
    </row>
    <row r="642" spans="1:5">
      <c r="A642" s="198">
        <v>651</v>
      </c>
      <c r="B642" s="53">
        <v>39948</v>
      </c>
      <c r="C642" s="199" t="s">
        <v>243</v>
      </c>
      <c r="D642" s="199" t="s">
        <v>251</v>
      </c>
      <c r="E642" s="199">
        <v>300</v>
      </c>
    </row>
    <row r="643" spans="1:5">
      <c r="A643" s="198">
        <v>652</v>
      </c>
      <c r="B643" s="53">
        <v>39948</v>
      </c>
      <c r="C643" s="199" t="s">
        <v>245</v>
      </c>
      <c r="D643" s="199" t="s">
        <v>246</v>
      </c>
      <c r="E643" s="199">
        <v>50</v>
      </c>
    </row>
    <row r="644" spans="1:5">
      <c r="A644" s="198">
        <v>653</v>
      </c>
      <c r="B644" s="53">
        <v>39949</v>
      </c>
      <c r="C644" s="199" t="s">
        <v>249</v>
      </c>
      <c r="D644" s="199" t="s">
        <v>249</v>
      </c>
      <c r="E644" s="199">
        <v>500</v>
      </c>
    </row>
    <row r="645" spans="1:5">
      <c r="A645" s="198">
        <v>654</v>
      </c>
      <c r="B645" s="53">
        <v>39949</v>
      </c>
      <c r="C645" s="199" t="s">
        <v>239</v>
      </c>
      <c r="D645" s="199" t="s">
        <v>240</v>
      </c>
      <c r="E645" s="199">
        <v>16</v>
      </c>
    </row>
    <row r="646" spans="1:5">
      <c r="A646" s="198">
        <v>655</v>
      </c>
      <c r="B646" s="53">
        <v>39949</v>
      </c>
      <c r="C646" s="199" t="s">
        <v>239</v>
      </c>
      <c r="D646" s="199" t="s">
        <v>240</v>
      </c>
      <c r="E646" s="199">
        <v>332</v>
      </c>
    </row>
    <row r="647" spans="1:5">
      <c r="A647" s="198">
        <v>656</v>
      </c>
      <c r="B647" s="53">
        <v>39949</v>
      </c>
      <c r="C647" s="199" t="s">
        <v>239</v>
      </c>
      <c r="D647" s="199" t="s">
        <v>240</v>
      </c>
      <c r="E647" s="199">
        <v>71</v>
      </c>
    </row>
    <row r="648" spans="1:5">
      <c r="A648" s="198">
        <v>657</v>
      </c>
      <c r="B648" s="53">
        <v>39949</v>
      </c>
      <c r="C648" s="199" t="s">
        <v>239</v>
      </c>
      <c r="D648" s="199" t="s">
        <v>240</v>
      </c>
      <c r="E648" s="199">
        <v>135</v>
      </c>
    </row>
    <row r="649" spans="1:5">
      <c r="A649" s="198">
        <v>658</v>
      </c>
      <c r="B649" s="53">
        <v>39949</v>
      </c>
      <c r="C649" s="199" t="s">
        <v>239</v>
      </c>
      <c r="D649" s="199" t="s">
        <v>240</v>
      </c>
      <c r="E649" s="199">
        <v>50</v>
      </c>
    </row>
    <row r="650" spans="1:5">
      <c r="A650" s="198">
        <v>659</v>
      </c>
      <c r="B650" s="53">
        <v>39949</v>
      </c>
      <c r="C650" s="199" t="s">
        <v>241</v>
      </c>
      <c r="D650" s="199" t="s">
        <v>247</v>
      </c>
      <c r="E650" s="199">
        <v>105</v>
      </c>
    </row>
    <row r="651" spans="1:5">
      <c r="A651" s="198">
        <v>660</v>
      </c>
      <c r="B651" s="53">
        <v>39950</v>
      </c>
      <c r="C651" s="199" t="s">
        <v>245</v>
      </c>
      <c r="D651" s="199" t="s">
        <v>250</v>
      </c>
      <c r="E651" s="199">
        <v>22500</v>
      </c>
    </row>
    <row r="652" spans="1:5">
      <c r="A652" s="198">
        <v>661</v>
      </c>
      <c r="B652" s="53">
        <v>39950</v>
      </c>
      <c r="C652" s="199" t="s">
        <v>245</v>
      </c>
      <c r="D652" s="199" t="s">
        <v>250</v>
      </c>
      <c r="E652" s="199">
        <v>23.91</v>
      </c>
    </row>
    <row r="653" spans="1:5">
      <c r="A653" s="198">
        <v>662</v>
      </c>
      <c r="B653" s="53">
        <v>39950</v>
      </c>
      <c r="C653" s="199" t="s">
        <v>245</v>
      </c>
      <c r="D653" s="199" t="s">
        <v>250</v>
      </c>
      <c r="E653" s="199">
        <v>2211.7600000000002</v>
      </c>
    </row>
    <row r="654" spans="1:5">
      <c r="A654" s="198">
        <v>663</v>
      </c>
      <c r="B654" s="53">
        <v>39950</v>
      </c>
      <c r="C654" s="199" t="s">
        <v>243</v>
      </c>
      <c r="D654" s="199" t="s">
        <v>244</v>
      </c>
      <c r="E654" s="199">
        <v>255</v>
      </c>
    </row>
    <row r="655" spans="1:5">
      <c r="A655" s="198">
        <v>664</v>
      </c>
      <c r="B655" s="53">
        <v>39951</v>
      </c>
      <c r="C655" s="199" t="s">
        <v>243</v>
      </c>
      <c r="D655" s="199" t="s">
        <v>244</v>
      </c>
      <c r="E655" s="199">
        <v>871</v>
      </c>
    </row>
    <row r="656" spans="1:5">
      <c r="A656" s="198">
        <v>665</v>
      </c>
      <c r="B656" s="53">
        <v>39952</v>
      </c>
      <c r="C656" s="199" t="s">
        <v>243</v>
      </c>
      <c r="D656" s="199" t="s">
        <v>251</v>
      </c>
      <c r="E656" s="199">
        <v>271</v>
      </c>
    </row>
    <row r="657" spans="1:5">
      <c r="A657" s="198">
        <v>666</v>
      </c>
      <c r="B657" s="53">
        <v>39952</v>
      </c>
      <c r="C657" s="199" t="s">
        <v>245</v>
      </c>
      <c r="D657" s="199" t="s">
        <v>246</v>
      </c>
      <c r="E657" s="199">
        <v>50</v>
      </c>
    </row>
    <row r="658" spans="1:5">
      <c r="A658" s="198">
        <v>667</v>
      </c>
      <c r="B658" s="53">
        <v>39952</v>
      </c>
      <c r="C658" s="199" t="s">
        <v>241</v>
      </c>
      <c r="D658" s="199" t="s">
        <v>259</v>
      </c>
      <c r="E658" s="199">
        <v>300</v>
      </c>
    </row>
    <row r="659" spans="1:5">
      <c r="A659" s="198">
        <v>668</v>
      </c>
      <c r="B659" s="53">
        <v>39952</v>
      </c>
      <c r="C659" s="199" t="s">
        <v>241</v>
      </c>
      <c r="D659" s="199" t="s">
        <v>259</v>
      </c>
      <c r="E659" s="199">
        <v>1400</v>
      </c>
    </row>
    <row r="660" spans="1:5">
      <c r="A660" s="198">
        <v>669</v>
      </c>
      <c r="B660" s="53">
        <v>39952</v>
      </c>
      <c r="C660" s="199" t="s">
        <v>239</v>
      </c>
      <c r="D660" s="199" t="s">
        <v>254</v>
      </c>
      <c r="E660" s="199">
        <v>175</v>
      </c>
    </row>
    <row r="661" spans="1:5">
      <c r="A661" s="198">
        <v>670</v>
      </c>
      <c r="B661" s="53">
        <v>39953</v>
      </c>
      <c r="C661" s="199" t="s">
        <v>239</v>
      </c>
      <c r="D661" s="199" t="s">
        <v>240</v>
      </c>
      <c r="E661" s="199">
        <v>280</v>
      </c>
    </row>
    <row r="662" spans="1:5">
      <c r="A662" s="198">
        <v>671</v>
      </c>
      <c r="B662" s="53">
        <v>39953</v>
      </c>
      <c r="C662" s="199" t="s">
        <v>239</v>
      </c>
      <c r="D662" s="199" t="s">
        <v>254</v>
      </c>
      <c r="E662" s="199">
        <v>213</v>
      </c>
    </row>
    <row r="663" spans="1:5">
      <c r="A663" s="198">
        <v>672</v>
      </c>
      <c r="B663" s="53">
        <v>39953</v>
      </c>
      <c r="C663" s="199" t="s">
        <v>239</v>
      </c>
      <c r="D663" s="199" t="s">
        <v>240</v>
      </c>
      <c r="E663" s="199">
        <v>22</v>
      </c>
    </row>
    <row r="664" spans="1:5">
      <c r="A664" s="198">
        <v>673</v>
      </c>
      <c r="B664" s="53">
        <v>39953</v>
      </c>
      <c r="C664" s="199" t="s">
        <v>243</v>
      </c>
      <c r="D664" s="199" t="s">
        <v>244</v>
      </c>
      <c r="E664" s="199">
        <v>840</v>
      </c>
    </row>
    <row r="665" spans="1:5">
      <c r="A665" s="198">
        <v>674</v>
      </c>
      <c r="B665" s="53">
        <v>39954</v>
      </c>
      <c r="C665" s="199" t="s">
        <v>239</v>
      </c>
      <c r="D665" s="199" t="s">
        <v>254</v>
      </c>
      <c r="E665" s="199">
        <v>102</v>
      </c>
    </row>
    <row r="666" spans="1:5">
      <c r="A666" s="198">
        <v>675</v>
      </c>
      <c r="B666" s="53">
        <v>39954</v>
      </c>
      <c r="C666" s="199" t="s">
        <v>245</v>
      </c>
      <c r="D666" s="199" t="s">
        <v>246</v>
      </c>
      <c r="E666" s="199">
        <v>50</v>
      </c>
    </row>
    <row r="667" spans="1:5">
      <c r="A667" s="198">
        <v>676</v>
      </c>
      <c r="B667" s="53">
        <v>39954</v>
      </c>
      <c r="C667" s="199" t="s">
        <v>239</v>
      </c>
      <c r="D667" s="199" t="s">
        <v>254</v>
      </c>
      <c r="E667" s="199">
        <v>495</v>
      </c>
    </row>
    <row r="668" spans="1:5">
      <c r="A668" s="198">
        <v>677</v>
      </c>
      <c r="B668" s="53">
        <v>39954</v>
      </c>
      <c r="C668" s="199" t="s">
        <v>248</v>
      </c>
      <c r="D668" s="199" t="s">
        <v>248</v>
      </c>
      <c r="E668" s="199">
        <v>1600</v>
      </c>
    </row>
    <row r="669" spans="1:5">
      <c r="A669" s="198">
        <v>678</v>
      </c>
      <c r="B669" s="53">
        <v>39954</v>
      </c>
      <c r="C669" s="199" t="s">
        <v>248</v>
      </c>
      <c r="D669" s="199" t="s">
        <v>248</v>
      </c>
      <c r="E669" s="199">
        <v>1550</v>
      </c>
    </row>
    <row r="670" spans="1:5">
      <c r="A670" s="198">
        <v>679</v>
      </c>
      <c r="B670" s="53">
        <v>39954</v>
      </c>
      <c r="C670" s="199" t="s">
        <v>239</v>
      </c>
      <c r="D670" s="199" t="s">
        <v>240</v>
      </c>
      <c r="E670" s="199">
        <v>150</v>
      </c>
    </row>
    <row r="671" spans="1:5">
      <c r="A671" s="198">
        <v>680</v>
      </c>
      <c r="B671" s="53">
        <v>39954</v>
      </c>
      <c r="C671" s="199" t="s">
        <v>243</v>
      </c>
      <c r="D671" s="199" t="s">
        <v>251</v>
      </c>
      <c r="E671" s="199">
        <v>140</v>
      </c>
    </row>
    <row r="672" spans="1:5">
      <c r="A672" s="198">
        <v>681</v>
      </c>
      <c r="B672" s="53">
        <v>39955</v>
      </c>
      <c r="C672" s="199" t="s">
        <v>243</v>
      </c>
      <c r="D672" s="199" t="s">
        <v>244</v>
      </c>
      <c r="E672" s="199">
        <v>2230</v>
      </c>
    </row>
    <row r="673" spans="1:5">
      <c r="A673" s="198">
        <v>682</v>
      </c>
      <c r="B673" s="53">
        <v>39955</v>
      </c>
      <c r="C673" s="199" t="s">
        <v>241</v>
      </c>
      <c r="D673" s="199" t="s">
        <v>247</v>
      </c>
      <c r="E673" s="199">
        <v>141</v>
      </c>
    </row>
    <row r="674" spans="1:5">
      <c r="A674" s="198">
        <v>683</v>
      </c>
      <c r="B674" s="53">
        <v>39955</v>
      </c>
      <c r="C674" s="199" t="s">
        <v>239</v>
      </c>
      <c r="D674" s="199" t="s">
        <v>254</v>
      </c>
      <c r="E674" s="199">
        <v>500</v>
      </c>
    </row>
    <row r="675" spans="1:5">
      <c r="A675" s="198">
        <v>684</v>
      </c>
      <c r="B675" s="53">
        <v>39955</v>
      </c>
      <c r="C675" s="199" t="s">
        <v>239</v>
      </c>
      <c r="D675" s="199" t="s">
        <v>240</v>
      </c>
      <c r="E675" s="199">
        <v>30</v>
      </c>
    </row>
    <row r="676" spans="1:5">
      <c r="A676" s="198">
        <v>685</v>
      </c>
      <c r="B676" s="53">
        <v>39956</v>
      </c>
      <c r="C676" s="199" t="s">
        <v>249</v>
      </c>
      <c r="D676" s="199" t="s">
        <v>249</v>
      </c>
      <c r="E676" s="199">
        <v>500</v>
      </c>
    </row>
    <row r="677" spans="1:5">
      <c r="A677" s="198">
        <v>686</v>
      </c>
      <c r="B677" s="53">
        <v>39956</v>
      </c>
      <c r="C677" s="199" t="s">
        <v>239</v>
      </c>
      <c r="D677" s="199" t="s">
        <v>240</v>
      </c>
      <c r="E677" s="199">
        <v>64</v>
      </c>
    </row>
    <row r="678" spans="1:5">
      <c r="A678" s="198">
        <v>687</v>
      </c>
      <c r="B678" s="53">
        <v>39956</v>
      </c>
      <c r="C678" s="199" t="s">
        <v>239</v>
      </c>
      <c r="D678" s="199" t="s">
        <v>240</v>
      </c>
      <c r="E678" s="199">
        <v>180</v>
      </c>
    </row>
    <row r="679" spans="1:5">
      <c r="A679" s="198">
        <v>688</v>
      </c>
      <c r="B679" s="53">
        <v>39958</v>
      </c>
      <c r="C679" s="199" t="s">
        <v>239</v>
      </c>
      <c r="D679" s="199" t="s">
        <v>240</v>
      </c>
      <c r="E679" s="199">
        <v>100</v>
      </c>
    </row>
    <row r="680" spans="1:5">
      <c r="A680" s="198">
        <v>689</v>
      </c>
      <c r="B680" s="53">
        <v>39958</v>
      </c>
      <c r="C680" s="199" t="s">
        <v>237</v>
      </c>
      <c r="D680" s="199" t="s">
        <v>252</v>
      </c>
      <c r="E680" s="199">
        <v>25</v>
      </c>
    </row>
    <row r="681" spans="1:5">
      <c r="A681" s="198">
        <v>690</v>
      </c>
      <c r="B681" s="53">
        <v>39959</v>
      </c>
      <c r="C681" s="199" t="s">
        <v>239</v>
      </c>
      <c r="D681" s="199" t="s">
        <v>254</v>
      </c>
      <c r="E681" s="199">
        <v>127</v>
      </c>
    </row>
    <row r="682" spans="1:5">
      <c r="A682" s="198">
        <v>691</v>
      </c>
      <c r="B682" s="53">
        <v>39959</v>
      </c>
      <c r="C682" s="199" t="s">
        <v>239</v>
      </c>
      <c r="D682" s="199" t="s">
        <v>240</v>
      </c>
      <c r="E682" s="199">
        <v>30</v>
      </c>
    </row>
    <row r="683" spans="1:5">
      <c r="A683" s="198">
        <v>692</v>
      </c>
      <c r="B683" s="53">
        <v>39959</v>
      </c>
      <c r="C683" s="199" t="s">
        <v>239</v>
      </c>
      <c r="D683" s="199" t="s">
        <v>240</v>
      </c>
      <c r="E683" s="199">
        <v>54</v>
      </c>
    </row>
    <row r="684" spans="1:5">
      <c r="A684" s="198">
        <v>693</v>
      </c>
      <c r="B684" s="53">
        <v>39959</v>
      </c>
      <c r="C684" s="199" t="s">
        <v>237</v>
      </c>
      <c r="D684" s="199" t="s">
        <v>238</v>
      </c>
      <c r="E684" s="199">
        <v>30</v>
      </c>
    </row>
    <row r="685" spans="1:5">
      <c r="A685" s="198">
        <v>694</v>
      </c>
      <c r="B685" s="53">
        <v>39960</v>
      </c>
      <c r="C685" s="199" t="s">
        <v>239</v>
      </c>
      <c r="D685" s="199" t="s">
        <v>254</v>
      </c>
      <c r="E685" s="199">
        <v>178</v>
      </c>
    </row>
    <row r="686" spans="1:5">
      <c r="A686" s="198">
        <v>695</v>
      </c>
      <c r="B686" s="53">
        <v>39961</v>
      </c>
      <c r="C686" s="199" t="s">
        <v>249</v>
      </c>
      <c r="D686" s="199" t="s">
        <v>249</v>
      </c>
      <c r="E686" s="199">
        <v>500</v>
      </c>
    </row>
    <row r="687" spans="1:5">
      <c r="A687" s="198">
        <v>696</v>
      </c>
      <c r="B687" s="53">
        <v>39961</v>
      </c>
      <c r="C687" s="199" t="s">
        <v>237</v>
      </c>
      <c r="D687" s="199" t="s">
        <v>238</v>
      </c>
      <c r="E687" s="199">
        <v>200</v>
      </c>
    </row>
    <row r="688" spans="1:5">
      <c r="A688" s="198">
        <v>697</v>
      </c>
      <c r="B688" s="53">
        <v>39961</v>
      </c>
      <c r="C688" s="199" t="s">
        <v>243</v>
      </c>
      <c r="D688" s="199" t="s">
        <v>251</v>
      </c>
      <c r="E688" s="199">
        <v>140</v>
      </c>
    </row>
    <row r="689" spans="1:5">
      <c r="A689" s="198">
        <v>698</v>
      </c>
      <c r="B689" s="53">
        <v>39961</v>
      </c>
      <c r="C689" s="199" t="s">
        <v>245</v>
      </c>
      <c r="D689" s="199" t="s">
        <v>246</v>
      </c>
      <c r="E689" s="199">
        <v>100</v>
      </c>
    </row>
    <row r="690" spans="1:5">
      <c r="A690" s="198">
        <v>699</v>
      </c>
      <c r="B690" s="53">
        <v>39961</v>
      </c>
      <c r="C690" s="199" t="s">
        <v>241</v>
      </c>
      <c r="D690" s="199" t="s">
        <v>259</v>
      </c>
      <c r="E690" s="199">
        <v>1200</v>
      </c>
    </row>
    <row r="691" spans="1:5">
      <c r="A691" s="198">
        <v>700</v>
      </c>
      <c r="B691" s="53">
        <v>39961</v>
      </c>
      <c r="C691" s="199" t="s">
        <v>239</v>
      </c>
      <c r="D691" s="199" t="s">
        <v>240</v>
      </c>
      <c r="E691" s="199">
        <v>74</v>
      </c>
    </row>
    <row r="692" spans="1:5">
      <c r="A692" s="198">
        <v>701</v>
      </c>
      <c r="B692" s="53">
        <v>39961</v>
      </c>
      <c r="C692" s="199" t="s">
        <v>239</v>
      </c>
      <c r="D692" s="199" t="s">
        <v>240</v>
      </c>
      <c r="E692" s="199">
        <v>38</v>
      </c>
    </row>
    <row r="693" spans="1:5">
      <c r="A693" s="198">
        <v>702</v>
      </c>
      <c r="B693" s="53">
        <v>39961</v>
      </c>
      <c r="C693" s="199" t="s">
        <v>239</v>
      </c>
      <c r="D693" s="199" t="s">
        <v>240</v>
      </c>
      <c r="E693" s="199">
        <v>82</v>
      </c>
    </row>
    <row r="694" spans="1:5">
      <c r="A694" s="198">
        <v>703</v>
      </c>
      <c r="B694" s="53">
        <v>39961</v>
      </c>
      <c r="C694" s="199" t="s">
        <v>241</v>
      </c>
      <c r="D694" s="199" t="s">
        <v>242</v>
      </c>
      <c r="E694" s="199">
        <v>189</v>
      </c>
    </row>
    <row r="695" spans="1:5">
      <c r="A695" s="198">
        <v>704</v>
      </c>
      <c r="B695" s="53">
        <v>39962</v>
      </c>
      <c r="C695" s="199" t="s">
        <v>237</v>
      </c>
      <c r="D695" s="199" t="s">
        <v>238</v>
      </c>
      <c r="E695" s="199">
        <v>390</v>
      </c>
    </row>
    <row r="696" spans="1:5">
      <c r="A696" s="198">
        <v>705</v>
      </c>
      <c r="B696" s="53">
        <v>39962</v>
      </c>
      <c r="C696" s="199" t="s">
        <v>237</v>
      </c>
      <c r="D696" s="199" t="s">
        <v>238</v>
      </c>
      <c r="E696" s="199">
        <v>200</v>
      </c>
    </row>
    <row r="697" spans="1:5">
      <c r="A697" s="198">
        <v>706</v>
      </c>
      <c r="B697" s="53">
        <v>39962</v>
      </c>
      <c r="C697" s="199" t="s">
        <v>237</v>
      </c>
      <c r="D697" s="199" t="s">
        <v>238</v>
      </c>
      <c r="E697" s="199">
        <v>150</v>
      </c>
    </row>
    <row r="698" spans="1:5">
      <c r="A698" s="198">
        <v>707</v>
      </c>
      <c r="B698" s="53">
        <v>39962</v>
      </c>
      <c r="C698" s="199" t="s">
        <v>239</v>
      </c>
      <c r="D698" s="199" t="s">
        <v>240</v>
      </c>
      <c r="E698" s="199">
        <v>80</v>
      </c>
    </row>
    <row r="699" spans="1:5">
      <c r="A699" s="198">
        <v>708</v>
      </c>
      <c r="B699" s="53">
        <v>39962</v>
      </c>
      <c r="C699" s="199" t="s">
        <v>239</v>
      </c>
      <c r="D699" s="199" t="s">
        <v>240</v>
      </c>
      <c r="E699" s="199">
        <v>18</v>
      </c>
    </row>
    <row r="700" spans="1:5">
      <c r="A700" s="198">
        <v>709</v>
      </c>
      <c r="B700" s="53">
        <v>39962</v>
      </c>
      <c r="C700" s="199" t="s">
        <v>239</v>
      </c>
      <c r="D700" s="199" t="s">
        <v>240</v>
      </c>
      <c r="E700" s="199">
        <v>48</v>
      </c>
    </row>
    <row r="701" spans="1:5">
      <c r="A701" s="198">
        <v>710</v>
      </c>
      <c r="B701" s="53">
        <v>39962</v>
      </c>
      <c r="C701" s="199" t="s">
        <v>239</v>
      </c>
      <c r="D701" s="199" t="s">
        <v>254</v>
      </c>
      <c r="E701" s="199">
        <v>127</v>
      </c>
    </row>
    <row r="702" spans="1:5">
      <c r="A702" s="198">
        <v>711</v>
      </c>
      <c r="B702" s="53">
        <v>39962</v>
      </c>
      <c r="C702" s="199" t="s">
        <v>239</v>
      </c>
      <c r="D702" s="199" t="s">
        <v>240</v>
      </c>
      <c r="E702" s="199">
        <v>238</v>
      </c>
    </row>
    <row r="703" spans="1:5">
      <c r="A703" s="198">
        <v>712</v>
      </c>
      <c r="B703" s="53">
        <v>39963</v>
      </c>
      <c r="C703" s="199" t="s">
        <v>239</v>
      </c>
      <c r="D703" s="199" t="s">
        <v>240</v>
      </c>
      <c r="E703" s="199">
        <v>32</v>
      </c>
    </row>
    <row r="704" spans="1:5">
      <c r="A704" s="198">
        <v>713</v>
      </c>
      <c r="B704" s="53">
        <v>39963</v>
      </c>
      <c r="C704" s="199" t="s">
        <v>239</v>
      </c>
      <c r="D704" s="199" t="s">
        <v>240</v>
      </c>
      <c r="E704" s="199">
        <v>170</v>
      </c>
    </row>
    <row r="705" spans="1:5">
      <c r="A705" s="198">
        <v>714</v>
      </c>
      <c r="B705" s="53">
        <v>39963</v>
      </c>
      <c r="C705" s="199" t="s">
        <v>239</v>
      </c>
      <c r="D705" s="199" t="s">
        <v>240</v>
      </c>
      <c r="E705" s="199">
        <v>35</v>
      </c>
    </row>
    <row r="706" spans="1:5">
      <c r="A706" s="198">
        <v>715</v>
      </c>
      <c r="B706" s="53">
        <v>39963</v>
      </c>
      <c r="C706" s="199" t="s">
        <v>239</v>
      </c>
      <c r="D706" s="199" t="s">
        <v>240</v>
      </c>
      <c r="E706" s="199">
        <v>620</v>
      </c>
    </row>
    <row r="707" spans="1:5">
      <c r="A707" s="198">
        <v>716</v>
      </c>
      <c r="B707" s="53">
        <v>39963</v>
      </c>
      <c r="C707" s="199" t="s">
        <v>239</v>
      </c>
      <c r="D707" s="199" t="s">
        <v>240</v>
      </c>
      <c r="E707" s="199">
        <v>179</v>
      </c>
    </row>
    <row r="708" spans="1:5">
      <c r="A708" s="198">
        <v>717</v>
      </c>
      <c r="B708" s="53">
        <v>39963</v>
      </c>
      <c r="C708" s="199" t="s">
        <v>239</v>
      </c>
      <c r="D708" s="199" t="s">
        <v>240</v>
      </c>
      <c r="E708" s="199">
        <v>74</v>
      </c>
    </row>
    <row r="709" spans="1:5">
      <c r="A709" s="198">
        <v>719</v>
      </c>
      <c r="B709" s="53">
        <v>39963</v>
      </c>
      <c r="C709" s="199" t="s">
        <v>239</v>
      </c>
      <c r="D709" s="199" t="s">
        <v>240</v>
      </c>
      <c r="E709" s="199">
        <v>40</v>
      </c>
    </row>
    <row r="710" spans="1:5">
      <c r="A710" s="198">
        <v>720</v>
      </c>
      <c r="B710" s="53">
        <v>39964</v>
      </c>
      <c r="C710" s="199" t="s">
        <v>245</v>
      </c>
      <c r="D710" s="199" t="s">
        <v>250</v>
      </c>
      <c r="E710" s="199">
        <v>4500</v>
      </c>
    </row>
    <row r="711" spans="1:5">
      <c r="A711" s="198">
        <v>721</v>
      </c>
      <c r="B711" s="53">
        <v>39964</v>
      </c>
      <c r="C711" s="199" t="s">
        <v>239</v>
      </c>
      <c r="D711" s="199" t="s">
        <v>240</v>
      </c>
      <c r="E711" s="199">
        <v>1972</v>
      </c>
    </row>
    <row r="712" spans="1:5">
      <c r="A712" s="198">
        <v>722</v>
      </c>
      <c r="B712" s="53">
        <v>39964</v>
      </c>
      <c r="C712" s="199" t="s">
        <v>245</v>
      </c>
      <c r="D712" s="199" t="s">
        <v>246</v>
      </c>
      <c r="E712" s="199">
        <v>207</v>
      </c>
    </row>
    <row r="713" spans="1:5">
      <c r="A713" s="198">
        <v>723</v>
      </c>
      <c r="B713" s="53">
        <v>39965</v>
      </c>
      <c r="C713" s="199" t="s">
        <v>239</v>
      </c>
      <c r="D713" s="199" t="s">
        <v>254</v>
      </c>
      <c r="E713" s="199">
        <v>157</v>
      </c>
    </row>
    <row r="714" spans="1:5">
      <c r="A714" s="198">
        <v>724</v>
      </c>
      <c r="B714" s="53">
        <v>39965</v>
      </c>
      <c r="C714" s="199" t="s">
        <v>239</v>
      </c>
      <c r="D714" s="199" t="s">
        <v>240</v>
      </c>
      <c r="E714" s="199">
        <v>45</v>
      </c>
    </row>
    <row r="715" spans="1:5">
      <c r="A715" s="198">
        <v>725</v>
      </c>
      <c r="B715" s="53">
        <v>39965</v>
      </c>
      <c r="C715" s="199" t="s">
        <v>239</v>
      </c>
      <c r="D715" s="199" t="s">
        <v>240</v>
      </c>
      <c r="E715" s="199">
        <v>130</v>
      </c>
    </row>
    <row r="716" spans="1:5">
      <c r="A716" s="198">
        <v>726</v>
      </c>
      <c r="B716" s="53">
        <v>39965</v>
      </c>
      <c r="C716" s="199" t="s">
        <v>239</v>
      </c>
      <c r="D716" s="199" t="s">
        <v>254</v>
      </c>
      <c r="E716" s="199">
        <v>210</v>
      </c>
    </row>
    <row r="717" spans="1:5">
      <c r="A717" s="198">
        <v>727</v>
      </c>
      <c r="B717" s="53">
        <v>39966</v>
      </c>
      <c r="C717" s="199" t="s">
        <v>239</v>
      </c>
      <c r="D717" s="199" t="s">
        <v>254</v>
      </c>
      <c r="E717" s="199">
        <v>150</v>
      </c>
    </row>
    <row r="718" spans="1:5">
      <c r="A718" s="198">
        <v>728</v>
      </c>
      <c r="B718" s="53">
        <v>39966</v>
      </c>
      <c r="C718" s="199" t="s">
        <v>239</v>
      </c>
      <c r="D718" s="199" t="s">
        <v>254</v>
      </c>
      <c r="E718" s="199">
        <v>166</v>
      </c>
    </row>
    <row r="719" spans="1:5">
      <c r="A719" s="198">
        <v>729</v>
      </c>
      <c r="B719" s="53">
        <v>39967</v>
      </c>
      <c r="C719" s="199" t="s">
        <v>239</v>
      </c>
      <c r="D719" s="199" t="s">
        <v>254</v>
      </c>
      <c r="E719" s="199">
        <v>157</v>
      </c>
    </row>
    <row r="720" spans="1:5">
      <c r="A720" s="198">
        <v>730</v>
      </c>
      <c r="B720" s="53">
        <v>39967</v>
      </c>
      <c r="C720" s="199" t="s">
        <v>239</v>
      </c>
      <c r="D720" s="199" t="s">
        <v>240</v>
      </c>
      <c r="E720" s="199">
        <v>140</v>
      </c>
    </row>
    <row r="721" spans="1:5">
      <c r="A721" s="198">
        <v>731</v>
      </c>
      <c r="B721" s="53">
        <v>39967</v>
      </c>
      <c r="C721" s="199" t="s">
        <v>245</v>
      </c>
      <c r="D721" s="199" t="s">
        <v>258</v>
      </c>
      <c r="E721" s="199">
        <v>900</v>
      </c>
    </row>
    <row r="722" spans="1:5">
      <c r="A722" s="198">
        <v>732</v>
      </c>
      <c r="B722" s="53">
        <v>39969</v>
      </c>
      <c r="C722" s="199" t="s">
        <v>239</v>
      </c>
      <c r="D722" s="199" t="s">
        <v>254</v>
      </c>
      <c r="E722" s="199">
        <v>1600</v>
      </c>
    </row>
    <row r="723" spans="1:5">
      <c r="A723" s="198">
        <v>733</v>
      </c>
      <c r="B723" s="53">
        <v>39969</v>
      </c>
      <c r="C723" s="199" t="s">
        <v>243</v>
      </c>
      <c r="D723" s="199" t="s">
        <v>251</v>
      </c>
      <c r="E723" s="199">
        <v>835</v>
      </c>
    </row>
    <row r="724" spans="1:5">
      <c r="A724" s="198">
        <v>734</v>
      </c>
      <c r="B724" s="53">
        <v>39969</v>
      </c>
      <c r="C724" s="199" t="s">
        <v>243</v>
      </c>
      <c r="D724" s="199" t="s">
        <v>251</v>
      </c>
      <c r="E724" s="199">
        <v>70</v>
      </c>
    </row>
    <row r="725" spans="1:5">
      <c r="A725" s="198">
        <v>735</v>
      </c>
      <c r="B725" s="53">
        <v>39969</v>
      </c>
      <c r="C725" s="199" t="s">
        <v>239</v>
      </c>
      <c r="D725" s="199" t="s">
        <v>254</v>
      </c>
      <c r="E725" s="199">
        <v>164</v>
      </c>
    </row>
    <row r="726" spans="1:5">
      <c r="A726" s="198">
        <v>736</v>
      </c>
      <c r="B726" s="53">
        <v>39969</v>
      </c>
      <c r="C726" s="199" t="s">
        <v>245</v>
      </c>
      <c r="D726" s="199" t="s">
        <v>250</v>
      </c>
      <c r="E726" s="199">
        <v>1711.72</v>
      </c>
    </row>
    <row r="727" spans="1:5">
      <c r="A727" s="198">
        <v>737</v>
      </c>
      <c r="B727" s="53">
        <v>39969</v>
      </c>
      <c r="C727" s="199" t="s">
        <v>245</v>
      </c>
      <c r="D727" s="199" t="s">
        <v>250</v>
      </c>
      <c r="E727" s="199">
        <v>237.65</v>
      </c>
    </row>
    <row r="728" spans="1:5">
      <c r="A728" s="198">
        <v>738</v>
      </c>
      <c r="B728" s="53">
        <v>39970</v>
      </c>
      <c r="C728" s="199" t="s">
        <v>249</v>
      </c>
      <c r="D728" s="199" t="s">
        <v>249</v>
      </c>
      <c r="E728" s="199">
        <v>500</v>
      </c>
    </row>
    <row r="729" spans="1:5">
      <c r="A729" s="198">
        <v>739</v>
      </c>
      <c r="B729" s="53">
        <v>39970</v>
      </c>
      <c r="C729" s="199" t="s">
        <v>237</v>
      </c>
      <c r="D729" s="199" t="s">
        <v>238</v>
      </c>
      <c r="E729" s="199">
        <v>13490</v>
      </c>
    </row>
    <row r="730" spans="1:5">
      <c r="A730" s="198">
        <v>740</v>
      </c>
      <c r="B730" s="53">
        <v>39970</v>
      </c>
      <c r="C730" s="199" t="s">
        <v>237</v>
      </c>
      <c r="D730" s="199" t="s">
        <v>238</v>
      </c>
      <c r="E730" s="199">
        <v>2990</v>
      </c>
    </row>
    <row r="731" spans="1:5">
      <c r="A731" s="198">
        <v>741</v>
      </c>
      <c r="B731" s="53">
        <v>39970</v>
      </c>
      <c r="C731" s="199" t="s">
        <v>239</v>
      </c>
      <c r="D731" s="199" t="s">
        <v>254</v>
      </c>
      <c r="E731" s="199">
        <v>659</v>
      </c>
    </row>
    <row r="732" spans="1:5">
      <c r="A732" s="198">
        <v>742</v>
      </c>
      <c r="B732" s="53">
        <v>39970</v>
      </c>
      <c r="C732" s="199" t="s">
        <v>237</v>
      </c>
      <c r="D732" s="199" t="s">
        <v>238</v>
      </c>
      <c r="E732" s="199">
        <v>297</v>
      </c>
    </row>
    <row r="733" spans="1:5">
      <c r="A733" s="198">
        <v>743</v>
      </c>
      <c r="B733" s="53">
        <v>39970</v>
      </c>
      <c r="C733" s="199" t="s">
        <v>237</v>
      </c>
      <c r="D733" s="199" t="s">
        <v>238</v>
      </c>
      <c r="E733" s="199">
        <v>295</v>
      </c>
    </row>
    <row r="734" spans="1:5">
      <c r="A734" s="198">
        <v>744</v>
      </c>
      <c r="B734" s="53">
        <v>39970</v>
      </c>
      <c r="C734" s="199" t="s">
        <v>237</v>
      </c>
      <c r="D734" s="199" t="s">
        <v>238</v>
      </c>
      <c r="E734" s="199">
        <v>124</v>
      </c>
    </row>
    <row r="735" spans="1:5">
      <c r="A735" s="198">
        <v>745</v>
      </c>
      <c r="B735" s="53">
        <v>39970</v>
      </c>
      <c r="C735" s="199" t="s">
        <v>237</v>
      </c>
      <c r="D735" s="199" t="s">
        <v>238</v>
      </c>
      <c r="E735" s="199">
        <v>71</v>
      </c>
    </row>
    <row r="736" spans="1:5">
      <c r="A736" s="198">
        <v>746</v>
      </c>
      <c r="B736" s="53">
        <v>39970</v>
      </c>
      <c r="C736" s="199" t="s">
        <v>237</v>
      </c>
      <c r="D736" s="199" t="s">
        <v>238</v>
      </c>
      <c r="E736" s="199">
        <v>52</v>
      </c>
    </row>
    <row r="737" spans="1:5">
      <c r="A737" s="198">
        <v>747</v>
      </c>
      <c r="B737" s="53">
        <v>39970</v>
      </c>
      <c r="C737" s="199" t="s">
        <v>237</v>
      </c>
      <c r="D737" s="199" t="s">
        <v>238</v>
      </c>
      <c r="E737" s="199">
        <v>435</v>
      </c>
    </row>
    <row r="738" spans="1:5">
      <c r="A738" s="198">
        <v>748</v>
      </c>
      <c r="B738" s="53">
        <v>39970</v>
      </c>
      <c r="C738" s="199" t="s">
        <v>237</v>
      </c>
      <c r="D738" s="199" t="s">
        <v>238</v>
      </c>
      <c r="E738" s="199">
        <v>515</v>
      </c>
    </row>
    <row r="739" spans="1:5">
      <c r="A739" s="198">
        <v>749</v>
      </c>
      <c r="B739" s="53">
        <v>39971</v>
      </c>
      <c r="C739" s="199" t="s">
        <v>237</v>
      </c>
      <c r="D739" s="199" t="s">
        <v>238</v>
      </c>
      <c r="E739" s="199">
        <v>14</v>
      </c>
    </row>
    <row r="740" spans="1:5">
      <c r="A740" s="198">
        <v>750</v>
      </c>
      <c r="B740" s="53">
        <v>39971</v>
      </c>
      <c r="C740" s="199" t="s">
        <v>237</v>
      </c>
      <c r="D740" s="199" t="s">
        <v>238</v>
      </c>
      <c r="E740" s="199">
        <v>232</v>
      </c>
    </row>
    <row r="741" spans="1:5">
      <c r="A741" s="198">
        <v>751</v>
      </c>
      <c r="B741" s="53">
        <v>39971</v>
      </c>
      <c r="C741" s="199" t="s">
        <v>237</v>
      </c>
      <c r="D741" s="199" t="s">
        <v>238</v>
      </c>
      <c r="E741" s="199">
        <v>82</v>
      </c>
    </row>
    <row r="742" spans="1:5">
      <c r="A742" s="198">
        <v>752</v>
      </c>
      <c r="B742" s="53">
        <v>39972</v>
      </c>
      <c r="C742" s="199" t="s">
        <v>239</v>
      </c>
      <c r="D742" s="199" t="s">
        <v>240</v>
      </c>
      <c r="E742" s="199">
        <v>72</v>
      </c>
    </row>
    <row r="743" spans="1:5">
      <c r="A743" s="198">
        <v>753</v>
      </c>
      <c r="B743" s="53">
        <v>39972</v>
      </c>
      <c r="C743" s="199" t="s">
        <v>239</v>
      </c>
      <c r="D743" s="199" t="s">
        <v>254</v>
      </c>
      <c r="E743" s="199">
        <v>154</v>
      </c>
    </row>
    <row r="744" spans="1:5">
      <c r="A744" s="198">
        <v>754</v>
      </c>
      <c r="B744" s="53">
        <v>39972</v>
      </c>
      <c r="C744" s="199" t="s">
        <v>239</v>
      </c>
      <c r="D744" s="199" t="s">
        <v>240</v>
      </c>
      <c r="E744" s="199">
        <v>300</v>
      </c>
    </row>
    <row r="745" spans="1:5">
      <c r="A745" s="198">
        <v>755</v>
      </c>
      <c r="B745" s="53">
        <v>39972</v>
      </c>
      <c r="C745" s="199" t="s">
        <v>239</v>
      </c>
      <c r="D745" s="199" t="s">
        <v>254</v>
      </c>
      <c r="E745" s="199">
        <v>164</v>
      </c>
    </row>
    <row r="746" spans="1:5">
      <c r="A746" s="198">
        <v>756</v>
      </c>
      <c r="B746" s="53">
        <v>39972</v>
      </c>
      <c r="C746" s="199" t="s">
        <v>239</v>
      </c>
      <c r="D746" s="199" t="s">
        <v>240</v>
      </c>
      <c r="E746" s="199">
        <v>224</v>
      </c>
    </row>
    <row r="747" spans="1:5">
      <c r="A747" s="198">
        <v>757</v>
      </c>
      <c r="B747" s="53">
        <v>39973</v>
      </c>
      <c r="C747" s="199" t="s">
        <v>239</v>
      </c>
      <c r="D747" s="199" t="s">
        <v>240</v>
      </c>
      <c r="E747" s="199">
        <v>22</v>
      </c>
    </row>
    <row r="748" spans="1:5">
      <c r="A748" s="198">
        <v>758</v>
      </c>
      <c r="B748" s="53">
        <v>39973</v>
      </c>
      <c r="C748" s="199" t="s">
        <v>245</v>
      </c>
      <c r="D748" s="199" t="s">
        <v>253</v>
      </c>
      <c r="E748" s="199">
        <v>900</v>
      </c>
    </row>
    <row r="749" spans="1:5">
      <c r="A749" s="198">
        <v>759</v>
      </c>
      <c r="B749" s="53">
        <v>39973</v>
      </c>
      <c r="C749" s="199" t="s">
        <v>243</v>
      </c>
      <c r="D749" s="199" t="s">
        <v>244</v>
      </c>
      <c r="E749" s="199">
        <v>1023</v>
      </c>
    </row>
    <row r="750" spans="1:5">
      <c r="A750" s="198">
        <v>760</v>
      </c>
      <c r="B750" s="53">
        <v>39973</v>
      </c>
      <c r="C750" s="199" t="s">
        <v>239</v>
      </c>
      <c r="D750" s="199" t="s">
        <v>254</v>
      </c>
      <c r="E750" s="199">
        <v>700</v>
      </c>
    </row>
    <row r="751" spans="1:5">
      <c r="A751" s="198">
        <v>761</v>
      </c>
      <c r="B751" s="53">
        <v>39973</v>
      </c>
      <c r="C751" s="199" t="s">
        <v>248</v>
      </c>
      <c r="D751" s="199" t="s">
        <v>248</v>
      </c>
      <c r="E751" s="199">
        <v>329</v>
      </c>
    </row>
    <row r="752" spans="1:5">
      <c r="A752" s="198">
        <v>762</v>
      </c>
      <c r="B752" s="53">
        <v>39973</v>
      </c>
      <c r="C752" s="199" t="s">
        <v>237</v>
      </c>
      <c r="D752" s="199" t="s">
        <v>238</v>
      </c>
      <c r="E752" s="199">
        <v>884</v>
      </c>
    </row>
    <row r="753" spans="1:5">
      <c r="A753" s="198">
        <v>763</v>
      </c>
      <c r="B753" s="53">
        <v>39973</v>
      </c>
      <c r="C753" s="199" t="s">
        <v>239</v>
      </c>
      <c r="D753" s="199" t="s">
        <v>240</v>
      </c>
      <c r="E753" s="199">
        <v>390</v>
      </c>
    </row>
    <row r="754" spans="1:5">
      <c r="A754" s="198">
        <v>764</v>
      </c>
      <c r="B754" s="53">
        <v>39973</v>
      </c>
      <c r="C754" s="199" t="s">
        <v>237</v>
      </c>
      <c r="D754" s="199" t="s">
        <v>238</v>
      </c>
      <c r="E754" s="199">
        <v>682</v>
      </c>
    </row>
    <row r="755" spans="1:5">
      <c r="A755" s="198">
        <v>765</v>
      </c>
      <c r="B755" s="53">
        <v>39973</v>
      </c>
      <c r="C755" s="199" t="s">
        <v>243</v>
      </c>
      <c r="D755" s="199" t="s">
        <v>244</v>
      </c>
      <c r="E755" s="199">
        <v>263</v>
      </c>
    </row>
    <row r="756" spans="1:5">
      <c r="A756" s="198">
        <v>766</v>
      </c>
      <c r="B756" s="53">
        <v>39973</v>
      </c>
      <c r="C756" s="199" t="s">
        <v>237</v>
      </c>
      <c r="D756" s="199" t="s">
        <v>238</v>
      </c>
      <c r="E756" s="199">
        <v>801</v>
      </c>
    </row>
    <row r="757" spans="1:5">
      <c r="A757" s="198">
        <v>767</v>
      </c>
      <c r="B757" s="53">
        <v>39973</v>
      </c>
      <c r="C757" s="199" t="s">
        <v>241</v>
      </c>
      <c r="D757" s="199" t="s">
        <v>242</v>
      </c>
      <c r="E757" s="199">
        <v>61</v>
      </c>
    </row>
    <row r="758" spans="1:5">
      <c r="A758" s="198">
        <v>768</v>
      </c>
      <c r="B758" s="53">
        <v>39973</v>
      </c>
      <c r="C758" s="199" t="s">
        <v>241</v>
      </c>
      <c r="D758" s="199" t="s">
        <v>242</v>
      </c>
      <c r="E758" s="199">
        <v>115</v>
      </c>
    </row>
    <row r="759" spans="1:5">
      <c r="A759" s="198">
        <v>769</v>
      </c>
      <c r="B759" s="53">
        <v>39973</v>
      </c>
      <c r="C759" s="199" t="s">
        <v>237</v>
      </c>
      <c r="D759" s="199" t="s">
        <v>238</v>
      </c>
      <c r="E759" s="199">
        <v>85</v>
      </c>
    </row>
    <row r="760" spans="1:5">
      <c r="A760" s="198">
        <v>770</v>
      </c>
      <c r="B760" s="53">
        <v>39973</v>
      </c>
      <c r="C760" s="199" t="s">
        <v>243</v>
      </c>
      <c r="D760" s="199" t="s">
        <v>244</v>
      </c>
      <c r="E760" s="199">
        <v>2115</v>
      </c>
    </row>
    <row r="761" spans="1:5">
      <c r="A761" s="198">
        <v>771</v>
      </c>
      <c r="B761" s="53">
        <v>39974</v>
      </c>
      <c r="C761" s="199" t="s">
        <v>239</v>
      </c>
      <c r="D761" s="199" t="s">
        <v>254</v>
      </c>
      <c r="E761" s="199">
        <v>157</v>
      </c>
    </row>
    <row r="762" spans="1:5">
      <c r="A762" s="198">
        <v>772</v>
      </c>
      <c r="B762" s="53">
        <v>39974</v>
      </c>
      <c r="C762" s="199" t="s">
        <v>239</v>
      </c>
      <c r="D762" s="199" t="s">
        <v>240</v>
      </c>
      <c r="E762" s="199">
        <v>168</v>
      </c>
    </row>
    <row r="763" spans="1:5">
      <c r="A763" s="198">
        <v>773</v>
      </c>
      <c r="B763" s="53">
        <v>39974</v>
      </c>
      <c r="C763" s="199" t="s">
        <v>239</v>
      </c>
      <c r="D763" s="199" t="s">
        <v>254</v>
      </c>
      <c r="E763" s="199">
        <v>177</v>
      </c>
    </row>
    <row r="764" spans="1:5">
      <c r="A764" s="198">
        <v>774</v>
      </c>
      <c r="B764" s="53">
        <v>39975</v>
      </c>
      <c r="C764" s="199" t="s">
        <v>239</v>
      </c>
      <c r="D764" s="199" t="s">
        <v>254</v>
      </c>
      <c r="E764" s="199">
        <v>112</v>
      </c>
    </row>
    <row r="765" spans="1:5">
      <c r="A765" s="198">
        <v>775</v>
      </c>
      <c r="B765" s="53">
        <v>39975</v>
      </c>
      <c r="C765" s="199" t="s">
        <v>239</v>
      </c>
      <c r="D765" s="199" t="s">
        <v>240</v>
      </c>
      <c r="E765" s="199">
        <v>100</v>
      </c>
    </row>
    <row r="766" spans="1:5">
      <c r="A766" s="198">
        <v>776</v>
      </c>
      <c r="B766" s="53">
        <v>39975</v>
      </c>
      <c r="C766" s="199" t="s">
        <v>243</v>
      </c>
      <c r="D766" s="199" t="s">
        <v>244</v>
      </c>
      <c r="E766" s="199">
        <v>870</v>
      </c>
    </row>
    <row r="767" spans="1:5">
      <c r="A767" s="198">
        <v>777</v>
      </c>
      <c r="B767" s="53">
        <v>39975</v>
      </c>
      <c r="C767" s="199" t="s">
        <v>243</v>
      </c>
      <c r="D767" s="199" t="s">
        <v>244</v>
      </c>
      <c r="E767" s="199">
        <v>295</v>
      </c>
    </row>
    <row r="768" spans="1:5">
      <c r="A768" s="198">
        <v>778</v>
      </c>
      <c r="B768" s="53">
        <v>39975</v>
      </c>
      <c r="C768" s="199" t="s">
        <v>243</v>
      </c>
      <c r="D768" s="199" t="s">
        <v>244</v>
      </c>
      <c r="E768" s="199">
        <v>66</v>
      </c>
    </row>
    <row r="769" spans="1:5">
      <c r="A769" s="198">
        <v>779</v>
      </c>
      <c r="B769" s="53">
        <v>39975</v>
      </c>
      <c r="C769" s="199" t="s">
        <v>239</v>
      </c>
      <c r="D769" s="199" t="s">
        <v>240</v>
      </c>
      <c r="E769" s="199">
        <v>440</v>
      </c>
    </row>
    <row r="770" spans="1:5">
      <c r="A770" s="198">
        <v>780</v>
      </c>
      <c r="B770" s="53">
        <v>39977</v>
      </c>
      <c r="C770" s="199" t="s">
        <v>241</v>
      </c>
      <c r="D770" s="199" t="s">
        <v>247</v>
      </c>
      <c r="E770" s="199">
        <v>506</v>
      </c>
    </row>
    <row r="771" spans="1:5">
      <c r="A771" s="198">
        <v>782</v>
      </c>
      <c r="B771" s="53">
        <v>39977</v>
      </c>
      <c r="C771" s="199" t="s">
        <v>243</v>
      </c>
      <c r="D771" s="199" t="s">
        <v>251</v>
      </c>
      <c r="E771" s="199">
        <v>400</v>
      </c>
    </row>
    <row r="772" spans="1:5">
      <c r="A772" s="198">
        <v>783</v>
      </c>
      <c r="B772" s="53">
        <v>39978</v>
      </c>
      <c r="C772" s="199" t="s">
        <v>249</v>
      </c>
      <c r="D772" s="199" t="s">
        <v>249</v>
      </c>
      <c r="E772" s="199">
        <v>500</v>
      </c>
    </row>
    <row r="773" spans="1:5">
      <c r="A773" s="198">
        <v>784</v>
      </c>
      <c r="B773" s="53">
        <v>39979</v>
      </c>
      <c r="C773" s="199" t="s">
        <v>239</v>
      </c>
      <c r="D773" s="199" t="s">
        <v>254</v>
      </c>
      <c r="E773" s="199">
        <v>150</v>
      </c>
    </row>
    <row r="774" spans="1:5">
      <c r="A774" s="198">
        <v>785</v>
      </c>
      <c r="B774" s="53">
        <v>39979</v>
      </c>
      <c r="C774" s="199" t="s">
        <v>239</v>
      </c>
      <c r="D774" s="199" t="s">
        <v>254</v>
      </c>
      <c r="E774" s="199">
        <v>250</v>
      </c>
    </row>
    <row r="775" spans="1:5">
      <c r="A775" s="198">
        <v>786</v>
      </c>
      <c r="B775" s="53">
        <v>39979</v>
      </c>
      <c r="C775" s="199" t="s">
        <v>245</v>
      </c>
      <c r="D775" s="199" t="s">
        <v>246</v>
      </c>
      <c r="E775" s="199">
        <v>40</v>
      </c>
    </row>
    <row r="776" spans="1:5">
      <c r="A776" s="198">
        <v>787</v>
      </c>
      <c r="B776" s="53">
        <v>39979</v>
      </c>
      <c r="C776" s="199" t="s">
        <v>245</v>
      </c>
      <c r="D776" s="199" t="s">
        <v>246</v>
      </c>
      <c r="E776" s="199">
        <v>980</v>
      </c>
    </row>
    <row r="777" spans="1:5">
      <c r="A777" s="198">
        <v>788</v>
      </c>
      <c r="B777" s="53">
        <v>39979</v>
      </c>
      <c r="C777" s="199" t="s">
        <v>245</v>
      </c>
      <c r="D777" s="199" t="s">
        <v>246</v>
      </c>
      <c r="E777" s="199">
        <v>882</v>
      </c>
    </row>
    <row r="778" spans="1:5">
      <c r="A778" s="198">
        <v>789</v>
      </c>
      <c r="B778" s="53">
        <v>39979</v>
      </c>
      <c r="C778" s="199" t="s">
        <v>245</v>
      </c>
      <c r="D778" s="199" t="s">
        <v>250</v>
      </c>
      <c r="E778" s="199">
        <v>22500</v>
      </c>
    </row>
    <row r="779" spans="1:5">
      <c r="A779" s="198">
        <v>790</v>
      </c>
      <c r="B779" s="53">
        <v>39980</v>
      </c>
      <c r="C779" s="199" t="s">
        <v>239</v>
      </c>
      <c r="D779" s="199" t="s">
        <v>254</v>
      </c>
      <c r="E779" s="199">
        <v>150</v>
      </c>
    </row>
    <row r="780" spans="1:5">
      <c r="A780" s="198">
        <v>792</v>
      </c>
      <c r="B780" s="53">
        <v>39980</v>
      </c>
      <c r="C780" s="199" t="s">
        <v>241</v>
      </c>
      <c r="D780" s="199" t="s">
        <v>247</v>
      </c>
      <c r="E780" s="199">
        <v>2100</v>
      </c>
    </row>
    <row r="781" spans="1:5">
      <c r="A781" s="198">
        <v>793</v>
      </c>
      <c r="B781" s="53">
        <v>39981</v>
      </c>
      <c r="C781" s="199" t="s">
        <v>239</v>
      </c>
      <c r="D781" s="199" t="s">
        <v>254</v>
      </c>
      <c r="E781" s="199">
        <v>140</v>
      </c>
    </row>
    <row r="782" spans="1:5">
      <c r="A782" s="198">
        <v>794</v>
      </c>
      <c r="B782" s="53">
        <v>39981</v>
      </c>
      <c r="C782" s="199" t="s">
        <v>239</v>
      </c>
      <c r="D782" s="199" t="s">
        <v>254</v>
      </c>
      <c r="E782" s="199">
        <v>150</v>
      </c>
    </row>
    <row r="783" spans="1:5">
      <c r="A783" s="198">
        <v>795</v>
      </c>
      <c r="B783" s="53">
        <v>39981</v>
      </c>
      <c r="C783" s="199" t="s">
        <v>239</v>
      </c>
      <c r="D783" s="199" t="s">
        <v>240</v>
      </c>
      <c r="E783" s="199">
        <v>140</v>
      </c>
    </row>
    <row r="784" spans="1:5">
      <c r="A784" s="198">
        <v>796</v>
      </c>
      <c r="B784" s="53">
        <v>39981</v>
      </c>
      <c r="C784" s="199" t="s">
        <v>248</v>
      </c>
      <c r="D784" s="199" t="s">
        <v>248</v>
      </c>
      <c r="E784" s="199">
        <v>100</v>
      </c>
    </row>
    <row r="785" spans="1:5">
      <c r="A785" s="198">
        <v>797</v>
      </c>
      <c r="B785" s="53">
        <v>39981</v>
      </c>
      <c r="C785" s="199" t="s">
        <v>239</v>
      </c>
      <c r="D785" s="199" t="s">
        <v>254</v>
      </c>
      <c r="E785" s="199">
        <v>1500</v>
      </c>
    </row>
    <row r="786" spans="1:5">
      <c r="A786" s="198">
        <v>798</v>
      </c>
      <c r="B786" s="53">
        <v>39982</v>
      </c>
      <c r="C786" s="199" t="s">
        <v>239</v>
      </c>
      <c r="D786" s="199" t="s">
        <v>240</v>
      </c>
      <c r="E786" s="199">
        <v>65</v>
      </c>
    </row>
    <row r="787" spans="1:5">
      <c r="A787" s="198">
        <v>799</v>
      </c>
      <c r="B787" s="53">
        <v>39982</v>
      </c>
      <c r="C787" s="199" t="s">
        <v>243</v>
      </c>
      <c r="D787" s="199" t="s">
        <v>244</v>
      </c>
      <c r="E787" s="199">
        <v>50</v>
      </c>
    </row>
    <row r="788" spans="1:5">
      <c r="A788" s="198">
        <v>800</v>
      </c>
      <c r="B788" s="53">
        <v>39982</v>
      </c>
      <c r="C788" s="199" t="s">
        <v>239</v>
      </c>
      <c r="D788" s="199" t="s">
        <v>254</v>
      </c>
      <c r="E788" s="199">
        <v>343</v>
      </c>
    </row>
    <row r="789" spans="1:5">
      <c r="A789" s="198">
        <v>801</v>
      </c>
      <c r="B789" s="53">
        <v>39982</v>
      </c>
      <c r="C789" s="199" t="s">
        <v>239</v>
      </c>
      <c r="D789" s="199" t="s">
        <v>240</v>
      </c>
      <c r="E789" s="199">
        <v>143</v>
      </c>
    </row>
    <row r="790" spans="1:5">
      <c r="A790" s="198">
        <v>802</v>
      </c>
      <c r="B790" s="53">
        <v>39982</v>
      </c>
      <c r="C790" s="199" t="s">
        <v>239</v>
      </c>
      <c r="D790" s="199" t="s">
        <v>240</v>
      </c>
      <c r="E790" s="199">
        <v>77</v>
      </c>
    </row>
    <row r="791" spans="1:5">
      <c r="A791" s="198">
        <v>803</v>
      </c>
      <c r="B791" s="53">
        <v>39982</v>
      </c>
      <c r="C791" s="199" t="s">
        <v>239</v>
      </c>
      <c r="D791" s="199" t="s">
        <v>240</v>
      </c>
      <c r="E791" s="199">
        <v>26</v>
      </c>
    </row>
    <row r="792" spans="1:5">
      <c r="A792" s="198">
        <v>804</v>
      </c>
      <c r="B792" s="53">
        <v>39982</v>
      </c>
      <c r="C792" s="199" t="s">
        <v>239</v>
      </c>
      <c r="D792" s="199" t="s">
        <v>240</v>
      </c>
      <c r="E792" s="199">
        <v>1800</v>
      </c>
    </row>
    <row r="793" spans="1:5">
      <c r="A793" s="198">
        <v>805</v>
      </c>
      <c r="B793" s="53">
        <v>39983</v>
      </c>
      <c r="C793" s="199" t="s">
        <v>239</v>
      </c>
      <c r="D793" s="199" t="s">
        <v>240</v>
      </c>
      <c r="E793" s="199">
        <v>12</v>
      </c>
    </row>
    <row r="794" spans="1:5">
      <c r="A794" s="198">
        <v>806</v>
      </c>
      <c r="B794" s="53">
        <v>39983</v>
      </c>
      <c r="C794" s="199" t="s">
        <v>243</v>
      </c>
      <c r="D794" s="199" t="s">
        <v>251</v>
      </c>
      <c r="E794" s="199">
        <v>490</v>
      </c>
    </row>
    <row r="795" spans="1:5">
      <c r="A795" s="198">
        <v>807</v>
      </c>
      <c r="B795" s="53">
        <v>39984</v>
      </c>
      <c r="C795" s="199" t="s">
        <v>237</v>
      </c>
      <c r="D795" s="199" t="s">
        <v>238</v>
      </c>
      <c r="E795" s="199">
        <v>4400</v>
      </c>
    </row>
    <row r="796" spans="1:5">
      <c r="A796" s="198">
        <v>808</v>
      </c>
      <c r="B796" s="53">
        <v>39984</v>
      </c>
      <c r="C796" s="199" t="s">
        <v>237</v>
      </c>
      <c r="D796" s="199" t="s">
        <v>238</v>
      </c>
      <c r="E796" s="199">
        <v>750</v>
      </c>
    </row>
    <row r="797" spans="1:5">
      <c r="A797" s="198">
        <v>809</v>
      </c>
      <c r="B797" s="53">
        <v>39984</v>
      </c>
      <c r="C797" s="199" t="s">
        <v>249</v>
      </c>
      <c r="D797" s="199" t="s">
        <v>249</v>
      </c>
      <c r="E797" s="199">
        <v>600</v>
      </c>
    </row>
    <row r="798" spans="1:5">
      <c r="A798" s="198">
        <v>810</v>
      </c>
      <c r="B798" s="53">
        <v>39985</v>
      </c>
      <c r="C798" s="199" t="s">
        <v>237</v>
      </c>
      <c r="D798" s="199" t="s">
        <v>238</v>
      </c>
      <c r="E798" s="199">
        <v>149</v>
      </c>
    </row>
    <row r="799" spans="1:5">
      <c r="A799" s="198">
        <v>811</v>
      </c>
      <c r="B799" s="53">
        <v>39985</v>
      </c>
      <c r="C799" s="199" t="s">
        <v>237</v>
      </c>
      <c r="D799" s="199" t="s">
        <v>238</v>
      </c>
      <c r="E799" s="199">
        <v>98</v>
      </c>
    </row>
    <row r="800" spans="1:5">
      <c r="A800" s="198">
        <v>812</v>
      </c>
      <c r="B800" s="53">
        <v>39985</v>
      </c>
      <c r="C800" s="199" t="s">
        <v>237</v>
      </c>
      <c r="D800" s="199" t="s">
        <v>238</v>
      </c>
      <c r="E800" s="199">
        <v>129</v>
      </c>
    </row>
    <row r="801" spans="1:5">
      <c r="A801" s="198">
        <v>813</v>
      </c>
      <c r="B801" s="53">
        <v>39985</v>
      </c>
      <c r="C801" s="199" t="s">
        <v>241</v>
      </c>
      <c r="D801" s="199" t="s">
        <v>247</v>
      </c>
      <c r="E801" s="199">
        <v>226</v>
      </c>
    </row>
    <row r="802" spans="1:5">
      <c r="A802" s="198">
        <v>814</v>
      </c>
      <c r="B802" s="53">
        <v>39985</v>
      </c>
      <c r="C802" s="199" t="s">
        <v>249</v>
      </c>
      <c r="D802" s="199" t="s">
        <v>249</v>
      </c>
      <c r="E802" s="199">
        <v>500</v>
      </c>
    </row>
    <row r="803" spans="1:5">
      <c r="A803" s="198">
        <v>815</v>
      </c>
      <c r="B803" s="53">
        <v>39986</v>
      </c>
      <c r="C803" s="199" t="s">
        <v>245</v>
      </c>
      <c r="D803" s="199" t="s">
        <v>246</v>
      </c>
      <c r="E803" s="199">
        <v>7400</v>
      </c>
    </row>
    <row r="804" spans="1:5">
      <c r="A804" s="198">
        <v>816</v>
      </c>
      <c r="B804" s="53">
        <v>39986</v>
      </c>
      <c r="C804" s="199" t="s">
        <v>245</v>
      </c>
      <c r="D804" s="199" t="s">
        <v>246</v>
      </c>
      <c r="E804" s="199">
        <v>22</v>
      </c>
    </row>
    <row r="805" spans="1:5">
      <c r="A805" s="198">
        <v>817</v>
      </c>
      <c r="B805" s="53">
        <v>39986</v>
      </c>
      <c r="C805" s="199" t="s">
        <v>239</v>
      </c>
      <c r="D805" s="199" t="s">
        <v>254</v>
      </c>
      <c r="E805" s="199">
        <v>120</v>
      </c>
    </row>
    <row r="806" spans="1:5">
      <c r="A806" s="198">
        <v>818</v>
      </c>
      <c r="B806" s="53">
        <v>39986</v>
      </c>
      <c r="C806" s="199" t="s">
        <v>239</v>
      </c>
      <c r="D806" s="199" t="s">
        <v>254</v>
      </c>
      <c r="E806" s="199">
        <v>152</v>
      </c>
    </row>
    <row r="807" spans="1:5">
      <c r="A807" s="198">
        <v>819</v>
      </c>
      <c r="B807" s="53">
        <v>39987</v>
      </c>
      <c r="C807" s="199" t="s">
        <v>239</v>
      </c>
      <c r="D807" s="199" t="s">
        <v>254</v>
      </c>
      <c r="E807" s="199">
        <v>142</v>
      </c>
    </row>
    <row r="808" spans="1:5">
      <c r="A808" s="198">
        <v>820</v>
      </c>
      <c r="B808" s="53">
        <v>39987</v>
      </c>
      <c r="C808" s="199" t="s">
        <v>239</v>
      </c>
      <c r="D808" s="199" t="s">
        <v>240</v>
      </c>
      <c r="E808" s="199">
        <v>45</v>
      </c>
    </row>
    <row r="809" spans="1:5">
      <c r="A809" s="198">
        <v>821</v>
      </c>
      <c r="B809" s="53">
        <v>39987</v>
      </c>
      <c r="C809" s="199" t="s">
        <v>239</v>
      </c>
      <c r="D809" s="199" t="s">
        <v>240</v>
      </c>
      <c r="E809" s="199">
        <v>24</v>
      </c>
    </row>
    <row r="810" spans="1:5">
      <c r="A810" s="198">
        <v>822</v>
      </c>
      <c r="B810" s="53">
        <v>39987</v>
      </c>
      <c r="C810" s="199" t="s">
        <v>239</v>
      </c>
      <c r="D810" s="199" t="s">
        <v>240</v>
      </c>
      <c r="E810" s="199">
        <v>120</v>
      </c>
    </row>
    <row r="811" spans="1:5">
      <c r="A811" s="198">
        <v>823</v>
      </c>
      <c r="B811" s="53">
        <v>39987</v>
      </c>
      <c r="C811" s="199" t="s">
        <v>239</v>
      </c>
      <c r="D811" s="199" t="s">
        <v>254</v>
      </c>
      <c r="E811" s="199">
        <v>150</v>
      </c>
    </row>
    <row r="812" spans="1:5">
      <c r="A812" s="198">
        <v>824</v>
      </c>
      <c r="B812" s="53">
        <v>39987</v>
      </c>
      <c r="C812" s="199" t="s">
        <v>243</v>
      </c>
      <c r="D812" s="199" t="s">
        <v>251</v>
      </c>
      <c r="E812" s="199">
        <v>400</v>
      </c>
    </row>
    <row r="813" spans="1:5">
      <c r="A813" s="198">
        <v>825</v>
      </c>
      <c r="B813" s="53">
        <v>39988</v>
      </c>
      <c r="C813" s="199" t="s">
        <v>243</v>
      </c>
      <c r="D813" s="199" t="s">
        <v>244</v>
      </c>
      <c r="E813" s="199">
        <v>180</v>
      </c>
    </row>
    <row r="814" spans="1:5">
      <c r="A814" s="198">
        <v>826</v>
      </c>
      <c r="B814" s="53">
        <v>39988</v>
      </c>
      <c r="C814" s="199" t="s">
        <v>239</v>
      </c>
      <c r="D814" s="199" t="s">
        <v>254</v>
      </c>
      <c r="E814" s="199">
        <v>122</v>
      </c>
    </row>
    <row r="815" spans="1:5">
      <c r="A815" s="198">
        <v>827</v>
      </c>
      <c r="B815" s="53">
        <v>39988</v>
      </c>
      <c r="C815" s="199" t="s">
        <v>239</v>
      </c>
      <c r="D815" s="199" t="s">
        <v>240</v>
      </c>
      <c r="E815" s="199">
        <v>10</v>
      </c>
    </row>
    <row r="816" spans="1:5">
      <c r="A816" s="198">
        <v>828</v>
      </c>
      <c r="B816" s="53">
        <v>39988</v>
      </c>
      <c r="C816" s="199" t="s">
        <v>239</v>
      </c>
      <c r="D816" s="199" t="s">
        <v>254</v>
      </c>
      <c r="E816" s="199">
        <v>200</v>
      </c>
    </row>
    <row r="817" spans="1:5">
      <c r="A817" s="198">
        <v>829</v>
      </c>
      <c r="B817" s="53">
        <v>39989</v>
      </c>
      <c r="C817" s="199" t="s">
        <v>243</v>
      </c>
      <c r="D817" s="199" t="s">
        <v>251</v>
      </c>
      <c r="E817" s="199">
        <v>696</v>
      </c>
    </row>
    <row r="818" spans="1:5">
      <c r="A818" s="198">
        <v>830</v>
      </c>
      <c r="B818" s="53">
        <v>39989</v>
      </c>
      <c r="C818" s="199" t="s">
        <v>239</v>
      </c>
      <c r="D818" s="199" t="s">
        <v>254</v>
      </c>
      <c r="E818" s="199">
        <v>125</v>
      </c>
    </row>
    <row r="819" spans="1:5">
      <c r="A819" s="198">
        <v>831</v>
      </c>
      <c r="B819" s="53">
        <v>39989</v>
      </c>
      <c r="C819" s="199" t="s">
        <v>245</v>
      </c>
      <c r="D819" s="199" t="s">
        <v>246</v>
      </c>
      <c r="E819" s="199">
        <v>50</v>
      </c>
    </row>
    <row r="820" spans="1:5">
      <c r="A820" s="198">
        <v>832</v>
      </c>
      <c r="B820" s="53">
        <v>39989</v>
      </c>
      <c r="C820" s="199" t="s">
        <v>241</v>
      </c>
      <c r="D820" s="199" t="s">
        <v>259</v>
      </c>
      <c r="E820" s="199">
        <v>3000</v>
      </c>
    </row>
    <row r="821" spans="1:5">
      <c r="A821" s="198">
        <v>833</v>
      </c>
      <c r="B821" s="53">
        <v>39989</v>
      </c>
      <c r="C821" s="199" t="s">
        <v>241</v>
      </c>
      <c r="D821" s="199" t="s">
        <v>247</v>
      </c>
      <c r="E821" s="199">
        <v>45</v>
      </c>
    </row>
    <row r="822" spans="1:5">
      <c r="A822" s="198">
        <v>834</v>
      </c>
      <c r="B822" s="53">
        <v>39989</v>
      </c>
      <c r="C822" s="199" t="s">
        <v>239</v>
      </c>
      <c r="D822" s="199" t="s">
        <v>254</v>
      </c>
      <c r="E822" s="199">
        <v>134</v>
      </c>
    </row>
    <row r="823" spans="1:5">
      <c r="A823" s="198">
        <v>835</v>
      </c>
      <c r="B823" s="53">
        <v>39990</v>
      </c>
      <c r="C823" s="199" t="s">
        <v>241</v>
      </c>
      <c r="D823" s="199" t="s">
        <v>259</v>
      </c>
      <c r="E823" s="199">
        <v>3500</v>
      </c>
    </row>
    <row r="824" spans="1:5">
      <c r="A824" s="198">
        <v>836</v>
      </c>
      <c r="B824" s="53">
        <v>39990</v>
      </c>
      <c r="C824" s="199" t="s">
        <v>239</v>
      </c>
      <c r="D824" s="199" t="s">
        <v>254</v>
      </c>
      <c r="E824" s="199">
        <v>118</v>
      </c>
    </row>
    <row r="825" spans="1:5">
      <c r="A825" s="198">
        <v>837</v>
      </c>
      <c r="B825" s="53">
        <v>39991</v>
      </c>
      <c r="C825" s="199" t="s">
        <v>239</v>
      </c>
      <c r="D825" s="199" t="s">
        <v>240</v>
      </c>
      <c r="E825" s="199">
        <v>222</v>
      </c>
    </row>
    <row r="826" spans="1:5">
      <c r="A826" s="198">
        <v>838</v>
      </c>
      <c r="B826" s="53">
        <v>39991</v>
      </c>
      <c r="C826" s="199" t="s">
        <v>239</v>
      </c>
      <c r="D826" s="199" t="s">
        <v>240</v>
      </c>
      <c r="E826" s="199">
        <v>205</v>
      </c>
    </row>
    <row r="827" spans="1:5">
      <c r="A827" s="198">
        <v>839</v>
      </c>
      <c r="B827" s="53">
        <v>39992</v>
      </c>
      <c r="C827" s="199" t="s">
        <v>249</v>
      </c>
      <c r="D827" s="199" t="s">
        <v>249</v>
      </c>
      <c r="E827" s="199">
        <v>500</v>
      </c>
    </row>
    <row r="828" spans="1:5">
      <c r="A828" s="198">
        <v>840</v>
      </c>
      <c r="B828" s="53">
        <v>39992</v>
      </c>
      <c r="C828" s="199" t="s">
        <v>249</v>
      </c>
      <c r="D828" s="199" t="s">
        <v>249</v>
      </c>
      <c r="E828" s="199">
        <v>300</v>
      </c>
    </row>
    <row r="829" spans="1:5">
      <c r="A829" s="198">
        <v>841</v>
      </c>
      <c r="B829" s="53">
        <v>39993</v>
      </c>
      <c r="C829" s="199" t="s">
        <v>239</v>
      </c>
      <c r="D829" s="199" t="s">
        <v>254</v>
      </c>
      <c r="E829" s="199">
        <v>178</v>
      </c>
    </row>
    <row r="830" spans="1:5">
      <c r="A830" s="198">
        <v>842</v>
      </c>
      <c r="B830" s="53">
        <v>39993</v>
      </c>
      <c r="C830" s="199" t="s">
        <v>239</v>
      </c>
      <c r="D830" s="199" t="s">
        <v>254</v>
      </c>
      <c r="E830" s="199">
        <v>130</v>
      </c>
    </row>
    <row r="831" spans="1:5">
      <c r="A831" s="198">
        <v>843</v>
      </c>
      <c r="B831" s="53">
        <v>39993</v>
      </c>
      <c r="C831" s="199" t="s">
        <v>239</v>
      </c>
      <c r="D831" s="199" t="s">
        <v>240</v>
      </c>
      <c r="E831" s="199">
        <v>240</v>
      </c>
    </row>
    <row r="832" spans="1:5">
      <c r="A832" s="198">
        <v>844</v>
      </c>
      <c r="B832" s="53">
        <v>39994</v>
      </c>
      <c r="C832" s="199" t="s">
        <v>239</v>
      </c>
      <c r="D832" s="199" t="s">
        <v>254</v>
      </c>
      <c r="E832" s="199">
        <v>130</v>
      </c>
    </row>
    <row r="833" spans="1:5">
      <c r="A833" s="198">
        <v>846</v>
      </c>
      <c r="B833" s="53">
        <v>39994</v>
      </c>
      <c r="C833" s="199" t="s">
        <v>239</v>
      </c>
      <c r="D833" s="199" t="s">
        <v>240</v>
      </c>
      <c r="E833" s="199">
        <v>130</v>
      </c>
    </row>
    <row r="834" spans="1:5">
      <c r="A834" s="198">
        <v>847</v>
      </c>
      <c r="B834" s="53">
        <v>39994</v>
      </c>
      <c r="C834" s="199" t="s">
        <v>245</v>
      </c>
      <c r="D834" s="199" t="s">
        <v>246</v>
      </c>
      <c r="E834" s="199">
        <v>255</v>
      </c>
    </row>
    <row r="835" spans="1:5">
      <c r="A835" s="198">
        <v>848</v>
      </c>
      <c r="B835" s="53">
        <v>39994</v>
      </c>
      <c r="C835" s="199" t="s">
        <v>245</v>
      </c>
      <c r="D835" s="199" t="s">
        <v>246</v>
      </c>
      <c r="E835" s="199">
        <v>25</v>
      </c>
    </row>
    <row r="836" spans="1:5">
      <c r="A836" s="198">
        <v>849</v>
      </c>
      <c r="B836" s="53">
        <v>39994</v>
      </c>
      <c r="C836" s="199" t="s">
        <v>243</v>
      </c>
      <c r="D836" s="199" t="s">
        <v>244</v>
      </c>
      <c r="E836" s="199">
        <v>200</v>
      </c>
    </row>
    <row r="837" spans="1:5">
      <c r="A837" s="198">
        <v>850</v>
      </c>
      <c r="B837" s="53">
        <v>39995</v>
      </c>
      <c r="C837" s="199" t="s">
        <v>245</v>
      </c>
      <c r="D837" s="199" t="s">
        <v>246</v>
      </c>
      <c r="E837" s="199">
        <v>255</v>
      </c>
    </row>
    <row r="838" spans="1:5">
      <c r="A838" s="198">
        <v>851</v>
      </c>
      <c r="B838" s="53">
        <v>39995</v>
      </c>
      <c r="C838" s="199" t="s">
        <v>239</v>
      </c>
      <c r="D838" s="199" t="s">
        <v>254</v>
      </c>
      <c r="E838" s="199">
        <v>140</v>
      </c>
    </row>
    <row r="839" spans="1:5">
      <c r="A839" s="198">
        <v>852</v>
      </c>
      <c r="B839" s="53">
        <v>39995</v>
      </c>
      <c r="C839" s="199" t="s">
        <v>239</v>
      </c>
      <c r="D839" s="199" t="s">
        <v>254</v>
      </c>
      <c r="E839" s="199">
        <v>150</v>
      </c>
    </row>
    <row r="840" spans="1:5">
      <c r="A840" s="198">
        <v>853</v>
      </c>
      <c r="B840" s="53">
        <v>39995</v>
      </c>
      <c r="C840" s="199" t="s">
        <v>239</v>
      </c>
      <c r="D840" s="199" t="s">
        <v>240</v>
      </c>
      <c r="E840" s="199">
        <v>285</v>
      </c>
    </row>
    <row r="841" spans="1:5">
      <c r="A841" s="198">
        <v>854</v>
      </c>
      <c r="B841" s="53">
        <v>39995</v>
      </c>
      <c r="C841" s="199" t="s">
        <v>239</v>
      </c>
      <c r="D841" s="199" t="s">
        <v>240</v>
      </c>
      <c r="E841" s="199">
        <v>83</v>
      </c>
    </row>
    <row r="842" spans="1:5">
      <c r="A842" s="198">
        <v>855</v>
      </c>
      <c r="B842" s="53">
        <v>39995</v>
      </c>
      <c r="C842" s="199" t="s">
        <v>239</v>
      </c>
      <c r="D842" s="199" t="s">
        <v>240</v>
      </c>
      <c r="E842" s="199">
        <v>300</v>
      </c>
    </row>
    <row r="843" spans="1:5">
      <c r="A843" s="198">
        <v>856</v>
      </c>
      <c r="B843" s="53">
        <v>39995</v>
      </c>
      <c r="C843" s="199" t="s">
        <v>239</v>
      </c>
      <c r="D843" s="199" t="s">
        <v>240</v>
      </c>
      <c r="E843" s="199">
        <v>78</v>
      </c>
    </row>
    <row r="844" spans="1:5">
      <c r="A844" s="198">
        <v>857</v>
      </c>
      <c r="B844" s="53">
        <v>39995</v>
      </c>
      <c r="C844" s="199" t="s">
        <v>239</v>
      </c>
      <c r="D844" s="199" t="s">
        <v>240</v>
      </c>
      <c r="E844" s="199">
        <v>128</v>
      </c>
    </row>
    <row r="845" spans="1:5">
      <c r="A845" s="198">
        <v>858</v>
      </c>
      <c r="B845" s="53">
        <v>39995</v>
      </c>
      <c r="C845" s="199" t="s">
        <v>239</v>
      </c>
      <c r="D845" s="199" t="s">
        <v>240</v>
      </c>
      <c r="E845" s="199">
        <v>166</v>
      </c>
    </row>
    <row r="846" spans="1:5">
      <c r="A846" s="198">
        <v>859</v>
      </c>
      <c r="B846" s="53">
        <v>39995</v>
      </c>
      <c r="C846" s="199" t="s">
        <v>239</v>
      </c>
      <c r="D846" s="199" t="s">
        <v>240</v>
      </c>
      <c r="E846" s="199">
        <v>148</v>
      </c>
    </row>
    <row r="847" spans="1:5">
      <c r="A847" s="198">
        <v>860</v>
      </c>
      <c r="B847" s="53">
        <v>39995</v>
      </c>
      <c r="C847" s="199" t="s">
        <v>239</v>
      </c>
      <c r="D847" s="199" t="s">
        <v>240</v>
      </c>
      <c r="E847" s="199">
        <v>36</v>
      </c>
    </row>
    <row r="848" spans="1:5">
      <c r="A848" s="198">
        <v>861</v>
      </c>
      <c r="B848" s="53">
        <v>39995</v>
      </c>
      <c r="C848" s="199" t="s">
        <v>237</v>
      </c>
      <c r="D848" s="199" t="s">
        <v>238</v>
      </c>
      <c r="E848" s="199">
        <v>188</v>
      </c>
    </row>
    <row r="849" spans="1:5">
      <c r="A849" s="198">
        <v>862</v>
      </c>
      <c r="B849" s="53">
        <v>39995</v>
      </c>
      <c r="C849" s="199" t="s">
        <v>239</v>
      </c>
      <c r="D849" s="199" t="s">
        <v>240</v>
      </c>
      <c r="E849" s="199">
        <v>208</v>
      </c>
    </row>
    <row r="850" spans="1:5">
      <c r="A850" s="198">
        <v>863</v>
      </c>
      <c r="B850" s="53">
        <v>39995</v>
      </c>
      <c r="C850" s="199" t="s">
        <v>239</v>
      </c>
      <c r="D850" s="199" t="s">
        <v>240</v>
      </c>
      <c r="E850" s="199">
        <v>137</v>
      </c>
    </row>
    <row r="851" spans="1:5">
      <c r="A851" s="198">
        <v>864</v>
      </c>
      <c r="B851" s="53">
        <v>39995</v>
      </c>
      <c r="C851" s="199" t="s">
        <v>239</v>
      </c>
      <c r="D851" s="199" t="s">
        <v>240</v>
      </c>
      <c r="E851" s="199">
        <v>120</v>
      </c>
    </row>
    <row r="852" spans="1:5">
      <c r="A852" s="198">
        <v>865</v>
      </c>
      <c r="B852" s="53">
        <v>39995</v>
      </c>
      <c r="C852" s="199" t="s">
        <v>239</v>
      </c>
      <c r="D852" s="199" t="s">
        <v>240</v>
      </c>
      <c r="E852" s="199">
        <v>62</v>
      </c>
    </row>
    <row r="853" spans="1:5">
      <c r="A853" s="198">
        <v>866</v>
      </c>
      <c r="B853" s="53">
        <v>39995</v>
      </c>
      <c r="C853" s="199" t="s">
        <v>243</v>
      </c>
      <c r="D853" s="199" t="s">
        <v>251</v>
      </c>
      <c r="E853" s="199">
        <v>191</v>
      </c>
    </row>
    <row r="854" spans="1:5">
      <c r="A854" s="198">
        <v>867</v>
      </c>
      <c r="B854" s="53">
        <v>39996</v>
      </c>
      <c r="C854" s="199" t="s">
        <v>239</v>
      </c>
      <c r="D854" s="199" t="s">
        <v>254</v>
      </c>
      <c r="E854" s="199">
        <v>115</v>
      </c>
    </row>
    <row r="855" spans="1:5">
      <c r="A855" s="198">
        <v>868</v>
      </c>
      <c r="B855" s="53">
        <v>39996</v>
      </c>
      <c r="C855" s="199" t="s">
        <v>239</v>
      </c>
      <c r="D855" s="199" t="s">
        <v>254</v>
      </c>
      <c r="E855" s="199">
        <v>150</v>
      </c>
    </row>
    <row r="856" spans="1:5">
      <c r="A856" s="198">
        <v>869</v>
      </c>
      <c r="B856" s="53">
        <v>39997</v>
      </c>
      <c r="C856" s="199" t="s">
        <v>239</v>
      </c>
      <c r="D856" s="199" t="s">
        <v>254</v>
      </c>
      <c r="E856" s="199">
        <v>150</v>
      </c>
    </row>
    <row r="857" spans="1:5">
      <c r="A857" s="198">
        <v>870</v>
      </c>
      <c r="B857" s="53">
        <v>39998</v>
      </c>
      <c r="C857" s="199" t="s">
        <v>249</v>
      </c>
      <c r="D857" s="199" t="s">
        <v>249</v>
      </c>
      <c r="E857" s="199">
        <v>300</v>
      </c>
    </row>
    <row r="858" spans="1:5">
      <c r="A858" s="198">
        <v>871</v>
      </c>
      <c r="B858" s="53">
        <v>39998</v>
      </c>
      <c r="C858" s="199" t="s">
        <v>243</v>
      </c>
      <c r="D858" s="199" t="s">
        <v>251</v>
      </c>
      <c r="E858" s="199">
        <v>700</v>
      </c>
    </row>
    <row r="859" spans="1:5">
      <c r="A859" s="198">
        <v>872</v>
      </c>
      <c r="B859" s="53">
        <v>39999</v>
      </c>
      <c r="C859" s="199" t="s">
        <v>249</v>
      </c>
      <c r="D859" s="199" t="s">
        <v>249</v>
      </c>
      <c r="E859" s="199">
        <v>500</v>
      </c>
    </row>
    <row r="860" spans="1:5">
      <c r="A860" s="198">
        <v>873</v>
      </c>
      <c r="B860" s="53">
        <v>39999</v>
      </c>
      <c r="C860" s="199" t="s">
        <v>249</v>
      </c>
      <c r="D860" s="199" t="s">
        <v>249</v>
      </c>
      <c r="E860" s="199">
        <v>1600</v>
      </c>
    </row>
    <row r="861" spans="1:5">
      <c r="A861" s="198">
        <v>874</v>
      </c>
      <c r="B861" s="53">
        <v>39999</v>
      </c>
      <c r="C861" s="199" t="s">
        <v>243</v>
      </c>
      <c r="D861" s="199" t="s">
        <v>251</v>
      </c>
      <c r="E861" s="199">
        <v>2000</v>
      </c>
    </row>
    <row r="862" spans="1:5">
      <c r="A862" s="198">
        <v>875</v>
      </c>
      <c r="B862" s="53">
        <v>39999</v>
      </c>
      <c r="C862" s="199" t="s">
        <v>239</v>
      </c>
      <c r="D862" s="199" t="s">
        <v>240</v>
      </c>
      <c r="E862" s="199">
        <v>56</v>
      </c>
    </row>
    <row r="863" spans="1:5">
      <c r="A863" s="198">
        <v>876</v>
      </c>
      <c r="B863" s="53">
        <v>39999</v>
      </c>
      <c r="C863" s="199" t="s">
        <v>239</v>
      </c>
      <c r="D863" s="199" t="s">
        <v>240</v>
      </c>
      <c r="E863" s="199">
        <v>174</v>
      </c>
    </row>
    <row r="864" spans="1:5">
      <c r="A864" s="198">
        <v>877</v>
      </c>
      <c r="B864" s="53">
        <v>39999</v>
      </c>
      <c r="C864" s="199" t="s">
        <v>239</v>
      </c>
      <c r="D864" s="199" t="s">
        <v>240</v>
      </c>
      <c r="E864" s="199">
        <v>49</v>
      </c>
    </row>
    <row r="865" spans="1:5">
      <c r="A865" s="198">
        <v>878</v>
      </c>
      <c r="B865" s="53">
        <v>39999</v>
      </c>
      <c r="C865" s="199" t="s">
        <v>239</v>
      </c>
      <c r="D865" s="199" t="s">
        <v>240</v>
      </c>
      <c r="E865" s="199">
        <v>60</v>
      </c>
    </row>
    <row r="866" spans="1:5">
      <c r="A866" s="198">
        <v>879</v>
      </c>
      <c r="B866" s="53">
        <v>40000</v>
      </c>
      <c r="C866" s="199" t="s">
        <v>239</v>
      </c>
      <c r="D866" s="199" t="s">
        <v>254</v>
      </c>
      <c r="E866" s="199">
        <v>290</v>
      </c>
    </row>
    <row r="867" spans="1:5">
      <c r="A867" s="198">
        <v>880</v>
      </c>
      <c r="B867" s="53">
        <v>40000</v>
      </c>
      <c r="C867" s="199" t="s">
        <v>239</v>
      </c>
      <c r="D867" s="199" t="s">
        <v>254</v>
      </c>
      <c r="E867" s="199">
        <v>150</v>
      </c>
    </row>
    <row r="868" spans="1:5">
      <c r="A868" s="198">
        <v>881</v>
      </c>
      <c r="B868" s="53">
        <v>40000</v>
      </c>
      <c r="C868" s="199" t="s">
        <v>241</v>
      </c>
      <c r="D868" s="199" t="s">
        <v>259</v>
      </c>
      <c r="E868" s="199">
        <v>2700</v>
      </c>
    </row>
    <row r="869" spans="1:5">
      <c r="A869" s="198">
        <v>882</v>
      </c>
      <c r="B869" s="53">
        <v>40000</v>
      </c>
      <c r="C869" s="199" t="s">
        <v>243</v>
      </c>
      <c r="D869" s="199" t="s">
        <v>244</v>
      </c>
      <c r="E869" s="199">
        <f>930+350-215*5</f>
        <v>205</v>
      </c>
    </row>
    <row r="870" spans="1:5">
      <c r="A870" s="198">
        <v>883</v>
      </c>
      <c r="B870" s="53">
        <v>40001</v>
      </c>
      <c r="C870" s="199" t="s">
        <v>239</v>
      </c>
      <c r="D870" s="199" t="s">
        <v>254</v>
      </c>
      <c r="E870" s="199">
        <v>170</v>
      </c>
    </row>
    <row r="871" spans="1:5">
      <c r="A871" s="198">
        <v>884</v>
      </c>
      <c r="B871" s="53">
        <v>40001</v>
      </c>
      <c r="C871" s="199" t="s">
        <v>239</v>
      </c>
      <c r="D871" s="199" t="s">
        <v>254</v>
      </c>
      <c r="E871" s="199">
        <v>150</v>
      </c>
    </row>
    <row r="872" spans="1:5">
      <c r="A872" s="198">
        <v>885</v>
      </c>
      <c r="B872" s="53">
        <v>40001</v>
      </c>
      <c r="C872" s="199" t="s">
        <v>245</v>
      </c>
      <c r="D872" s="199" t="s">
        <v>246</v>
      </c>
      <c r="E872" s="199">
        <v>50</v>
      </c>
    </row>
    <row r="873" spans="1:5">
      <c r="A873" s="198">
        <v>886</v>
      </c>
      <c r="B873" s="53">
        <v>40001</v>
      </c>
      <c r="C873" s="199" t="s">
        <v>241</v>
      </c>
      <c r="D873" s="199" t="s">
        <v>259</v>
      </c>
      <c r="E873" s="199">
        <v>700</v>
      </c>
    </row>
    <row r="874" spans="1:5">
      <c r="A874" s="198">
        <v>887</v>
      </c>
      <c r="B874" s="53">
        <v>40001</v>
      </c>
      <c r="C874" s="199" t="s">
        <v>239</v>
      </c>
      <c r="D874" s="199" t="s">
        <v>240</v>
      </c>
      <c r="E874" s="199">
        <v>20</v>
      </c>
    </row>
    <row r="875" spans="1:5">
      <c r="A875" s="198">
        <v>888</v>
      </c>
      <c r="B875" s="53">
        <v>40001</v>
      </c>
      <c r="C875" s="199" t="s">
        <v>245</v>
      </c>
      <c r="D875" s="199" t="s">
        <v>253</v>
      </c>
      <c r="E875" s="199">
        <v>100</v>
      </c>
    </row>
    <row r="876" spans="1:5">
      <c r="A876" s="198">
        <v>889</v>
      </c>
      <c r="B876" s="53">
        <v>40002</v>
      </c>
      <c r="C876" s="199" t="s">
        <v>239</v>
      </c>
      <c r="D876" s="199" t="s">
        <v>254</v>
      </c>
      <c r="E876" s="199">
        <v>120</v>
      </c>
    </row>
    <row r="877" spans="1:5">
      <c r="A877" s="198">
        <v>890</v>
      </c>
      <c r="B877" s="53">
        <v>40002</v>
      </c>
      <c r="C877" s="199" t="s">
        <v>239</v>
      </c>
      <c r="D877" s="199" t="s">
        <v>254</v>
      </c>
      <c r="E877" s="199">
        <v>155</v>
      </c>
    </row>
    <row r="878" spans="1:5">
      <c r="A878" s="198">
        <v>891</v>
      </c>
      <c r="B878" s="53">
        <v>40002</v>
      </c>
      <c r="C878" s="199" t="s">
        <v>245</v>
      </c>
      <c r="D878" s="199" t="s">
        <v>250</v>
      </c>
      <c r="E878" s="199">
        <v>3121</v>
      </c>
    </row>
    <row r="879" spans="1:5">
      <c r="A879" s="198">
        <v>892</v>
      </c>
      <c r="B879" s="53">
        <v>40002</v>
      </c>
      <c r="C879" s="199" t="s">
        <v>245</v>
      </c>
      <c r="D879" s="199" t="s">
        <v>250</v>
      </c>
      <c r="E879" s="199">
        <v>200</v>
      </c>
    </row>
    <row r="880" spans="1:5">
      <c r="A880" s="198">
        <v>893</v>
      </c>
      <c r="B880" s="53">
        <v>40003</v>
      </c>
      <c r="C880" s="199" t="s">
        <v>239</v>
      </c>
      <c r="D880" s="199" t="s">
        <v>254</v>
      </c>
      <c r="E880" s="199">
        <v>190</v>
      </c>
    </row>
    <row r="881" spans="1:5">
      <c r="A881" s="198">
        <v>894</v>
      </c>
      <c r="B881" s="53">
        <v>40003</v>
      </c>
      <c r="C881" s="199" t="s">
        <v>239</v>
      </c>
      <c r="D881" s="199" t="s">
        <v>254</v>
      </c>
      <c r="E881" s="199">
        <v>162</v>
      </c>
    </row>
    <row r="882" spans="1:5">
      <c r="A882" s="198">
        <v>895</v>
      </c>
      <c r="B882" s="53">
        <v>40003</v>
      </c>
      <c r="C882" s="199" t="s">
        <v>239</v>
      </c>
      <c r="D882" s="199" t="s">
        <v>240</v>
      </c>
      <c r="E882" s="199">
        <v>12</v>
      </c>
    </row>
    <row r="883" spans="1:5">
      <c r="A883" s="198">
        <v>896</v>
      </c>
      <c r="B883" s="53">
        <v>40004</v>
      </c>
      <c r="C883" s="199" t="s">
        <v>239</v>
      </c>
      <c r="D883" s="199" t="s">
        <v>254</v>
      </c>
      <c r="E883" s="199">
        <v>290</v>
      </c>
    </row>
    <row r="884" spans="1:5">
      <c r="A884" s="198">
        <v>897</v>
      </c>
      <c r="B884" s="53">
        <v>40004</v>
      </c>
      <c r="C884" s="199" t="s">
        <v>239</v>
      </c>
      <c r="D884" s="199" t="s">
        <v>254</v>
      </c>
      <c r="E884" s="199">
        <v>150</v>
      </c>
    </row>
    <row r="885" spans="1:5">
      <c r="A885" s="198">
        <v>898</v>
      </c>
      <c r="B885" s="53">
        <v>40004</v>
      </c>
      <c r="C885" s="199" t="s">
        <v>241</v>
      </c>
      <c r="D885" s="199" t="s">
        <v>257</v>
      </c>
      <c r="E885" s="199">
        <v>6930</v>
      </c>
    </row>
    <row r="886" spans="1:5">
      <c r="A886" s="198">
        <v>899</v>
      </c>
      <c r="B886" s="53">
        <v>40004</v>
      </c>
      <c r="C886" s="199" t="s">
        <v>245</v>
      </c>
      <c r="D886" s="199" t="s">
        <v>253</v>
      </c>
      <c r="E886" s="199">
        <v>650</v>
      </c>
    </row>
    <row r="887" spans="1:5">
      <c r="A887" s="198">
        <v>900</v>
      </c>
      <c r="B887" s="53">
        <v>40006</v>
      </c>
      <c r="C887" s="199" t="s">
        <v>239</v>
      </c>
      <c r="D887" s="199" t="s">
        <v>240</v>
      </c>
      <c r="E887" s="199">
        <v>375</v>
      </c>
    </row>
    <row r="888" spans="1:5">
      <c r="A888" s="198">
        <v>901</v>
      </c>
      <c r="B888" s="53">
        <v>40006</v>
      </c>
      <c r="C888" s="199" t="s">
        <v>239</v>
      </c>
      <c r="D888" s="199" t="s">
        <v>240</v>
      </c>
      <c r="E888" s="199">
        <v>79</v>
      </c>
    </row>
    <row r="889" spans="1:5">
      <c r="A889" s="198">
        <v>902</v>
      </c>
      <c r="B889" s="53">
        <v>40006</v>
      </c>
      <c r="C889" s="199" t="s">
        <v>245</v>
      </c>
      <c r="D889" s="199" t="s">
        <v>246</v>
      </c>
      <c r="E889" s="199">
        <v>50</v>
      </c>
    </row>
    <row r="890" spans="1:5">
      <c r="A890" s="198">
        <v>903</v>
      </c>
      <c r="B890" s="53">
        <v>40007</v>
      </c>
      <c r="C890" s="199" t="s">
        <v>239</v>
      </c>
      <c r="D890" s="199" t="s">
        <v>254</v>
      </c>
      <c r="E890" s="199">
        <v>115</v>
      </c>
    </row>
    <row r="891" spans="1:5">
      <c r="A891" s="198">
        <v>904</v>
      </c>
      <c r="B891" s="53">
        <v>40007</v>
      </c>
      <c r="C891" s="199" t="s">
        <v>239</v>
      </c>
      <c r="D891" s="199" t="s">
        <v>254</v>
      </c>
      <c r="E891" s="199">
        <v>155</v>
      </c>
    </row>
    <row r="892" spans="1:5">
      <c r="A892" s="198">
        <v>905</v>
      </c>
      <c r="B892" s="53">
        <v>40007</v>
      </c>
      <c r="C892" s="199" t="s">
        <v>239</v>
      </c>
      <c r="D892" s="199" t="s">
        <v>240</v>
      </c>
      <c r="E892" s="199">
        <v>50</v>
      </c>
    </row>
    <row r="893" spans="1:5">
      <c r="A893" s="198">
        <v>906</v>
      </c>
      <c r="B893" s="53">
        <v>40007</v>
      </c>
      <c r="C893" s="199" t="s">
        <v>237</v>
      </c>
      <c r="D893" s="199" t="s">
        <v>238</v>
      </c>
      <c r="E893" s="199">
        <v>498</v>
      </c>
    </row>
    <row r="894" spans="1:5">
      <c r="A894" s="198">
        <v>907</v>
      </c>
      <c r="B894" s="53">
        <v>40007</v>
      </c>
      <c r="C894" s="199" t="s">
        <v>237</v>
      </c>
      <c r="D894" s="199" t="s">
        <v>238</v>
      </c>
      <c r="E894" s="199">
        <v>899</v>
      </c>
    </row>
    <row r="895" spans="1:5">
      <c r="A895" s="198">
        <v>908</v>
      </c>
      <c r="B895" s="53">
        <v>40008</v>
      </c>
      <c r="C895" s="199" t="s">
        <v>239</v>
      </c>
      <c r="D895" s="199" t="s">
        <v>240</v>
      </c>
      <c r="E895" s="199">
        <v>105</v>
      </c>
    </row>
    <row r="896" spans="1:5">
      <c r="A896" s="198">
        <v>909</v>
      </c>
      <c r="B896" s="53">
        <v>40008</v>
      </c>
      <c r="C896" s="199" t="s">
        <v>239</v>
      </c>
      <c r="D896" s="199" t="s">
        <v>240</v>
      </c>
      <c r="E896" s="199">
        <v>24</v>
      </c>
    </row>
    <row r="897" spans="1:5">
      <c r="A897" s="198">
        <v>910</v>
      </c>
      <c r="B897" s="53">
        <v>40008</v>
      </c>
      <c r="C897" s="199" t="s">
        <v>239</v>
      </c>
      <c r="D897" s="199" t="s">
        <v>254</v>
      </c>
      <c r="E897" s="199">
        <v>150</v>
      </c>
    </row>
    <row r="898" spans="1:5">
      <c r="A898" s="198">
        <v>911</v>
      </c>
      <c r="B898" s="53">
        <v>40009</v>
      </c>
      <c r="C898" s="199" t="s">
        <v>239</v>
      </c>
      <c r="D898" s="199" t="s">
        <v>254</v>
      </c>
      <c r="E898" s="199">
        <v>437</v>
      </c>
    </row>
    <row r="899" spans="1:5">
      <c r="A899" s="198">
        <v>912</v>
      </c>
      <c r="B899" s="53">
        <v>40009</v>
      </c>
      <c r="C899" s="199" t="s">
        <v>239</v>
      </c>
      <c r="D899" s="199" t="s">
        <v>254</v>
      </c>
      <c r="E899" s="199">
        <v>220</v>
      </c>
    </row>
    <row r="900" spans="1:5">
      <c r="A900" s="198">
        <v>913</v>
      </c>
      <c r="B900" s="53">
        <v>40009</v>
      </c>
      <c r="C900" s="199" t="s">
        <v>243</v>
      </c>
      <c r="D900" s="199" t="s">
        <v>251</v>
      </c>
      <c r="E900" s="199">
        <v>737</v>
      </c>
    </row>
    <row r="901" spans="1:5">
      <c r="A901" s="198">
        <v>914</v>
      </c>
      <c r="B901" s="53">
        <v>40009</v>
      </c>
      <c r="C901" s="199" t="s">
        <v>239</v>
      </c>
      <c r="D901" s="199" t="s">
        <v>254</v>
      </c>
      <c r="E901" s="199">
        <v>136</v>
      </c>
    </row>
    <row r="902" spans="1:5">
      <c r="A902" s="198">
        <v>915</v>
      </c>
      <c r="B902" s="53">
        <v>40009</v>
      </c>
      <c r="C902" s="199" t="s">
        <v>245</v>
      </c>
      <c r="D902" s="199" t="s">
        <v>250</v>
      </c>
      <c r="E902" s="199">
        <v>22500</v>
      </c>
    </row>
    <row r="903" spans="1:5">
      <c r="A903" s="198">
        <v>916</v>
      </c>
      <c r="B903" s="53">
        <v>40009</v>
      </c>
      <c r="C903" s="199" t="s">
        <v>243</v>
      </c>
      <c r="D903" s="199" t="s">
        <v>244</v>
      </c>
      <c r="E903" s="199">
        <v>700</v>
      </c>
    </row>
    <row r="904" spans="1:5">
      <c r="A904" s="198">
        <v>917</v>
      </c>
      <c r="B904" s="53">
        <v>40010</v>
      </c>
      <c r="C904" s="199" t="s">
        <v>245</v>
      </c>
      <c r="D904" s="199" t="s">
        <v>246</v>
      </c>
      <c r="E904" s="199">
        <v>65</v>
      </c>
    </row>
    <row r="905" spans="1:5">
      <c r="A905" s="198">
        <v>918</v>
      </c>
      <c r="B905" s="53">
        <v>40010</v>
      </c>
      <c r="C905" s="199" t="s">
        <v>241</v>
      </c>
      <c r="D905" s="199" t="s">
        <v>247</v>
      </c>
      <c r="E905" s="199">
        <v>40</v>
      </c>
    </row>
    <row r="906" spans="1:5">
      <c r="A906" s="198">
        <v>919</v>
      </c>
      <c r="B906" s="53">
        <v>40010</v>
      </c>
      <c r="C906" s="199" t="s">
        <v>239</v>
      </c>
      <c r="D906" s="199" t="s">
        <v>254</v>
      </c>
      <c r="E906" s="199">
        <v>148</v>
      </c>
    </row>
    <row r="907" spans="1:5">
      <c r="A907" s="198">
        <v>920</v>
      </c>
      <c r="B907" s="53">
        <v>40010</v>
      </c>
      <c r="C907" s="199" t="s">
        <v>241</v>
      </c>
      <c r="D907" s="199" t="s">
        <v>259</v>
      </c>
      <c r="E907" s="199">
        <v>3000</v>
      </c>
    </row>
    <row r="908" spans="1:5">
      <c r="A908" s="198">
        <v>921</v>
      </c>
      <c r="B908" s="53">
        <v>40010</v>
      </c>
      <c r="C908" s="199" t="s">
        <v>249</v>
      </c>
      <c r="D908" s="199" t="s">
        <v>249</v>
      </c>
      <c r="E908" s="199">
        <v>500</v>
      </c>
    </row>
    <row r="909" spans="1:5">
      <c r="A909" s="198">
        <v>922</v>
      </c>
      <c r="B909" s="53">
        <v>40010</v>
      </c>
      <c r="C909" s="199" t="s">
        <v>239</v>
      </c>
      <c r="D909" s="199" t="s">
        <v>254</v>
      </c>
      <c r="E909" s="199">
        <v>251</v>
      </c>
    </row>
    <row r="910" spans="1:5">
      <c r="A910" s="198">
        <v>923</v>
      </c>
      <c r="B910" s="53">
        <v>40010</v>
      </c>
      <c r="C910" s="199" t="s">
        <v>241</v>
      </c>
      <c r="D910" s="199" t="s">
        <v>242</v>
      </c>
      <c r="E910" s="199">
        <v>100</v>
      </c>
    </row>
    <row r="911" spans="1:5">
      <c r="A911" s="198">
        <v>924</v>
      </c>
      <c r="B911" s="53">
        <v>40010</v>
      </c>
      <c r="C911" s="199" t="s">
        <v>239</v>
      </c>
      <c r="D911" s="199" t="s">
        <v>240</v>
      </c>
      <c r="E911" s="199">
        <v>87</v>
      </c>
    </row>
    <row r="912" spans="1:5">
      <c r="A912" s="198">
        <v>925</v>
      </c>
      <c r="B912" s="53">
        <v>40010</v>
      </c>
      <c r="C912" s="199" t="s">
        <v>239</v>
      </c>
      <c r="D912" s="199" t="s">
        <v>240</v>
      </c>
      <c r="E912" s="199">
        <v>103</v>
      </c>
    </row>
    <row r="913" spans="1:5">
      <c r="A913" s="198">
        <v>926</v>
      </c>
      <c r="B913" s="53">
        <v>40010</v>
      </c>
      <c r="C913" s="199" t="s">
        <v>239</v>
      </c>
      <c r="D913" s="199" t="s">
        <v>240</v>
      </c>
      <c r="E913" s="199">
        <v>274</v>
      </c>
    </row>
    <row r="914" spans="1:5">
      <c r="A914" s="198">
        <v>927</v>
      </c>
      <c r="B914" s="53">
        <v>40010</v>
      </c>
      <c r="C914" s="199" t="s">
        <v>239</v>
      </c>
      <c r="D914" s="199" t="s">
        <v>240</v>
      </c>
      <c r="E914" s="199">
        <v>69</v>
      </c>
    </row>
    <row r="915" spans="1:5">
      <c r="A915" s="198">
        <v>928</v>
      </c>
      <c r="B915" s="53">
        <v>40010</v>
      </c>
      <c r="C915" s="199" t="s">
        <v>239</v>
      </c>
      <c r="D915" s="199" t="s">
        <v>240</v>
      </c>
      <c r="E915" s="199">
        <v>110</v>
      </c>
    </row>
    <row r="916" spans="1:5">
      <c r="A916" s="198">
        <v>929</v>
      </c>
      <c r="B916" s="53">
        <v>40010</v>
      </c>
      <c r="C916" s="199" t="s">
        <v>239</v>
      </c>
      <c r="D916" s="199" t="s">
        <v>240</v>
      </c>
      <c r="E916" s="199">
        <v>42</v>
      </c>
    </row>
    <row r="917" spans="1:5">
      <c r="A917" s="198">
        <v>930</v>
      </c>
      <c r="B917" s="53">
        <v>40010</v>
      </c>
      <c r="C917" s="199" t="s">
        <v>239</v>
      </c>
      <c r="D917" s="199" t="s">
        <v>240</v>
      </c>
      <c r="E917" s="199">
        <v>22</v>
      </c>
    </row>
    <row r="918" spans="1:5">
      <c r="A918" s="198">
        <v>931</v>
      </c>
      <c r="B918" s="53">
        <v>40010</v>
      </c>
      <c r="C918" s="199" t="s">
        <v>239</v>
      </c>
      <c r="D918" s="199" t="s">
        <v>240</v>
      </c>
      <c r="E918" s="199">
        <v>150</v>
      </c>
    </row>
    <row r="919" spans="1:5">
      <c r="A919" s="198">
        <v>932</v>
      </c>
      <c r="B919" s="53">
        <v>40010</v>
      </c>
      <c r="C919" s="199" t="s">
        <v>239</v>
      </c>
      <c r="D919" s="199" t="s">
        <v>240</v>
      </c>
      <c r="E919" s="199">
        <v>680</v>
      </c>
    </row>
    <row r="920" spans="1:5">
      <c r="A920" s="198">
        <v>933</v>
      </c>
      <c r="B920" s="53">
        <v>40010</v>
      </c>
      <c r="C920" s="199" t="s">
        <v>239</v>
      </c>
      <c r="D920" s="199" t="s">
        <v>240</v>
      </c>
      <c r="E920" s="199">
        <v>152</v>
      </c>
    </row>
    <row r="921" spans="1:5">
      <c r="A921" s="198">
        <v>934</v>
      </c>
      <c r="B921" s="53">
        <v>40010</v>
      </c>
      <c r="C921" s="199" t="s">
        <v>239</v>
      </c>
      <c r="D921" s="199" t="s">
        <v>240</v>
      </c>
      <c r="E921" s="199">
        <v>107</v>
      </c>
    </row>
    <row r="922" spans="1:5">
      <c r="A922" s="198">
        <v>935</v>
      </c>
      <c r="B922" s="53">
        <v>40010</v>
      </c>
      <c r="C922" s="199" t="s">
        <v>239</v>
      </c>
      <c r="D922" s="199" t="s">
        <v>240</v>
      </c>
      <c r="E922" s="199">
        <v>21</v>
      </c>
    </row>
    <row r="923" spans="1:5">
      <c r="A923" s="198">
        <v>936</v>
      </c>
      <c r="B923" s="53">
        <v>40011</v>
      </c>
      <c r="C923" s="199" t="s">
        <v>239</v>
      </c>
      <c r="D923" s="199" t="s">
        <v>254</v>
      </c>
      <c r="E923" s="199">
        <v>205</v>
      </c>
    </row>
    <row r="924" spans="1:5">
      <c r="A924" s="198">
        <v>937</v>
      </c>
      <c r="B924" s="53">
        <v>40011</v>
      </c>
      <c r="C924" s="199" t="s">
        <v>243</v>
      </c>
      <c r="D924" s="199" t="s">
        <v>251</v>
      </c>
      <c r="E924" s="199">
        <v>284</v>
      </c>
    </row>
    <row r="925" spans="1:5">
      <c r="A925" s="198">
        <v>938</v>
      </c>
      <c r="B925" s="53">
        <v>40011</v>
      </c>
      <c r="C925" s="199" t="s">
        <v>243</v>
      </c>
      <c r="D925" s="199" t="s">
        <v>251</v>
      </c>
      <c r="E925" s="199">
        <v>440</v>
      </c>
    </row>
    <row r="926" spans="1:5">
      <c r="A926" s="198">
        <v>939</v>
      </c>
      <c r="B926" s="53">
        <v>40011</v>
      </c>
      <c r="C926" s="199" t="s">
        <v>239</v>
      </c>
      <c r="D926" s="199" t="s">
        <v>254</v>
      </c>
      <c r="E926" s="199">
        <v>150</v>
      </c>
    </row>
    <row r="927" spans="1:5">
      <c r="A927" s="198">
        <v>940</v>
      </c>
      <c r="B927" s="53">
        <v>40011</v>
      </c>
      <c r="C927" s="199" t="s">
        <v>241</v>
      </c>
      <c r="D927" s="199" t="s">
        <v>242</v>
      </c>
      <c r="E927" s="199">
        <v>857</v>
      </c>
    </row>
    <row r="928" spans="1:5">
      <c r="A928" s="198">
        <v>941</v>
      </c>
      <c r="B928" s="53">
        <v>40011</v>
      </c>
      <c r="C928" s="199" t="s">
        <v>249</v>
      </c>
      <c r="D928" s="199" t="s">
        <v>249</v>
      </c>
      <c r="E928" s="199">
        <v>900</v>
      </c>
    </row>
    <row r="929" spans="1:5">
      <c r="A929" s="198">
        <v>942</v>
      </c>
      <c r="B929" s="53">
        <v>40012</v>
      </c>
      <c r="C929" s="199" t="s">
        <v>239</v>
      </c>
      <c r="D929" s="199" t="s">
        <v>240</v>
      </c>
      <c r="E929" s="199">
        <v>149</v>
      </c>
    </row>
    <row r="930" spans="1:5">
      <c r="A930" s="198">
        <v>943</v>
      </c>
      <c r="B930" s="53">
        <v>40012</v>
      </c>
      <c r="C930" s="199" t="s">
        <v>237</v>
      </c>
      <c r="D930" s="199" t="s">
        <v>238</v>
      </c>
      <c r="E930" s="199">
        <v>460</v>
      </c>
    </row>
    <row r="931" spans="1:5">
      <c r="A931" s="198">
        <v>944</v>
      </c>
      <c r="B931" s="53">
        <v>40012</v>
      </c>
      <c r="C931" s="199" t="s">
        <v>239</v>
      </c>
      <c r="D931" s="199" t="s">
        <v>240</v>
      </c>
      <c r="E931" s="199">
        <v>537</v>
      </c>
    </row>
    <row r="932" spans="1:5">
      <c r="A932" s="198">
        <v>945</v>
      </c>
      <c r="B932" s="53">
        <v>40013</v>
      </c>
      <c r="C932" s="199" t="s">
        <v>249</v>
      </c>
      <c r="D932" s="199" t="s">
        <v>249</v>
      </c>
      <c r="E932" s="199">
        <v>500</v>
      </c>
    </row>
    <row r="933" spans="1:5">
      <c r="A933" s="198">
        <v>946</v>
      </c>
      <c r="B933" s="53">
        <v>40014</v>
      </c>
      <c r="C933" s="199" t="s">
        <v>241</v>
      </c>
      <c r="D933" s="199" t="s">
        <v>259</v>
      </c>
      <c r="E933" s="199">
        <v>1500</v>
      </c>
    </row>
    <row r="934" spans="1:5">
      <c r="A934" s="198">
        <v>947</v>
      </c>
      <c r="B934" s="53">
        <v>40014</v>
      </c>
      <c r="C934" s="199" t="s">
        <v>241</v>
      </c>
      <c r="D934" s="199" t="s">
        <v>259</v>
      </c>
      <c r="E934" s="199">
        <v>7500</v>
      </c>
    </row>
    <row r="935" spans="1:5">
      <c r="A935" s="198">
        <v>948</v>
      </c>
      <c r="B935" s="53">
        <v>40014</v>
      </c>
      <c r="C935" s="199" t="s">
        <v>243</v>
      </c>
      <c r="D935" s="199" t="s">
        <v>244</v>
      </c>
      <c r="E935" s="199">
        <f>1150+700-285-300-310*3</f>
        <v>335</v>
      </c>
    </row>
    <row r="936" spans="1:5">
      <c r="A936" s="198">
        <v>949</v>
      </c>
      <c r="B936" s="53">
        <v>40014</v>
      </c>
      <c r="C936" s="199" t="s">
        <v>245</v>
      </c>
      <c r="D936" s="199" t="s">
        <v>246</v>
      </c>
      <c r="E936" s="199">
        <v>25</v>
      </c>
    </row>
    <row r="937" spans="1:5">
      <c r="A937" s="198">
        <v>950</v>
      </c>
      <c r="B937" s="53">
        <v>40015</v>
      </c>
      <c r="C937" s="199" t="s">
        <v>239</v>
      </c>
      <c r="D937" s="199" t="s">
        <v>254</v>
      </c>
      <c r="E937" s="199">
        <v>119</v>
      </c>
    </row>
    <row r="938" spans="1:5">
      <c r="A938" s="198">
        <v>951</v>
      </c>
      <c r="B938" s="53">
        <v>40015</v>
      </c>
      <c r="C938" s="199" t="s">
        <v>239</v>
      </c>
      <c r="D938" s="199" t="s">
        <v>254</v>
      </c>
      <c r="E938" s="199">
        <v>150</v>
      </c>
    </row>
    <row r="939" spans="1:5">
      <c r="A939" s="198">
        <v>952</v>
      </c>
      <c r="B939" s="53">
        <v>40015</v>
      </c>
      <c r="C939" s="199" t="s">
        <v>245</v>
      </c>
      <c r="D939" s="199" t="s">
        <v>246</v>
      </c>
      <c r="E939" s="199">
        <v>980</v>
      </c>
    </row>
    <row r="940" spans="1:5">
      <c r="A940" s="198">
        <v>953</v>
      </c>
      <c r="B940" s="53">
        <v>40016</v>
      </c>
      <c r="C940" s="199" t="s">
        <v>245</v>
      </c>
      <c r="D940" s="199" t="s">
        <v>246</v>
      </c>
      <c r="E940" s="199">
        <v>882</v>
      </c>
    </row>
    <row r="941" spans="1:5">
      <c r="A941" s="198">
        <v>954</v>
      </c>
      <c r="B941" s="53">
        <v>40016</v>
      </c>
      <c r="C941" s="199" t="s">
        <v>239</v>
      </c>
      <c r="D941" s="199" t="s">
        <v>254</v>
      </c>
      <c r="E941" s="199">
        <v>450</v>
      </c>
    </row>
    <row r="942" spans="1:5">
      <c r="A942" s="198">
        <v>955</v>
      </c>
      <c r="B942" s="53">
        <v>40016</v>
      </c>
      <c r="C942" s="199" t="s">
        <v>239</v>
      </c>
      <c r="D942" s="199" t="s">
        <v>254</v>
      </c>
      <c r="E942" s="199">
        <v>172</v>
      </c>
    </row>
    <row r="943" spans="1:5">
      <c r="A943" s="198">
        <v>956</v>
      </c>
      <c r="B943" s="53">
        <v>40017</v>
      </c>
      <c r="C943" s="199" t="s">
        <v>239</v>
      </c>
      <c r="D943" s="199" t="s">
        <v>254</v>
      </c>
      <c r="E943" s="199">
        <v>137</v>
      </c>
    </row>
    <row r="944" spans="1:5">
      <c r="A944" s="198">
        <v>957</v>
      </c>
      <c r="B944" s="53">
        <v>40018</v>
      </c>
      <c r="C944" s="199" t="s">
        <v>239</v>
      </c>
      <c r="D944" s="199" t="s">
        <v>254</v>
      </c>
      <c r="E944" s="199">
        <v>150</v>
      </c>
    </row>
    <row r="945" spans="1:5">
      <c r="A945" s="198">
        <v>958</v>
      </c>
      <c r="B945" s="53">
        <v>40018</v>
      </c>
      <c r="C945" s="199" t="s">
        <v>243</v>
      </c>
      <c r="D945" s="199" t="s">
        <v>244</v>
      </c>
      <c r="E945" s="199">
        <f>918-230*3</f>
        <v>228</v>
      </c>
    </row>
    <row r="946" spans="1:5">
      <c r="A946" s="198">
        <v>959</v>
      </c>
      <c r="B946" s="53">
        <v>40018</v>
      </c>
      <c r="C946" s="199" t="s">
        <v>239</v>
      </c>
      <c r="D946" s="199" t="s">
        <v>240</v>
      </c>
      <c r="E946" s="199">
        <v>34</v>
      </c>
    </row>
    <row r="947" spans="1:5">
      <c r="A947" s="198">
        <v>960</v>
      </c>
      <c r="B947" s="53">
        <v>40018</v>
      </c>
      <c r="C947" s="199" t="s">
        <v>243</v>
      </c>
      <c r="D947" s="199" t="s">
        <v>251</v>
      </c>
      <c r="E947" s="199">
        <v>90</v>
      </c>
    </row>
    <row r="948" spans="1:5">
      <c r="A948" s="198">
        <v>961</v>
      </c>
      <c r="B948" s="53">
        <v>40019</v>
      </c>
      <c r="C948" s="199" t="s">
        <v>249</v>
      </c>
      <c r="D948" s="199" t="s">
        <v>249</v>
      </c>
      <c r="E948" s="199">
        <v>500</v>
      </c>
    </row>
    <row r="949" spans="1:5">
      <c r="A949" s="198">
        <v>962</v>
      </c>
      <c r="B949" s="53">
        <v>40019</v>
      </c>
      <c r="C949" s="199" t="s">
        <v>239</v>
      </c>
      <c r="D949" s="199" t="s">
        <v>240</v>
      </c>
      <c r="E949" s="199">
        <v>34</v>
      </c>
    </row>
    <row r="950" spans="1:5">
      <c r="A950" s="198">
        <v>963</v>
      </c>
      <c r="B950" s="53">
        <v>40019</v>
      </c>
      <c r="C950" s="199" t="s">
        <v>239</v>
      </c>
      <c r="D950" s="199" t="s">
        <v>240</v>
      </c>
      <c r="E950" s="199">
        <v>60</v>
      </c>
    </row>
    <row r="951" spans="1:5">
      <c r="A951" s="198">
        <v>964</v>
      </c>
      <c r="B951" s="53">
        <v>40019</v>
      </c>
      <c r="C951" s="199" t="s">
        <v>239</v>
      </c>
      <c r="D951" s="199" t="s">
        <v>240</v>
      </c>
      <c r="E951" s="199">
        <v>70</v>
      </c>
    </row>
    <row r="952" spans="1:5">
      <c r="A952" s="198">
        <v>965</v>
      </c>
      <c r="B952" s="53">
        <v>40019</v>
      </c>
      <c r="C952" s="199" t="s">
        <v>239</v>
      </c>
      <c r="D952" s="199" t="s">
        <v>240</v>
      </c>
      <c r="E952" s="199">
        <v>27</v>
      </c>
    </row>
    <row r="953" spans="1:5">
      <c r="A953" s="198">
        <v>966</v>
      </c>
      <c r="B953" s="53">
        <v>40021</v>
      </c>
      <c r="C953" s="199" t="s">
        <v>239</v>
      </c>
      <c r="D953" s="199" t="s">
        <v>254</v>
      </c>
      <c r="E953" s="199">
        <v>144</v>
      </c>
    </row>
    <row r="954" spans="1:5">
      <c r="A954" s="198">
        <v>967</v>
      </c>
      <c r="B954" s="53">
        <v>40021</v>
      </c>
      <c r="C954" s="199" t="s">
        <v>239</v>
      </c>
      <c r="D954" s="199" t="s">
        <v>254</v>
      </c>
      <c r="E954" s="199">
        <v>98</v>
      </c>
    </row>
    <row r="955" spans="1:5">
      <c r="A955" s="198">
        <v>968</v>
      </c>
      <c r="B955" s="53">
        <v>40022</v>
      </c>
      <c r="C955" s="199" t="s">
        <v>239</v>
      </c>
      <c r="D955" s="199" t="s">
        <v>254</v>
      </c>
      <c r="E955" s="199">
        <v>118</v>
      </c>
    </row>
    <row r="956" spans="1:5">
      <c r="A956" s="198">
        <v>969</v>
      </c>
      <c r="B956" s="53">
        <v>40022</v>
      </c>
      <c r="C956" s="199" t="s">
        <v>239</v>
      </c>
      <c r="D956" s="199" t="s">
        <v>254</v>
      </c>
      <c r="E956" s="199">
        <v>150</v>
      </c>
    </row>
    <row r="957" spans="1:5">
      <c r="A957" s="198">
        <v>970</v>
      </c>
      <c r="B957" s="53">
        <v>40023</v>
      </c>
      <c r="C957" s="199" t="s">
        <v>239</v>
      </c>
      <c r="D957" s="199" t="s">
        <v>254</v>
      </c>
      <c r="E957" s="199">
        <v>162</v>
      </c>
    </row>
    <row r="958" spans="1:5">
      <c r="A958" s="198">
        <v>971</v>
      </c>
      <c r="B958" s="53">
        <v>40023</v>
      </c>
      <c r="C958" s="199" t="s">
        <v>239</v>
      </c>
      <c r="D958" s="199" t="s">
        <v>254</v>
      </c>
      <c r="E958" s="199">
        <v>118</v>
      </c>
    </row>
    <row r="959" spans="1:5">
      <c r="A959" s="198">
        <v>972</v>
      </c>
      <c r="B959" s="53">
        <v>40023</v>
      </c>
      <c r="C959" s="199" t="s">
        <v>239</v>
      </c>
      <c r="D959" s="199" t="s">
        <v>240</v>
      </c>
      <c r="E959" s="199">
        <v>20</v>
      </c>
    </row>
    <row r="960" spans="1:5">
      <c r="A960" s="198">
        <v>973</v>
      </c>
      <c r="B960" s="53">
        <v>40023</v>
      </c>
      <c r="C960" s="199" t="s">
        <v>243</v>
      </c>
      <c r="D960" s="199" t="s">
        <v>244</v>
      </c>
      <c r="E960" s="199">
        <v>1110</v>
      </c>
    </row>
    <row r="961" spans="1:5">
      <c r="A961" s="198">
        <v>974</v>
      </c>
      <c r="B961" s="53">
        <v>40024</v>
      </c>
      <c r="C961" s="199" t="s">
        <v>239</v>
      </c>
      <c r="D961" s="199" t="s">
        <v>254</v>
      </c>
      <c r="E961" s="199">
        <v>112</v>
      </c>
    </row>
    <row r="962" spans="1:5">
      <c r="A962" s="198">
        <v>975</v>
      </c>
      <c r="B962" s="53">
        <v>40024</v>
      </c>
      <c r="C962" s="199" t="s">
        <v>239</v>
      </c>
      <c r="D962" s="199" t="s">
        <v>254</v>
      </c>
      <c r="E962" s="199">
        <v>150</v>
      </c>
    </row>
    <row r="963" spans="1:5">
      <c r="A963" s="198">
        <v>976</v>
      </c>
      <c r="B963" s="53">
        <v>40024</v>
      </c>
      <c r="C963" s="199" t="s">
        <v>241</v>
      </c>
      <c r="D963" s="199" t="s">
        <v>257</v>
      </c>
      <c r="E963" s="199">
        <v>1250</v>
      </c>
    </row>
    <row r="964" spans="1:5">
      <c r="A964" s="198">
        <v>977</v>
      </c>
      <c r="B964" s="53">
        <v>40024</v>
      </c>
      <c r="C964" s="199" t="s">
        <v>243</v>
      </c>
      <c r="D964" s="199" t="s">
        <v>251</v>
      </c>
      <c r="E964" s="199">
        <v>1041</v>
      </c>
    </row>
    <row r="965" spans="1:5">
      <c r="A965" s="198">
        <v>978</v>
      </c>
      <c r="B965" s="53">
        <v>40024</v>
      </c>
      <c r="C965" s="199" t="s">
        <v>245</v>
      </c>
      <c r="D965" s="199" t="s">
        <v>246</v>
      </c>
      <c r="E965" s="199">
        <v>50</v>
      </c>
    </row>
    <row r="966" spans="1:5">
      <c r="A966" s="198">
        <v>979</v>
      </c>
      <c r="B966" s="53">
        <v>40024</v>
      </c>
      <c r="C966" s="199" t="s">
        <v>237</v>
      </c>
      <c r="D966" s="199" t="s">
        <v>238</v>
      </c>
      <c r="E966" s="199">
        <v>40</v>
      </c>
    </row>
    <row r="967" spans="1:5">
      <c r="A967" s="198">
        <v>980</v>
      </c>
      <c r="B967" s="53">
        <v>40024</v>
      </c>
      <c r="C967" s="199" t="s">
        <v>248</v>
      </c>
      <c r="D967" s="199" t="s">
        <v>260</v>
      </c>
      <c r="E967" s="199">
        <v>500</v>
      </c>
    </row>
    <row r="968" spans="1:5">
      <c r="A968" s="198">
        <v>981</v>
      </c>
      <c r="B968" s="53">
        <v>40024</v>
      </c>
      <c r="C968" s="199" t="s">
        <v>249</v>
      </c>
      <c r="D968" s="199" t="s">
        <v>249</v>
      </c>
      <c r="E968" s="199">
        <v>3500</v>
      </c>
    </row>
    <row r="969" spans="1:5">
      <c r="A969" s="198">
        <v>982</v>
      </c>
      <c r="B969" s="53">
        <v>40024</v>
      </c>
      <c r="C969" s="199" t="s">
        <v>249</v>
      </c>
      <c r="D969" s="199" t="s">
        <v>249</v>
      </c>
      <c r="E969" s="199">
        <v>800</v>
      </c>
    </row>
    <row r="970" spans="1:5">
      <c r="A970" s="198">
        <v>983</v>
      </c>
      <c r="B970" s="53">
        <v>40024</v>
      </c>
      <c r="C970" s="199" t="s">
        <v>237</v>
      </c>
      <c r="D970" s="199" t="s">
        <v>238</v>
      </c>
      <c r="E970" s="199">
        <v>230</v>
      </c>
    </row>
    <row r="971" spans="1:5">
      <c r="A971" s="198">
        <v>984</v>
      </c>
      <c r="B971" s="53">
        <v>40024</v>
      </c>
      <c r="C971" s="199" t="s">
        <v>241</v>
      </c>
      <c r="D971" s="199" t="s">
        <v>259</v>
      </c>
      <c r="E971" s="199">
        <v>1500</v>
      </c>
    </row>
    <row r="972" spans="1:5">
      <c r="A972" s="198">
        <v>985</v>
      </c>
      <c r="B972" s="53">
        <v>40025</v>
      </c>
      <c r="C972" s="199" t="s">
        <v>239</v>
      </c>
      <c r="D972" s="199" t="s">
        <v>254</v>
      </c>
      <c r="E972" s="199">
        <v>350</v>
      </c>
    </row>
    <row r="973" spans="1:5">
      <c r="A973" s="198">
        <v>986</v>
      </c>
      <c r="B973" s="53">
        <v>40025</v>
      </c>
      <c r="C973" s="199" t="s">
        <v>239</v>
      </c>
      <c r="D973" s="199" t="s">
        <v>240</v>
      </c>
      <c r="E973" s="199">
        <v>80</v>
      </c>
    </row>
    <row r="974" spans="1:5">
      <c r="A974" s="198">
        <v>987</v>
      </c>
      <c r="B974" s="53">
        <v>40025</v>
      </c>
      <c r="C974" s="199" t="s">
        <v>239</v>
      </c>
      <c r="D974" s="199" t="s">
        <v>254</v>
      </c>
      <c r="E974" s="199">
        <v>130</v>
      </c>
    </row>
    <row r="975" spans="1:5">
      <c r="A975" s="198">
        <v>988</v>
      </c>
      <c r="B975" s="53">
        <v>40025</v>
      </c>
      <c r="C975" s="199" t="s">
        <v>239</v>
      </c>
      <c r="D975" s="199" t="s">
        <v>254</v>
      </c>
      <c r="E975" s="199">
        <v>150</v>
      </c>
    </row>
    <row r="976" spans="1:5">
      <c r="A976" s="198">
        <v>989</v>
      </c>
      <c r="B976" s="53">
        <v>40025</v>
      </c>
      <c r="C976" s="199" t="s">
        <v>241</v>
      </c>
      <c r="D976" s="199" t="s">
        <v>247</v>
      </c>
      <c r="E976" s="199">
        <v>6</v>
      </c>
    </row>
    <row r="977" spans="1:5">
      <c r="A977" s="198">
        <v>990</v>
      </c>
      <c r="B977" s="53">
        <v>40027</v>
      </c>
      <c r="C977" s="199" t="s">
        <v>249</v>
      </c>
      <c r="D977" s="199" t="s">
        <v>249</v>
      </c>
      <c r="E977" s="199">
        <v>500</v>
      </c>
    </row>
    <row r="978" spans="1:5">
      <c r="A978" s="198">
        <v>991</v>
      </c>
      <c r="B978" s="53">
        <v>40027</v>
      </c>
      <c r="C978" s="199" t="s">
        <v>239</v>
      </c>
      <c r="D978" s="199" t="s">
        <v>240</v>
      </c>
      <c r="E978" s="199">
        <v>64</v>
      </c>
    </row>
    <row r="979" spans="1:5">
      <c r="A979" s="198">
        <v>992</v>
      </c>
      <c r="B979" s="53">
        <v>40027</v>
      </c>
      <c r="C979" s="199" t="s">
        <v>239</v>
      </c>
      <c r="D979" s="199" t="s">
        <v>240</v>
      </c>
      <c r="E979" s="199">
        <v>167</v>
      </c>
    </row>
    <row r="980" spans="1:5">
      <c r="A980" s="198">
        <v>993</v>
      </c>
      <c r="B980" s="53">
        <v>40028</v>
      </c>
      <c r="C980" s="199" t="s">
        <v>239</v>
      </c>
      <c r="D980" s="199" t="s">
        <v>240</v>
      </c>
      <c r="E980" s="199">
        <v>93</v>
      </c>
    </row>
    <row r="981" spans="1:5">
      <c r="A981" s="198">
        <v>994</v>
      </c>
      <c r="B981" s="53">
        <v>40028</v>
      </c>
      <c r="C981" s="199" t="s">
        <v>239</v>
      </c>
      <c r="D981" s="199" t="s">
        <v>254</v>
      </c>
      <c r="E981" s="199">
        <v>110</v>
      </c>
    </row>
    <row r="982" spans="1:5">
      <c r="A982" s="198">
        <v>995</v>
      </c>
      <c r="B982" s="53">
        <v>40028</v>
      </c>
      <c r="C982" s="199" t="s">
        <v>239</v>
      </c>
      <c r="D982" s="199" t="s">
        <v>240</v>
      </c>
      <c r="E982" s="199">
        <v>70</v>
      </c>
    </row>
    <row r="983" spans="1:5">
      <c r="A983" s="198">
        <v>996</v>
      </c>
      <c r="B983" s="53">
        <v>40028</v>
      </c>
      <c r="C983" s="199" t="s">
        <v>239</v>
      </c>
      <c r="D983" s="199" t="s">
        <v>254</v>
      </c>
      <c r="E983" s="199">
        <v>150</v>
      </c>
    </row>
    <row r="984" spans="1:5">
      <c r="A984" s="198">
        <v>997</v>
      </c>
      <c r="B984" s="53">
        <v>40028</v>
      </c>
      <c r="C984" s="199" t="s">
        <v>239</v>
      </c>
      <c r="D984" s="199" t="s">
        <v>240</v>
      </c>
      <c r="E984" s="199">
        <v>67</v>
      </c>
    </row>
    <row r="985" spans="1:5">
      <c r="A985" s="198">
        <v>998</v>
      </c>
      <c r="B985" s="53">
        <v>40029</v>
      </c>
      <c r="C985" s="199" t="s">
        <v>245</v>
      </c>
      <c r="D985" s="199" t="s">
        <v>250</v>
      </c>
      <c r="E985" s="199">
        <v>2334.8000000000002</v>
      </c>
    </row>
    <row r="986" spans="1:5">
      <c r="A986" s="198">
        <v>999</v>
      </c>
      <c r="B986" s="53">
        <v>40029</v>
      </c>
      <c r="C986" s="199" t="s">
        <v>245</v>
      </c>
      <c r="D986" s="199" t="s">
        <v>250</v>
      </c>
      <c r="E986" s="199">
        <v>178.05</v>
      </c>
    </row>
    <row r="987" spans="1:5">
      <c r="A987" s="198">
        <v>1000</v>
      </c>
      <c r="B987" s="53">
        <v>40029</v>
      </c>
      <c r="C987" s="199" t="s">
        <v>239</v>
      </c>
      <c r="D987" s="199" t="s">
        <v>254</v>
      </c>
      <c r="E987" s="199">
        <v>127</v>
      </c>
    </row>
    <row r="988" spans="1:5">
      <c r="A988" s="198">
        <v>1001</v>
      </c>
      <c r="B988" s="53">
        <v>40029</v>
      </c>
      <c r="C988" s="199" t="s">
        <v>239</v>
      </c>
      <c r="D988" s="199" t="s">
        <v>254</v>
      </c>
      <c r="E988" s="199">
        <v>136</v>
      </c>
    </row>
    <row r="989" spans="1:5">
      <c r="A989" s="198">
        <v>1002</v>
      </c>
      <c r="B989" s="53">
        <v>40030</v>
      </c>
      <c r="C989" s="199" t="s">
        <v>243</v>
      </c>
      <c r="D989" s="199" t="s">
        <v>251</v>
      </c>
      <c r="E989" s="199">
        <v>890</v>
      </c>
    </row>
    <row r="990" spans="1:5">
      <c r="A990" s="198">
        <v>1003</v>
      </c>
      <c r="B990" s="53">
        <v>40030</v>
      </c>
      <c r="C990" s="199" t="s">
        <v>239</v>
      </c>
      <c r="D990" s="199" t="s">
        <v>254</v>
      </c>
      <c r="E990" s="199">
        <v>146</v>
      </c>
    </row>
    <row r="991" spans="1:5">
      <c r="A991" s="198">
        <v>1004</v>
      </c>
      <c r="B991" s="53">
        <v>40030</v>
      </c>
      <c r="C991" s="199" t="s">
        <v>239</v>
      </c>
      <c r="D991" s="199" t="s">
        <v>240</v>
      </c>
      <c r="E991" s="199">
        <v>60</v>
      </c>
    </row>
    <row r="992" spans="1:5">
      <c r="A992" s="198">
        <v>1005</v>
      </c>
      <c r="B992" s="53">
        <v>40031</v>
      </c>
      <c r="C992" s="199" t="s">
        <v>239</v>
      </c>
      <c r="D992" s="199" t="s">
        <v>254</v>
      </c>
      <c r="E992" s="199">
        <v>122</v>
      </c>
    </row>
    <row r="993" spans="1:5">
      <c r="A993" s="198">
        <v>1006</v>
      </c>
      <c r="B993" s="53">
        <v>40031</v>
      </c>
      <c r="C993" s="199" t="s">
        <v>239</v>
      </c>
      <c r="D993" s="199" t="s">
        <v>254</v>
      </c>
      <c r="E993" s="199">
        <v>150</v>
      </c>
    </row>
    <row r="994" spans="1:5">
      <c r="A994" s="198">
        <v>1007</v>
      </c>
      <c r="B994" s="53">
        <v>40031</v>
      </c>
      <c r="C994" s="199" t="s">
        <v>241</v>
      </c>
      <c r="D994" s="199" t="s">
        <v>257</v>
      </c>
      <c r="E994" s="199">
        <v>333</v>
      </c>
    </row>
    <row r="995" spans="1:5">
      <c r="A995" s="198">
        <v>1008</v>
      </c>
      <c r="B995" s="53">
        <v>40031</v>
      </c>
      <c r="C995" s="199" t="s">
        <v>241</v>
      </c>
      <c r="D995" s="199" t="s">
        <v>257</v>
      </c>
      <c r="E995" s="199">
        <v>212</v>
      </c>
    </row>
    <row r="996" spans="1:5">
      <c r="A996" s="198">
        <v>1009</v>
      </c>
      <c r="B996" s="53">
        <v>40031</v>
      </c>
      <c r="C996" s="199" t="s">
        <v>241</v>
      </c>
      <c r="D996" s="199" t="s">
        <v>242</v>
      </c>
      <c r="E996" s="199">
        <v>332</v>
      </c>
    </row>
    <row r="997" spans="1:5">
      <c r="A997" s="198">
        <v>1010</v>
      </c>
      <c r="B997" s="53">
        <v>40031</v>
      </c>
      <c r="C997" s="199" t="s">
        <v>241</v>
      </c>
      <c r="D997" s="199" t="s">
        <v>257</v>
      </c>
      <c r="E997" s="199">
        <v>350</v>
      </c>
    </row>
    <row r="998" spans="1:5">
      <c r="A998" s="198">
        <v>1011</v>
      </c>
      <c r="B998" s="53">
        <v>40031</v>
      </c>
      <c r="C998" s="199" t="s">
        <v>243</v>
      </c>
      <c r="D998" s="199" t="s">
        <v>244</v>
      </c>
      <c r="E998" s="199">
        <v>1379</v>
      </c>
    </row>
    <row r="999" spans="1:5">
      <c r="A999" s="198">
        <v>1012</v>
      </c>
      <c r="B999" s="53">
        <v>40032</v>
      </c>
      <c r="C999" s="199" t="s">
        <v>239</v>
      </c>
      <c r="D999" s="199" t="s">
        <v>254</v>
      </c>
      <c r="E999" s="199">
        <v>110</v>
      </c>
    </row>
    <row r="1000" spans="1:5">
      <c r="A1000" s="198">
        <v>1013</v>
      </c>
      <c r="B1000" s="53">
        <v>40032</v>
      </c>
      <c r="C1000" s="199" t="s">
        <v>239</v>
      </c>
      <c r="D1000" s="199" t="s">
        <v>240</v>
      </c>
      <c r="E1000" s="199">
        <v>173</v>
      </c>
    </row>
    <row r="1001" spans="1:5">
      <c r="A1001" s="198">
        <v>1014</v>
      </c>
      <c r="B1001" s="53">
        <v>40032</v>
      </c>
      <c r="C1001" s="199" t="s">
        <v>239</v>
      </c>
      <c r="D1001" s="199" t="s">
        <v>240</v>
      </c>
      <c r="E1001" s="199">
        <v>193</v>
      </c>
    </row>
    <row r="1002" spans="1:5">
      <c r="A1002" s="198">
        <v>1015</v>
      </c>
      <c r="B1002" s="53">
        <v>40032</v>
      </c>
      <c r="C1002" s="199" t="s">
        <v>243</v>
      </c>
      <c r="D1002" s="199" t="s">
        <v>244</v>
      </c>
      <c r="E1002" s="199">
        <v>10500</v>
      </c>
    </row>
    <row r="1003" spans="1:5">
      <c r="A1003" s="198">
        <v>1016</v>
      </c>
      <c r="B1003" s="53">
        <v>40033</v>
      </c>
      <c r="C1003" s="199" t="s">
        <v>249</v>
      </c>
      <c r="D1003" s="199" t="s">
        <v>249</v>
      </c>
      <c r="E1003" s="199">
        <v>700</v>
      </c>
    </row>
    <row r="1004" spans="1:5">
      <c r="A1004" s="198">
        <v>1017</v>
      </c>
      <c r="B1004" s="53">
        <v>40033</v>
      </c>
      <c r="C1004" s="199" t="s">
        <v>249</v>
      </c>
      <c r="D1004" s="199" t="s">
        <v>249</v>
      </c>
      <c r="E1004" s="199">
        <v>778</v>
      </c>
    </row>
    <row r="1005" spans="1:5">
      <c r="A1005" s="198">
        <v>1018</v>
      </c>
      <c r="B1005" s="53">
        <v>40033</v>
      </c>
      <c r="C1005" s="199" t="s">
        <v>239</v>
      </c>
      <c r="D1005" s="199" t="s">
        <v>240</v>
      </c>
      <c r="E1005" s="199">
        <v>422</v>
      </c>
    </row>
    <row r="1006" spans="1:5">
      <c r="A1006" s="198">
        <v>1019</v>
      </c>
      <c r="B1006" s="53">
        <v>40033</v>
      </c>
      <c r="C1006" s="199" t="s">
        <v>249</v>
      </c>
      <c r="D1006" s="199" t="s">
        <v>249</v>
      </c>
      <c r="E1006" s="199">
        <v>46</v>
      </c>
    </row>
    <row r="1007" spans="1:5">
      <c r="A1007" s="198">
        <v>1020</v>
      </c>
      <c r="B1007" s="53">
        <v>40033</v>
      </c>
      <c r="C1007" s="199" t="s">
        <v>249</v>
      </c>
      <c r="D1007" s="199" t="s">
        <v>249</v>
      </c>
      <c r="E1007" s="199">
        <v>770</v>
      </c>
    </row>
    <row r="1008" spans="1:5">
      <c r="A1008" s="198">
        <v>1021</v>
      </c>
      <c r="B1008" s="53">
        <v>40034</v>
      </c>
      <c r="C1008" s="199" t="s">
        <v>249</v>
      </c>
      <c r="D1008" s="199" t="s">
        <v>249</v>
      </c>
      <c r="E1008" s="199">
        <v>16000</v>
      </c>
    </row>
    <row r="1009" spans="1:5">
      <c r="A1009" s="198">
        <v>1022</v>
      </c>
      <c r="B1009" s="53">
        <v>40034</v>
      </c>
      <c r="C1009" s="199" t="s">
        <v>243</v>
      </c>
      <c r="D1009" s="199" t="s">
        <v>244</v>
      </c>
      <c r="E1009" s="199">
        <v>5000</v>
      </c>
    </row>
    <row r="1010" spans="1:5">
      <c r="A1010" s="198">
        <v>1023</v>
      </c>
      <c r="B1010" s="53">
        <v>40034</v>
      </c>
      <c r="C1010" s="199" t="s">
        <v>239</v>
      </c>
      <c r="D1010" s="199" t="s">
        <v>240</v>
      </c>
      <c r="E1010" s="199">
        <v>2080</v>
      </c>
    </row>
    <row r="1011" spans="1:5">
      <c r="A1011" s="198">
        <v>1024</v>
      </c>
      <c r="B1011" s="53">
        <v>40034</v>
      </c>
      <c r="C1011" s="199" t="s">
        <v>248</v>
      </c>
      <c r="D1011" s="199" t="s">
        <v>248</v>
      </c>
      <c r="E1011" s="199">
        <v>2552</v>
      </c>
    </row>
    <row r="1012" spans="1:5">
      <c r="A1012" s="198">
        <v>1025</v>
      </c>
      <c r="B1012" s="53">
        <v>40034</v>
      </c>
      <c r="C1012" s="199" t="s">
        <v>243</v>
      </c>
      <c r="D1012" s="199" t="s">
        <v>251</v>
      </c>
      <c r="E1012" s="199">
        <v>2700</v>
      </c>
    </row>
    <row r="1013" spans="1:5">
      <c r="A1013" s="198">
        <v>1026</v>
      </c>
      <c r="B1013" s="53">
        <v>40038</v>
      </c>
      <c r="C1013" s="199" t="s">
        <v>239</v>
      </c>
      <c r="D1013" s="199" t="s">
        <v>240</v>
      </c>
      <c r="E1013" s="199">
        <v>1820</v>
      </c>
    </row>
    <row r="1014" spans="1:5">
      <c r="A1014" s="198">
        <v>1027</v>
      </c>
      <c r="B1014" s="53">
        <v>40039</v>
      </c>
      <c r="C1014" s="199" t="s">
        <v>249</v>
      </c>
      <c r="D1014" s="199" t="s">
        <v>249</v>
      </c>
      <c r="E1014" s="199">
        <v>670</v>
      </c>
    </row>
    <row r="1015" spans="1:5">
      <c r="A1015" s="198">
        <v>1028</v>
      </c>
      <c r="B1015" s="53">
        <v>40039</v>
      </c>
      <c r="C1015" s="199" t="s">
        <v>249</v>
      </c>
      <c r="D1015" s="199" t="s">
        <v>249</v>
      </c>
      <c r="E1015" s="199">
        <v>400</v>
      </c>
    </row>
    <row r="1016" spans="1:5">
      <c r="A1016" s="198">
        <v>1029</v>
      </c>
      <c r="B1016" s="53">
        <v>40039</v>
      </c>
      <c r="C1016" s="199" t="s">
        <v>249</v>
      </c>
      <c r="D1016" s="199" t="s">
        <v>249</v>
      </c>
      <c r="E1016" s="199">
        <v>511</v>
      </c>
    </row>
    <row r="1017" spans="1:5">
      <c r="A1017" s="198">
        <v>1030</v>
      </c>
      <c r="B1017" s="53">
        <v>40040</v>
      </c>
      <c r="C1017" s="199" t="s">
        <v>241</v>
      </c>
      <c r="D1017" s="199" t="s">
        <v>242</v>
      </c>
      <c r="E1017" s="199">
        <v>284</v>
      </c>
    </row>
    <row r="1018" spans="1:5">
      <c r="A1018" s="198">
        <v>1031</v>
      </c>
      <c r="B1018" s="53">
        <v>40040</v>
      </c>
      <c r="C1018" s="199" t="s">
        <v>239</v>
      </c>
      <c r="D1018" s="199" t="s">
        <v>240</v>
      </c>
      <c r="E1018" s="199">
        <v>63</v>
      </c>
    </row>
    <row r="1019" spans="1:5">
      <c r="A1019" s="198">
        <v>1032</v>
      </c>
      <c r="B1019" s="53">
        <v>40040</v>
      </c>
      <c r="C1019" s="199" t="s">
        <v>239</v>
      </c>
      <c r="D1019" s="199" t="s">
        <v>240</v>
      </c>
      <c r="E1019" s="199">
        <v>20</v>
      </c>
    </row>
    <row r="1020" spans="1:5">
      <c r="A1020" s="198">
        <v>1033</v>
      </c>
      <c r="B1020" s="53">
        <v>40040</v>
      </c>
      <c r="C1020" s="199" t="s">
        <v>239</v>
      </c>
      <c r="D1020" s="199" t="s">
        <v>240</v>
      </c>
      <c r="E1020" s="199">
        <v>72</v>
      </c>
    </row>
    <row r="1021" spans="1:5">
      <c r="A1021" s="198">
        <v>1034</v>
      </c>
      <c r="B1021" s="53">
        <v>40040</v>
      </c>
      <c r="C1021" s="199" t="s">
        <v>239</v>
      </c>
      <c r="D1021" s="199" t="s">
        <v>240</v>
      </c>
      <c r="E1021" s="199">
        <v>124</v>
      </c>
    </row>
    <row r="1022" spans="1:5">
      <c r="A1022" s="198">
        <v>1035</v>
      </c>
      <c r="B1022" s="53">
        <v>40040</v>
      </c>
      <c r="C1022" s="199" t="s">
        <v>239</v>
      </c>
      <c r="D1022" s="199" t="s">
        <v>240</v>
      </c>
      <c r="E1022" s="199">
        <v>100</v>
      </c>
    </row>
    <row r="1023" spans="1:5">
      <c r="A1023" s="198">
        <v>1036</v>
      </c>
      <c r="B1023" s="53">
        <v>40040</v>
      </c>
      <c r="C1023" s="199" t="s">
        <v>239</v>
      </c>
      <c r="D1023" s="199" t="s">
        <v>240</v>
      </c>
      <c r="E1023" s="199">
        <v>59</v>
      </c>
    </row>
    <row r="1024" spans="1:5">
      <c r="A1024" s="198">
        <v>1037</v>
      </c>
      <c r="B1024" s="53">
        <v>40040</v>
      </c>
      <c r="C1024" s="199" t="s">
        <v>239</v>
      </c>
      <c r="D1024" s="199" t="s">
        <v>240</v>
      </c>
      <c r="E1024" s="199">
        <v>152</v>
      </c>
    </row>
    <row r="1025" spans="1:5">
      <c r="A1025" s="198">
        <v>1038</v>
      </c>
      <c r="B1025" s="53">
        <v>40040</v>
      </c>
      <c r="C1025" s="199" t="s">
        <v>239</v>
      </c>
      <c r="D1025" s="199" t="s">
        <v>240</v>
      </c>
      <c r="E1025" s="199">
        <v>107</v>
      </c>
    </row>
    <row r="1026" spans="1:5">
      <c r="A1026" s="198">
        <v>1040</v>
      </c>
      <c r="B1026" s="53">
        <v>40040</v>
      </c>
      <c r="C1026" s="199" t="s">
        <v>239</v>
      </c>
      <c r="D1026" s="199" t="s">
        <v>240</v>
      </c>
      <c r="E1026" s="199">
        <v>272</v>
      </c>
    </row>
    <row r="1027" spans="1:5">
      <c r="A1027" s="198">
        <v>1041</v>
      </c>
      <c r="B1027" s="53">
        <v>40040</v>
      </c>
      <c r="C1027" s="199" t="s">
        <v>239</v>
      </c>
      <c r="D1027" s="199" t="s">
        <v>240</v>
      </c>
      <c r="E1027" s="199">
        <v>78</v>
      </c>
    </row>
    <row r="1028" spans="1:5">
      <c r="A1028" s="198">
        <v>1042</v>
      </c>
      <c r="B1028" s="53">
        <v>40040</v>
      </c>
      <c r="C1028" s="199" t="s">
        <v>239</v>
      </c>
      <c r="D1028" s="199" t="s">
        <v>240</v>
      </c>
      <c r="E1028" s="199">
        <v>290</v>
      </c>
    </row>
    <row r="1029" spans="1:5">
      <c r="A1029" s="198">
        <v>1043</v>
      </c>
      <c r="B1029" s="53">
        <v>40040</v>
      </c>
      <c r="C1029" s="199" t="s">
        <v>239</v>
      </c>
      <c r="D1029" s="199" t="s">
        <v>240</v>
      </c>
      <c r="E1029" s="199">
        <v>812</v>
      </c>
    </row>
    <row r="1030" spans="1:5">
      <c r="A1030" s="198">
        <v>1044</v>
      </c>
      <c r="B1030" s="53">
        <v>40040</v>
      </c>
      <c r="C1030" s="199" t="s">
        <v>239</v>
      </c>
      <c r="D1030" s="199" t="s">
        <v>240</v>
      </c>
      <c r="E1030" s="199">
        <v>45</v>
      </c>
    </row>
    <row r="1031" spans="1:5">
      <c r="A1031" s="198">
        <v>1045</v>
      </c>
      <c r="B1031" s="53">
        <v>40041</v>
      </c>
      <c r="C1031" s="199" t="s">
        <v>245</v>
      </c>
      <c r="D1031" s="199" t="s">
        <v>246</v>
      </c>
      <c r="E1031" s="199">
        <v>40</v>
      </c>
    </row>
    <row r="1032" spans="1:5">
      <c r="A1032" s="198">
        <v>1046</v>
      </c>
      <c r="B1032" s="53">
        <v>40041</v>
      </c>
      <c r="C1032" s="199" t="s">
        <v>245</v>
      </c>
      <c r="D1032" s="199" t="s">
        <v>246</v>
      </c>
      <c r="E1032" s="199">
        <v>57</v>
      </c>
    </row>
    <row r="1033" spans="1:5">
      <c r="A1033" s="198">
        <v>1047</v>
      </c>
      <c r="B1033" s="53">
        <v>40042</v>
      </c>
      <c r="C1033" s="199" t="s">
        <v>245</v>
      </c>
      <c r="D1033" s="199" t="s">
        <v>250</v>
      </c>
      <c r="E1033" s="199">
        <v>22500</v>
      </c>
    </row>
    <row r="1034" spans="1:5">
      <c r="A1034" s="198">
        <v>1048</v>
      </c>
      <c r="B1034" s="53">
        <v>40042</v>
      </c>
      <c r="C1034" s="199" t="s">
        <v>245</v>
      </c>
      <c r="D1034" s="199" t="s">
        <v>253</v>
      </c>
      <c r="E1034" s="199">
        <v>2000</v>
      </c>
    </row>
    <row r="1035" spans="1:5">
      <c r="A1035" s="198">
        <v>1049</v>
      </c>
      <c r="B1035" s="53">
        <v>40042</v>
      </c>
      <c r="C1035" s="199" t="s">
        <v>239</v>
      </c>
      <c r="D1035" s="199" t="s">
        <v>254</v>
      </c>
      <c r="E1035" s="199">
        <v>100</v>
      </c>
    </row>
    <row r="1036" spans="1:5">
      <c r="A1036" s="198">
        <v>1050</v>
      </c>
      <c r="B1036" s="53">
        <v>40042</v>
      </c>
      <c r="C1036" s="199" t="s">
        <v>239</v>
      </c>
      <c r="D1036" s="199" t="s">
        <v>240</v>
      </c>
      <c r="E1036" s="199">
        <v>50</v>
      </c>
    </row>
    <row r="1037" spans="1:5">
      <c r="A1037" s="198">
        <v>1051</v>
      </c>
      <c r="B1037" s="53">
        <v>40042</v>
      </c>
      <c r="C1037" s="199" t="s">
        <v>239</v>
      </c>
      <c r="D1037" s="199" t="s">
        <v>240</v>
      </c>
      <c r="E1037" s="199">
        <v>800</v>
      </c>
    </row>
    <row r="1038" spans="1:5">
      <c r="A1038" s="198">
        <v>1052</v>
      </c>
      <c r="B1038" s="53">
        <v>40042</v>
      </c>
      <c r="C1038" s="199" t="s">
        <v>239</v>
      </c>
      <c r="D1038" s="199" t="s">
        <v>254</v>
      </c>
      <c r="E1038" s="199">
        <v>160</v>
      </c>
    </row>
    <row r="1039" spans="1:5">
      <c r="A1039" s="198">
        <v>1053</v>
      </c>
      <c r="B1039" s="53">
        <v>40043</v>
      </c>
      <c r="C1039" s="199" t="s">
        <v>239</v>
      </c>
      <c r="D1039" s="199" t="s">
        <v>254</v>
      </c>
      <c r="E1039" s="199">
        <v>160</v>
      </c>
    </row>
    <row r="1040" spans="1:5">
      <c r="A1040" s="198">
        <v>1054</v>
      </c>
      <c r="B1040" s="53">
        <v>40043</v>
      </c>
      <c r="C1040" s="199" t="s">
        <v>239</v>
      </c>
      <c r="D1040" s="199" t="s">
        <v>254</v>
      </c>
      <c r="E1040" s="199">
        <v>100</v>
      </c>
    </row>
    <row r="1041" spans="1:5">
      <c r="A1041" s="198">
        <v>1055</v>
      </c>
      <c r="B1041" s="53">
        <v>40043</v>
      </c>
      <c r="C1041" s="199" t="s">
        <v>245</v>
      </c>
      <c r="D1041" s="199" t="s">
        <v>246</v>
      </c>
      <c r="E1041" s="199">
        <v>84</v>
      </c>
    </row>
    <row r="1042" spans="1:5">
      <c r="A1042" s="198">
        <v>1056</v>
      </c>
      <c r="B1042" s="53">
        <v>40043</v>
      </c>
      <c r="C1042" s="199" t="s">
        <v>245</v>
      </c>
      <c r="D1042" s="199" t="s">
        <v>246</v>
      </c>
      <c r="E1042" s="199">
        <v>25</v>
      </c>
    </row>
    <row r="1043" spans="1:5">
      <c r="A1043" s="198">
        <v>1057</v>
      </c>
      <c r="B1043" s="53">
        <v>40044</v>
      </c>
      <c r="C1043" s="199" t="s">
        <v>239</v>
      </c>
      <c r="D1043" s="199" t="s">
        <v>254</v>
      </c>
      <c r="E1043" s="199">
        <v>160</v>
      </c>
    </row>
    <row r="1044" spans="1:5">
      <c r="A1044" s="198">
        <v>1058</v>
      </c>
      <c r="B1044" s="53">
        <v>40044</v>
      </c>
      <c r="C1044" s="199" t="s">
        <v>239</v>
      </c>
      <c r="D1044" s="199" t="s">
        <v>254</v>
      </c>
      <c r="E1044" s="199">
        <v>130</v>
      </c>
    </row>
    <row r="1045" spans="1:5">
      <c r="A1045" s="198">
        <v>1059</v>
      </c>
      <c r="B1045" s="53">
        <v>40044</v>
      </c>
      <c r="C1045" s="199" t="s">
        <v>239</v>
      </c>
      <c r="D1045" s="199" t="s">
        <v>240</v>
      </c>
      <c r="E1045" s="199">
        <v>50</v>
      </c>
    </row>
    <row r="1046" spans="1:5">
      <c r="A1046" s="198">
        <v>1060</v>
      </c>
      <c r="B1046" s="53">
        <v>40044</v>
      </c>
      <c r="C1046" s="199" t="s">
        <v>241</v>
      </c>
      <c r="D1046" s="199" t="s">
        <v>257</v>
      </c>
      <c r="E1046" s="199">
        <v>540</v>
      </c>
    </row>
    <row r="1047" spans="1:5">
      <c r="A1047" s="198">
        <v>1061</v>
      </c>
      <c r="B1047" s="53">
        <v>40044</v>
      </c>
      <c r="C1047" s="199" t="s">
        <v>249</v>
      </c>
      <c r="D1047" s="199" t="s">
        <v>249</v>
      </c>
      <c r="E1047" s="199">
        <v>500</v>
      </c>
    </row>
    <row r="1048" spans="1:5">
      <c r="A1048" s="198">
        <v>1062</v>
      </c>
      <c r="B1048" s="53">
        <v>40045</v>
      </c>
      <c r="C1048" s="199" t="s">
        <v>245</v>
      </c>
      <c r="D1048" s="199" t="s">
        <v>258</v>
      </c>
      <c r="E1048" s="199">
        <v>900</v>
      </c>
    </row>
    <row r="1049" spans="1:5">
      <c r="A1049" s="198">
        <v>1063</v>
      </c>
      <c r="B1049" s="53">
        <v>40045</v>
      </c>
      <c r="C1049" s="199" t="s">
        <v>239</v>
      </c>
      <c r="D1049" s="199" t="s">
        <v>254</v>
      </c>
      <c r="E1049" s="199">
        <v>160</v>
      </c>
    </row>
    <row r="1050" spans="1:5">
      <c r="A1050" s="198">
        <v>1064</v>
      </c>
      <c r="B1050" s="53">
        <v>40045</v>
      </c>
      <c r="C1050" s="199" t="s">
        <v>239</v>
      </c>
      <c r="D1050" s="199" t="s">
        <v>254</v>
      </c>
      <c r="E1050" s="199">
        <v>130</v>
      </c>
    </row>
    <row r="1051" spans="1:5">
      <c r="A1051" s="198">
        <v>1065</v>
      </c>
      <c r="B1051" s="53">
        <v>40045</v>
      </c>
      <c r="C1051" s="199" t="s">
        <v>248</v>
      </c>
      <c r="D1051" s="199" t="s">
        <v>260</v>
      </c>
      <c r="E1051" s="199">
        <v>250</v>
      </c>
    </row>
    <row r="1052" spans="1:5">
      <c r="A1052" s="198">
        <v>1066</v>
      </c>
      <c r="B1052" s="53">
        <v>40046</v>
      </c>
      <c r="C1052" s="199" t="s">
        <v>239</v>
      </c>
      <c r="D1052" s="199" t="s">
        <v>254</v>
      </c>
      <c r="E1052" s="199">
        <v>160</v>
      </c>
    </row>
    <row r="1053" spans="1:5">
      <c r="A1053" s="198">
        <v>1067</v>
      </c>
      <c r="B1053" s="53">
        <v>40046</v>
      </c>
      <c r="C1053" s="199" t="s">
        <v>239</v>
      </c>
      <c r="D1053" s="199" t="s">
        <v>254</v>
      </c>
      <c r="E1053" s="199">
        <v>126</v>
      </c>
    </row>
    <row r="1054" spans="1:5">
      <c r="A1054" s="198">
        <v>1068</v>
      </c>
      <c r="B1054" s="53">
        <v>40047</v>
      </c>
      <c r="C1054" s="199" t="s">
        <v>245</v>
      </c>
      <c r="D1054" s="199" t="s">
        <v>246</v>
      </c>
      <c r="E1054" s="199">
        <v>22</v>
      </c>
    </row>
    <row r="1055" spans="1:5">
      <c r="A1055" s="198">
        <v>1069</v>
      </c>
      <c r="B1055" s="53">
        <v>40047</v>
      </c>
      <c r="C1055" s="199" t="s">
        <v>245</v>
      </c>
      <c r="D1055" s="199" t="s">
        <v>246</v>
      </c>
      <c r="E1055" s="199">
        <v>56</v>
      </c>
    </row>
    <row r="1056" spans="1:5">
      <c r="A1056" s="198">
        <v>1070</v>
      </c>
      <c r="B1056" s="53">
        <v>40047</v>
      </c>
      <c r="C1056" s="199" t="s">
        <v>239</v>
      </c>
      <c r="D1056" s="199" t="s">
        <v>240</v>
      </c>
      <c r="E1056" s="199">
        <v>71</v>
      </c>
    </row>
    <row r="1057" spans="1:5">
      <c r="A1057" s="198">
        <v>1071</v>
      </c>
      <c r="B1057" s="53">
        <v>40047</v>
      </c>
      <c r="C1057" s="199" t="s">
        <v>239</v>
      </c>
      <c r="D1057" s="199" t="s">
        <v>240</v>
      </c>
      <c r="E1057" s="199">
        <v>30</v>
      </c>
    </row>
    <row r="1058" spans="1:5">
      <c r="A1058" s="198">
        <v>1073</v>
      </c>
      <c r="B1058" s="53">
        <v>40047</v>
      </c>
      <c r="C1058" s="199" t="s">
        <v>248</v>
      </c>
      <c r="D1058" s="199" t="s">
        <v>248</v>
      </c>
      <c r="E1058" s="199">
        <v>1700</v>
      </c>
    </row>
    <row r="1059" spans="1:5">
      <c r="A1059" s="198">
        <v>1074</v>
      </c>
      <c r="B1059" s="53">
        <v>40047</v>
      </c>
      <c r="C1059" s="199" t="s">
        <v>243</v>
      </c>
      <c r="D1059" s="199" t="s">
        <v>244</v>
      </c>
      <c r="E1059" s="199">
        <v>330</v>
      </c>
    </row>
    <row r="1060" spans="1:5">
      <c r="A1060" s="198">
        <v>1075</v>
      </c>
      <c r="B1060" s="53">
        <v>40047</v>
      </c>
      <c r="C1060" s="199" t="s">
        <v>239</v>
      </c>
      <c r="D1060" s="199" t="s">
        <v>240</v>
      </c>
      <c r="E1060" s="199">
        <v>245</v>
      </c>
    </row>
    <row r="1061" spans="1:5">
      <c r="A1061" s="198">
        <v>1076</v>
      </c>
      <c r="B1061" s="53">
        <v>40047</v>
      </c>
      <c r="C1061" s="199" t="s">
        <v>239</v>
      </c>
      <c r="D1061" s="199" t="s">
        <v>240</v>
      </c>
      <c r="E1061" s="199">
        <v>332</v>
      </c>
    </row>
    <row r="1062" spans="1:5">
      <c r="A1062" s="198">
        <v>1077</v>
      </c>
      <c r="B1062" s="53">
        <v>40047</v>
      </c>
      <c r="C1062" s="199" t="s">
        <v>239</v>
      </c>
      <c r="D1062" s="199" t="s">
        <v>240</v>
      </c>
      <c r="E1062" s="199">
        <v>26</v>
      </c>
    </row>
    <row r="1063" spans="1:5">
      <c r="A1063" s="198">
        <v>1078</v>
      </c>
      <c r="B1063" s="53">
        <v>40047</v>
      </c>
      <c r="C1063" s="199" t="s">
        <v>239</v>
      </c>
      <c r="D1063" s="199" t="s">
        <v>240</v>
      </c>
      <c r="E1063" s="199">
        <v>74</v>
      </c>
    </row>
    <row r="1064" spans="1:5">
      <c r="A1064" s="198">
        <v>1079</v>
      </c>
      <c r="B1064" s="53">
        <v>40047</v>
      </c>
      <c r="C1064" s="199" t="s">
        <v>239</v>
      </c>
      <c r="D1064" s="199" t="s">
        <v>240</v>
      </c>
      <c r="E1064" s="199">
        <v>80</v>
      </c>
    </row>
    <row r="1065" spans="1:5">
      <c r="A1065" s="198">
        <v>1080</v>
      </c>
      <c r="B1065" s="53">
        <v>40047</v>
      </c>
      <c r="C1065" s="199" t="s">
        <v>239</v>
      </c>
      <c r="D1065" s="199" t="s">
        <v>240</v>
      </c>
      <c r="E1065" s="199">
        <v>85</v>
      </c>
    </row>
    <row r="1066" spans="1:5">
      <c r="A1066" s="198">
        <v>1081</v>
      </c>
      <c r="B1066" s="53">
        <v>40047</v>
      </c>
      <c r="C1066" s="199" t="s">
        <v>239</v>
      </c>
      <c r="D1066" s="199" t="s">
        <v>240</v>
      </c>
      <c r="E1066" s="199">
        <v>188</v>
      </c>
    </row>
    <row r="1067" spans="1:5">
      <c r="A1067" s="198">
        <v>1082</v>
      </c>
      <c r="B1067" s="53">
        <v>40048</v>
      </c>
      <c r="C1067" s="199" t="s">
        <v>249</v>
      </c>
      <c r="D1067" s="199" t="s">
        <v>249</v>
      </c>
      <c r="E1067" s="199">
        <v>500</v>
      </c>
    </row>
    <row r="1068" spans="1:5">
      <c r="A1068" s="198">
        <v>1083</v>
      </c>
      <c r="B1068" s="53">
        <v>40049</v>
      </c>
      <c r="C1068" s="199" t="s">
        <v>245</v>
      </c>
      <c r="D1068" s="199" t="s">
        <v>246</v>
      </c>
      <c r="E1068" s="199">
        <v>882</v>
      </c>
    </row>
    <row r="1069" spans="1:5">
      <c r="A1069" s="198">
        <v>1084</v>
      </c>
      <c r="B1069" s="53">
        <v>40049</v>
      </c>
      <c r="C1069" s="199" t="s">
        <v>239</v>
      </c>
      <c r="D1069" s="199" t="s">
        <v>254</v>
      </c>
      <c r="E1069" s="199">
        <v>142</v>
      </c>
    </row>
    <row r="1070" spans="1:5">
      <c r="A1070" s="198">
        <v>1085</v>
      </c>
      <c r="B1070" s="53">
        <v>40049</v>
      </c>
      <c r="C1070" s="199" t="s">
        <v>239</v>
      </c>
      <c r="D1070" s="199" t="s">
        <v>254</v>
      </c>
      <c r="E1070" s="199">
        <v>111</v>
      </c>
    </row>
    <row r="1071" spans="1:5">
      <c r="A1071" s="198">
        <v>1086</v>
      </c>
      <c r="B1071" s="53">
        <v>40049</v>
      </c>
      <c r="C1071" s="199" t="s">
        <v>239</v>
      </c>
      <c r="D1071" s="199" t="s">
        <v>240</v>
      </c>
      <c r="E1071" s="199">
        <v>100</v>
      </c>
    </row>
    <row r="1072" spans="1:5">
      <c r="A1072" s="198">
        <v>1087</v>
      </c>
      <c r="B1072" s="53">
        <v>40049</v>
      </c>
      <c r="C1072" s="199" t="s">
        <v>245</v>
      </c>
      <c r="D1072" s="199" t="s">
        <v>246</v>
      </c>
      <c r="E1072" s="199">
        <v>980</v>
      </c>
    </row>
    <row r="1073" spans="1:5">
      <c r="A1073" s="198">
        <v>1088</v>
      </c>
      <c r="B1073" s="53">
        <v>40050</v>
      </c>
      <c r="C1073" s="199" t="s">
        <v>239</v>
      </c>
      <c r="D1073" s="199" t="s">
        <v>240</v>
      </c>
      <c r="E1073" s="199">
        <v>24</v>
      </c>
    </row>
    <row r="1074" spans="1:5">
      <c r="A1074" s="198">
        <v>1089</v>
      </c>
      <c r="B1074" s="53">
        <v>40050</v>
      </c>
      <c r="C1074" s="199" t="s">
        <v>239</v>
      </c>
      <c r="D1074" s="199" t="s">
        <v>254</v>
      </c>
      <c r="E1074" s="199">
        <v>180</v>
      </c>
    </row>
    <row r="1075" spans="1:5">
      <c r="A1075" s="198">
        <v>1090</v>
      </c>
      <c r="B1075" s="53">
        <v>40050</v>
      </c>
      <c r="C1075" s="199" t="s">
        <v>239</v>
      </c>
      <c r="D1075" s="199" t="s">
        <v>254</v>
      </c>
      <c r="E1075" s="199">
        <v>143</v>
      </c>
    </row>
    <row r="1076" spans="1:5">
      <c r="A1076" s="198">
        <v>1091</v>
      </c>
      <c r="B1076" s="53">
        <v>40051</v>
      </c>
      <c r="C1076" s="199" t="s">
        <v>239</v>
      </c>
      <c r="D1076" s="199" t="s">
        <v>254</v>
      </c>
      <c r="E1076" s="199">
        <v>149</v>
      </c>
    </row>
    <row r="1077" spans="1:5">
      <c r="A1077" s="198">
        <v>1092</v>
      </c>
      <c r="B1077" s="53">
        <v>40051</v>
      </c>
      <c r="C1077" s="199" t="s">
        <v>239</v>
      </c>
      <c r="D1077" s="199" t="s">
        <v>254</v>
      </c>
      <c r="E1077" s="199">
        <v>100</v>
      </c>
    </row>
    <row r="1078" spans="1:5">
      <c r="A1078" s="198">
        <v>1093</v>
      </c>
      <c r="B1078" s="53">
        <v>40051</v>
      </c>
      <c r="C1078" s="199" t="s">
        <v>245</v>
      </c>
      <c r="D1078" s="199" t="s">
        <v>253</v>
      </c>
      <c r="E1078" s="199">
        <v>700</v>
      </c>
    </row>
    <row r="1079" spans="1:5">
      <c r="A1079" s="198">
        <v>1094</v>
      </c>
      <c r="B1079" s="53">
        <v>40052</v>
      </c>
      <c r="C1079" s="199" t="s">
        <v>239</v>
      </c>
      <c r="D1079" s="199" t="s">
        <v>254</v>
      </c>
      <c r="E1079" s="199">
        <v>152</v>
      </c>
    </row>
    <row r="1080" spans="1:5">
      <c r="A1080" s="198">
        <v>1095</v>
      </c>
      <c r="B1080" s="53">
        <v>40052</v>
      </c>
      <c r="C1080" s="199" t="s">
        <v>239</v>
      </c>
      <c r="D1080" s="199" t="s">
        <v>254</v>
      </c>
      <c r="E1080" s="199">
        <v>126</v>
      </c>
    </row>
    <row r="1081" spans="1:5">
      <c r="A1081" s="198">
        <v>1096</v>
      </c>
      <c r="B1081" s="53">
        <v>40052</v>
      </c>
      <c r="C1081" s="199" t="s">
        <v>239</v>
      </c>
      <c r="D1081" s="199" t="s">
        <v>240</v>
      </c>
      <c r="E1081" s="199">
        <v>50</v>
      </c>
    </row>
    <row r="1082" spans="1:5">
      <c r="A1082" s="198">
        <v>1097</v>
      </c>
      <c r="B1082" s="53">
        <v>40052</v>
      </c>
      <c r="C1082" s="199" t="s">
        <v>243</v>
      </c>
      <c r="D1082" s="199" t="s">
        <v>244</v>
      </c>
      <c r="E1082" s="199">
        <v>1565</v>
      </c>
    </row>
    <row r="1083" spans="1:5">
      <c r="A1083" s="198">
        <v>1098</v>
      </c>
      <c r="B1083" s="53">
        <v>40052</v>
      </c>
      <c r="C1083" s="199" t="s">
        <v>248</v>
      </c>
      <c r="D1083" s="199" t="s">
        <v>248</v>
      </c>
      <c r="E1083" s="199">
        <v>1048</v>
      </c>
    </row>
    <row r="1084" spans="1:5">
      <c r="A1084" s="198">
        <v>1099</v>
      </c>
      <c r="B1084" s="53">
        <v>40052</v>
      </c>
      <c r="C1084" s="199" t="s">
        <v>248</v>
      </c>
      <c r="D1084" s="199" t="s">
        <v>248</v>
      </c>
      <c r="E1084" s="199">
        <v>801</v>
      </c>
    </row>
    <row r="1085" spans="1:5">
      <c r="A1085" s="198">
        <v>1100</v>
      </c>
      <c r="B1085" s="53">
        <v>40052</v>
      </c>
      <c r="C1085" s="199" t="s">
        <v>248</v>
      </c>
      <c r="D1085" s="199" t="s">
        <v>248</v>
      </c>
      <c r="E1085" s="199">
        <v>1500</v>
      </c>
    </row>
    <row r="1086" spans="1:5">
      <c r="A1086" s="198">
        <v>1101</v>
      </c>
      <c r="B1086" s="53">
        <v>40052</v>
      </c>
      <c r="C1086" s="199" t="s">
        <v>239</v>
      </c>
      <c r="D1086" s="199" t="s">
        <v>240</v>
      </c>
      <c r="E1086" s="199">
        <v>77</v>
      </c>
    </row>
    <row r="1087" spans="1:5">
      <c r="A1087" s="198">
        <v>1102</v>
      </c>
      <c r="B1087" s="53">
        <v>40052</v>
      </c>
      <c r="C1087" s="199" t="s">
        <v>239</v>
      </c>
      <c r="D1087" s="199" t="s">
        <v>240</v>
      </c>
      <c r="E1087" s="199">
        <v>26</v>
      </c>
    </row>
    <row r="1088" spans="1:5">
      <c r="A1088" s="198">
        <v>1103</v>
      </c>
      <c r="B1088" s="53">
        <v>40052</v>
      </c>
      <c r="C1088" s="199" t="s">
        <v>239</v>
      </c>
      <c r="D1088" s="199" t="s">
        <v>240</v>
      </c>
      <c r="E1088" s="199">
        <v>653</v>
      </c>
    </row>
    <row r="1089" spans="1:5">
      <c r="A1089" s="198">
        <v>1104</v>
      </c>
      <c r="B1089" s="53">
        <v>40052</v>
      </c>
      <c r="C1089" s="199" t="s">
        <v>239</v>
      </c>
      <c r="D1089" s="199" t="s">
        <v>240</v>
      </c>
      <c r="E1089" s="199">
        <v>164</v>
      </c>
    </row>
    <row r="1090" spans="1:5">
      <c r="A1090" s="198">
        <v>1105</v>
      </c>
      <c r="B1090" s="53">
        <v>40052</v>
      </c>
      <c r="C1090" s="199" t="s">
        <v>239</v>
      </c>
      <c r="D1090" s="199" t="s">
        <v>240</v>
      </c>
      <c r="E1090" s="199">
        <v>128</v>
      </c>
    </row>
    <row r="1091" spans="1:5">
      <c r="A1091" s="198">
        <v>1106</v>
      </c>
      <c r="B1091" s="53">
        <v>40052</v>
      </c>
      <c r="C1091" s="199" t="s">
        <v>239</v>
      </c>
      <c r="D1091" s="199" t="s">
        <v>240</v>
      </c>
      <c r="E1091" s="199">
        <v>90</v>
      </c>
    </row>
    <row r="1092" spans="1:5">
      <c r="A1092" s="198">
        <v>1107</v>
      </c>
      <c r="B1092" s="53">
        <v>40052</v>
      </c>
      <c r="C1092" s="199" t="s">
        <v>239</v>
      </c>
      <c r="D1092" s="199" t="s">
        <v>240</v>
      </c>
      <c r="E1092" s="199">
        <v>167</v>
      </c>
    </row>
    <row r="1093" spans="1:5">
      <c r="A1093" s="198">
        <v>1108</v>
      </c>
      <c r="B1093" s="53">
        <v>40052</v>
      </c>
      <c r="C1093" s="199" t="s">
        <v>239</v>
      </c>
      <c r="D1093" s="199" t="s">
        <v>240</v>
      </c>
      <c r="E1093" s="199">
        <v>340</v>
      </c>
    </row>
    <row r="1094" spans="1:5">
      <c r="A1094" s="198">
        <v>1109</v>
      </c>
      <c r="B1094" s="53">
        <v>40053</v>
      </c>
      <c r="C1094" s="199" t="s">
        <v>239</v>
      </c>
      <c r="D1094" s="199" t="s">
        <v>254</v>
      </c>
      <c r="E1094" s="199">
        <v>160</v>
      </c>
    </row>
    <row r="1095" spans="1:5">
      <c r="A1095" s="198">
        <v>1110</v>
      </c>
      <c r="B1095" s="53">
        <v>40053</v>
      </c>
      <c r="C1095" s="199" t="s">
        <v>239</v>
      </c>
      <c r="D1095" s="199" t="s">
        <v>254</v>
      </c>
      <c r="E1095" s="199">
        <v>260</v>
      </c>
    </row>
    <row r="1096" spans="1:5">
      <c r="A1096" s="198">
        <v>1111</v>
      </c>
      <c r="B1096" s="53">
        <v>40054</v>
      </c>
      <c r="C1096" s="199" t="s">
        <v>243</v>
      </c>
      <c r="D1096" s="199" t="s">
        <v>244</v>
      </c>
      <c r="E1096" s="199">
        <v>465</v>
      </c>
    </row>
    <row r="1097" spans="1:5">
      <c r="A1097" s="198">
        <v>1112</v>
      </c>
      <c r="B1097" s="53">
        <v>40054</v>
      </c>
      <c r="C1097" s="199" t="s">
        <v>243</v>
      </c>
      <c r="D1097" s="199" t="s">
        <v>244</v>
      </c>
      <c r="E1097" s="199">
        <v>5000</v>
      </c>
    </row>
    <row r="1098" spans="1:5">
      <c r="A1098" s="198">
        <v>1113</v>
      </c>
      <c r="B1098" s="53">
        <v>40055</v>
      </c>
      <c r="C1098" s="199" t="s">
        <v>249</v>
      </c>
      <c r="D1098" s="199" t="s">
        <v>249</v>
      </c>
      <c r="E1098" s="199">
        <v>500</v>
      </c>
    </row>
    <row r="1099" spans="1:5">
      <c r="A1099" s="198">
        <v>1114</v>
      </c>
      <c r="B1099" s="53">
        <v>40055</v>
      </c>
      <c r="C1099" s="199" t="s">
        <v>239</v>
      </c>
      <c r="D1099" s="199" t="s">
        <v>240</v>
      </c>
      <c r="E1099" s="199">
        <v>89</v>
      </c>
    </row>
    <row r="1100" spans="1:5">
      <c r="A1100" s="198">
        <v>1115</v>
      </c>
      <c r="B1100" s="53">
        <v>40056</v>
      </c>
      <c r="C1100" s="199" t="s">
        <v>243</v>
      </c>
      <c r="D1100" s="199" t="s">
        <v>251</v>
      </c>
      <c r="E1100" s="199">
        <v>80</v>
      </c>
    </row>
    <row r="1101" spans="1:5">
      <c r="A1101" s="198">
        <v>1116</v>
      </c>
      <c r="B1101" s="53">
        <v>40056</v>
      </c>
      <c r="C1101" s="199" t="s">
        <v>239</v>
      </c>
      <c r="D1101" s="199" t="s">
        <v>254</v>
      </c>
      <c r="E1101" s="199">
        <v>50</v>
      </c>
    </row>
    <row r="1102" spans="1:5">
      <c r="A1102" s="198">
        <v>1117</v>
      </c>
      <c r="B1102" s="53">
        <v>40056</v>
      </c>
      <c r="C1102" s="199" t="s">
        <v>237</v>
      </c>
      <c r="D1102" s="199" t="s">
        <v>238</v>
      </c>
      <c r="E1102" s="199">
        <v>100</v>
      </c>
    </row>
    <row r="1103" spans="1:5">
      <c r="A1103" s="198">
        <v>1118</v>
      </c>
      <c r="B1103" s="53">
        <v>40056</v>
      </c>
      <c r="C1103" s="199" t="s">
        <v>245</v>
      </c>
      <c r="D1103" s="199" t="s">
        <v>246</v>
      </c>
      <c r="E1103" s="199">
        <v>255</v>
      </c>
    </row>
    <row r="1104" spans="1:5">
      <c r="A1104" s="198">
        <v>1119</v>
      </c>
      <c r="B1104" s="53">
        <v>40056</v>
      </c>
      <c r="C1104" s="199" t="s">
        <v>239</v>
      </c>
      <c r="D1104" s="199" t="s">
        <v>254</v>
      </c>
      <c r="E1104" s="199">
        <v>150</v>
      </c>
    </row>
    <row r="1105" spans="1:5">
      <c r="A1105" s="198">
        <v>1120</v>
      </c>
      <c r="B1105" s="53">
        <v>40057</v>
      </c>
      <c r="C1105" s="199" t="s">
        <v>239</v>
      </c>
      <c r="D1105" s="199" t="s">
        <v>254</v>
      </c>
      <c r="E1105" s="199">
        <v>150</v>
      </c>
    </row>
    <row r="1106" spans="1:5">
      <c r="A1106" s="198">
        <v>1121</v>
      </c>
      <c r="B1106" s="53">
        <v>40057</v>
      </c>
      <c r="C1106" s="199" t="s">
        <v>239</v>
      </c>
      <c r="D1106" s="199" t="s">
        <v>254</v>
      </c>
      <c r="E1106" s="199">
        <v>147</v>
      </c>
    </row>
    <row r="1107" spans="1:5">
      <c r="A1107" s="198">
        <v>1122</v>
      </c>
      <c r="B1107" s="53">
        <v>40057</v>
      </c>
      <c r="C1107" s="199" t="s">
        <v>248</v>
      </c>
      <c r="D1107" s="199" t="s">
        <v>248</v>
      </c>
      <c r="E1107" s="199">
        <v>1890</v>
      </c>
    </row>
    <row r="1108" spans="1:5">
      <c r="A1108" s="198">
        <v>1123</v>
      </c>
      <c r="B1108" s="53">
        <v>40057</v>
      </c>
      <c r="C1108" s="199" t="s">
        <v>239</v>
      </c>
      <c r="D1108" s="199" t="s">
        <v>240</v>
      </c>
      <c r="E1108" s="199">
        <v>125</v>
      </c>
    </row>
    <row r="1109" spans="1:5">
      <c r="A1109" s="198">
        <v>1124</v>
      </c>
      <c r="B1109" s="53">
        <v>40058</v>
      </c>
      <c r="C1109" s="199" t="s">
        <v>239</v>
      </c>
      <c r="D1109" s="199" t="s">
        <v>254</v>
      </c>
      <c r="E1109" s="199">
        <v>138</v>
      </c>
    </row>
    <row r="1110" spans="1:5">
      <c r="A1110" s="198">
        <v>1125</v>
      </c>
      <c r="B1110" s="53">
        <v>40058</v>
      </c>
      <c r="C1110" s="199" t="s">
        <v>239</v>
      </c>
      <c r="D1110" s="199" t="s">
        <v>240</v>
      </c>
      <c r="E1110" s="199">
        <v>150</v>
      </c>
    </row>
    <row r="1111" spans="1:5">
      <c r="A1111" s="198">
        <v>1126</v>
      </c>
      <c r="B1111" s="53">
        <v>40058</v>
      </c>
      <c r="C1111" s="199" t="s">
        <v>239</v>
      </c>
      <c r="D1111" s="199" t="s">
        <v>254</v>
      </c>
      <c r="E1111" s="199">
        <v>150</v>
      </c>
    </row>
    <row r="1112" spans="1:5">
      <c r="A1112" s="198">
        <v>1127</v>
      </c>
      <c r="B1112" s="53">
        <v>40059</v>
      </c>
      <c r="C1112" s="199" t="s">
        <v>239</v>
      </c>
      <c r="D1112" s="199" t="s">
        <v>254</v>
      </c>
      <c r="E1112" s="199">
        <v>159</v>
      </c>
    </row>
    <row r="1113" spans="1:5">
      <c r="A1113" s="198">
        <v>1128</v>
      </c>
      <c r="B1113" s="53">
        <v>40059</v>
      </c>
      <c r="C1113" s="199" t="s">
        <v>239</v>
      </c>
      <c r="D1113" s="199" t="s">
        <v>254</v>
      </c>
      <c r="E1113" s="199">
        <v>1400</v>
      </c>
    </row>
    <row r="1114" spans="1:5">
      <c r="A1114" s="198">
        <v>1129</v>
      </c>
      <c r="B1114" s="53">
        <v>40059</v>
      </c>
      <c r="C1114" s="199" t="s">
        <v>245</v>
      </c>
      <c r="D1114" s="199" t="s">
        <v>250</v>
      </c>
      <c r="E1114" s="199">
        <v>2111.5</v>
      </c>
    </row>
    <row r="1115" spans="1:5">
      <c r="A1115" s="198">
        <v>1130</v>
      </c>
      <c r="B1115" s="53">
        <v>40060</v>
      </c>
      <c r="C1115" s="199" t="s">
        <v>239</v>
      </c>
      <c r="D1115" s="199" t="s">
        <v>254</v>
      </c>
      <c r="E1115" s="199">
        <v>105</v>
      </c>
    </row>
    <row r="1116" spans="1:5">
      <c r="A1116" s="198">
        <v>1131</v>
      </c>
      <c r="B1116" s="53">
        <v>40060</v>
      </c>
      <c r="C1116" s="199" t="s">
        <v>241</v>
      </c>
      <c r="D1116" s="199" t="s">
        <v>257</v>
      </c>
      <c r="E1116" s="199">
        <v>820</v>
      </c>
    </row>
    <row r="1117" spans="1:5">
      <c r="A1117" s="198">
        <v>1132</v>
      </c>
      <c r="B1117" s="53">
        <v>40060</v>
      </c>
      <c r="C1117" s="199" t="s">
        <v>239</v>
      </c>
      <c r="D1117" s="199" t="s">
        <v>254</v>
      </c>
      <c r="E1117" s="199">
        <v>150</v>
      </c>
    </row>
    <row r="1118" spans="1:5">
      <c r="A1118" s="198">
        <v>1133</v>
      </c>
      <c r="B1118" s="53">
        <v>40060</v>
      </c>
      <c r="C1118" s="199" t="s">
        <v>239</v>
      </c>
      <c r="D1118" s="199" t="s">
        <v>240</v>
      </c>
      <c r="E1118" s="199">
        <v>47</v>
      </c>
    </row>
    <row r="1119" spans="1:5">
      <c r="A1119" s="198">
        <v>1134</v>
      </c>
      <c r="B1119" s="53">
        <v>40061</v>
      </c>
      <c r="C1119" s="199" t="s">
        <v>243</v>
      </c>
      <c r="D1119" s="199" t="s">
        <v>244</v>
      </c>
      <c r="E1119" s="199">
        <v>1465</v>
      </c>
    </row>
    <row r="1120" spans="1:5">
      <c r="A1120" s="198">
        <v>1135</v>
      </c>
      <c r="B1120" s="53">
        <v>40063</v>
      </c>
      <c r="C1120" s="199" t="s">
        <v>239</v>
      </c>
      <c r="D1120" s="199" t="s">
        <v>254</v>
      </c>
      <c r="E1120" s="199">
        <v>147</v>
      </c>
    </row>
    <row r="1121" spans="1:5">
      <c r="A1121" s="198">
        <v>1136</v>
      </c>
      <c r="B1121" s="53">
        <v>40063</v>
      </c>
      <c r="C1121" s="199" t="s">
        <v>241</v>
      </c>
      <c r="D1121" s="199" t="s">
        <v>247</v>
      </c>
      <c r="E1121" s="199">
        <v>1774</v>
      </c>
    </row>
    <row r="1122" spans="1:5">
      <c r="A1122" s="198">
        <v>1137</v>
      </c>
      <c r="B1122" s="53">
        <v>40063</v>
      </c>
      <c r="C1122" s="199" t="s">
        <v>239</v>
      </c>
      <c r="D1122" s="199" t="s">
        <v>254</v>
      </c>
      <c r="E1122" s="199">
        <v>108</v>
      </c>
    </row>
    <row r="1123" spans="1:5">
      <c r="A1123" s="198">
        <v>1138</v>
      </c>
      <c r="B1123" s="53">
        <v>40064</v>
      </c>
      <c r="C1123" s="199" t="s">
        <v>239</v>
      </c>
      <c r="D1123" s="199" t="s">
        <v>254</v>
      </c>
      <c r="E1123" s="199">
        <v>150</v>
      </c>
    </row>
    <row r="1124" spans="1:5">
      <c r="A1124" s="198">
        <v>1140</v>
      </c>
      <c r="B1124" s="53">
        <v>40064</v>
      </c>
      <c r="C1124" s="199" t="s">
        <v>249</v>
      </c>
      <c r="D1124" s="199" t="s">
        <v>249</v>
      </c>
      <c r="E1124" s="199">
        <v>500</v>
      </c>
    </row>
    <row r="1125" spans="1:5">
      <c r="A1125" s="198">
        <v>1141</v>
      </c>
      <c r="B1125" s="53">
        <v>40064</v>
      </c>
      <c r="C1125" s="199" t="s">
        <v>239</v>
      </c>
      <c r="D1125" s="199" t="s">
        <v>240</v>
      </c>
      <c r="E1125" s="199">
        <v>76</v>
      </c>
    </row>
    <row r="1126" spans="1:5">
      <c r="A1126" s="198">
        <v>1142</v>
      </c>
      <c r="B1126" s="53">
        <v>40064</v>
      </c>
      <c r="C1126" s="199" t="s">
        <v>239</v>
      </c>
      <c r="D1126" s="199" t="s">
        <v>240</v>
      </c>
      <c r="E1126" s="199">
        <v>144</v>
      </c>
    </row>
    <row r="1127" spans="1:5">
      <c r="A1127" s="198">
        <v>1143</v>
      </c>
      <c r="B1127" s="53">
        <v>40064</v>
      </c>
      <c r="C1127" s="199" t="s">
        <v>239</v>
      </c>
      <c r="D1127" s="199" t="s">
        <v>240</v>
      </c>
      <c r="E1127" s="199">
        <v>268</v>
      </c>
    </row>
    <row r="1128" spans="1:5">
      <c r="A1128" s="198">
        <v>1144</v>
      </c>
      <c r="B1128" s="53">
        <v>40064</v>
      </c>
      <c r="C1128" s="199" t="s">
        <v>239</v>
      </c>
      <c r="D1128" s="199" t="s">
        <v>240</v>
      </c>
      <c r="E1128" s="199">
        <v>296</v>
      </c>
    </row>
    <row r="1129" spans="1:5">
      <c r="A1129" s="198">
        <v>1145</v>
      </c>
      <c r="B1129" s="53">
        <v>40064</v>
      </c>
      <c r="C1129" s="199" t="s">
        <v>239</v>
      </c>
      <c r="D1129" s="199" t="s">
        <v>240</v>
      </c>
      <c r="E1129" s="199">
        <v>102</v>
      </c>
    </row>
    <row r="1130" spans="1:5">
      <c r="A1130" s="198">
        <v>1146</v>
      </c>
      <c r="B1130" s="53">
        <v>40064</v>
      </c>
      <c r="C1130" s="199" t="s">
        <v>239</v>
      </c>
      <c r="D1130" s="199" t="s">
        <v>240</v>
      </c>
      <c r="E1130" s="199">
        <v>49</v>
      </c>
    </row>
    <row r="1131" spans="1:5">
      <c r="A1131" s="198">
        <v>1147</v>
      </c>
      <c r="B1131" s="53">
        <v>40064</v>
      </c>
      <c r="C1131" s="199" t="s">
        <v>239</v>
      </c>
      <c r="D1131" s="199" t="s">
        <v>240</v>
      </c>
      <c r="E1131" s="199">
        <v>58</v>
      </c>
    </row>
    <row r="1132" spans="1:5">
      <c r="A1132" s="198">
        <v>1148</v>
      </c>
      <c r="B1132" s="53">
        <v>40064</v>
      </c>
      <c r="C1132" s="199" t="s">
        <v>239</v>
      </c>
      <c r="D1132" s="199" t="s">
        <v>240</v>
      </c>
      <c r="E1132" s="199">
        <v>150</v>
      </c>
    </row>
    <row r="1133" spans="1:5">
      <c r="A1133" s="198">
        <v>1149</v>
      </c>
      <c r="B1133" s="53">
        <v>40064</v>
      </c>
      <c r="C1133" s="199" t="s">
        <v>239</v>
      </c>
      <c r="D1133" s="199" t="s">
        <v>240</v>
      </c>
      <c r="E1133" s="199">
        <v>110</v>
      </c>
    </row>
    <row r="1134" spans="1:5">
      <c r="A1134" s="198">
        <v>1150</v>
      </c>
      <c r="B1134" s="53">
        <v>40064</v>
      </c>
      <c r="C1134" s="199" t="s">
        <v>239</v>
      </c>
      <c r="D1134" s="199" t="s">
        <v>240</v>
      </c>
      <c r="E1134" s="199">
        <v>85</v>
      </c>
    </row>
    <row r="1135" spans="1:5">
      <c r="A1135" s="198">
        <v>1151</v>
      </c>
      <c r="B1135" s="53">
        <v>40064</v>
      </c>
      <c r="C1135" s="199" t="s">
        <v>241</v>
      </c>
      <c r="D1135" s="199" t="s">
        <v>242</v>
      </c>
      <c r="E1135" s="199">
        <v>212</v>
      </c>
    </row>
    <row r="1136" spans="1:5">
      <c r="A1136" s="198">
        <v>1152</v>
      </c>
      <c r="B1136" s="53">
        <v>40064</v>
      </c>
      <c r="C1136" s="199" t="s">
        <v>239</v>
      </c>
      <c r="D1136" s="199" t="s">
        <v>240</v>
      </c>
      <c r="E1136" s="199">
        <v>66</v>
      </c>
    </row>
    <row r="1137" spans="1:5">
      <c r="A1137" s="198">
        <v>1153</v>
      </c>
      <c r="B1137" s="53">
        <v>40064</v>
      </c>
      <c r="C1137" s="199" t="s">
        <v>239</v>
      </c>
      <c r="D1137" s="199" t="s">
        <v>240</v>
      </c>
      <c r="E1137" s="199">
        <v>152</v>
      </c>
    </row>
    <row r="1138" spans="1:5">
      <c r="A1138" s="198">
        <v>1154</v>
      </c>
      <c r="B1138" s="53">
        <v>40064</v>
      </c>
      <c r="C1138" s="199" t="s">
        <v>239</v>
      </c>
      <c r="D1138" s="199" t="s">
        <v>240</v>
      </c>
      <c r="E1138" s="199">
        <v>180</v>
      </c>
    </row>
    <row r="1139" spans="1:5">
      <c r="A1139" s="198">
        <v>1155</v>
      </c>
      <c r="B1139" s="53">
        <v>40064</v>
      </c>
      <c r="C1139" s="199" t="s">
        <v>239</v>
      </c>
      <c r="D1139" s="199" t="s">
        <v>240</v>
      </c>
      <c r="E1139" s="199">
        <v>9</v>
      </c>
    </row>
    <row r="1140" spans="1:5">
      <c r="A1140" s="198">
        <v>1156</v>
      </c>
      <c r="B1140" s="53">
        <v>40064</v>
      </c>
      <c r="C1140" s="199" t="s">
        <v>241</v>
      </c>
      <c r="D1140" s="199" t="s">
        <v>242</v>
      </c>
      <c r="E1140" s="199">
        <v>100</v>
      </c>
    </row>
    <row r="1141" spans="1:5">
      <c r="A1141" s="198">
        <v>1157</v>
      </c>
      <c r="B1141" s="53">
        <v>40064</v>
      </c>
      <c r="C1141" s="199" t="s">
        <v>239</v>
      </c>
      <c r="D1141" s="199" t="s">
        <v>240</v>
      </c>
      <c r="E1141" s="199">
        <v>94</v>
      </c>
    </row>
    <row r="1142" spans="1:5">
      <c r="A1142" s="198">
        <v>1158</v>
      </c>
      <c r="B1142" s="53">
        <v>40065</v>
      </c>
      <c r="C1142" s="199" t="s">
        <v>239</v>
      </c>
      <c r="D1142" s="199" t="s">
        <v>254</v>
      </c>
      <c r="E1142" s="199">
        <v>174</v>
      </c>
    </row>
    <row r="1143" spans="1:5">
      <c r="A1143" s="198">
        <v>1159</v>
      </c>
      <c r="B1143" s="53">
        <v>40065</v>
      </c>
      <c r="C1143" s="199" t="s">
        <v>239</v>
      </c>
      <c r="D1143" s="199" t="s">
        <v>254</v>
      </c>
      <c r="E1143" s="199">
        <v>137</v>
      </c>
    </row>
    <row r="1144" spans="1:5">
      <c r="A1144" s="198">
        <v>1160</v>
      </c>
      <c r="B1144" s="53">
        <v>40065</v>
      </c>
      <c r="C1144" s="199" t="s">
        <v>241</v>
      </c>
      <c r="D1144" s="199" t="s">
        <v>261</v>
      </c>
      <c r="E1144" s="199">
        <v>25000</v>
      </c>
    </row>
    <row r="1145" spans="1:5">
      <c r="A1145" s="198">
        <v>1161</v>
      </c>
      <c r="B1145" s="53">
        <v>40065</v>
      </c>
      <c r="C1145" s="199" t="s">
        <v>241</v>
      </c>
      <c r="D1145" s="199" t="s">
        <v>247</v>
      </c>
      <c r="E1145" s="199">
        <v>1329</v>
      </c>
    </row>
    <row r="1146" spans="1:5">
      <c r="A1146" s="198">
        <v>1162</v>
      </c>
      <c r="B1146" s="53">
        <v>40065</v>
      </c>
      <c r="C1146" s="199" t="s">
        <v>241</v>
      </c>
      <c r="D1146" s="199" t="s">
        <v>247</v>
      </c>
      <c r="E1146" s="199">
        <v>43</v>
      </c>
    </row>
    <row r="1147" spans="1:5">
      <c r="A1147" s="198">
        <v>1163</v>
      </c>
      <c r="B1147" s="53">
        <v>40066</v>
      </c>
      <c r="C1147" s="199" t="s">
        <v>239</v>
      </c>
      <c r="D1147" s="199" t="s">
        <v>254</v>
      </c>
      <c r="E1147" s="199">
        <v>150</v>
      </c>
    </row>
    <row r="1148" spans="1:5">
      <c r="A1148" s="198">
        <v>1164</v>
      </c>
      <c r="B1148" s="53">
        <v>40067</v>
      </c>
      <c r="C1148" s="199" t="s">
        <v>239</v>
      </c>
      <c r="D1148" s="199" t="s">
        <v>254</v>
      </c>
      <c r="E1148" s="199">
        <v>150</v>
      </c>
    </row>
    <row r="1149" spans="1:5">
      <c r="A1149" s="198">
        <v>1165</v>
      </c>
      <c r="B1149" s="53">
        <v>40067</v>
      </c>
      <c r="C1149" s="199" t="s">
        <v>239</v>
      </c>
      <c r="D1149" s="199" t="s">
        <v>240</v>
      </c>
      <c r="E1149" s="199">
        <v>109</v>
      </c>
    </row>
    <row r="1150" spans="1:5">
      <c r="A1150" s="198">
        <v>1166</v>
      </c>
      <c r="B1150" s="53">
        <v>40067</v>
      </c>
      <c r="C1150" s="199" t="s">
        <v>237</v>
      </c>
      <c r="D1150" s="199" t="s">
        <v>238</v>
      </c>
      <c r="E1150" s="199">
        <v>25</v>
      </c>
    </row>
    <row r="1151" spans="1:5">
      <c r="A1151" s="198">
        <v>1167</v>
      </c>
      <c r="B1151" s="53">
        <v>40068</v>
      </c>
      <c r="C1151" s="199" t="s">
        <v>239</v>
      </c>
      <c r="D1151" s="199" t="s">
        <v>240</v>
      </c>
      <c r="E1151" s="199">
        <v>48</v>
      </c>
    </row>
    <row r="1152" spans="1:5">
      <c r="A1152" s="198">
        <v>1168</v>
      </c>
      <c r="B1152" s="53">
        <v>40069</v>
      </c>
      <c r="C1152" s="199" t="s">
        <v>245</v>
      </c>
      <c r="D1152" s="199" t="s">
        <v>246</v>
      </c>
      <c r="E1152" s="199">
        <v>84</v>
      </c>
    </row>
    <row r="1153" spans="1:5">
      <c r="A1153" s="198">
        <v>1169</v>
      </c>
      <c r="B1153" s="53">
        <v>40070</v>
      </c>
      <c r="C1153" s="199" t="s">
        <v>239</v>
      </c>
      <c r="D1153" s="199" t="s">
        <v>254</v>
      </c>
      <c r="E1153" s="199">
        <v>102</v>
      </c>
    </row>
    <row r="1154" spans="1:5">
      <c r="A1154" s="198">
        <v>1170</v>
      </c>
      <c r="B1154" s="53">
        <v>40070</v>
      </c>
      <c r="C1154" s="199" t="s">
        <v>239</v>
      </c>
      <c r="D1154" s="199" t="s">
        <v>254</v>
      </c>
      <c r="E1154" s="199">
        <v>150</v>
      </c>
    </row>
    <row r="1155" spans="1:5">
      <c r="A1155" s="198">
        <v>1171</v>
      </c>
      <c r="B1155" s="53">
        <v>40071</v>
      </c>
      <c r="C1155" s="199" t="s">
        <v>239</v>
      </c>
      <c r="D1155" s="199" t="s">
        <v>254</v>
      </c>
      <c r="E1155" s="199">
        <v>184</v>
      </c>
    </row>
    <row r="1156" spans="1:5">
      <c r="A1156" s="198">
        <v>1172</v>
      </c>
      <c r="B1156" s="53">
        <v>40071</v>
      </c>
      <c r="C1156" s="199" t="s">
        <v>239</v>
      </c>
      <c r="D1156" s="199" t="s">
        <v>254</v>
      </c>
      <c r="E1156" s="199">
        <v>111</v>
      </c>
    </row>
    <row r="1157" spans="1:5">
      <c r="A1157" s="198">
        <v>1173</v>
      </c>
      <c r="B1157" s="53">
        <v>40071</v>
      </c>
      <c r="C1157" s="199" t="s">
        <v>243</v>
      </c>
      <c r="D1157" s="199" t="s">
        <v>251</v>
      </c>
      <c r="E1157" s="199">
        <v>800</v>
      </c>
    </row>
    <row r="1158" spans="1:5">
      <c r="A1158" s="198">
        <v>1174</v>
      </c>
      <c r="B1158" s="53">
        <v>40071</v>
      </c>
      <c r="C1158" s="199" t="s">
        <v>245</v>
      </c>
      <c r="D1158" s="199" t="s">
        <v>246</v>
      </c>
      <c r="E1158" s="199">
        <v>40</v>
      </c>
    </row>
    <row r="1159" spans="1:5">
      <c r="A1159" s="198">
        <v>1175</v>
      </c>
      <c r="B1159" s="53">
        <v>40071</v>
      </c>
      <c r="C1159" s="199" t="s">
        <v>239</v>
      </c>
      <c r="D1159" s="199" t="s">
        <v>240</v>
      </c>
      <c r="E1159" s="199">
        <v>529</v>
      </c>
    </row>
    <row r="1160" spans="1:5">
      <c r="A1160" s="198">
        <v>1176</v>
      </c>
      <c r="B1160" s="53">
        <v>40071</v>
      </c>
      <c r="C1160" s="199" t="s">
        <v>245</v>
      </c>
      <c r="D1160" s="199" t="s">
        <v>250</v>
      </c>
      <c r="E1160" s="199">
        <v>22500</v>
      </c>
    </row>
    <row r="1161" spans="1:5">
      <c r="A1161" s="198">
        <v>1177</v>
      </c>
      <c r="B1161" s="53">
        <v>40071</v>
      </c>
      <c r="C1161" s="199" t="s">
        <v>239</v>
      </c>
      <c r="D1161" s="199" t="s">
        <v>240</v>
      </c>
      <c r="E1161" s="199">
        <v>275</v>
      </c>
    </row>
    <row r="1162" spans="1:5">
      <c r="A1162" s="198">
        <v>1178</v>
      </c>
      <c r="B1162" s="53">
        <v>40072</v>
      </c>
      <c r="C1162" s="199" t="s">
        <v>239</v>
      </c>
      <c r="D1162" s="199" t="s">
        <v>254</v>
      </c>
      <c r="E1162" s="199">
        <v>100</v>
      </c>
    </row>
    <row r="1163" spans="1:5">
      <c r="A1163" s="198">
        <v>1179</v>
      </c>
      <c r="B1163" s="53">
        <v>40072</v>
      </c>
      <c r="C1163" s="199" t="s">
        <v>239</v>
      </c>
      <c r="D1163" s="199" t="s">
        <v>254</v>
      </c>
      <c r="E1163" s="199">
        <v>150</v>
      </c>
    </row>
    <row r="1164" spans="1:5">
      <c r="A1164" s="198">
        <v>1180</v>
      </c>
      <c r="B1164" s="53">
        <v>40073</v>
      </c>
      <c r="C1164" s="199" t="s">
        <v>239</v>
      </c>
      <c r="D1164" s="199" t="s">
        <v>254</v>
      </c>
      <c r="E1164" s="199">
        <v>150</v>
      </c>
    </row>
    <row r="1165" spans="1:5">
      <c r="A1165" s="198">
        <v>1181</v>
      </c>
      <c r="B1165" s="53">
        <v>40074</v>
      </c>
      <c r="C1165" s="199" t="s">
        <v>239</v>
      </c>
      <c r="D1165" s="199" t="s">
        <v>254</v>
      </c>
      <c r="E1165" s="199">
        <v>150</v>
      </c>
    </row>
    <row r="1166" spans="1:5">
      <c r="A1166" s="198">
        <v>1182</v>
      </c>
      <c r="B1166" s="53">
        <v>40074</v>
      </c>
      <c r="C1166" s="199" t="s">
        <v>239</v>
      </c>
      <c r="D1166" s="199" t="s">
        <v>254</v>
      </c>
      <c r="E1166" s="199">
        <v>99</v>
      </c>
    </row>
    <row r="1167" spans="1:5">
      <c r="A1167" s="198">
        <v>1183</v>
      </c>
      <c r="B1167" s="53">
        <v>40074</v>
      </c>
      <c r="C1167" s="199" t="s">
        <v>241</v>
      </c>
      <c r="D1167" s="199" t="s">
        <v>247</v>
      </c>
      <c r="E1167" s="199">
        <v>72</v>
      </c>
    </row>
    <row r="1168" spans="1:5">
      <c r="A1168" s="198">
        <v>1184</v>
      </c>
      <c r="B1168" s="53">
        <v>40074</v>
      </c>
      <c r="C1168" s="199" t="s">
        <v>248</v>
      </c>
      <c r="D1168" s="199" t="s">
        <v>260</v>
      </c>
      <c r="E1168" s="199">
        <v>2690</v>
      </c>
    </row>
    <row r="1169" spans="1:5">
      <c r="A1169" s="198">
        <v>1185</v>
      </c>
      <c r="B1169" s="53">
        <v>40074</v>
      </c>
      <c r="C1169" s="199" t="s">
        <v>248</v>
      </c>
      <c r="D1169" s="199" t="s">
        <v>248</v>
      </c>
      <c r="E1169" s="199">
        <v>380</v>
      </c>
    </row>
    <row r="1170" spans="1:5">
      <c r="A1170" s="198">
        <v>1186</v>
      </c>
      <c r="B1170" s="53">
        <v>40074</v>
      </c>
      <c r="C1170" s="199" t="s">
        <v>245</v>
      </c>
      <c r="D1170" s="199" t="s">
        <v>246</v>
      </c>
      <c r="E1170" s="199">
        <v>80</v>
      </c>
    </row>
    <row r="1171" spans="1:5">
      <c r="A1171" s="198">
        <v>1187</v>
      </c>
      <c r="B1171" s="53">
        <v>40076</v>
      </c>
      <c r="C1171" s="199" t="s">
        <v>239</v>
      </c>
      <c r="D1171" s="199" t="s">
        <v>254</v>
      </c>
      <c r="E1171" s="199">
        <v>500</v>
      </c>
    </row>
    <row r="1172" spans="1:5">
      <c r="A1172" s="198">
        <v>1188</v>
      </c>
      <c r="B1172" s="53">
        <v>40076</v>
      </c>
      <c r="C1172" s="199" t="s">
        <v>245</v>
      </c>
      <c r="D1172" s="199" t="s">
        <v>246</v>
      </c>
      <c r="E1172" s="199">
        <v>80</v>
      </c>
    </row>
    <row r="1173" spans="1:5">
      <c r="A1173" s="198">
        <v>1189</v>
      </c>
      <c r="B1173" s="53">
        <v>40076</v>
      </c>
      <c r="C1173" s="199" t="s">
        <v>243</v>
      </c>
      <c r="D1173" s="199" t="s">
        <v>251</v>
      </c>
      <c r="E1173" s="199">
        <v>299</v>
      </c>
    </row>
    <row r="1174" spans="1:5">
      <c r="A1174" s="198">
        <v>1190</v>
      </c>
      <c r="B1174" s="53">
        <v>40076</v>
      </c>
      <c r="C1174" s="199" t="s">
        <v>248</v>
      </c>
      <c r="D1174" s="199" t="s">
        <v>248</v>
      </c>
      <c r="E1174" s="199">
        <v>4500</v>
      </c>
    </row>
    <row r="1175" spans="1:5">
      <c r="A1175" s="198">
        <v>1191</v>
      </c>
      <c r="B1175" s="53">
        <v>40076</v>
      </c>
      <c r="C1175" s="199" t="s">
        <v>248</v>
      </c>
      <c r="D1175" s="199" t="s">
        <v>255</v>
      </c>
      <c r="E1175" s="199">
        <v>850</v>
      </c>
    </row>
    <row r="1176" spans="1:5">
      <c r="A1176" s="198">
        <v>1192</v>
      </c>
      <c r="B1176" s="53">
        <v>40076</v>
      </c>
      <c r="C1176" s="199" t="s">
        <v>248</v>
      </c>
      <c r="D1176" s="199" t="s">
        <v>248</v>
      </c>
      <c r="E1176" s="199">
        <v>1410</v>
      </c>
    </row>
    <row r="1177" spans="1:5">
      <c r="A1177" s="198">
        <v>1193</v>
      </c>
      <c r="B1177" s="53">
        <v>40076</v>
      </c>
      <c r="C1177" s="199" t="s">
        <v>248</v>
      </c>
      <c r="D1177" s="199" t="s">
        <v>248</v>
      </c>
      <c r="E1177" s="199">
        <v>1094</v>
      </c>
    </row>
    <row r="1178" spans="1:5">
      <c r="A1178" s="198">
        <v>1194</v>
      </c>
      <c r="B1178" s="53">
        <v>40076</v>
      </c>
      <c r="C1178" s="199" t="s">
        <v>248</v>
      </c>
      <c r="D1178" s="199" t="s">
        <v>248</v>
      </c>
      <c r="E1178" s="199">
        <v>805</v>
      </c>
    </row>
    <row r="1179" spans="1:5">
      <c r="A1179" s="198">
        <v>1195</v>
      </c>
      <c r="B1179" s="53">
        <v>40076</v>
      </c>
      <c r="C1179" s="199" t="s">
        <v>248</v>
      </c>
      <c r="D1179" s="199" t="s">
        <v>260</v>
      </c>
      <c r="E1179" s="199">
        <v>1990</v>
      </c>
    </row>
    <row r="1180" spans="1:5">
      <c r="A1180" s="198">
        <v>1196</v>
      </c>
      <c r="B1180" s="53">
        <v>40076</v>
      </c>
      <c r="C1180" s="199" t="s">
        <v>248</v>
      </c>
      <c r="D1180" s="199" t="s">
        <v>248</v>
      </c>
      <c r="E1180" s="199">
        <v>175</v>
      </c>
    </row>
    <row r="1181" spans="1:5">
      <c r="A1181" s="198">
        <v>1197</v>
      </c>
      <c r="B1181" s="53">
        <v>40076</v>
      </c>
      <c r="C1181" s="199" t="s">
        <v>248</v>
      </c>
      <c r="D1181" s="199" t="s">
        <v>248</v>
      </c>
      <c r="E1181" s="199">
        <v>2980</v>
      </c>
    </row>
    <row r="1182" spans="1:5">
      <c r="A1182" s="198">
        <v>1198</v>
      </c>
      <c r="B1182" s="53">
        <v>40076</v>
      </c>
      <c r="C1182" s="199" t="s">
        <v>248</v>
      </c>
      <c r="D1182" s="199" t="s">
        <v>248</v>
      </c>
      <c r="E1182" s="199">
        <v>2440</v>
      </c>
    </row>
    <row r="1183" spans="1:5">
      <c r="A1183" s="198">
        <v>1199</v>
      </c>
      <c r="B1183" s="53">
        <v>40076</v>
      </c>
      <c r="C1183" s="199" t="s">
        <v>243</v>
      </c>
      <c r="D1183" s="199" t="s">
        <v>251</v>
      </c>
      <c r="E1183" s="199">
        <v>15</v>
      </c>
    </row>
    <row r="1184" spans="1:5">
      <c r="A1184" s="198">
        <v>1200</v>
      </c>
      <c r="B1184" s="53">
        <v>40076</v>
      </c>
      <c r="C1184" s="199" t="s">
        <v>243</v>
      </c>
      <c r="D1184" s="199" t="s">
        <v>244</v>
      </c>
      <c r="E1184" s="199">
        <v>500</v>
      </c>
    </row>
    <row r="1185" spans="1:5">
      <c r="A1185" s="198">
        <v>1201</v>
      </c>
      <c r="B1185" s="53">
        <v>40077</v>
      </c>
      <c r="C1185" s="199" t="s">
        <v>239</v>
      </c>
      <c r="D1185" s="199" t="s">
        <v>254</v>
      </c>
      <c r="E1185" s="199">
        <v>110</v>
      </c>
    </row>
    <row r="1186" spans="1:5">
      <c r="A1186" s="198">
        <v>1202</v>
      </c>
      <c r="B1186" s="53">
        <v>40077</v>
      </c>
      <c r="C1186" s="199" t="s">
        <v>239</v>
      </c>
      <c r="D1186" s="199" t="s">
        <v>254</v>
      </c>
      <c r="E1186" s="199">
        <v>156</v>
      </c>
    </row>
    <row r="1187" spans="1:5">
      <c r="A1187" s="198">
        <v>1203</v>
      </c>
      <c r="B1187" s="53">
        <v>40077</v>
      </c>
      <c r="C1187" s="199" t="s">
        <v>239</v>
      </c>
      <c r="D1187" s="199" t="s">
        <v>240</v>
      </c>
      <c r="E1187" s="199">
        <v>40</v>
      </c>
    </row>
    <row r="1188" spans="1:5">
      <c r="A1188" s="198">
        <v>1204</v>
      </c>
      <c r="B1188" s="53">
        <v>40077</v>
      </c>
      <c r="C1188" s="199" t="s">
        <v>239</v>
      </c>
      <c r="D1188" s="199" t="s">
        <v>240</v>
      </c>
      <c r="E1188" s="199">
        <v>43</v>
      </c>
    </row>
    <row r="1189" spans="1:5">
      <c r="A1189" s="198">
        <v>1205</v>
      </c>
      <c r="B1189" s="53">
        <v>40077</v>
      </c>
      <c r="C1189" s="199" t="s">
        <v>239</v>
      </c>
      <c r="D1189" s="199" t="s">
        <v>240</v>
      </c>
      <c r="E1189" s="199">
        <v>51</v>
      </c>
    </row>
    <row r="1190" spans="1:5">
      <c r="A1190" s="198">
        <v>1206</v>
      </c>
      <c r="B1190" s="53">
        <v>40077</v>
      </c>
      <c r="C1190" s="199" t="s">
        <v>239</v>
      </c>
      <c r="D1190" s="199" t="s">
        <v>240</v>
      </c>
      <c r="E1190" s="199">
        <v>19</v>
      </c>
    </row>
    <row r="1191" spans="1:5">
      <c r="A1191" s="198">
        <v>1207</v>
      </c>
      <c r="B1191" s="53">
        <v>40077</v>
      </c>
      <c r="C1191" s="199" t="s">
        <v>239</v>
      </c>
      <c r="D1191" s="199" t="s">
        <v>240</v>
      </c>
      <c r="E1191" s="199">
        <v>36</v>
      </c>
    </row>
    <row r="1192" spans="1:5">
      <c r="A1192" s="198">
        <v>1208</v>
      </c>
      <c r="B1192" s="53">
        <v>40078</v>
      </c>
      <c r="C1192" s="199" t="s">
        <v>239</v>
      </c>
      <c r="D1192" s="199" t="s">
        <v>254</v>
      </c>
      <c r="E1192" s="199">
        <v>113</v>
      </c>
    </row>
    <row r="1193" spans="1:5">
      <c r="A1193" s="198">
        <v>1209</v>
      </c>
      <c r="B1193" s="53">
        <v>40078</v>
      </c>
      <c r="C1193" s="199" t="s">
        <v>239</v>
      </c>
      <c r="D1193" s="199" t="s">
        <v>254</v>
      </c>
      <c r="E1193" s="199">
        <v>163</v>
      </c>
    </row>
    <row r="1194" spans="1:5">
      <c r="A1194" s="198">
        <v>1210</v>
      </c>
      <c r="B1194" s="53">
        <v>40079</v>
      </c>
      <c r="C1194" s="199" t="s">
        <v>239</v>
      </c>
      <c r="D1194" s="199" t="s">
        <v>254</v>
      </c>
      <c r="E1194" s="199">
        <v>127</v>
      </c>
    </row>
    <row r="1195" spans="1:5">
      <c r="A1195" s="198">
        <v>1211</v>
      </c>
      <c r="B1195" s="53">
        <v>40079</v>
      </c>
      <c r="C1195" s="199" t="s">
        <v>239</v>
      </c>
      <c r="D1195" s="199" t="s">
        <v>254</v>
      </c>
      <c r="E1195" s="199">
        <v>150</v>
      </c>
    </row>
    <row r="1196" spans="1:5">
      <c r="A1196" s="198">
        <v>1212</v>
      </c>
      <c r="B1196" s="53">
        <v>40079</v>
      </c>
      <c r="C1196" s="199" t="s">
        <v>249</v>
      </c>
      <c r="D1196" s="199" t="s">
        <v>249</v>
      </c>
      <c r="E1196" s="199">
        <v>300</v>
      </c>
    </row>
    <row r="1197" spans="1:5">
      <c r="A1197" s="198">
        <v>1213</v>
      </c>
      <c r="B1197" s="53">
        <v>40080</v>
      </c>
      <c r="C1197" s="199" t="s">
        <v>245</v>
      </c>
      <c r="D1197" s="199" t="s">
        <v>246</v>
      </c>
      <c r="E1197" s="199">
        <v>980</v>
      </c>
    </row>
    <row r="1198" spans="1:5">
      <c r="A1198" s="198">
        <v>1214</v>
      </c>
      <c r="B1198" s="53">
        <v>40080</v>
      </c>
      <c r="C1198" s="199" t="s">
        <v>239</v>
      </c>
      <c r="D1198" s="199" t="s">
        <v>254</v>
      </c>
      <c r="E1198" s="199">
        <v>298</v>
      </c>
    </row>
    <row r="1199" spans="1:5">
      <c r="A1199" s="198">
        <v>1215</v>
      </c>
      <c r="B1199" s="53">
        <v>40080</v>
      </c>
      <c r="C1199" s="199" t="s">
        <v>245</v>
      </c>
      <c r="D1199" s="199" t="s">
        <v>246</v>
      </c>
      <c r="E1199" s="199">
        <v>882</v>
      </c>
    </row>
    <row r="1200" spans="1:5">
      <c r="A1200" s="198">
        <v>1216</v>
      </c>
      <c r="B1200" s="53">
        <v>40081</v>
      </c>
      <c r="C1200" s="199" t="s">
        <v>239</v>
      </c>
      <c r="D1200" s="199" t="s">
        <v>254</v>
      </c>
      <c r="E1200" s="199">
        <v>110</v>
      </c>
    </row>
    <row r="1201" spans="1:5">
      <c r="A1201" s="198">
        <v>1217</v>
      </c>
      <c r="B1201" s="53">
        <v>40081</v>
      </c>
      <c r="C1201" s="199" t="s">
        <v>239</v>
      </c>
      <c r="D1201" s="199" t="s">
        <v>254</v>
      </c>
      <c r="E1201" s="199">
        <v>150</v>
      </c>
    </row>
    <row r="1202" spans="1:5">
      <c r="A1202" s="198">
        <v>1218</v>
      </c>
      <c r="B1202" s="53">
        <v>40082</v>
      </c>
      <c r="C1202" s="199" t="s">
        <v>243</v>
      </c>
      <c r="D1202" s="199" t="s">
        <v>244</v>
      </c>
      <c r="E1202" s="199">
        <v>1500</v>
      </c>
    </row>
    <row r="1203" spans="1:5">
      <c r="A1203" s="198">
        <v>1219</v>
      </c>
      <c r="B1203" s="53">
        <v>40083</v>
      </c>
      <c r="C1203" s="199" t="s">
        <v>249</v>
      </c>
      <c r="D1203" s="199" t="s">
        <v>249</v>
      </c>
      <c r="E1203" s="199">
        <v>500</v>
      </c>
    </row>
    <row r="1204" spans="1:5">
      <c r="A1204" s="198">
        <v>1220</v>
      </c>
      <c r="B1204" s="53">
        <v>40084</v>
      </c>
      <c r="C1204" s="199" t="s">
        <v>239</v>
      </c>
      <c r="D1204" s="199" t="s">
        <v>254</v>
      </c>
      <c r="E1204" s="199">
        <v>127</v>
      </c>
    </row>
    <row r="1205" spans="1:5">
      <c r="A1205" s="198">
        <v>1221</v>
      </c>
      <c r="B1205" s="53">
        <v>40084</v>
      </c>
      <c r="C1205" s="199" t="s">
        <v>239</v>
      </c>
      <c r="D1205" s="199" t="s">
        <v>254</v>
      </c>
      <c r="E1205" s="199">
        <v>150</v>
      </c>
    </row>
    <row r="1206" spans="1:5">
      <c r="A1206" s="198">
        <v>1222</v>
      </c>
      <c r="B1206" s="53">
        <v>40084</v>
      </c>
      <c r="C1206" s="199" t="s">
        <v>241</v>
      </c>
      <c r="D1206" s="199" t="s">
        <v>247</v>
      </c>
      <c r="E1206" s="199">
        <v>258</v>
      </c>
    </row>
    <row r="1207" spans="1:5">
      <c r="A1207" s="198">
        <v>1223</v>
      </c>
      <c r="B1207" s="53">
        <v>40084</v>
      </c>
      <c r="C1207" s="199" t="s">
        <v>239</v>
      </c>
      <c r="D1207" s="199" t="s">
        <v>240</v>
      </c>
      <c r="E1207" s="199">
        <v>146</v>
      </c>
    </row>
    <row r="1208" spans="1:5">
      <c r="A1208" s="198">
        <v>1224</v>
      </c>
      <c r="B1208" s="53">
        <v>40085</v>
      </c>
      <c r="C1208" s="199" t="s">
        <v>239</v>
      </c>
      <c r="D1208" s="199" t="s">
        <v>254</v>
      </c>
      <c r="E1208" s="199">
        <v>223</v>
      </c>
    </row>
    <row r="1209" spans="1:5">
      <c r="A1209" s="198">
        <v>1225</v>
      </c>
      <c r="B1209" s="53">
        <v>40087</v>
      </c>
      <c r="C1209" s="199" t="s">
        <v>237</v>
      </c>
      <c r="D1209" s="199" t="s">
        <v>256</v>
      </c>
      <c r="E1209" s="199">
        <v>300</v>
      </c>
    </row>
    <row r="1210" spans="1:5">
      <c r="A1210" s="198">
        <v>1226</v>
      </c>
      <c r="B1210" s="53">
        <v>40086</v>
      </c>
      <c r="C1210" s="199" t="s">
        <v>239</v>
      </c>
      <c r="D1210" s="199" t="s">
        <v>254</v>
      </c>
      <c r="E1210" s="199">
        <v>183</v>
      </c>
    </row>
    <row r="1211" spans="1:5">
      <c r="A1211" s="198">
        <v>1227</v>
      </c>
      <c r="B1211" s="53">
        <v>40086</v>
      </c>
      <c r="C1211" s="199" t="s">
        <v>239</v>
      </c>
      <c r="D1211" s="199" t="s">
        <v>254</v>
      </c>
      <c r="E1211" s="199">
        <v>95</v>
      </c>
    </row>
    <row r="1212" spans="1:5">
      <c r="A1212" s="198">
        <v>1228</v>
      </c>
      <c r="B1212" s="53">
        <v>40086</v>
      </c>
      <c r="C1212" s="199" t="s">
        <v>245</v>
      </c>
      <c r="D1212" s="199" t="s">
        <v>246</v>
      </c>
      <c r="E1212" s="199">
        <v>255</v>
      </c>
    </row>
    <row r="1213" spans="1:5">
      <c r="A1213" s="198">
        <v>1229</v>
      </c>
      <c r="B1213" s="53">
        <v>40087</v>
      </c>
      <c r="C1213" s="199" t="s">
        <v>239</v>
      </c>
      <c r="D1213" s="199" t="s">
        <v>254</v>
      </c>
      <c r="E1213" s="199">
        <v>114</v>
      </c>
    </row>
    <row r="1214" spans="1:5">
      <c r="A1214" s="198">
        <v>1230</v>
      </c>
      <c r="B1214" s="53">
        <v>40087</v>
      </c>
      <c r="C1214" s="199" t="s">
        <v>239</v>
      </c>
      <c r="D1214" s="199" t="s">
        <v>254</v>
      </c>
      <c r="E1214" s="199">
        <v>150</v>
      </c>
    </row>
    <row r="1215" spans="1:5">
      <c r="A1215" s="198">
        <v>1231</v>
      </c>
      <c r="B1215" s="53">
        <v>40087</v>
      </c>
      <c r="C1215" s="199" t="s">
        <v>243</v>
      </c>
      <c r="D1215" s="199" t="s">
        <v>244</v>
      </c>
      <c r="E1215" s="199">
        <v>500</v>
      </c>
    </row>
    <row r="1216" spans="1:5">
      <c r="A1216" s="198">
        <v>1232</v>
      </c>
      <c r="B1216" s="53">
        <v>40088</v>
      </c>
      <c r="C1216" s="199" t="s">
        <v>239</v>
      </c>
      <c r="D1216" s="199" t="s">
        <v>254</v>
      </c>
      <c r="E1216" s="199">
        <v>150</v>
      </c>
    </row>
    <row r="1217" spans="1:5">
      <c r="A1217" s="198">
        <v>1233</v>
      </c>
      <c r="B1217" s="53">
        <v>40088</v>
      </c>
      <c r="C1217" s="199" t="s">
        <v>249</v>
      </c>
      <c r="D1217" s="199" t="s">
        <v>249</v>
      </c>
      <c r="E1217" s="199">
        <v>500</v>
      </c>
    </row>
    <row r="1218" spans="1:5">
      <c r="A1218" s="198">
        <v>1234</v>
      </c>
      <c r="B1218" s="53">
        <v>40088</v>
      </c>
      <c r="C1218" s="199" t="s">
        <v>245</v>
      </c>
      <c r="D1218" s="199" t="s">
        <v>253</v>
      </c>
      <c r="E1218" s="199">
        <v>310</v>
      </c>
    </row>
    <row r="1219" spans="1:5">
      <c r="A1219" s="198">
        <v>1235</v>
      </c>
      <c r="B1219" s="53">
        <v>40088</v>
      </c>
      <c r="C1219" s="199" t="s">
        <v>239</v>
      </c>
      <c r="D1219" s="199" t="s">
        <v>240</v>
      </c>
      <c r="E1219" s="199">
        <v>274</v>
      </c>
    </row>
    <row r="1220" spans="1:5">
      <c r="A1220" s="198">
        <v>1236</v>
      </c>
      <c r="B1220" s="53">
        <v>40088</v>
      </c>
      <c r="C1220" s="199" t="s">
        <v>239</v>
      </c>
      <c r="D1220" s="199" t="s">
        <v>240</v>
      </c>
      <c r="E1220" s="199">
        <v>43</v>
      </c>
    </row>
    <row r="1221" spans="1:5">
      <c r="A1221" s="198">
        <v>1237</v>
      </c>
      <c r="B1221" s="53">
        <v>40088</v>
      </c>
      <c r="C1221" s="199" t="s">
        <v>239</v>
      </c>
      <c r="D1221" s="199" t="s">
        <v>240</v>
      </c>
      <c r="E1221" s="199">
        <v>115</v>
      </c>
    </row>
    <row r="1222" spans="1:5">
      <c r="A1222" s="198">
        <v>1238</v>
      </c>
      <c r="B1222" s="53">
        <v>40088</v>
      </c>
      <c r="C1222" s="199" t="s">
        <v>239</v>
      </c>
      <c r="D1222" s="199" t="s">
        <v>240</v>
      </c>
      <c r="E1222" s="199">
        <v>84</v>
      </c>
    </row>
    <row r="1223" spans="1:5">
      <c r="A1223" s="198">
        <v>1239</v>
      </c>
      <c r="B1223" s="53">
        <v>40088</v>
      </c>
      <c r="C1223" s="199" t="s">
        <v>239</v>
      </c>
      <c r="D1223" s="199" t="s">
        <v>240</v>
      </c>
      <c r="E1223" s="199">
        <v>338</v>
      </c>
    </row>
    <row r="1224" spans="1:5">
      <c r="A1224" s="198">
        <v>1240</v>
      </c>
      <c r="B1224" s="53">
        <v>40088</v>
      </c>
      <c r="C1224" s="199" t="s">
        <v>239</v>
      </c>
      <c r="D1224" s="199" t="s">
        <v>240</v>
      </c>
      <c r="E1224" s="199">
        <v>35</v>
      </c>
    </row>
    <row r="1225" spans="1:5">
      <c r="A1225" s="198">
        <v>1241</v>
      </c>
      <c r="B1225" s="53">
        <v>40088</v>
      </c>
      <c r="C1225" s="199" t="s">
        <v>239</v>
      </c>
      <c r="D1225" s="199" t="s">
        <v>240</v>
      </c>
      <c r="E1225" s="199">
        <v>38</v>
      </c>
    </row>
    <row r="1226" spans="1:5">
      <c r="A1226" s="198">
        <v>1242</v>
      </c>
      <c r="B1226" s="53">
        <v>40089</v>
      </c>
      <c r="C1226" s="199" t="s">
        <v>245</v>
      </c>
      <c r="D1226" s="199" t="s">
        <v>253</v>
      </c>
      <c r="E1226" s="199">
        <v>500</v>
      </c>
    </row>
    <row r="1227" spans="1:5">
      <c r="A1227" s="198">
        <v>1243</v>
      </c>
      <c r="B1227" s="53">
        <v>40089</v>
      </c>
      <c r="C1227" s="199" t="s">
        <v>245</v>
      </c>
      <c r="D1227" s="199" t="s">
        <v>246</v>
      </c>
      <c r="E1227" s="199">
        <v>84</v>
      </c>
    </row>
    <row r="1228" spans="1:5">
      <c r="A1228" s="198">
        <v>1244</v>
      </c>
      <c r="B1228" s="53">
        <v>40090</v>
      </c>
      <c r="C1228" s="199" t="s">
        <v>239</v>
      </c>
      <c r="D1228" s="199" t="s">
        <v>240</v>
      </c>
      <c r="E1228" s="199">
        <v>1500</v>
      </c>
    </row>
    <row r="1229" spans="1:5">
      <c r="A1229" s="198">
        <v>1245</v>
      </c>
      <c r="B1229" s="53">
        <v>40090</v>
      </c>
      <c r="C1229" s="199" t="s">
        <v>249</v>
      </c>
      <c r="D1229" s="199" t="s">
        <v>249</v>
      </c>
      <c r="E1229" s="199">
        <v>1500</v>
      </c>
    </row>
    <row r="1230" spans="1:5">
      <c r="A1230" s="198">
        <v>1246</v>
      </c>
      <c r="B1230" s="53">
        <v>40091</v>
      </c>
      <c r="C1230" s="199" t="s">
        <v>239</v>
      </c>
      <c r="D1230" s="199" t="s">
        <v>254</v>
      </c>
      <c r="E1230" s="199">
        <v>121</v>
      </c>
    </row>
    <row r="1231" spans="1:5">
      <c r="A1231" s="198">
        <v>1247</v>
      </c>
      <c r="B1231" s="53">
        <v>40091</v>
      </c>
      <c r="C1231" s="199" t="s">
        <v>239</v>
      </c>
      <c r="D1231" s="199" t="s">
        <v>254</v>
      </c>
      <c r="E1231" s="199">
        <v>210</v>
      </c>
    </row>
    <row r="1232" spans="1:5">
      <c r="A1232" s="198">
        <v>1248</v>
      </c>
      <c r="B1232" s="53">
        <v>40091</v>
      </c>
      <c r="C1232" s="199" t="s">
        <v>241</v>
      </c>
      <c r="D1232" s="199" t="s">
        <v>247</v>
      </c>
      <c r="E1232" s="199">
        <v>75</v>
      </c>
    </row>
    <row r="1233" spans="1:5">
      <c r="A1233" s="198">
        <v>1249</v>
      </c>
      <c r="B1233" s="53">
        <v>40092</v>
      </c>
      <c r="C1233" s="199" t="s">
        <v>239</v>
      </c>
      <c r="D1233" s="199" t="s">
        <v>240</v>
      </c>
      <c r="E1233" s="199">
        <v>55</v>
      </c>
    </row>
    <row r="1234" spans="1:5">
      <c r="A1234" s="198">
        <v>1250</v>
      </c>
      <c r="B1234" s="53">
        <v>40092</v>
      </c>
      <c r="C1234" s="199" t="s">
        <v>239</v>
      </c>
      <c r="D1234" s="199" t="s">
        <v>254</v>
      </c>
      <c r="E1234" s="199">
        <v>120</v>
      </c>
    </row>
    <row r="1235" spans="1:5">
      <c r="A1235" s="198">
        <v>1251</v>
      </c>
      <c r="B1235" s="53">
        <v>40092</v>
      </c>
      <c r="C1235" s="199" t="s">
        <v>239</v>
      </c>
      <c r="D1235" s="199" t="s">
        <v>254</v>
      </c>
      <c r="E1235" s="199">
        <v>205</v>
      </c>
    </row>
    <row r="1236" spans="1:5">
      <c r="A1236" s="198">
        <v>1252</v>
      </c>
      <c r="B1236" s="53">
        <v>40093</v>
      </c>
      <c r="C1236" s="199" t="s">
        <v>239</v>
      </c>
      <c r="D1236" s="199" t="s">
        <v>254</v>
      </c>
      <c r="E1236" s="199">
        <v>131</v>
      </c>
    </row>
    <row r="1237" spans="1:5">
      <c r="A1237" s="198">
        <v>1253</v>
      </c>
      <c r="B1237" s="53">
        <v>40093</v>
      </c>
      <c r="C1237" s="199" t="s">
        <v>239</v>
      </c>
      <c r="D1237" s="199" t="s">
        <v>254</v>
      </c>
      <c r="E1237" s="199">
        <v>166</v>
      </c>
    </row>
    <row r="1238" spans="1:5">
      <c r="A1238" s="198">
        <v>1254</v>
      </c>
      <c r="B1238" s="53">
        <v>40094</v>
      </c>
      <c r="C1238" s="199" t="s">
        <v>243</v>
      </c>
      <c r="D1238" s="199" t="s">
        <v>251</v>
      </c>
      <c r="E1238" s="199">
        <v>100</v>
      </c>
    </row>
    <row r="1239" spans="1:5">
      <c r="A1239" s="198">
        <v>1255</v>
      </c>
      <c r="B1239" s="53">
        <v>40094</v>
      </c>
      <c r="C1239" s="199" t="s">
        <v>239</v>
      </c>
      <c r="D1239" s="199" t="s">
        <v>254</v>
      </c>
      <c r="E1239" s="199">
        <v>122</v>
      </c>
    </row>
    <row r="1240" spans="1:5">
      <c r="A1240" s="198">
        <v>1256</v>
      </c>
      <c r="B1240" s="53">
        <v>40094</v>
      </c>
      <c r="C1240" s="199" t="s">
        <v>239</v>
      </c>
      <c r="D1240" s="199" t="s">
        <v>254</v>
      </c>
      <c r="E1240" s="199">
        <v>210</v>
      </c>
    </row>
    <row r="1241" spans="1:5">
      <c r="A1241" s="198">
        <v>1257</v>
      </c>
      <c r="B1241" s="53">
        <v>40095</v>
      </c>
      <c r="C1241" s="199" t="s">
        <v>239</v>
      </c>
      <c r="D1241" s="199" t="s">
        <v>240</v>
      </c>
      <c r="E1241" s="199">
        <v>194</v>
      </c>
    </row>
    <row r="1242" spans="1:5">
      <c r="A1242" s="198">
        <v>1258</v>
      </c>
      <c r="B1242" s="53">
        <v>40095</v>
      </c>
      <c r="C1242" s="199" t="s">
        <v>239</v>
      </c>
      <c r="D1242" s="199" t="s">
        <v>254</v>
      </c>
      <c r="E1242" s="199">
        <v>210</v>
      </c>
    </row>
    <row r="1243" spans="1:5">
      <c r="A1243" s="198">
        <v>1259</v>
      </c>
      <c r="B1243" s="53">
        <v>40096</v>
      </c>
      <c r="C1243" s="199" t="s">
        <v>248</v>
      </c>
      <c r="D1243" s="199" t="s">
        <v>248</v>
      </c>
      <c r="E1243" s="199">
        <v>530</v>
      </c>
    </row>
    <row r="1244" spans="1:5">
      <c r="A1244" s="198">
        <v>1260</v>
      </c>
      <c r="B1244" s="53">
        <v>40096</v>
      </c>
      <c r="C1244" s="199" t="s">
        <v>239</v>
      </c>
      <c r="D1244" s="199" t="s">
        <v>240</v>
      </c>
      <c r="E1244" s="199">
        <v>189</v>
      </c>
    </row>
    <row r="1245" spans="1:5">
      <c r="A1245" s="198">
        <v>1261</v>
      </c>
      <c r="B1245" s="53">
        <v>40096</v>
      </c>
      <c r="C1245" s="199" t="s">
        <v>239</v>
      </c>
      <c r="D1245" s="199" t="s">
        <v>240</v>
      </c>
      <c r="E1245" s="199">
        <v>33</v>
      </c>
    </row>
    <row r="1246" spans="1:5">
      <c r="A1246" s="198">
        <v>1262</v>
      </c>
      <c r="B1246" s="53">
        <v>40096</v>
      </c>
      <c r="C1246" s="199" t="s">
        <v>239</v>
      </c>
      <c r="D1246" s="199" t="s">
        <v>240</v>
      </c>
      <c r="E1246" s="199">
        <v>48</v>
      </c>
    </row>
    <row r="1247" spans="1:5">
      <c r="A1247" s="198">
        <v>1263</v>
      </c>
      <c r="B1247" s="53">
        <v>40096</v>
      </c>
      <c r="C1247" s="199" t="s">
        <v>239</v>
      </c>
      <c r="D1247" s="199" t="s">
        <v>240</v>
      </c>
      <c r="E1247" s="199">
        <v>54</v>
      </c>
    </row>
    <row r="1248" spans="1:5">
      <c r="A1248" s="198">
        <v>1264</v>
      </c>
      <c r="B1248" s="53">
        <v>40096</v>
      </c>
      <c r="C1248" s="199" t="s">
        <v>239</v>
      </c>
      <c r="D1248" s="199" t="s">
        <v>240</v>
      </c>
      <c r="E1248" s="199">
        <v>499</v>
      </c>
    </row>
    <row r="1249" spans="1:5">
      <c r="A1249" s="198">
        <v>1265</v>
      </c>
      <c r="B1249" s="53">
        <v>40096</v>
      </c>
      <c r="C1249" s="199" t="s">
        <v>239</v>
      </c>
      <c r="D1249" s="199" t="s">
        <v>240</v>
      </c>
      <c r="E1249" s="199">
        <v>358</v>
      </c>
    </row>
    <row r="1250" spans="1:5">
      <c r="A1250" s="198">
        <v>1266</v>
      </c>
      <c r="B1250" s="53">
        <v>40096</v>
      </c>
      <c r="C1250" s="199" t="s">
        <v>239</v>
      </c>
      <c r="D1250" s="199" t="s">
        <v>240</v>
      </c>
      <c r="E1250" s="199">
        <v>355</v>
      </c>
    </row>
    <row r="1251" spans="1:5">
      <c r="A1251" s="198">
        <v>1268</v>
      </c>
      <c r="B1251" s="53">
        <v>40096</v>
      </c>
      <c r="C1251" s="199" t="s">
        <v>239</v>
      </c>
      <c r="D1251" s="199" t="s">
        <v>240</v>
      </c>
      <c r="E1251" s="199">
        <v>192</v>
      </c>
    </row>
    <row r="1252" spans="1:5">
      <c r="A1252" s="198">
        <v>1269</v>
      </c>
      <c r="B1252" s="53">
        <v>40096</v>
      </c>
      <c r="C1252" s="199" t="s">
        <v>239</v>
      </c>
      <c r="D1252" s="199" t="s">
        <v>240</v>
      </c>
      <c r="E1252" s="199">
        <v>24</v>
      </c>
    </row>
    <row r="1253" spans="1:5">
      <c r="A1253" s="198">
        <v>1270</v>
      </c>
      <c r="B1253" s="53">
        <v>40096</v>
      </c>
      <c r="C1253" s="199" t="s">
        <v>239</v>
      </c>
      <c r="D1253" s="199" t="s">
        <v>240</v>
      </c>
      <c r="E1253" s="199">
        <v>109</v>
      </c>
    </row>
    <row r="1254" spans="1:5">
      <c r="A1254" s="198">
        <v>1271</v>
      </c>
      <c r="B1254" s="53">
        <v>40096</v>
      </c>
      <c r="C1254" s="199" t="s">
        <v>239</v>
      </c>
      <c r="D1254" s="199" t="s">
        <v>240</v>
      </c>
      <c r="E1254" s="199">
        <v>381</v>
      </c>
    </row>
    <row r="1255" spans="1:5">
      <c r="A1255" s="198">
        <v>1272</v>
      </c>
      <c r="B1255" s="53">
        <v>40096</v>
      </c>
      <c r="C1255" s="199" t="s">
        <v>239</v>
      </c>
      <c r="D1255" s="199" t="s">
        <v>240</v>
      </c>
      <c r="E1255" s="199">
        <v>162</v>
      </c>
    </row>
    <row r="1256" spans="1:5">
      <c r="A1256" s="198">
        <v>1273</v>
      </c>
      <c r="B1256" s="53">
        <v>40096</v>
      </c>
      <c r="C1256" s="199" t="s">
        <v>239</v>
      </c>
      <c r="D1256" s="199" t="s">
        <v>240</v>
      </c>
      <c r="E1256" s="199">
        <v>127</v>
      </c>
    </row>
    <row r="1257" spans="1:5">
      <c r="A1257" s="198">
        <v>1274</v>
      </c>
      <c r="B1257" s="53">
        <v>40096</v>
      </c>
      <c r="C1257" s="199" t="s">
        <v>239</v>
      </c>
      <c r="D1257" s="199" t="s">
        <v>240</v>
      </c>
      <c r="E1257" s="199">
        <v>31</v>
      </c>
    </row>
    <row r="1258" spans="1:5">
      <c r="A1258" s="198">
        <v>1275</v>
      </c>
      <c r="B1258" s="53">
        <v>40096</v>
      </c>
      <c r="C1258" s="199" t="s">
        <v>239</v>
      </c>
      <c r="D1258" s="199" t="s">
        <v>240</v>
      </c>
      <c r="E1258" s="199">
        <v>66</v>
      </c>
    </row>
    <row r="1259" spans="1:5">
      <c r="A1259" s="198">
        <v>1276</v>
      </c>
      <c r="B1259" s="53">
        <v>40096</v>
      </c>
      <c r="C1259" s="199" t="s">
        <v>239</v>
      </c>
      <c r="D1259" s="199" t="s">
        <v>240</v>
      </c>
      <c r="E1259" s="199">
        <v>152</v>
      </c>
    </row>
    <row r="1260" spans="1:5">
      <c r="A1260" s="198">
        <v>1277</v>
      </c>
      <c r="B1260" s="53">
        <v>40096</v>
      </c>
      <c r="C1260" s="199" t="s">
        <v>239</v>
      </c>
      <c r="D1260" s="199" t="s">
        <v>240</v>
      </c>
      <c r="E1260" s="199">
        <v>174</v>
      </c>
    </row>
    <row r="1261" spans="1:5">
      <c r="A1261" s="198">
        <v>1278</v>
      </c>
      <c r="B1261" s="53">
        <v>40096</v>
      </c>
      <c r="C1261" s="199" t="s">
        <v>239</v>
      </c>
      <c r="D1261" s="199" t="s">
        <v>240</v>
      </c>
      <c r="E1261" s="199">
        <v>102</v>
      </c>
    </row>
    <row r="1262" spans="1:5">
      <c r="A1262" s="198">
        <v>1279</v>
      </c>
      <c r="B1262" s="53">
        <v>40096</v>
      </c>
      <c r="C1262" s="199" t="s">
        <v>239</v>
      </c>
      <c r="D1262" s="199" t="s">
        <v>240</v>
      </c>
      <c r="E1262" s="199">
        <v>29</v>
      </c>
    </row>
    <row r="1263" spans="1:5">
      <c r="A1263" s="198">
        <v>1280</v>
      </c>
      <c r="B1263" s="53">
        <v>40096</v>
      </c>
      <c r="C1263" s="199" t="s">
        <v>239</v>
      </c>
      <c r="D1263" s="199" t="s">
        <v>240</v>
      </c>
      <c r="E1263" s="199">
        <v>85</v>
      </c>
    </row>
    <row r="1264" spans="1:5">
      <c r="A1264" s="198">
        <v>1281</v>
      </c>
      <c r="B1264" s="53">
        <v>40096</v>
      </c>
      <c r="C1264" s="199" t="s">
        <v>239</v>
      </c>
      <c r="D1264" s="199" t="s">
        <v>240</v>
      </c>
      <c r="E1264" s="199">
        <v>19</v>
      </c>
    </row>
    <row r="1265" spans="1:5">
      <c r="A1265" s="198">
        <v>1282</v>
      </c>
      <c r="B1265" s="53">
        <v>40096</v>
      </c>
      <c r="C1265" s="199" t="s">
        <v>248</v>
      </c>
      <c r="D1265" s="199" t="s">
        <v>248</v>
      </c>
      <c r="E1265" s="199">
        <v>580</v>
      </c>
    </row>
    <row r="1266" spans="1:5">
      <c r="A1266" s="198">
        <v>1283</v>
      </c>
      <c r="B1266" s="53">
        <v>40096</v>
      </c>
      <c r="C1266" s="199" t="s">
        <v>237</v>
      </c>
      <c r="D1266" s="199" t="s">
        <v>238</v>
      </c>
      <c r="E1266" s="199">
        <v>200</v>
      </c>
    </row>
    <row r="1267" spans="1:5">
      <c r="A1267" s="198">
        <v>1284</v>
      </c>
      <c r="B1267" s="53">
        <v>40096</v>
      </c>
      <c r="C1267" s="199" t="s">
        <v>237</v>
      </c>
      <c r="D1267" s="199" t="s">
        <v>238</v>
      </c>
      <c r="E1267" s="199">
        <v>25</v>
      </c>
    </row>
    <row r="1268" spans="1:5">
      <c r="A1268" s="198">
        <v>1285</v>
      </c>
      <c r="B1268" s="53">
        <v>40096</v>
      </c>
      <c r="C1268" s="199" t="s">
        <v>237</v>
      </c>
      <c r="D1268" s="199" t="s">
        <v>238</v>
      </c>
      <c r="E1268" s="199">
        <v>36</v>
      </c>
    </row>
    <row r="1269" spans="1:5">
      <c r="A1269" s="198">
        <v>1286</v>
      </c>
      <c r="B1269" s="53">
        <v>40097</v>
      </c>
      <c r="C1269" s="199" t="s">
        <v>248</v>
      </c>
      <c r="D1269" s="199" t="s">
        <v>260</v>
      </c>
      <c r="E1269" s="199">
        <v>1000</v>
      </c>
    </row>
    <row r="1270" spans="1:5">
      <c r="A1270" s="198">
        <v>1287</v>
      </c>
      <c r="B1270" s="53">
        <v>40098</v>
      </c>
      <c r="C1270" s="199" t="s">
        <v>239</v>
      </c>
      <c r="D1270" s="199" t="s">
        <v>254</v>
      </c>
      <c r="E1270" s="199">
        <v>108</v>
      </c>
    </row>
    <row r="1271" spans="1:5">
      <c r="A1271" s="198">
        <v>1288</v>
      </c>
      <c r="B1271" s="53">
        <v>40098</v>
      </c>
      <c r="C1271" s="199" t="s">
        <v>239</v>
      </c>
      <c r="D1271" s="199" t="s">
        <v>254</v>
      </c>
      <c r="E1271" s="199">
        <v>247</v>
      </c>
    </row>
    <row r="1272" spans="1:5">
      <c r="A1272" s="198">
        <v>1289</v>
      </c>
      <c r="B1272" s="53">
        <v>40098</v>
      </c>
      <c r="C1272" s="199" t="s">
        <v>245</v>
      </c>
      <c r="D1272" s="199" t="s">
        <v>246</v>
      </c>
      <c r="E1272" s="199">
        <v>108</v>
      </c>
    </row>
    <row r="1273" spans="1:5">
      <c r="A1273" s="198">
        <v>1290</v>
      </c>
      <c r="B1273" s="53">
        <v>40099</v>
      </c>
      <c r="C1273" s="199" t="s">
        <v>239</v>
      </c>
      <c r="D1273" s="199" t="s">
        <v>254</v>
      </c>
      <c r="E1273" s="199">
        <v>137</v>
      </c>
    </row>
    <row r="1274" spans="1:5">
      <c r="A1274" s="198">
        <v>1291</v>
      </c>
      <c r="B1274" s="53">
        <v>40099</v>
      </c>
      <c r="C1274" s="199" t="s">
        <v>239</v>
      </c>
      <c r="D1274" s="199" t="s">
        <v>254</v>
      </c>
      <c r="E1274" s="199">
        <v>206</v>
      </c>
    </row>
    <row r="1275" spans="1:5">
      <c r="A1275" s="198">
        <v>1292</v>
      </c>
      <c r="B1275" s="53">
        <v>40099</v>
      </c>
      <c r="C1275" s="199" t="s">
        <v>239</v>
      </c>
      <c r="D1275" s="199" t="s">
        <v>240</v>
      </c>
      <c r="E1275" s="199">
        <v>80</v>
      </c>
    </row>
    <row r="1276" spans="1:5">
      <c r="A1276" s="198">
        <v>1293</v>
      </c>
      <c r="B1276" s="53">
        <v>40099</v>
      </c>
      <c r="C1276" s="199" t="s">
        <v>245</v>
      </c>
      <c r="D1276" s="199" t="s">
        <v>250</v>
      </c>
      <c r="E1276" s="199">
        <v>2592.42</v>
      </c>
    </row>
    <row r="1277" spans="1:5">
      <c r="A1277" s="198">
        <v>1294</v>
      </c>
      <c r="B1277" s="53">
        <v>40100</v>
      </c>
      <c r="C1277" s="199" t="s">
        <v>239</v>
      </c>
      <c r="D1277" s="199" t="s">
        <v>254</v>
      </c>
      <c r="E1277" s="199">
        <v>210</v>
      </c>
    </row>
    <row r="1278" spans="1:5">
      <c r="A1278" s="198">
        <v>1295</v>
      </c>
      <c r="B1278" s="53">
        <v>40100</v>
      </c>
      <c r="C1278" s="199" t="s">
        <v>239</v>
      </c>
      <c r="D1278" s="199" t="s">
        <v>240</v>
      </c>
      <c r="E1278" s="199">
        <v>151</v>
      </c>
    </row>
    <row r="1279" spans="1:5">
      <c r="A1279" s="198">
        <v>1296</v>
      </c>
      <c r="B1279" s="53">
        <v>40101</v>
      </c>
      <c r="C1279" s="199" t="s">
        <v>239</v>
      </c>
      <c r="D1279" s="199" t="s">
        <v>254</v>
      </c>
      <c r="E1279" s="199">
        <v>123</v>
      </c>
    </row>
    <row r="1280" spans="1:5">
      <c r="A1280" s="198">
        <v>1297</v>
      </c>
      <c r="B1280" s="53">
        <v>40101</v>
      </c>
      <c r="C1280" s="199" t="s">
        <v>239</v>
      </c>
      <c r="D1280" s="199" t="s">
        <v>254</v>
      </c>
      <c r="E1280" s="199">
        <v>210</v>
      </c>
    </row>
    <row r="1281" spans="1:5">
      <c r="A1281" s="198">
        <v>1298</v>
      </c>
      <c r="B1281" s="53">
        <v>40101</v>
      </c>
      <c r="C1281" s="199" t="s">
        <v>239</v>
      </c>
      <c r="D1281" s="199" t="s">
        <v>240</v>
      </c>
      <c r="E1281" s="199">
        <v>120</v>
      </c>
    </row>
    <row r="1282" spans="1:5">
      <c r="A1282" s="198">
        <v>1299</v>
      </c>
      <c r="B1282" s="53">
        <v>40101</v>
      </c>
      <c r="C1282" s="199" t="s">
        <v>239</v>
      </c>
      <c r="D1282" s="199" t="s">
        <v>254</v>
      </c>
      <c r="E1282" s="199">
        <v>309</v>
      </c>
    </row>
    <row r="1283" spans="1:5">
      <c r="A1283" s="198">
        <v>1300</v>
      </c>
      <c r="B1283" s="53">
        <v>40101</v>
      </c>
      <c r="C1283" s="199" t="s">
        <v>245</v>
      </c>
      <c r="D1283" s="199" t="s">
        <v>250</v>
      </c>
      <c r="E1283" s="199">
        <v>22500</v>
      </c>
    </row>
    <row r="1284" spans="1:5">
      <c r="A1284" s="198">
        <v>1301</v>
      </c>
      <c r="B1284" s="53">
        <v>40101</v>
      </c>
      <c r="C1284" s="199" t="s">
        <v>249</v>
      </c>
      <c r="D1284" s="199" t="s">
        <v>249</v>
      </c>
      <c r="E1284" s="199">
        <v>416</v>
      </c>
    </row>
    <row r="1285" spans="1:5">
      <c r="A1285" s="198">
        <v>1302</v>
      </c>
      <c r="B1285" s="53">
        <v>40102</v>
      </c>
      <c r="C1285" s="199" t="s">
        <v>239</v>
      </c>
      <c r="D1285" s="199" t="s">
        <v>254</v>
      </c>
      <c r="E1285" s="199">
        <v>96</v>
      </c>
    </row>
    <row r="1286" spans="1:5">
      <c r="A1286" s="198">
        <v>1303</v>
      </c>
      <c r="B1286" s="53">
        <v>40102</v>
      </c>
      <c r="C1286" s="199" t="s">
        <v>239</v>
      </c>
      <c r="D1286" s="199" t="s">
        <v>254</v>
      </c>
      <c r="E1286" s="199">
        <v>210</v>
      </c>
    </row>
    <row r="1287" spans="1:5">
      <c r="A1287" s="198">
        <v>1304</v>
      </c>
      <c r="B1287" s="53">
        <v>40102</v>
      </c>
      <c r="C1287" s="199" t="s">
        <v>243</v>
      </c>
      <c r="D1287" s="199" t="s">
        <v>244</v>
      </c>
      <c r="E1287" s="199">
        <v>642</v>
      </c>
    </row>
    <row r="1288" spans="1:5">
      <c r="A1288" s="198">
        <v>1305</v>
      </c>
      <c r="B1288" s="53">
        <v>40102</v>
      </c>
      <c r="C1288" s="199" t="s">
        <v>239</v>
      </c>
      <c r="D1288" s="199" t="s">
        <v>240</v>
      </c>
      <c r="E1288" s="199">
        <v>373</v>
      </c>
    </row>
    <row r="1289" spans="1:5">
      <c r="A1289" s="198">
        <v>1306</v>
      </c>
      <c r="B1289" s="53">
        <v>40102</v>
      </c>
      <c r="C1289" s="199" t="s">
        <v>239</v>
      </c>
      <c r="D1289" s="199" t="s">
        <v>240</v>
      </c>
      <c r="E1289" s="199">
        <v>66</v>
      </c>
    </row>
    <row r="1290" spans="1:5">
      <c r="A1290" s="198">
        <v>1307</v>
      </c>
      <c r="B1290" s="53">
        <v>40102</v>
      </c>
      <c r="C1290" s="199" t="s">
        <v>239</v>
      </c>
      <c r="D1290" s="199" t="s">
        <v>240</v>
      </c>
      <c r="E1290" s="199">
        <v>290</v>
      </c>
    </row>
    <row r="1291" spans="1:5">
      <c r="A1291" s="198">
        <v>1308</v>
      </c>
      <c r="B1291" s="53">
        <v>40102</v>
      </c>
      <c r="C1291" s="199" t="s">
        <v>239</v>
      </c>
      <c r="D1291" s="199" t="s">
        <v>240</v>
      </c>
      <c r="E1291" s="199">
        <v>127</v>
      </c>
    </row>
    <row r="1292" spans="1:5">
      <c r="A1292" s="198">
        <v>1309</v>
      </c>
      <c r="B1292" s="53">
        <v>40102</v>
      </c>
      <c r="C1292" s="199" t="s">
        <v>239</v>
      </c>
      <c r="D1292" s="199" t="s">
        <v>240</v>
      </c>
      <c r="E1292" s="199">
        <v>26</v>
      </c>
    </row>
    <row r="1293" spans="1:5">
      <c r="A1293" s="198">
        <v>1310</v>
      </c>
      <c r="B1293" s="53">
        <v>40102</v>
      </c>
      <c r="C1293" s="199" t="s">
        <v>239</v>
      </c>
      <c r="D1293" s="199" t="s">
        <v>240</v>
      </c>
      <c r="E1293" s="199">
        <v>52</v>
      </c>
    </row>
    <row r="1294" spans="1:5">
      <c r="A1294" s="198">
        <v>1311</v>
      </c>
      <c r="B1294" s="53">
        <v>40102</v>
      </c>
      <c r="C1294" s="199" t="s">
        <v>239</v>
      </c>
      <c r="D1294" s="199" t="s">
        <v>240</v>
      </c>
      <c r="E1294" s="199">
        <v>34</v>
      </c>
    </row>
    <row r="1295" spans="1:5">
      <c r="A1295" s="198">
        <v>1312</v>
      </c>
      <c r="B1295" s="53">
        <v>40102</v>
      </c>
      <c r="C1295" s="199" t="s">
        <v>239</v>
      </c>
      <c r="D1295" s="199" t="s">
        <v>240</v>
      </c>
      <c r="E1295" s="199">
        <v>102</v>
      </c>
    </row>
    <row r="1296" spans="1:5">
      <c r="A1296" s="198">
        <v>1313</v>
      </c>
      <c r="B1296" s="53">
        <v>40103</v>
      </c>
      <c r="C1296" s="199" t="s">
        <v>249</v>
      </c>
      <c r="D1296" s="199" t="s">
        <v>249</v>
      </c>
      <c r="E1296" s="199">
        <v>2000</v>
      </c>
    </row>
    <row r="1297" spans="1:5">
      <c r="A1297" s="198">
        <v>1314</v>
      </c>
      <c r="B1297" s="53">
        <v>40104</v>
      </c>
      <c r="C1297" s="199" t="s">
        <v>249</v>
      </c>
      <c r="D1297" s="199" t="s">
        <v>249</v>
      </c>
      <c r="E1297" s="199">
        <v>960</v>
      </c>
    </row>
    <row r="1298" spans="1:5">
      <c r="A1298" s="198">
        <v>1315</v>
      </c>
      <c r="B1298" s="53">
        <v>40105</v>
      </c>
      <c r="C1298" s="199" t="s">
        <v>239</v>
      </c>
      <c r="D1298" s="199" t="s">
        <v>254</v>
      </c>
      <c r="E1298" s="199">
        <v>118</v>
      </c>
    </row>
    <row r="1299" spans="1:5">
      <c r="A1299" s="198">
        <v>1316</v>
      </c>
      <c r="B1299" s="53">
        <v>40106</v>
      </c>
      <c r="C1299" s="199" t="s">
        <v>239</v>
      </c>
      <c r="D1299" s="199" t="s">
        <v>254</v>
      </c>
      <c r="E1299" s="199">
        <v>0</v>
      </c>
    </row>
    <row r="1300" spans="1:5">
      <c r="A1300" s="198">
        <v>1317</v>
      </c>
      <c r="B1300" s="53">
        <v>40107</v>
      </c>
      <c r="C1300" s="199" t="s">
        <v>239</v>
      </c>
      <c r="D1300" s="199" t="s">
        <v>254</v>
      </c>
      <c r="E1300" s="199">
        <v>117</v>
      </c>
    </row>
    <row r="1301" spans="1:5">
      <c r="A1301" s="198">
        <v>1318</v>
      </c>
      <c r="B1301" s="53">
        <v>40107</v>
      </c>
      <c r="C1301" s="199" t="s">
        <v>245</v>
      </c>
      <c r="D1301" s="199" t="s">
        <v>246</v>
      </c>
      <c r="E1301" s="199">
        <v>50</v>
      </c>
    </row>
    <row r="1302" spans="1:5">
      <c r="A1302" s="198">
        <v>1319</v>
      </c>
      <c r="B1302" s="53">
        <v>40107</v>
      </c>
      <c r="C1302" s="199" t="s">
        <v>249</v>
      </c>
      <c r="D1302" s="199" t="s">
        <v>249</v>
      </c>
      <c r="E1302" s="199">
        <v>560</v>
      </c>
    </row>
    <row r="1303" spans="1:5">
      <c r="A1303" s="198">
        <v>1320</v>
      </c>
      <c r="B1303" s="53">
        <v>40107</v>
      </c>
      <c r="C1303" s="199" t="s">
        <v>249</v>
      </c>
      <c r="D1303" s="199" t="s">
        <v>249</v>
      </c>
      <c r="E1303" s="199">
        <v>300</v>
      </c>
    </row>
    <row r="1304" spans="1:5">
      <c r="A1304" s="198">
        <v>1321</v>
      </c>
      <c r="B1304" s="53">
        <v>40107</v>
      </c>
      <c r="C1304" s="199" t="s">
        <v>248</v>
      </c>
      <c r="D1304" s="199" t="s">
        <v>255</v>
      </c>
      <c r="E1304" s="199">
        <v>179</v>
      </c>
    </row>
    <row r="1305" spans="1:5">
      <c r="A1305" s="198">
        <v>1322</v>
      </c>
      <c r="B1305" s="53">
        <v>40107</v>
      </c>
      <c r="C1305" s="199" t="s">
        <v>243</v>
      </c>
      <c r="D1305" s="199" t="s">
        <v>251</v>
      </c>
      <c r="E1305" s="199">
        <v>160</v>
      </c>
    </row>
    <row r="1306" spans="1:5">
      <c r="A1306" s="198">
        <v>1323</v>
      </c>
      <c r="B1306" s="53">
        <v>40107</v>
      </c>
      <c r="C1306" s="199" t="s">
        <v>243</v>
      </c>
      <c r="D1306" s="199" t="s">
        <v>251</v>
      </c>
      <c r="E1306" s="199">
        <v>638</v>
      </c>
    </row>
    <row r="1307" spans="1:5">
      <c r="A1307" s="198">
        <v>1324</v>
      </c>
      <c r="B1307" s="53">
        <v>40107</v>
      </c>
      <c r="C1307" s="199" t="s">
        <v>249</v>
      </c>
      <c r="D1307" s="199" t="s">
        <v>249</v>
      </c>
      <c r="E1307" s="199">
        <v>500</v>
      </c>
    </row>
    <row r="1308" spans="1:5">
      <c r="A1308" s="198">
        <v>1325</v>
      </c>
      <c r="B1308" s="53">
        <v>40107</v>
      </c>
      <c r="C1308" s="199" t="s">
        <v>243</v>
      </c>
      <c r="D1308" s="199" t="s">
        <v>244</v>
      </c>
      <c r="E1308" s="199">
        <v>1000</v>
      </c>
    </row>
    <row r="1309" spans="1:5">
      <c r="A1309" s="198">
        <v>1326</v>
      </c>
      <c r="B1309" s="53">
        <v>40108</v>
      </c>
      <c r="C1309" s="199" t="s">
        <v>249</v>
      </c>
      <c r="D1309" s="199" t="s">
        <v>249</v>
      </c>
      <c r="E1309" s="199">
        <v>360</v>
      </c>
    </row>
    <row r="1310" spans="1:5">
      <c r="A1310" s="198">
        <v>1327</v>
      </c>
      <c r="B1310" s="53">
        <v>40108</v>
      </c>
      <c r="C1310" s="199" t="s">
        <v>239</v>
      </c>
      <c r="D1310" s="199" t="s">
        <v>254</v>
      </c>
      <c r="E1310" s="199">
        <v>97</v>
      </c>
    </row>
    <row r="1311" spans="1:5">
      <c r="A1311" s="198">
        <v>1328</v>
      </c>
      <c r="B1311" s="53">
        <v>40108</v>
      </c>
      <c r="C1311" s="199" t="s">
        <v>245</v>
      </c>
      <c r="D1311" s="199" t="s">
        <v>258</v>
      </c>
      <c r="E1311" s="199">
        <v>900</v>
      </c>
    </row>
    <row r="1312" spans="1:5">
      <c r="A1312" s="198">
        <v>1329</v>
      </c>
      <c r="B1312" s="53">
        <v>40109</v>
      </c>
      <c r="C1312" s="199" t="s">
        <v>239</v>
      </c>
      <c r="D1312" s="199" t="s">
        <v>254</v>
      </c>
      <c r="E1312" s="199">
        <v>96</v>
      </c>
    </row>
    <row r="1313" spans="1:5">
      <c r="A1313" s="198">
        <v>1330</v>
      </c>
      <c r="B1313" s="53">
        <v>40109</v>
      </c>
      <c r="C1313" s="199" t="s">
        <v>245</v>
      </c>
      <c r="D1313" s="199" t="s">
        <v>246</v>
      </c>
      <c r="E1313" s="199">
        <v>84</v>
      </c>
    </row>
    <row r="1314" spans="1:5">
      <c r="A1314" s="198">
        <v>1331</v>
      </c>
      <c r="B1314" s="53">
        <v>40109</v>
      </c>
      <c r="C1314" s="199" t="s">
        <v>245</v>
      </c>
      <c r="D1314" s="199" t="s">
        <v>246</v>
      </c>
      <c r="E1314" s="199">
        <v>25</v>
      </c>
    </row>
    <row r="1315" spans="1:5">
      <c r="A1315" s="198">
        <v>1332</v>
      </c>
      <c r="B1315" s="53">
        <v>40109</v>
      </c>
      <c r="C1315" s="199" t="s">
        <v>239</v>
      </c>
      <c r="D1315" s="199" t="s">
        <v>240</v>
      </c>
      <c r="E1315" s="199">
        <v>25</v>
      </c>
    </row>
    <row r="1316" spans="1:5">
      <c r="A1316" s="198">
        <v>1333</v>
      </c>
      <c r="B1316" s="53">
        <v>40110</v>
      </c>
      <c r="C1316" s="199" t="s">
        <v>245</v>
      </c>
      <c r="D1316" s="199" t="s">
        <v>246</v>
      </c>
      <c r="E1316" s="199">
        <v>40</v>
      </c>
    </row>
    <row r="1317" spans="1:5">
      <c r="A1317" s="198">
        <v>1334</v>
      </c>
      <c r="B1317" s="53">
        <v>40112</v>
      </c>
      <c r="C1317" s="199" t="s">
        <v>239</v>
      </c>
      <c r="D1317" s="199" t="s">
        <v>254</v>
      </c>
      <c r="E1317" s="199">
        <v>110</v>
      </c>
    </row>
    <row r="1318" spans="1:5">
      <c r="A1318" s="198">
        <v>1335</v>
      </c>
      <c r="B1318" s="53">
        <v>40112</v>
      </c>
      <c r="C1318" s="199" t="s">
        <v>243</v>
      </c>
      <c r="D1318" s="199" t="s">
        <v>251</v>
      </c>
      <c r="E1318" s="199">
        <v>1187</v>
      </c>
    </row>
    <row r="1319" spans="1:5">
      <c r="A1319" s="198">
        <v>1336</v>
      </c>
      <c r="B1319" s="53">
        <v>40112</v>
      </c>
      <c r="C1319" s="199" t="s">
        <v>245</v>
      </c>
      <c r="D1319" s="199" t="s">
        <v>246</v>
      </c>
      <c r="E1319" s="199">
        <v>882</v>
      </c>
    </row>
    <row r="1320" spans="1:5">
      <c r="A1320" s="198">
        <v>1337</v>
      </c>
      <c r="B1320" s="53">
        <v>40112</v>
      </c>
      <c r="C1320" s="199" t="s">
        <v>239</v>
      </c>
      <c r="D1320" s="199" t="s">
        <v>240</v>
      </c>
      <c r="E1320" s="199">
        <v>147</v>
      </c>
    </row>
    <row r="1321" spans="1:5">
      <c r="A1321" s="198">
        <v>1338</v>
      </c>
      <c r="B1321" s="53">
        <v>40112</v>
      </c>
      <c r="C1321" s="199" t="s">
        <v>239</v>
      </c>
      <c r="D1321" s="199" t="s">
        <v>240</v>
      </c>
      <c r="E1321" s="199">
        <v>150</v>
      </c>
    </row>
    <row r="1322" spans="1:5">
      <c r="A1322" s="198">
        <v>1339</v>
      </c>
      <c r="B1322" s="53">
        <v>40112</v>
      </c>
      <c r="C1322" s="199" t="s">
        <v>239</v>
      </c>
      <c r="D1322" s="199" t="s">
        <v>240</v>
      </c>
      <c r="E1322" s="199">
        <v>69</v>
      </c>
    </row>
    <row r="1323" spans="1:5">
      <c r="A1323" s="198">
        <v>1340</v>
      </c>
      <c r="B1323" s="53">
        <v>40112</v>
      </c>
      <c r="C1323" s="199" t="s">
        <v>239</v>
      </c>
      <c r="D1323" s="199" t="s">
        <v>240</v>
      </c>
      <c r="E1323" s="199">
        <v>84</v>
      </c>
    </row>
    <row r="1324" spans="1:5">
      <c r="A1324" s="198">
        <v>1341</v>
      </c>
      <c r="B1324" s="53">
        <v>40112</v>
      </c>
      <c r="C1324" s="199" t="s">
        <v>239</v>
      </c>
      <c r="D1324" s="199" t="s">
        <v>240</v>
      </c>
      <c r="E1324" s="199">
        <v>352</v>
      </c>
    </row>
    <row r="1325" spans="1:5">
      <c r="A1325" s="198">
        <v>1342</v>
      </c>
      <c r="B1325" s="53">
        <v>40112</v>
      </c>
      <c r="C1325" s="199" t="s">
        <v>239</v>
      </c>
      <c r="D1325" s="199" t="s">
        <v>240</v>
      </c>
      <c r="E1325" s="199">
        <v>55</v>
      </c>
    </row>
    <row r="1326" spans="1:5">
      <c r="A1326" s="198">
        <v>1343</v>
      </c>
      <c r="B1326" s="53">
        <v>40112</v>
      </c>
      <c r="C1326" s="199" t="s">
        <v>239</v>
      </c>
      <c r="D1326" s="199" t="s">
        <v>240</v>
      </c>
      <c r="E1326" s="199">
        <v>54</v>
      </c>
    </row>
    <row r="1327" spans="1:5">
      <c r="A1327" s="198">
        <v>1344</v>
      </c>
      <c r="B1327" s="53">
        <v>40112</v>
      </c>
      <c r="C1327" s="199" t="s">
        <v>239</v>
      </c>
      <c r="D1327" s="199" t="s">
        <v>240</v>
      </c>
      <c r="E1327" s="199">
        <v>86</v>
      </c>
    </row>
    <row r="1328" spans="1:5">
      <c r="A1328" s="198">
        <v>1345</v>
      </c>
      <c r="B1328" s="53">
        <v>40112</v>
      </c>
      <c r="C1328" s="199" t="s">
        <v>239</v>
      </c>
      <c r="D1328" s="199" t="s">
        <v>240</v>
      </c>
      <c r="E1328" s="199">
        <v>50</v>
      </c>
    </row>
    <row r="1329" spans="1:5">
      <c r="A1329" s="198">
        <v>1346</v>
      </c>
      <c r="B1329" s="53">
        <v>40113</v>
      </c>
      <c r="C1329" s="199" t="s">
        <v>241</v>
      </c>
      <c r="D1329" s="199" t="s">
        <v>247</v>
      </c>
      <c r="E1329" s="199">
        <v>200</v>
      </c>
    </row>
    <row r="1330" spans="1:5">
      <c r="A1330" s="198">
        <v>1347</v>
      </c>
      <c r="B1330" s="53">
        <v>40113</v>
      </c>
      <c r="C1330" s="199" t="s">
        <v>239</v>
      </c>
      <c r="D1330" s="199" t="s">
        <v>254</v>
      </c>
      <c r="E1330" s="199">
        <v>144</v>
      </c>
    </row>
    <row r="1331" spans="1:5">
      <c r="A1331" s="198">
        <v>1348</v>
      </c>
      <c r="B1331" s="53">
        <v>40113</v>
      </c>
      <c r="C1331" s="199" t="s">
        <v>249</v>
      </c>
      <c r="D1331" s="199" t="s">
        <v>249</v>
      </c>
      <c r="E1331" s="199">
        <v>500</v>
      </c>
    </row>
    <row r="1332" spans="1:5">
      <c r="A1332" s="198">
        <v>1349</v>
      </c>
      <c r="B1332" s="53">
        <v>40114</v>
      </c>
      <c r="C1332" s="199" t="s">
        <v>239</v>
      </c>
      <c r="D1332" s="199" t="s">
        <v>254</v>
      </c>
      <c r="E1332" s="199">
        <v>136</v>
      </c>
    </row>
    <row r="1333" spans="1:5">
      <c r="A1333" s="198">
        <v>1350</v>
      </c>
      <c r="B1333" s="53">
        <v>40114</v>
      </c>
      <c r="C1333" s="199" t="s">
        <v>239</v>
      </c>
      <c r="D1333" s="199" t="s">
        <v>240</v>
      </c>
      <c r="E1333" s="199">
        <v>35</v>
      </c>
    </row>
    <row r="1334" spans="1:5">
      <c r="A1334" s="198">
        <v>1351</v>
      </c>
      <c r="B1334" s="53">
        <v>40114</v>
      </c>
      <c r="C1334" s="199" t="s">
        <v>243</v>
      </c>
      <c r="D1334" s="199" t="s">
        <v>244</v>
      </c>
      <c r="E1334" s="199">
        <v>3000</v>
      </c>
    </row>
    <row r="1335" spans="1:5">
      <c r="A1335" s="198">
        <v>1352</v>
      </c>
      <c r="B1335" s="53">
        <v>40114</v>
      </c>
      <c r="C1335" s="199" t="s">
        <v>243</v>
      </c>
      <c r="D1335" s="199" t="s">
        <v>244</v>
      </c>
      <c r="E1335" s="199">
        <v>264</v>
      </c>
    </row>
    <row r="1336" spans="1:5">
      <c r="A1336" s="198">
        <v>1353</v>
      </c>
      <c r="B1336" s="53">
        <v>40115</v>
      </c>
      <c r="C1336" s="199" t="s">
        <v>239</v>
      </c>
      <c r="D1336" s="199" t="s">
        <v>254</v>
      </c>
      <c r="E1336" s="199">
        <v>106</v>
      </c>
    </row>
    <row r="1337" spans="1:5">
      <c r="A1337" s="198">
        <v>1354</v>
      </c>
      <c r="B1337" s="53">
        <v>40116</v>
      </c>
      <c r="C1337" s="199" t="s">
        <v>239</v>
      </c>
      <c r="D1337" s="199" t="s">
        <v>254</v>
      </c>
      <c r="E1337" s="199">
        <v>500</v>
      </c>
    </row>
    <row r="1338" spans="1:5">
      <c r="A1338" s="198">
        <v>1355</v>
      </c>
      <c r="B1338" s="53">
        <v>40116</v>
      </c>
      <c r="C1338" s="199" t="s">
        <v>243</v>
      </c>
      <c r="D1338" s="199" t="s">
        <v>244</v>
      </c>
      <c r="E1338" s="199">
        <v>413</v>
      </c>
    </row>
    <row r="1339" spans="1:5">
      <c r="A1339" s="198">
        <v>1356</v>
      </c>
      <c r="B1339" s="53">
        <v>40116</v>
      </c>
      <c r="C1339" s="199" t="s">
        <v>245</v>
      </c>
      <c r="D1339" s="199" t="s">
        <v>246</v>
      </c>
      <c r="E1339" s="199">
        <v>21</v>
      </c>
    </row>
    <row r="1340" spans="1:5">
      <c r="A1340" s="198">
        <v>1357</v>
      </c>
      <c r="B1340" s="53">
        <v>40116</v>
      </c>
      <c r="C1340" s="199" t="s">
        <v>245</v>
      </c>
      <c r="D1340" s="199" t="s">
        <v>246</v>
      </c>
      <c r="E1340" s="199">
        <v>25</v>
      </c>
    </row>
    <row r="1341" spans="1:5">
      <c r="A1341" s="198">
        <v>1358</v>
      </c>
      <c r="B1341" s="53">
        <v>40117</v>
      </c>
      <c r="C1341" s="199" t="s">
        <v>245</v>
      </c>
      <c r="D1341" s="199" t="s">
        <v>246</v>
      </c>
      <c r="E1341" s="199">
        <v>100</v>
      </c>
    </row>
    <row r="1342" spans="1:5">
      <c r="A1342" s="198">
        <v>1359</v>
      </c>
      <c r="B1342" s="53">
        <v>40117</v>
      </c>
      <c r="C1342" s="199" t="s">
        <v>245</v>
      </c>
      <c r="D1342" s="199" t="s">
        <v>246</v>
      </c>
      <c r="E1342" s="199">
        <v>21</v>
      </c>
    </row>
    <row r="1343" spans="1:5">
      <c r="A1343" s="198">
        <v>1360</v>
      </c>
      <c r="B1343" s="53">
        <v>40117</v>
      </c>
      <c r="C1343" s="199" t="s">
        <v>245</v>
      </c>
      <c r="D1343" s="199" t="s">
        <v>246</v>
      </c>
      <c r="E1343" s="199">
        <v>255</v>
      </c>
    </row>
    <row r="1344" spans="1:5">
      <c r="A1344" s="198">
        <v>1361</v>
      </c>
      <c r="B1344" s="53">
        <v>40118</v>
      </c>
      <c r="C1344" s="199" t="s">
        <v>249</v>
      </c>
      <c r="D1344" s="199" t="s">
        <v>249</v>
      </c>
      <c r="E1344" s="199">
        <v>500</v>
      </c>
    </row>
    <row r="1345" spans="1:5">
      <c r="A1345" s="198">
        <v>1362</v>
      </c>
      <c r="B1345" s="53">
        <v>40119</v>
      </c>
      <c r="C1345" s="199" t="s">
        <v>245</v>
      </c>
      <c r="D1345" s="199" t="s">
        <v>246</v>
      </c>
      <c r="E1345" s="199">
        <v>50</v>
      </c>
    </row>
    <row r="1346" spans="1:5">
      <c r="A1346" s="198">
        <v>1363</v>
      </c>
      <c r="B1346" s="53">
        <v>40119</v>
      </c>
      <c r="C1346" s="199" t="s">
        <v>239</v>
      </c>
      <c r="D1346" s="199" t="s">
        <v>254</v>
      </c>
      <c r="E1346" s="199">
        <v>127</v>
      </c>
    </row>
    <row r="1347" spans="1:5">
      <c r="A1347" s="198">
        <v>1364</v>
      </c>
      <c r="B1347" s="53">
        <v>40119</v>
      </c>
      <c r="C1347" s="199" t="s">
        <v>243</v>
      </c>
      <c r="D1347" s="199" t="s">
        <v>244</v>
      </c>
      <c r="E1347" s="199">
        <v>485</v>
      </c>
    </row>
    <row r="1348" spans="1:5">
      <c r="A1348" s="198">
        <v>1365</v>
      </c>
      <c r="B1348" s="53">
        <v>40119</v>
      </c>
      <c r="C1348" s="199" t="s">
        <v>245</v>
      </c>
      <c r="D1348" s="199" t="s">
        <v>246</v>
      </c>
      <c r="E1348" s="199">
        <v>882</v>
      </c>
    </row>
    <row r="1349" spans="1:5">
      <c r="A1349" s="198">
        <v>1366</v>
      </c>
      <c r="B1349" s="53">
        <v>40120</v>
      </c>
      <c r="C1349" s="199" t="s">
        <v>239</v>
      </c>
      <c r="D1349" s="199" t="s">
        <v>254</v>
      </c>
      <c r="E1349" s="199">
        <v>330</v>
      </c>
    </row>
    <row r="1350" spans="1:5">
      <c r="A1350" s="198">
        <v>1367</v>
      </c>
      <c r="B1350" s="53">
        <v>40122</v>
      </c>
      <c r="C1350" s="199" t="s">
        <v>239</v>
      </c>
      <c r="D1350" s="199" t="s">
        <v>240</v>
      </c>
      <c r="E1350" s="199">
        <v>45</v>
      </c>
    </row>
    <row r="1351" spans="1:5">
      <c r="A1351" s="198">
        <v>1368</v>
      </c>
      <c r="B1351" s="53">
        <v>40122</v>
      </c>
      <c r="C1351" s="199" t="s">
        <v>245</v>
      </c>
      <c r="D1351" s="199" t="s">
        <v>253</v>
      </c>
      <c r="E1351" s="199">
        <v>1500</v>
      </c>
    </row>
    <row r="1352" spans="1:5">
      <c r="A1352" s="198">
        <v>1369</v>
      </c>
      <c r="B1352" s="53">
        <v>40123</v>
      </c>
      <c r="C1352" s="199" t="s">
        <v>239</v>
      </c>
      <c r="D1352" s="199" t="s">
        <v>240</v>
      </c>
      <c r="E1352" s="199">
        <v>20</v>
      </c>
    </row>
    <row r="1353" spans="1:5">
      <c r="A1353" s="198">
        <v>1370</v>
      </c>
      <c r="B1353" s="53">
        <v>40123</v>
      </c>
      <c r="C1353" s="199" t="s">
        <v>241</v>
      </c>
      <c r="D1353" s="199" t="s">
        <v>242</v>
      </c>
      <c r="E1353" s="199">
        <v>175</v>
      </c>
    </row>
    <row r="1354" spans="1:5">
      <c r="A1354" s="198">
        <v>1371</v>
      </c>
      <c r="B1354" s="53">
        <v>40123</v>
      </c>
      <c r="C1354" s="199" t="s">
        <v>241</v>
      </c>
      <c r="D1354" s="199" t="s">
        <v>242</v>
      </c>
      <c r="E1354" s="199">
        <v>260</v>
      </c>
    </row>
    <row r="1355" spans="1:5">
      <c r="A1355" s="198">
        <v>1372</v>
      </c>
      <c r="B1355" s="53">
        <v>40123</v>
      </c>
      <c r="C1355" s="199" t="s">
        <v>243</v>
      </c>
      <c r="D1355" s="199" t="s">
        <v>244</v>
      </c>
      <c r="E1355" s="199">
        <v>2000</v>
      </c>
    </row>
    <row r="1356" spans="1:5">
      <c r="A1356" s="198">
        <v>1373</v>
      </c>
      <c r="B1356" s="53">
        <v>40124</v>
      </c>
      <c r="C1356" s="199" t="s">
        <v>243</v>
      </c>
      <c r="D1356" s="199" t="s">
        <v>244</v>
      </c>
      <c r="E1356" s="199">
        <v>1360</v>
      </c>
    </row>
    <row r="1357" spans="1:5">
      <c r="A1357" s="198">
        <v>1374</v>
      </c>
      <c r="B1357" s="53">
        <v>40125</v>
      </c>
      <c r="C1357" s="199" t="s">
        <v>239</v>
      </c>
      <c r="D1357" s="199" t="s">
        <v>240</v>
      </c>
      <c r="E1357" s="199">
        <v>61</v>
      </c>
    </row>
    <row r="1358" spans="1:5">
      <c r="A1358" s="198">
        <v>1375</v>
      </c>
      <c r="B1358" s="53">
        <v>40125</v>
      </c>
      <c r="C1358" s="199" t="s">
        <v>239</v>
      </c>
      <c r="D1358" s="199" t="s">
        <v>240</v>
      </c>
      <c r="E1358" s="199">
        <v>500</v>
      </c>
    </row>
    <row r="1359" spans="1:5">
      <c r="A1359" s="198">
        <v>1376</v>
      </c>
      <c r="B1359" s="53">
        <v>40125</v>
      </c>
      <c r="C1359" s="199" t="s">
        <v>249</v>
      </c>
      <c r="D1359" s="199" t="s">
        <v>249</v>
      </c>
      <c r="E1359" s="199">
        <v>505</v>
      </c>
    </row>
    <row r="1360" spans="1:5">
      <c r="A1360" s="198">
        <v>1377</v>
      </c>
      <c r="B1360" s="53">
        <v>40126</v>
      </c>
      <c r="C1360" s="199" t="s">
        <v>239</v>
      </c>
      <c r="D1360" s="199" t="s">
        <v>254</v>
      </c>
      <c r="E1360" s="199">
        <v>200</v>
      </c>
    </row>
    <row r="1361" spans="1:5">
      <c r="A1361" s="198">
        <v>1378</v>
      </c>
      <c r="B1361" s="53">
        <v>40126</v>
      </c>
      <c r="C1361" s="199" t="s">
        <v>239</v>
      </c>
      <c r="D1361" s="199" t="s">
        <v>254</v>
      </c>
      <c r="E1361" s="199">
        <v>105</v>
      </c>
    </row>
    <row r="1362" spans="1:5">
      <c r="A1362" s="198">
        <v>1379</v>
      </c>
      <c r="B1362" s="53">
        <v>40126</v>
      </c>
      <c r="C1362" s="199" t="s">
        <v>243</v>
      </c>
      <c r="D1362" s="199" t="s">
        <v>251</v>
      </c>
      <c r="E1362" s="199">
        <v>15</v>
      </c>
    </row>
    <row r="1363" spans="1:5">
      <c r="A1363" s="198">
        <v>1380</v>
      </c>
      <c r="B1363" s="53">
        <v>40127</v>
      </c>
      <c r="C1363" s="199" t="s">
        <v>239</v>
      </c>
      <c r="D1363" s="199" t="s">
        <v>254</v>
      </c>
      <c r="E1363" s="199">
        <v>137</v>
      </c>
    </row>
    <row r="1364" spans="1:5">
      <c r="A1364" s="198">
        <v>1381</v>
      </c>
      <c r="B1364" s="53">
        <v>40127</v>
      </c>
      <c r="C1364" s="199" t="s">
        <v>239</v>
      </c>
      <c r="D1364" s="199" t="s">
        <v>240</v>
      </c>
      <c r="E1364" s="199">
        <v>110</v>
      </c>
    </row>
    <row r="1365" spans="1:5">
      <c r="A1365" s="198">
        <v>1382</v>
      </c>
      <c r="B1365" s="53">
        <v>40127</v>
      </c>
      <c r="C1365" s="199" t="s">
        <v>239</v>
      </c>
      <c r="D1365" s="199" t="s">
        <v>240</v>
      </c>
      <c r="E1365" s="199">
        <v>627</v>
      </c>
    </row>
    <row r="1366" spans="1:5">
      <c r="A1366" s="198">
        <v>1383</v>
      </c>
      <c r="B1366" s="53">
        <v>40127</v>
      </c>
      <c r="C1366" s="199" t="s">
        <v>239</v>
      </c>
      <c r="D1366" s="199" t="s">
        <v>240</v>
      </c>
      <c r="E1366" s="199">
        <v>687</v>
      </c>
    </row>
    <row r="1367" spans="1:5">
      <c r="A1367" s="198">
        <v>1384</v>
      </c>
      <c r="B1367" s="53">
        <v>40127</v>
      </c>
      <c r="C1367" s="199" t="s">
        <v>239</v>
      </c>
      <c r="D1367" s="199" t="s">
        <v>240</v>
      </c>
      <c r="E1367" s="199">
        <v>250</v>
      </c>
    </row>
    <row r="1368" spans="1:5">
      <c r="A1368" s="198">
        <v>1385</v>
      </c>
      <c r="B1368" s="53">
        <v>40127</v>
      </c>
      <c r="C1368" s="199" t="s">
        <v>239</v>
      </c>
      <c r="D1368" s="199" t="s">
        <v>240</v>
      </c>
      <c r="E1368" s="199">
        <v>1828</v>
      </c>
    </row>
    <row r="1369" spans="1:5">
      <c r="A1369" s="198">
        <v>1386</v>
      </c>
      <c r="B1369" s="53">
        <v>40127</v>
      </c>
      <c r="C1369" s="199" t="s">
        <v>239</v>
      </c>
      <c r="D1369" s="199" t="s">
        <v>240</v>
      </c>
      <c r="E1369" s="199">
        <v>3008</v>
      </c>
    </row>
    <row r="1370" spans="1:5">
      <c r="A1370" s="198">
        <v>1387</v>
      </c>
      <c r="B1370" s="53">
        <v>40127</v>
      </c>
      <c r="C1370" s="199" t="s">
        <v>239</v>
      </c>
      <c r="D1370" s="199" t="s">
        <v>240</v>
      </c>
      <c r="E1370" s="199">
        <v>61</v>
      </c>
    </row>
    <row r="1371" spans="1:5">
      <c r="A1371" s="198">
        <v>1388</v>
      </c>
      <c r="B1371" s="53">
        <v>40127</v>
      </c>
      <c r="C1371" s="199" t="s">
        <v>239</v>
      </c>
      <c r="D1371" s="199" t="s">
        <v>240</v>
      </c>
      <c r="E1371" s="199">
        <v>50</v>
      </c>
    </row>
    <row r="1372" spans="1:5">
      <c r="A1372" s="198">
        <v>1389</v>
      </c>
      <c r="B1372" s="53">
        <v>40128</v>
      </c>
      <c r="C1372" s="199" t="s">
        <v>239</v>
      </c>
      <c r="D1372" s="199" t="s">
        <v>254</v>
      </c>
      <c r="E1372" s="199">
        <v>180</v>
      </c>
    </row>
    <row r="1373" spans="1:5">
      <c r="A1373" s="198">
        <v>1390</v>
      </c>
      <c r="B1373" s="53">
        <v>40128</v>
      </c>
      <c r="C1373" s="199" t="s">
        <v>245</v>
      </c>
      <c r="D1373" s="199" t="s">
        <v>246</v>
      </c>
      <c r="E1373" s="199">
        <v>25</v>
      </c>
    </row>
    <row r="1374" spans="1:5">
      <c r="A1374" s="198">
        <v>1391</v>
      </c>
      <c r="B1374" s="53">
        <v>40128</v>
      </c>
      <c r="C1374" s="199" t="s">
        <v>243</v>
      </c>
      <c r="D1374" s="199" t="s">
        <v>244</v>
      </c>
      <c r="E1374" s="199">
        <v>460</v>
      </c>
    </row>
    <row r="1375" spans="1:5">
      <c r="A1375" s="198">
        <v>1392</v>
      </c>
      <c r="B1375" s="53">
        <v>40129</v>
      </c>
      <c r="C1375" s="199" t="s">
        <v>239</v>
      </c>
      <c r="D1375" s="199" t="s">
        <v>254</v>
      </c>
      <c r="E1375" s="199">
        <v>252</v>
      </c>
    </row>
    <row r="1376" spans="1:5">
      <c r="A1376" s="198">
        <v>1393</v>
      </c>
      <c r="B1376" s="53">
        <v>40129</v>
      </c>
      <c r="C1376" s="199" t="s">
        <v>239</v>
      </c>
      <c r="D1376" s="199" t="s">
        <v>254</v>
      </c>
      <c r="E1376" s="199">
        <v>360</v>
      </c>
    </row>
    <row r="1377" spans="1:5">
      <c r="A1377" s="198">
        <v>1394</v>
      </c>
      <c r="B1377" s="53">
        <v>40130</v>
      </c>
      <c r="C1377" s="199" t="s">
        <v>239</v>
      </c>
      <c r="D1377" s="199" t="s">
        <v>240</v>
      </c>
      <c r="E1377" s="199">
        <v>42</v>
      </c>
    </row>
    <row r="1378" spans="1:5">
      <c r="A1378" s="198">
        <v>1395</v>
      </c>
      <c r="B1378" s="53">
        <v>40130</v>
      </c>
      <c r="C1378" s="199" t="s">
        <v>245</v>
      </c>
      <c r="D1378" s="199" t="s">
        <v>246</v>
      </c>
      <c r="E1378" s="199">
        <v>28</v>
      </c>
    </row>
    <row r="1379" spans="1:5">
      <c r="A1379" s="198">
        <v>1396</v>
      </c>
      <c r="B1379" s="53">
        <v>40130</v>
      </c>
      <c r="C1379" s="199" t="s">
        <v>245</v>
      </c>
      <c r="D1379" s="199" t="s">
        <v>246</v>
      </c>
      <c r="E1379" s="199">
        <v>55</v>
      </c>
    </row>
    <row r="1380" spans="1:5">
      <c r="A1380" s="198">
        <v>1397</v>
      </c>
      <c r="B1380" s="53">
        <v>40130</v>
      </c>
      <c r="C1380" s="199" t="s">
        <v>245</v>
      </c>
      <c r="D1380" s="199" t="s">
        <v>250</v>
      </c>
      <c r="E1380" s="199">
        <v>2643.17</v>
      </c>
    </row>
    <row r="1381" spans="1:5">
      <c r="A1381" s="198">
        <v>1398</v>
      </c>
      <c r="B1381" s="53">
        <v>40131</v>
      </c>
      <c r="C1381" s="199" t="s">
        <v>249</v>
      </c>
      <c r="D1381" s="199" t="s">
        <v>249</v>
      </c>
      <c r="E1381" s="199">
        <v>500</v>
      </c>
    </row>
    <row r="1382" spans="1:5">
      <c r="A1382" s="198">
        <v>1399</v>
      </c>
      <c r="B1382" s="53">
        <v>40132</v>
      </c>
      <c r="C1382" s="199" t="s">
        <v>245</v>
      </c>
      <c r="D1382" s="199" t="s">
        <v>250</v>
      </c>
      <c r="E1382" s="199">
        <v>22500</v>
      </c>
    </row>
    <row r="1383" spans="1:5">
      <c r="A1383" s="198">
        <v>1400</v>
      </c>
      <c r="B1383" s="53">
        <v>40134</v>
      </c>
      <c r="C1383" s="199" t="s">
        <v>239</v>
      </c>
      <c r="D1383" s="199" t="s">
        <v>254</v>
      </c>
      <c r="E1383" s="199">
        <v>103</v>
      </c>
    </row>
    <row r="1384" spans="1:5">
      <c r="A1384" s="198">
        <v>1401</v>
      </c>
      <c r="B1384" s="53">
        <v>40134</v>
      </c>
      <c r="C1384" s="199" t="s">
        <v>249</v>
      </c>
      <c r="D1384" s="199" t="s">
        <v>249</v>
      </c>
      <c r="E1384" s="199">
        <v>500</v>
      </c>
    </row>
    <row r="1385" spans="1:5">
      <c r="A1385" s="198">
        <v>1402</v>
      </c>
      <c r="B1385" s="53">
        <v>40135</v>
      </c>
      <c r="C1385" s="199" t="s">
        <v>239</v>
      </c>
      <c r="D1385" s="199" t="s">
        <v>254</v>
      </c>
      <c r="E1385" s="199">
        <v>540</v>
      </c>
    </row>
    <row r="1386" spans="1:5">
      <c r="A1386" s="198">
        <v>1403</v>
      </c>
      <c r="B1386" s="53">
        <v>40135</v>
      </c>
      <c r="C1386" s="199" t="s">
        <v>245</v>
      </c>
      <c r="D1386" s="199" t="s">
        <v>246</v>
      </c>
      <c r="E1386" s="199">
        <v>50</v>
      </c>
    </row>
    <row r="1387" spans="1:5">
      <c r="A1387" s="198">
        <v>1404</v>
      </c>
      <c r="B1387" s="53">
        <v>40135</v>
      </c>
      <c r="C1387" s="199" t="s">
        <v>245</v>
      </c>
      <c r="D1387" s="199" t="s">
        <v>253</v>
      </c>
      <c r="E1387" s="199">
        <v>1500</v>
      </c>
    </row>
    <row r="1388" spans="1:5">
      <c r="A1388" s="198">
        <v>1405</v>
      </c>
      <c r="B1388" s="53">
        <v>40135</v>
      </c>
      <c r="C1388" s="199" t="s">
        <v>239</v>
      </c>
      <c r="D1388" s="199" t="s">
        <v>254</v>
      </c>
      <c r="E1388" s="199">
        <v>210</v>
      </c>
    </row>
    <row r="1389" spans="1:5">
      <c r="A1389" s="198">
        <v>1406</v>
      </c>
      <c r="B1389" s="53">
        <v>40136</v>
      </c>
      <c r="C1389" s="199" t="s">
        <v>239</v>
      </c>
      <c r="D1389" s="199" t="s">
        <v>254</v>
      </c>
      <c r="E1389" s="199">
        <v>98</v>
      </c>
    </row>
    <row r="1390" spans="1:5">
      <c r="A1390" s="198">
        <v>1407</v>
      </c>
      <c r="B1390" s="53">
        <v>40136</v>
      </c>
      <c r="C1390" s="199" t="s">
        <v>239</v>
      </c>
      <c r="D1390" s="199" t="s">
        <v>240</v>
      </c>
      <c r="E1390" s="199">
        <v>128</v>
      </c>
    </row>
    <row r="1391" spans="1:5">
      <c r="A1391" s="198">
        <v>1408</v>
      </c>
      <c r="B1391" s="53">
        <v>40136</v>
      </c>
      <c r="C1391" s="199" t="s">
        <v>241</v>
      </c>
      <c r="D1391" s="199" t="s">
        <v>257</v>
      </c>
      <c r="E1391" s="199">
        <v>99</v>
      </c>
    </row>
    <row r="1392" spans="1:5">
      <c r="A1392" s="198">
        <v>1409</v>
      </c>
      <c r="B1392" s="53">
        <v>40137</v>
      </c>
      <c r="C1392" s="199" t="s">
        <v>239</v>
      </c>
      <c r="D1392" s="199" t="s">
        <v>240</v>
      </c>
      <c r="E1392" s="199">
        <v>527</v>
      </c>
    </row>
    <row r="1393" spans="1:5">
      <c r="A1393" s="198">
        <v>1410</v>
      </c>
      <c r="B1393" s="53">
        <v>40137</v>
      </c>
      <c r="C1393" s="199" t="s">
        <v>243</v>
      </c>
      <c r="D1393" s="199" t="s">
        <v>244</v>
      </c>
      <c r="E1393" s="199">
        <v>1500</v>
      </c>
    </row>
    <row r="1394" spans="1:5">
      <c r="A1394" s="198">
        <v>1411</v>
      </c>
      <c r="B1394" s="53">
        <v>40138</v>
      </c>
      <c r="C1394" s="199" t="s">
        <v>245</v>
      </c>
      <c r="D1394" s="199" t="s">
        <v>246</v>
      </c>
      <c r="E1394" s="199">
        <v>1000</v>
      </c>
    </row>
    <row r="1395" spans="1:5">
      <c r="A1395" s="198">
        <v>1412</v>
      </c>
      <c r="B1395" s="53">
        <v>40138</v>
      </c>
      <c r="C1395" s="199" t="s">
        <v>239</v>
      </c>
      <c r="D1395" s="199" t="s">
        <v>240</v>
      </c>
      <c r="E1395" s="199">
        <v>20</v>
      </c>
    </row>
    <row r="1396" spans="1:5">
      <c r="A1396" s="198">
        <v>1413</v>
      </c>
      <c r="B1396" s="53">
        <v>40138</v>
      </c>
      <c r="C1396" s="199" t="s">
        <v>237</v>
      </c>
      <c r="D1396" s="199" t="s">
        <v>238</v>
      </c>
      <c r="E1396" s="199">
        <v>558</v>
      </c>
    </row>
    <row r="1397" spans="1:5">
      <c r="A1397" s="198">
        <v>1414</v>
      </c>
      <c r="B1397" s="53">
        <v>40138</v>
      </c>
      <c r="C1397" s="199" t="s">
        <v>249</v>
      </c>
      <c r="D1397" s="199" t="s">
        <v>249</v>
      </c>
      <c r="E1397" s="199">
        <v>500</v>
      </c>
    </row>
    <row r="1398" spans="1:5">
      <c r="A1398" s="198">
        <v>1415</v>
      </c>
      <c r="B1398" s="53">
        <v>40138</v>
      </c>
      <c r="C1398" s="199" t="s">
        <v>239</v>
      </c>
      <c r="D1398" s="199" t="s">
        <v>254</v>
      </c>
      <c r="E1398" s="199">
        <v>750</v>
      </c>
    </row>
    <row r="1399" spans="1:5">
      <c r="A1399" s="198">
        <v>1416</v>
      </c>
      <c r="B1399" s="53">
        <v>40140</v>
      </c>
      <c r="C1399" s="199" t="s">
        <v>239</v>
      </c>
      <c r="D1399" s="199" t="s">
        <v>254</v>
      </c>
      <c r="E1399" s="199">
        <v>157</v>
      </c>
    </row>
    <row r="1400" spans="1:5">
      <c r="A1400" s="198">
        <v>1417</v>
      </c>
      <c r="B1400" s="53">
        <v>40140</v>
      </c>
      <c r="C1400" s="199" t="s">
        <v>243</v>
      </c>
      <c r="D1400" s="199" t="s">
        <v>244</v>
      </c>
      <c r="E1400" s="199">
        <v>275</v>
      </c>
    </row>
    <row r="1401" spans="1:5">
      <c r="A1401" s="198">
        <v>1418</v>
      </c>
      <c r="B1401" s="53">
        <v>40141</v>
      </c>
      <c r="C1401" s="199" t="s">
        <v>239</v>
      </c>
      <c r="D1401" s="199" t="s">
        <v>254</v>
      </c>
      <c r="E1401" s="199">
        <v>120</v>
      </c>
    </row>
    <row r="1402" spans="1:5">
      <c r="A1402" s="198">
        <v>1419</v>
      </c>
      <c r="B1402" s="53">
        <v>40141</v>
      </c>
      <c r="C1402" s="199" t="s">
        <v>239</v>
      </c>
      <c r="D1402" s="199" t="s">
        <v>254</v>
      </c>
      <c r="E1402" s="199">
        <v>232</v>
      </c>
    </row>
    <row r="1403" spans="1:5">
      <c r="A1403" s="198">
        <v>1420</v>
      </c>
      <c r="B1403" s="53">
        <v>40141</v>
      </c>
      <c r="C1403" s="199" t="s">
        <v>239</v>
      </c>
      <c r="D1403" s="199" t="s">
        <v>240</v>
      </c>
      <c r="E1403" s="199">
        <v>180</v>
      </c>
    </row>
    <row r="1404" spans="1:5">
      <c r="A1404" s="198">
        <v>1421</v>
      </c>
      <c r="B1404" s="53">
        <v>40142</v>
      </c>
      <c r="C1404" s="199" t="s">
        <v>243</v>
      </c>
      <c r="D1404" s="199" t="s">
        <v>251</v>
      </c>
      <c r="E1404" s="199">
        <v>15</v>
      </c>
    </row>
    <row r="1405" spans="1:5">
      <c r="A1405" s="198">
        <v>1422</v>
      </c>
      <c r="B1405" s="53">
        <v>40142</v>
      </c>
      <c r="C1405" s="199" t="s">
        <v>239</v>
      </c>
      <c r="D1405" s="199" t="s">
        <v>254</v>
      </c>
      <c r="E1405" s="199">
        <v>750</v>
      </c>
    </row>
    <row r="1406" spans="1:5">
      <c r="A1406" s="198">
        <v>1423</v>
      </c>
      <c r="B1406" s="53">
        <v>40143</v>
      </c>
      <c r="C1406" s="199" t="s">
        <v>239</v>
      </c>
      <c r="D1406" s="199" t="s">
        <v>240</v>
      </c>
      <c r="E1406" s="199">
        <v>549</v>
      </c>
    </row>
    <row r="1407" spans="1:5">
      <c r="A1407" s="198">
        <v>1424</v>
      </c>
      <c r="B1407" s="53">
        <v>40146</v>
      </c>
      <c r="C1407" s="199" t="s">
        <v>241</v>
      </c>
      <c r="D1407" s="199" t="s">
        <v>247</v>
      </c>
      <c r="E1407" s="199">
        <v>524</v>
      </c>
    </row>
    <row r="1408" spans="1:5">
      <c r="A1408" s="198">
        <v>1425</v>
      </c>
      <c r="B1408" s="53">
        <v>40146</v>
      </c>
      <c r="C1408" s="199" t="s">
        <v>241</v>
      </c>
      <c r="D1408" s="199" t="s">
        <v>247</v>
      </c>
      <c r="E1408" s="199">
        <v>159</v>
      </c>
    </row>
    <row r="1409" spans="1:5">
      <c r="A1409" s="198">
        <v>1426</v>
      </c>
      <c r="B1409" s="53">
        <v>40146</v>
      </c>
      <c r="C1409" s="199" t="s">
        <v>239</v>
      </c>
      <c r="D1409" s="199" t="s">
        <v>240</v>
      </c>
      <c r="E1409" s="199">
        <v>365</v>
      </c>
    </row>
    <row r="1410" spans="1:5">
      <c r="A1410" s="198">
        <v>1427</v>
      </c>
      <c r="B1410" s="53">
        <v>40146</v>
      </c>
      <c r="C1410" s="199" t="s">
        <v>248</v>
      </c>
      <c r="D1410" s="199" t="s">
        <v>260</v>
      </c>
      <c r="E1410" s="199">
        <v>1500</v>
      </c>
    </row>
    <row r="1411" spans="1:5">
      <c r="A1411" s="198">
        <v>1428</v>
      </c>
      <c r="B1411" s="53">
        <v>40146</v>
      </c>
      <c r="C1411" s="199" t="s">
        <v>262</v>
      </c>
      <c r="D1411" s="199" t="s">
        <v>262</v>
      </c>
      <c r="E1411" s="199">
        <v>3000</v>
      </c>
    </row>
    <row r="1412" spans="1:5">
      <c r="A1412" s="198">
        <v>1429</v>
      </c>
      <c r="B1412" s="53">
        <v>40146</v>
      </c>
      <c r="C1412" s="199" t="s">
        <v>248</v>
      </c>
      <c r="D1412" s="199" t="s">
        <v>260</v>
      </c>
      <c r="E1412" s="199">
        <v>1600</v>
      </c>
    </row>
    <row r="1413" spans="1:5">
      <c r="A1413" s="198">
        <v>1430</v>
      </c>
      <c r="B1413" s="53">
        <v>40146</v>
      </c>
      <c r="C1413" s="199" t="s">
        <v>249</v>
      </c>
      <c r="D1413" s="199" t="s">
        <v>249</v>
      </c>
      <c r="E1413" s="199">
        <v>500</v>
      </c>
    </row>
    <row r="1414" spans="1:5">
      <c r="A1414" s="198">
        <v>1431</v>
      </c>
      <c r="B1414" s="53">
        <v>40147</v>
      </c>
      <c r="C1414" s="199" t="s">
        <v>239</v>
      </c>
      <c r="D1414" s="199" t="s">
        <v>254</v>
      </c>
      <c r="E1414" s="199">
        <v>130</v>
      </c>
    </row>
    <row r="1415" spans="1:5">
      <c r="A1415" s="198">
        <v>1432</v>
      </c>
      <c r="B1415" s="53">
        <v>40147</v>
      </c>
      <c r="C1415" s="199" t="s">
        <v>245</v>
      </c>
      <c r="D1415" s="199" t="s">
        <v>246</v>
      </c>
      <c r="E1415" s="199">
        <v>255</v>
      </c>
    </row>
    <row r="1416" spans="1:5">
      <c r="A1416" s="198">
        <v>1433</v>
      </c>
      <c r="B1416" s="53">
        <v>40147</v>
      </c>
      <c r="C1416" s="199" t="s">
        <v>239</v>
      </c>
      <c r="D1416" s="199" t="s">
        <v>254</v>
      </c>
      <c r="E1416" s="199">
        <v>307</v>
      </c>
    </row>
    <row r="1417" spans="1:5">
      <c r="A1417" s="198">
        <v>1434</v>
      </c>
      <c r="B1417" s="53">
        <v>40147</v>
      </c>
      <c r="C1417" s="199" t="s">
        <v>243</v>
      </c>
      <c r="D1417" s="199" t="s">
        <v>244</v>
      </c>
      <c r="E1417" s="199">
        <v>1218</v>
      </c>
    </row>
    <row r="1418" spans="1:5">
      <c r="A1418" s="198">
        <v>1435</v>
      </c>
      <c r="B1418" s="53">
        <v>40147</v>
      </c>
      <c r="C1418" s="199" t="s">
        <v>241</v>
      </c>
      <c r="D1418" s="199" t="s">
        <v>242</v>
      </c>
      <c r="E1418" s="199">
        <v>76</v>
      </c>
    </row>
    <row r="1419" spans="1:5">
      <c r="A1419" s="198">
        <v>1436</v>
      </c>
      <c r="B1419" s="53">
        <v>40147</v>
      </c>
      <c r="C1419" s="199" t="s">
        <v>241</v>
      </c>
      <c r="D1419" s="199" t="s">
        <v>242</v>
      </c>
      <c r="E1419" s="199">
        <v>102</v>
      </c>
    </row>
    <row r="1420" spans="1:5">
      <c r="A1420" s="198">
        <v>1437</v>
      </c>
      <c r="B1420" s="53">
        <v>40147</v>
      </c>
      <c r="C1420" s="199" t="s">
        <v>237</v>
      </c>
      <c r="D1420" s="199" t="s">
        <v>238</v>
      </c>
      <c r="E1420" s="199">
        <v>80</v>
      </c>
    </row>
    <row r="1421" spans="1:5">
      <c r="A1421" s="198">
        <v>1438</v>
      </c>
      <c r="B1421" s="53">
        <v>40147</v>
      </c>
      <c r="C1421" s="199" t="s">
        <v>239</v>
      </c>
      <c r="D1421" s="199" t="s">
        <v>240</v>
      </c>
      <c r="E1421" s="199">
        <v>150</v>
      </c>
    </row>
    <row r="1422" spans="1:5">
      <c r="A1422" s="198">
        <v>1439</v>
      </c>
      <c r="B1422" s="53">
        <v>40147</v>
      </c>
      <c r="C1422" s="199" t="s">
        <v>239</v>
      </c>
      <c r="D1422" s="199" t="s">
        <v>240</v>
      </c>
      <c r="E1422" s="199">
        <v>28</v>
      </c>
    </row>
    <row r="1423" spans="1:5">
      <c r="A1423" s="198">
        <v>1440</v>
      </c>
      <c r="B1423" s="53">
        <v>40147</v>
      </c>
      <c r="C1423" s="199" t="s">
        <v>239</v>
      </c>
      <c r="D1423" s="199" t="s">
        <v>240</v>
      </c>
      <c r="E1423" s="199">
        <v>58</v>
      </c>
    </row>
    <row r="1424" spans="1:5">
      <c r="A1424" s="198">
        <v>1441</v>
      </c>
      <c r="B1424" s="53">
        <v>40147</v>
      </c>
      <c r="C1424" s="199" t="s">
        <v>239</v>
      </c>
      <c r="D1424" s="199" t="s">
        <v>240</v>
      </c>
      <c r="E1424" s="199">
        <v>236</v>
      </c>
    </row>
    <row r="1425" spans="1:5">
      <c r="A1425" s="198">
        <v>1442</v>
      </c>
      <c r="B1425" s="53">
        <v>40147</v>
      </c>
      <c r="C1425" s="199" t="s">
        <v>239</v>
      </c>
      <c r="D1425" s="199" t="s">
        <v>240</v>
      </c>
      <c r="E1425" s="199">
        <v>130</v>
      </c>
    </row>
    <row r="1426" spans="1:5">
      <c r="A1426" s="198">
        <v>1443</v>
      </c>
      <c r="B1426" s="53">
        <v>40147</v>
      </c>
      <c r="C1426" s="199" t="s">
        <v>239</v>
      </c>
      <c r="D1426" s="199" t="s">
        <v>240</v>
      </c>
      <c r="E1426" s="199">
        <v>88</v>
      </c>
    </row>
    <row r="1427" spans="1:5">
      <c r="A1427" s="198">
        <v>1444</v>
      </c>
      <c r="B1427" s="53">
        <v>40147</v>
      </c>
      <c r="C1427" s="199" t="s">
        <v>239</v>
      </c>
      <c r="D1427" s="199" t="s">
        <v>240</v>
      </c>
      <c r="E1427" s="199">
        <v>175</v>
      </c>
    </row>
    <row r="1428" spans="1:5">
      <c r="A1428" s="198">
        <v>1445</v>
      </c>
      <c r="B1428" s="53">
        <v>40147</v>
      </c>
      <c r="C1428" s="199" t="s">
        <v>239</v>
      </c>
      <c r="D1428" s="199" t="s">
        <v>240</v>
      </c>
      <c r="E1428" s="199">
        <v>326</v>
      </c>
    </row>
    <row r="1429" spans="1:5">
      <c r="A1429" s="198">
        <v>1446</v>
      </c>
      <c r="B1429" s="53">
        <v>40147</v>
      </c>
      <c r="C1429" s="199" t="s">
        <v>239</v>
      </c>
      <c r="D1429" s="199" t="s">
        <v>240</v>
      </c>
      <c r="E1429" s="199">
        <v>117</v>
      </c>
    </row>
    <row r="1430" spans="1:5">
      <c r="A1430" s="198">
        <v>1447</v>
      </c>
      <c r="B1430" s="53">
        <v>40147</v>
      </c>
      <c r="C1430" s="199" t="s">
        <v>239</v>
      </c>
      <c r="D1430" s="199" t="s">
        <v>240</v>
      </c>
      <c r="E1430" s="199">
        <v>42</v>
      </c>
    </row>
    <row r="1431" spans="1:5">
      <c r="A1431" s="198">
        <v>1448</v>
      </c>
      <c r="B1431" s="53">
        <v>40147</v>
      </c>
      <c r="C1431" s="199" t="s">
        <v>239</v>
      </c>
      <c r="D1431" s="199" t="s">
        <v>240</v>
      </c>
      <c r="E1431" s="199">
        <v>135</v>
      </c>
    </row>
    <row r="1432" spans="1:5">
      <c r="A1432" s="198">
        <v>1449</v>
      </c>
      <c r="B1432" s="53">
        <v>40147</v>
      </c>
      <c r="C1432" s="199" t="s">
        <v>239</v>
      </c>
      <c r="D1432" s="199" t="s">
        <v>240</v>
      </c>
      <c r="E1432" s="199">
        <v>84</v>
      </c>
    </row>
    <row r="1433" spans="1:5">
      <c r="A1433" s="198">
        <v>1450</v>
      </c>
      <c r="B1433" s="53">
        <v>40147</v>
      </c>
      <c r="C1433" s="199" t="s">
        <v>239</v>
      </c>
      <c r="D1433" s="199" t="s">
        <v>240</v>
      </c>
      <c r="E1433" s="199">
        <v>143</v>
      </c>
    </row>
    <row r="1434" spans="1:5">
      <c r="A1434" s="198">
        <v>1451</v>
      </c>
      <c r="B1434" s="53">
        <v>40147</v>
      </c>
      <c r="C1434" s="199" t="s">
        <v>239</v>
      </c>
      <c r="D1434" s="199" t="s">
        <v>240</v>
      </c>
      <c r="E1434" s="199">
        <v>162</v>
      </c>
    </row>
    <row r="1435" spans="1:5">
      <c r="A1435" s="198">
        <v>1452</v>
      </c>
      <c r="B1435" s="53">
        <v>40147</v>
      </c>
      <c r="C1435" s="199" t="s">
        <v>239</v>
      </c>
      <c r="D1435" s="199" t="s">
        <v>240</v>
      </c>
      <c r="E1435" s="199">
        <v>39</v>
      </c>
    </row>
    <row r="1436" spans="1:5">
      <c r="A1436" s="198">
        <v>1453</v>
      </c>
      <c r="B1436" s="53">
        <v>40147</v>
      </c>
      <c r="C1436" s="199" t="s">
        <v>239</v>
      </c>
      <c r="D1436" s="199" t="s">
        <v>240</v>
      </c>
      <c r="E1436" s="199">
        <v>187</v>
      </c>
    </row>
    <row r="1437" spans="1:5">
      <c r="A1437" s="198">
        <v>1454</v>
      </c>
      <c r="B1437" s="53">
        <v>40147</v>
      </c>
      <c r="C1437" s="199" t="s">
        <v>245</v>
      </c>
      <c r="D1437" s="199" t="s">
        <v>246</v>
      </c>
      <c r="E1437" s="199">
        <v>100</v>
      </c>
    </row>
    <row r="1438" spans="1:5">
      <c r="A1438" s="198">
        <v>1455</v>
      </c>
      <c r="B1438" s="53">
        <v>40147</v>
      </c>
      <c r="C1438" s="199" t="s">
        <v>262</v>
      </c>
      <c r="D1438" s="199" t="s">
        <v>262</v>
      </c>
      <c r="E1438" s="199">
        <v>100</v>
      </c>
    </row>
    <row r="1439" spans="1:5">
      <c r="A1439" s="198">
        <v>1456</v>
      </c>
      <c r="B1439" s="53">
        <v>40147</v>
      </c>
      <c r="C1439" s="199" t="s">
        <v>245</v>
      </c>
      <c r="D1439" s="199" t="s">
        <v>253</v>
      </c>
      <c r="E1439" s="199">
        <v>500</v>
      </c>
    </row>
    <row r="1440" spans="1:5">
      <c r="A1440" s="198">
        <v>1457</v>
      </c>
      <c r="B1440" s="53">
        <v>40148</v>
      </c>
      <c r="C1440" s="199" t="s">
        <v>245</v>
      </c>
      <c r="D1440" s="199" t="s">
        <v>246</v>
      </c>
      <c r="E1440" s="199">
        <v>882</v>
      </c>
    </row>
    <row r="1441" spans="1:5">
      <c r="A1441" s="198">
        <v>1459</v>
      </c>
      <c r="B1441" s="53">
        <v>40149</v>
      </c>
      <c r="C1441" s="199" t="s">
        <v>239</v>
      </c>
      <c r="D1441" s="199" t="s">
        <v>254</v>
      </c>
      <c r="E1441" s="199">
        <v>170</v>
      </c>
    </row>
    <row r="1442" spans="1:5">
      <c r="A1442" s="198">
        <v>1460</v>
      </c>
      <c r="B1442" s="53">
        <v>40150</v>
      </c>
      <c r="C1442" s="199" t="s">
        <v>241</v>
      </c>
      <c r="D1442" s="199" t="s">
        <v>247</v>
      </c>
      <c r="E1442" s="199">
        <v>1675</v>
      </c>
    </row>
    <row r="1443" spans="1:5">
      <c r="A1443" s="198">
        <v>1461</v>
      </c>
      <c r="B1443" s="53">
        <v>40150</v>
      </c>
      <c r="C1443" s="199" t="s">
        <v>243</v>
      </c>
      <c r="D1443" s="199" t="s">
        <v>251</v>
      </c>
      <c r="E1443" s="199">
        <v>15</v>
      </c>
    </row>
    <row r="1444" spans="1:5">
      <c r="A1444" s="198">
        <v>1462</v>
      </c>
      <c r="B1444" s="53">
        <v>40150</v>
      </c>
      <c r="C1444" s="199" t="s">
        <v>239</v>
      </c>
      <c r="D1444" s="199" t="s">
        <v>240</v>
      </c>
      <c r="E1444" s="199">
        <v>137</v>
      </c>
    </row>
    <row r="1445" spans="1:5">
      <c r="A1445" s="198">
        <v>1463</v>
      </c>
      <c r="B1445" s="53">
        <v>40151</v>
      </c>
      <c r="C1445" s="199" t="s">
        <v>239</v>
      </c>
      <c r="D1445" s="199" t="s">
        <v>254</v>
      </c>
      <c r="E1445" s="199">
        <v>109</v>
      </c>
    </row>
    <row r="1446" spans="1:5">
      <c r="A1446" s="198">
        <v>1464</v>
      </c>
      <c r="B1446" s="53">
        <v>40151</v>
      </c>
      <c r="C1446" s="199" t="s">
        <v>239</v>
      </c>
      <c r="D1446" s="199" t="s">
        <v>240</v>
      </c>
      <c r="E1446" s="199">
        <v>750</v>
      </c>
    </row>
    <row r="1447" spans="1:5">
      <c r="A1447" s="198">
        <v>1465</v>
      </c>
      <c r="B1447" s="53">
        <v>40151</v>
      </c>
      <c r="C1447" s="199" t="s">
        <v>249</v>
      </c>
      <c r="D1447" s="199" t="s">
        <v>249</v>
      </c>
      <c r="E1447" s="199">
        <v>822</v>
      </c>
    </row>
    <row r="1448" spans="1:5">
      <c r="A1448" s="198">
        <v>1466</v>
      </c>
      <c r="B1448" s="53">
        <v>40153</v>
      </c>
      <c r="C1448" s="199" t="s">
        <v>239</v>
      </c>
      <c r="D1448" s="199" t="s">
        <v>254</v>
      </c>
      <c r="E1448" s="199">
        <v>115</v>
      </c>
    </row>
    <row r="1449" spans="1:5">
      <c r="A1449" s="198">
        <v>1467</v>
      </c>
      <c r="B1449" s="53">
        <v>40153</v>
      </c>
      <c r="C1449" s="199" t="s">
        <v>239</v>
      </c>
      <c r="D1449" s="199" t="s">
        <v>240</v>
      </c>
      <c r="E1449" s="199">
        <v>400</v>
      </c>
    </row>
    <row r="1450" spans="1:5">
      <c r="A1450" s="198">
        <v>1468</v>
      </c>
      <c r="B1450" s="53">
        <v>40153</v>
      </c>
      <c r="C1450" s="199" t="s">
        <v>239</v>
      </c>
      <c r="D1450" s="199" t="s">
        <v>240</v>
      </c>
      <c r="E1450" s="199">
        <v>100</v>
      </c>
    </row>
    <row r="1451" spans="1:5">
      <c r="A1451" s="198">
        <v>1469</v>
      </c>
      <c r="B1451" s="53">
        <v>40153</v>
      </c>
      <c r="C1451" s="199" t="s">
        <v>249</v>
      </c>
      <c r="D1451" s="199" t="s">
        <v>249</v>
      </c>
      <c r="E1451" s="199">
        <v>500</v>
      </c>
    </row>
    <row r="1452" spans="1:5">
      <c r="A1452" s="198">
        <v>1470</v>
      </c>
      <c r="B1452" s="53">
        <v>40154</v>
      </c>
      <c r="C1452" s="199" t="s">
        <v>239</v>
      </c>
      <c r="D1452" s="199" t="s">
        <v>240</v>
      </c>
      <c r="E1452" s="199">
        <v>109</v>
      </c>
    </row>
    <row r="1453" spans="1:5">
      <c r="A1453" s="198">
        <v>1471</v>
      </c>
      <c r="B1453" s="53">
        <v>40155</v>
      </c>
      <c r="C1453" s="199" t="s">
        <v>262</v>
      </c>
      <c r="D1453" s="199" t="s">
        <v>262</v>
      </c>
      <c r="E1453" s="199">
        <v>12000</v>
      </c>
    </row>
    <row r="1454" spans="1:5">
      <c r="A1454" s="198">
        <v>1472</v>
      </c>
      <c r="B1454" s="53">
        <v>40155</v>
      </c>
      <c r="C1454" s="199" t="s">
        <v>239</v>
      </c>
      <c r="D1454" s="199" t="s">
        <v>254</v>
      </c>
      <c r="E1454" s="199">
        <v>147</v>
      </c>
    </row>
    <row r="1455" spans="1:5">
      <c r="A1455" s="198">
        <v>1473</v>
      </c>
      <c r="B1455" s="53">
        <v>40155</v>
      </c>
      <c r="C1455" s="199" t="s">
        <v>239</v>
      </c>
      <c r="D1455" s="199" t="s">
        <v>254</v>
      </c>
      <c r="E1455" s="199">
        <v>226</v>
      </c>
    </row>
    <row r="1456" spans="1:5">
      <c r="A1456" s="198">
        <v>1474</v>
      </c>
      <c r="B1456" s="53">
        <v>40155</v>
      </c>
      <c r="C1456" s="199" t="s">
        <v>245</v>
      </c>
      <c r="D1456" s="199" t="s">
        <v>250</v>
      </c>
      <c r="E1456" s="199">
        <v>2170.34</v>
      </c>
    </row>
    <row r="1457" spans="1:5">
      <c r="A1457" s="198">
        <v>1475</v>
      </c>
      <c r="B1457" s="53">
        <v>40156</v>
      </c>
      <c r="C1457" s="199" t="s">
        <v>239</v>
      </c>
      <c r="D1457" s="199" t="s">
        <v>254</v>
      </c>
      <c r="E1457" s="199">
        <v>183</v>
      </c>
    </row>
    <row r="1458" spans="1:5">
      <c r="A1458" s="198">
        <v>1476</v>
      </c>
      <c r="B1458" s="53">
        <v>40156</v>
      </c>
      <c r="C1458" s="199" t="s">
        <v>249</v>
      </c>
      <c r="D1458" s="199" t="s">
        <v>249</v>
      </c>
      <c r="E1458" s="199">
        <v>500</v>
      </c>
    </row>
    <row r="1459" spans="1:5">
      <c r="A1459" s="198">
        <v>1477</v>
      </c>
      <c r="B1459" s="53">
        <v>40156</v>
      </c>
      <c r="C1459" s="199" t="s">
        <v>239</v>
      </c>
      <c r="D1459" s="199" t="s">
        <v>254</v>
      </c>
      <c r="E1459" s="199">
        <v>125</v>
      </c>
    </row>
    <row r="1460" spans="1:5">
      <c r="A1460" s="198">
        <v>1478</v>
      </c>
      <c r="B1460" s="53">
        <v>40156</v>
      </c>
      <c r="C1460" s="199" t="s">
        <v>239</v>
      </c>
      <c r="D1460" s="199" t="s">
        <v>240</v>
      </c>
      <c r="E1460" s="199">
        <v>70</v>
      </c>
    </row>
    <row r="1461" spans="1:5">
      <c r="A1461" s="198">
        <v>1479</v>
      </c>
      <c r="B1461" s="53">
        <v>40156</v>
      </c>
      <c r="C1461" s="199" t="s">
        <v>241</v>
      </c>
      <c r="D1461" s="199" t="s">
        <v>247</v>
      </c>
      <c r="E1461" s="199">
        <v>35</v>
      </c>
    </row>
    <row r="1462" spans="1:5">
      <c r="A1462" s="198">
        <v>1480</v>
      </c>
      <c r="B1462" s="53">
        <v>40156</v>
      </c>
      <c r="C1462" s="199" t="s">
        <v>241</v>
      </c>
      <c r="D1462" s="199" t="s">
        <v>247</v>
      </c>
      <c r="E1462" s="199">
        <v>45</v>
      </c>
    </row>
    <row r="1463" spans="1:5">
      <c r="A1463" s="198">
        <v>1481</v>
      </c>
      <c r="B1463" s="53">
        <v>40156</v>
      </c>
      <c r="C1463" s="199" t="s">
        <v>241</v>
      </c>
      <c r="D1463" s="199" t="s">
        <v>247</v>
      </c>
      <c r="E1463" s="199">
        <v>340</v>
      </c>
    </row>
    <row r="1464" spans="1:5">
      <c r="A1464" s="198">
        <v>1482</v>
      </c>
      <c r="B1464" s="53">
        <v>40157</v>
      </c>
      <c r="C1464" s="199" t="s">
        <v>239</v>
      </c>
      <c r="D1464" s="199" t="s">
        <v>240</v>
      </c>
      <c r="E1464" s="199">
        <v>40</v>
      </c>
    </row>
    <row r="1465" spans="1:5">
      <c r="A1465" s="198">
        <v>1483</v>
      </c>
      <c r="B1465" s="53">
        <v>40157</v>
      </c>
      <c r="C1465" s="199" t="s">
        <v>239</v>
      </c>
      <c r="D1465" s="199" t="s">
        <v>254</v>
      </c>
      <c r="E1465" s="199">
        <v>118</v>
      </c>
    </row>
    <row r="1466" spans="1:5">
      <c r="A1466" s="198">
        <v>1484</v>
      </c>
      <c r="B1466" s="53">
        <v>40157</v>
      </c>
      <c r="C1466" s="199" t="s">
        <v>243</v>
      </c>
      <c r="D1466" s="199" t="s">
        <v>251</v>
      </c>
      <c r="E1466" s="199">
        <v>1000</v>
      </c>
    </row>
    <row r="1467" spans="1:5">
      <c r="A1467" s="198">
        <v>1485</v>
      </c>
      <c r="B1467" s="53">
        <v>40157</v>
      </c>
      <c r="C1467" s="199" t="s">
        <v>248</v>
      </c>
      <c r="D1467" s="199" t="s">
        <v>260</v>
      </c>
      <c r="E1467" s="199">
        <v>2368</v>
      </c>
    </row>
    <row r="1468" spans="1:5">
      <c r="A1468" s="198">
        <v>1486</v>
      </c>
      <c r="B1468" s="53">
        <v>40157</v>
      </c>
      <c r="C1468" s="199" t="s">
        <v>239</v>
      </c>
      <c r="D1468" s="199" t="s">
        <v>254</v>
      </c>
      <c r="E1468" s="199">
        <v>228</v>
      </c>
    </row>
    <row r="1469" spans="1:5">
      <c r="A1469" s="198">
        <v>1487</v>
      </c>
      <c r="B1469" s="53">
        <v>40158</v>
      </c>
      <c r="C1469" s="199" t="s">
        <v>239</v>
      </c>
      <c r="D1469" s="199" t="s">
        <v>254</v>
      </c>
      <c r="E1469" s="199">
        <v>1000</v>
      </c>
    </row>
    <row r="1470" spans="1:5">
      <c r="A1470" s="198">
        <v>1488</v>
      </c>
      <c r="B1470" s="53">
        <v>40158</v>
      </c>
      <c r="C1470" s="199" t="s">
        <v>248</v>
      </c>
      <c r="D1470" s="199" t="s">
        <v>260</v>
      </c>
      <c r="E1470" s="199">
        <v>0</v>
      </c>
    </row>
    <row r="1471" spans="1:5">
      <c r="A1471" s="198">
        <v>1489</v>
      </c>
      <c r="B1471" s="53">
        <v>40159</v>
      </c>
      <c r="C1471" s="199" t="s">
        <v>239</v>
      </c>
      <c r="D1471" s="199" t="s">
        <v>254</v>
      </c>
      <c r="E1471" s="199">
        <v>176</v>
      </c>
    </row>
    <row r="1472" spans="1:5">
      <c r="A1472" s="198">
        <v>1490</v>
      </c>
      <c r="B1472" s="53">
        <v>40159</v>
      </c>
      <c r="C1472" s="199" t="s">
        <v>239</v>
      </c>
      <c r="D1472" s="199" t="s">
        <v>240</v>
      </c>
      <c r="E1472" s="199">
        <v>495</v>
      </c>
    </row>
    <row r="1473" spans="1:5">
      <c r="A1473" s="198">
        <v>1491</v>
      </c>
      <c r="B1473" s="53">
        <v>40159</v>
      </c>
      <c r="C1473" s="199" t="s">
        <v>241</v>
      </c>
      <c r="D1473" s="199" t="s">
        <v>247</v>
      </c>
      <c r="E1473" s="199">
        <v>405</v>
      </c>
    </row>
    <row r="1474" spans="1:5">
      <c r="A1474" s="198">
        <v>1492</v>
      </c>
      <c r="B1474" s="53">
        <v>40159</v>
      </c>
      <c r="C1474" s="199" t="s">
        <v>249</v>
      </c>
      <c r="D1474" s="199" t="s">
        <v>249</v>
      </c>
      <c r="E1474" s="199">
        <v>500</v>
      </c>
    </row>
    <row r="1475" spans="1:5">
      <c r="A1475" s="198">
        <v>1493</v>
      </c>
      <c r="B1475" s="53">
        <v>40161</v>
      </c>
      <c r="C1475" s="199" t="s">
        <v>239</v>
      </c>
      <c r="D1475" s="199" t="s">
        <v>254</v>
      </c>
      <c r="E1475" s="199">
        <v>600</v>
      </c>
    </row>
    <row r="1476" spans="1:5">
      <c r="A1476" s="198">
        <v>1494</v>
      </c>
      <c r="B1476" s="53">
        <v>40161</v>
      </c>
      <c r="C1476" s="199" t="s">
        <v>239</v>
      </c>
      <c r="D1476" s="199" t="s">
        <v>254</v>
      </c>
      <c r="E1476" s="199">
        <v>280</v>
      </c>
    </row>
    <row r="1477" spans="1:5">
      <c r="A1477" s="198">
        <v>1495</v>
      </c>
      <c r="B1477" s="53">
        <v>40162</v>
      </c>
      <c r="C1477" s="199" t="s">
        <v>239</v>
      </c>
      <c r="D1477" s="199" t="s">
        <v>254</v>
      </c>
      <c r="E1477" s="199">
        <v>210</v>
      </c>
    </row>
    <row r="1478" spans="1:5">
      <c r="A1478" s="198">
        <v>1496</v>
      </c>
      <c r="B1478" s="53">
        <v>40162</v>
      </c>
      <c r="C1478" s="199" t="s">
        <v>239</v>
      </c>
      <c r="D1478" s="199" t="s">
        <v>240</v>
      </c>
      <c r="E1478" s="199">
        <v>35</v>
      </c>
    </row>
    <row r="1479" spans="1:5">
      <c r="A1479" s="198">
        <v>1497</v>
      </c>
      <c r="B1479" s="53">
        <v>40162</v>
      </c>
      <c r="C1479" s="199" t="s">
        <v>239</v>
      </c>
      <c r="D1479" s="199" t="s">
        <v>240</v>
      </c>
      <c r="E1479" s="199">
        <v>263</v>
      </c>
    </row>
    <row r="1480" spans="1:5">
      <c r="A1480" s="198">
        <v>1498</v>
      </c>
      <c r="B1480" s="53">
        <v>40162</v>
      </c>
      <c r="C1480" s="199" t="s">
        <v>245</v>
      </c>
      <c r="D1480" s="199" t="s">
        <v>250</v>
      </c>
      <c r="E1480" s="199">
        <v>22500</v>
      </c>
    </row>
    <row r="1481" spans="1:5">
      <c r="A1481" s="198">
        <v>1499</v>
      </c>
      <c r="B1481" s="53">
        <v>40163</v>
      </c>
      <c r="C1481" s="199" t="s">
        <v>239</v>
      </c>
      <c r="D1481" s="199" t="s">
        <v>254</v>
      </c>
      <c r="E1481" s="199">
        <v>158</v>
      </c>
    </row>
    <row r="1482" spans="1:5">
      <c r="A1482" s="198">
        <v>1500</v>
      </c>
      <c r="B1482" s="53">
        <v>40164</v>
      </c>
      <c r="C1482" s="199" t="s">
        <v>245</v>
      </c>
      <c r="D1482" s="199" t="s">
        <v>246</v>
      </c>
      <c r="E1482" s="199">
        <v>50</v>
      </c>
    </row>
    <row r="1483" spans="1:5">
      <c r="A1483" s="198">
        <v>1501</v>
      </c>
      <c r="B1483" s="53">
        <v>40165</v>
      </c>
      <c r="C1483" s="199" t="s">
        <v>245</v>
      </c>
      <c r="D1483" s="199" t="s">
        <v>246</v>
      </c>
      <c r="E1483" s="199">
        <v>50</v>
      </c>
    </row>
    <row r="1484" spans="1:5">
      <c r="A1484" s="198">
        <v>1502</v>
      </c>
      <c r="B1484" s="53">
        <v>40165</v>
      </c>
      <c r="C1484" s="199" t="s">
        <v>243</v>
      </c>
      <c r="D1484" s="199" t="s">
        <v>244</v>
      </c>
      <c r="E1484" s="199">
        <v>300</v>
      </c>
    </row>
    <row r="1485" spans="1:5">
      <c r="A1485" s="198">
        <v>1503</v>
      </c>
      <c r="B1485" s="53">
        <v>40165</v>
      </c>
      <c r="C1485" s="199" t="s">
        <v>239</v>
      </c>
      <c r="D1485" s="199" t="s">
        <v>240</v>
      </c>
      <c r="E1485" s="199">
        <v>14</v>
      </c>
    </row>
    <row r="1486" spans="1:5">
      <c r="A1486" s="198">
        <v>1504</v>
      </c>
      <c r="B1486" s="53">
        <v>40165</v>
      </c>
      <c r="C1486" s="199" t="s">
        <v>239</v>
      </c>
      <c r="D1486" s="199" t="s">
        <v>240</v>
      </c>
      <c r="E1486" s="199">
        <v>72</v>
      </c>
    </row>
    <row r="1487" spans="1:5">
      <c r="A1487" s="198">
        <v>1505</v>
      </c>
      <c r="B1487" s="53">
        <v>40165</v>
      </c>
      <c r="C1487" s="199" t="s">
        <v>239</v>
      </c>
      <c r="D1487" s="199" t="s">
        <v>240</v>
      </c>
      <c r="E1487" s="199">
        <v>190</v>
      </c>
    </row>
    <row r="1488" spans="1:5">
      <c r="A1488" s="198">
        <v>1506</v>
      </c>
      <c r="B1488" s="53">
        <v>40165</v>
      </c>
      <c r="C1488" s="199" t="s">
        <v>239</v>
      </c>
      <c r="D1488" s="199" t="s">
        <v>240</v>
      </c>
      <c r="E1488" s="199">
        <v>126</v>
      </c>
    </row>
    <row r="1489" spans="1:5">
      <c r="A1489" s="198">
        <v>1507</v>
      </c>
      <c r="B1489" s="53">
        <v>40166</v>
      </c>
      <c r="C1489" s="199" t="s">
        <v>239</v>
      </c>
      <c r="D1489" s="199" t="s">
        <v>254</v>
      </c>
      <c r="E1489" s="199">
        <v>169</v>
      </c>
    </row>
    <row r="1490" spans="1:5">
      <c r="A1490" s="198">
        <v>1508</v>
      </c>
      <c r="B1490" s="53">
        <v>40166</v>
      </c>
      <c r="C1490" s="199" t="s">
        <v>243</v>
      </c>
      <c r="D1490" s="199" t="s">
        <v>244</v>
      </c>
      <c r="E1490" s="199">
        <v>1310</v>
      </c>
    </row>
    <row r="1491" spans="1:5">
      <c r="A1491" s="198">
        <v>1509</v>
      </c>
      <c r="B1491" s="53">
        <v>40166</v>
      </c>
      <c r="C1491" s="199" t="s">
        <v>243</v>
      </c>
      <c r="D1491" s="199" t="s">
        <v>251</v>
      </c>
      <c r="E1491" s="199">
        <v>190</v>
      </c>
    </row>
    <row r="1492" spans="1:5">
      <c r="A1492" s="198">
        <v>1510</v>
      </c>
      <c r="B1492" s="53">
        <v>40166</v>
      </c>
      <c r="C1492" s="199" t="s">
        <v>249</v>
      </c>
      <c r="D1492" s="199" t="s">
        <v>249</v>
      </c>
      <c r="E1492" s="199">
        <v>500</v>
      </c>
    </row>
    <row r="1493" spans="1:5">
      <c r="A1493" s="198">
        <v>1511</v>
      </c>
      <c r="B1493" s="53">
        <v>40167</v>
      </c>
      <c r="C1493" s="199" t="s">
        <v>243</v>
      </c>
      <c r="D1493" s="199" t="s">
        <v>251</v>
      </c>
      <c r="E1493" s="199">
        <v>4000</v>
      </c>
    </row>
    <row r="1494" spans="1:5">
      <c r="A1494" s="198">
        <v>1512</v>
      </c>
      <c r="B1494" s="53">
        <v>40167</v>
      </c>
      <c r="C1494" s="199" t="s">
        <v>239</v>
      </c>
      <c r="D1494" s="199" t="s">
        <v>240</v>
      </c>
      <c r="E1494" s="199">
        <v>50</v>
      </c>
    </row>
    <row r="1495" spans="1:5">
      <c r="A1495" s="198">
        <v>1513</v>
      </c>
      <c r="B1495" s="53">
        <v>40168</v>
      </c>
      <c r="C1495" s="199" t="s">
        <v>239</v>
      </c>
      <c r="D1495" s="199" t="s">
        <v>254</v>
      </c>
      <c r="E1495" s="199">
        <v>230</v>
      </c>
    </row>
    <row r="1496" spans="1:5">
      <c r="A1496" s="198">
        <v>1514</v>
      </c>
      <c r="B1496" s="53">
        <v>40168</v>
      </c>
      <c r="C1496" s="199" t="s">
        <v>249</v>
      </c>
      <c r="D1496" s="199" t="s">
        <v>249</v>
      </c>
      <c r="E1496" s="199">
        <v>500</v>
      </c>
    </row>
    <row r="1497" spans="1:5">
      <c r="A1497" s="198">
        <v>1515</v>
      </c>
      <c r="B1497" s="53">
        <v>40168</v>
      </c>
      <c r="C1497" s="199" t="s">
        <v>245</v>
      </c>
      <c r="D1497" s="199" t="s">
        <v>253</v>
      </c>
      <c r="E1497" s="199">
        <v>500</v>
      </c>
    </row>
    <row r="1498" spans="1:5">
      <c r="A1498" s="198">
        <v>1516</v>
      </c>
      <c r="B1498" s="53">
        <v>40168</v>
      </c>
      <c r="C1498" s="199" t="s">
        <v>239</v>
      </c>
      <c r="D1498" s="199" t="s">
        <v>254</v>
      </c>
      <c r="E1498" s="199">
        <v>150</v>
      </c>
    </row>
    <row r="1499" spans="1:5">
      <c r="A1499" s="198">
        <v>1517</v>
      </c>
      <c r="B1499" s="53">
        <v>40169</v>
      </c>
      <c r="C1499" s="199" t="s">
        <v>239</v>
      </c>
      <c r="D1499" s="199" t="s">
        <v>240</v>
      </c>
      <c r="E1499" s="199">
        <v>105</v>
      </c>
    </row>
    <row r="1500" spans="1:5">
      <c r="A1500" s="198">
        <v>1518</v>
      </c>
      <c r="B1500" s="53">
        <v>40169</v>
      </c>
      <c r="C1500" s="199" t="s">
        <v>239</v>
      </c>
      <c r="D1500" s="199" t="s">
        <v>254</v>
      </c>
      <c r="E1500" s="199">
        <v>188</v>
      </c>
    </row>
    <row r="1501" spans="1:5">
      <c r="A1501" s="198">
        <v>1519</v>
      </c>
      <c r="B1501" s="53">
        <v>40169</v>
      </c>
      <c r="C1501" s="199" t="s">
        <v>241</v>
      </c>
      <c r="D1501" s="199" t="s">
        <v>242</v>
      </c>
      <c r="E1501" s="199">
        <v>56</v>
      </c>
    </row>
    <row r="1502" spans="1:5">
      <c r="A1502" s="198">
        <v>1520</v>
      </c>
      <c r="B1502" s="53">
        <v>40169</v>
      </c>
      <c r="C1502" s="199" t="s">
        <v>241</v>
      </c>
      <c r="D1502" s="199" t="s">
        <v>242</v>
      </c>
      <c r="E1502" s="199">
        <v>69</v>
      </c>
    </row>
    <row r="1503" spans="1:5">
      <c r="A1503" s="198">
        <v>1521</v>
      </c>
      <c r="B1503" s="53">
        <v>40169</v>
      </c>
      <c r="C1503" s="199" t="s">
        <v>241</v>
      </c>
      <c r="D1503" s="199" t="s">
        <v>242</v>
      </c>
      <c r="E1503" s="199">
        <v>80</v>
      </c>
    </row>
    <row r="1504" spans="1:5">
      <c r="A1504" s="198">
        <v>1523</v>
      </c>
      <c r="B1504" s="53">
        <v>40169</v>
      </c>
      <c r="C1504" s="199" t="s">
        <v>243</v>
      </c>
      <c r="D1504" s="199" t="s">
        <v>244</v>
      </c>
      <c r="E1504" s="199">
        <v>550</v>
      </c>
    </row>
    <row r="1505" spans="1:5">
      <c r="A1505" s="198">
        <v>1524</v>
      </c>
      <c r="B1505" s="53">
        <v>40169</v>
      </c>
      <c r="C1505" s="199" t="s">
        <v>237</v>
      </c>
      <c r="D1505" s="199" t="s">
        <v>238</v>
      </c>
      <c r="E1505" s="199">
        <v>838</v>
      </c>
    </row>
    <row r="1506" spans="1:5">
      <c r="A1506" s="198">
        <v>1525</v>
      </c>
      <c r="B1506" s="53">
        <v>40169</v>
      </c>
      <c r="C1506" s="199" t="s">
        <v>239</v>
      </c>
      <c r="D1506" s="199" t="s">
        <v>240</v>
      </c>
      <c r="E1506" s="199">
        <v>8920</v>
      </c>
    </row>
    <row r="1507" spans="1:5">
      <c r="A1507" s="198">
        <v>1526</v>
      </c>
      <c r="B1507" s="53">
        <v>40170</v>
      </c>
      <c r="C1507" s="199" t="s">
        <v>239</v>
      </c>
      <c r="D1507" s="199" t="s">
        <v>254</v>
      </c>
      <c r="E1507" s="199">
        <v>201</v>
      </c>
    </row>
    <row r="1508" spans="1:5">
      <c r="A1508" s="198">
        <v>1527</v>
      </c>
      <c r="B1508" s="53">
        <v>40170</v>
      </c>
      <c r="C1508" s="199" t="s">
        <v>239</v>
      </c>
      <c r="D1508" s="199" t="s">
        <v>254</v>
      </c>
      <c r="E1508" s="199">
        <v>146</v>
      </c>
    </row>
    <row r="1509" spans="1:5">
      <c r="A1509" s="198">
        <v>1528</v>
      </c>
      <c r="B1509" s="53">
        <v>40170</v>
      </c>
      <c r="C1509" s="199" t="s">
        <v>243</v>
      </c>
      <c r="D1509" s="199" t="s">
        <v>244</v>
      </c>
      <c r="E1509" s="199">
        <v>350</v>
      </c>
    </row>
    <row r="1510" spans="1:5">
      <c r="A1510" s="198">
        <v>1529</v>
      </c>
      <c r="B1510" s="53">
        <v>40170</v>
      </c>
      <c r="C1510" s="199" t="s">
        <v>245</v>
      </c>
      <c r="D1510" s="199" t="s">
        <v>250</v>
      </c>
      <c r="E1510" s="199">
        <v>550</v>
      </c>
    </row>
    <row r="1511" spans="1:5">
      <c r="A1511" s="198">
        <v>1530</v>
      </c>
      <c r="B1511" s="53">
        <v>40171</v>
      </c>
      <c r="C1511" s="199" t="s">
        <v>239</v>
      </c>
      <c r="D1511" s="199" t="s">
        <v>254</v>
      </c>
      <c r="E1511" s="199">
        <v>386</v>
      </c>
    </row>
    <row r="1512" spans="1:5">
      <c r="A1512" s="198">
        <v>1531</v>
      </c>
      <c r="B1512" s="53">
        <v>40171</v>
      </c>
      <c r="C1512" s="199" t="s">
        <v>241</v>
      </c>
      <c r="D1512" s="199" t="s">
        <v>247</v>
      </c>
      <c r="E1512" s="199">
        <v>400</v>
      </c>
    </row>
    <row r="1513" spans="1:5">
      <c r="A1513" s="198">
        <v>1532</v>
      </c>
      <c r="B1513" s="53">
        <v>40171</v>
      </c>
      <c r="C1513" s="199" t="s">
        <v>241</v>
      </c>
      <c r="D1513" s="199" t="s">
        <v>257</v>
      </c>
      <c r="E1513" s="199">
        <v>190</v>
      </c>
    </row>
    <row r="1514" spans="1:5">
      <c r="A1514" s="198">
        <v>1533</v>
      </c>
      <c r="B1514" s="53">
        <v>40171</v>
      </c>
      <c r="C1514" s="199" t="s">
        <v>243</v>
      </c>
      <c r="D1514" s="199" t="s">
        <v>244</v>
      </c>
      <c r="E1514" s="199">
        <v>400</v>
      </c>
    </row>
    <row r="1515" spans="1:5">
      <c r="A1515" s="198">
        <v>1534</v>
      </c>
      <c r="B1515" s="53">
        <v>40171</v>
      </c>
      <c r="C1515" s="199" t="s">
        <v>241</v>
      </c>
      <c r="D1515" s="199" t="s">
        <v>247</v>
      </c>
      <c r="E1515" s="199">
        <v>230</v>
      </c>
    </row>
    <row r="1516" spans="1:5">
      <c r="A1516" s="198">
        <v>1535</v>
      </c>
      <c r="B1516" s="53">
        <v>40171</v>
      </c>
      <c r="C1516" s="199" t="s">
        <v>243</v>
      </c>
      <c r="D1516" s="199" t="s">
        <v>244</v>
      </c>
      <c r="E1516" s="199">
        <v>340</v>
      </c>
    </row>
    <row r="1517" spans="1:5">
      <c r="A1517" s="198">
        <v>1536</v>
      </c>
      <c r="B1517" s="53">
        <v>40171</v>
      </c>
      <c r="C1517" s="199" t="s">
        <v>241</v>
      </c>
      <c r="D1517" s="199" t="s">
        <v>259</v>
      </c>
      <c r="E1517" s="199">
        <v>950</v>
      </c>
    </row>
    <row r="1518" spans="1:5">
      <c r="A1518" s="198">
        <v>1537</v>
      </c>
      <c r="B1518" s="53">
        <v>40171</v>
      </c>
      <c r="C1518" s="199" t="s">
        <v>243</v>
      </c>
      <c r="D1518" s="199" t="s">
        <v>244</v>
      </c>
      <c r="E1518" s="199">
        <v>800</v>
      </c>
    </row>
    <row r="1519" spans="1:5">
      <c r="A1519" s="198">
        <v>1538</v>
      </c>
      <c r="B1519" s="53">
        <v>40172</v>
      </c>
      <c r="C1519" s="199" t="s">
        <v>239</v>
      </c>
      <c r="D1519" s="199" t="s">
        <v>240</v>
      </c>
      <c r="E1519" s="199">
        <v>660</v>
      </c>
    </row>
    <row r="1520" spans="1:5">
      <c r="A1520" s="198">
        <v>1539</v>
      </c>
      <c r="B1520" s="53">
        <v>40172</v>
      </c>
      <c r="C1520" s="199" t="s">
        <v>239</v>
      </c>
      <c r="D1520" s="199" t="s">
        <v>240</v>
      </c>
      <c r="E1520" s="199">
        <v>80</v>
      </c>
    </row>
    <row r="1521" spans="1:5">
      <c r="A1521" s="198">
        <v>1540</v>
      </c>
      <c r="B1521" s="53">
        <v>40172</v>
      </c>
      <c r="C1521" s="199" t="s">
        <v>243</v>
      </c>
      <c r="D1521" s="199" t="s">
        <v>251</v>
      </c>
      <c r="E1521" s="199">
        <v>550</v>
      </c>
    </row>
    <row r="1522" spans="1:5">
      <c r="A1522" s="198">
        <v>1541</v>
      </c>
      <c r="B1522" s="53">
        <v>40172</v>
      </c>
      <c r="C1522" s="199" t="s">
        <v>243</v>
      </c>
      <c r="D1522" s="199" t="s">
        <v>251</v>
      </c>
      <c r="E1522" s="199">
        <v>1281</v>
      </c>
    </row>
    <row r="1523" spans="1:5">
      <c r="A1523" s="198">
        <v>1542</v>
      </c>
      <c r="B1523" s="53">
        <v>40172</v>
      </c>
      <c r="C1523" s="199" t="s">
        <v>239</v>
      </c>
      <c r="D1523" s="199" t="s">
        <v>254</v>
      </c>
      <c r="E1523" s="199">
        <v>150</v>
      </c>
    </row>
    <row r="1524" spans="1:5">
      <c r="A1524" s="198">
        <v>1543</v>
      </c>
      <c r="B1524" s="53">
        <v>40172</v>
      </c>
      <c r="C1524" s="199" t="s">
        <v>243</v>
      </c>
      <c r="D1524" s="199" t="s">
        <v>244</v>
      </c>
      <c r="E1524" s="199">
        <v>1500</v>
      </c>
    </row>
    <row r="1525" spans="1:5">
      <c r="A1525" s="198">
        <v>1544</v>
      </c>
      <c r="B1525" s="53">
        <v>40172</v>
      </c>
      <c r="C1525" s="199" t="s">
        <v>243</v>
      </c>
      <c r="D1525" s="199" t="s">
        <v>251</v>
      </c>
      <c r="E1525" s="199">
        <v>15</v>
      </c>
    </row>
    <row r="1526" spans="1:5">
      <c r="A1526" s="198">
        <v>1545</v>
      </c>
      <c r="B1526" s="53">
        <v>40173</v>
      </c>
      <c r="C1526" s="199" t="s">
        <v>249</v>
      </c>
      <c r="D1526" s="199" t="s">
        <v>249</v>
      </c>
      <c r="E1526" s="199">
        <v>500</v>
      </c>
    </row>
    <row r="1527" spans="1:5">
      <c r="A1527" s="198">
        <v>1546</v>
      </c>
      <c r="B1527" s="53">
        <v>40173</v>
      </c>
      <c r="C1527" s="199" t="s">
        <v>239</v>
      </c>
      <c r="D1527" s="199" t="s">
        <v>254</v>
      </c>
      <c r="E1527" s="199">
        <v>735</v>
      </c>
    </row>
    <row r="1528" spans="1:5">
      <c r="A1528" s="198">
        <v>1547</v>
      </c>
      <c r="B1528" s="53">
        <v>40173</v>
      </c>
      <c r="C1528" s="199" t="s">
        <v>241</v>
      </c>
      <c r="D1528" s="199" t="s">
        <v>247</v>
      </c>
      <c r="E1528" s="199">
        <v>94</v>
      </c>
    </row>
    <row r="1529" spans="1:5">
      <c r="A1529" s="198">
        <v>1548</v>
      </c>
      <c r="B1529" s="53">
        <v>40173</v>
      </c>
      <c r="C1529" s="199" t="s">
        <v>262</v>
      </c>
      <c r="D1529" s="199" t="s">
        <v>262</v>
      </c>
      <c r="E1529" s="199">
        <v>1772</v>
      </c>
    </row>
    <row r="1530" spans="1:5">
      <c r="A1530" s="198">
        <v>1549</v>
      </c>
      <c r="B1530" s="53">
        <v>40173</v>
      </c>
      <c r="C1530" s="199" t="s">
        <v>243</v>
      </c>
      <c r="D1530" s="199" t="s">
        <v>244</v>
      </c>
      <c r="E1530" s="199">
        <v>2578</v>
      </c>
    </row>
    <row r="1531" spans="1:5">
      <c r="A1531" s="198">
        <v>1550</v>
      </c>
      <c r="B1531" s="53">
        <v>40173</v>
      </c>
      <c r="C1531" s="199" t="s">
        <v>241</v>
      </c>
      <c r="D1531" s="199" t="s">
        <v>259</v>
      </c>
      <c r="E1531" s="199">
        <v>2200</v>
      </c>
    </row>
    <row r="1532" spans="1:5">
      <c r="A1532" s="198">
        <v>1551</v>
      </c>
      <c r="B1532" s="53">
        <v>40173</v>
      </c>
      <c r="C1532" s="199" t="s">
        <v>245</v>
      </c>
      <c r="D1532" s="199" t="s">
        <v>246</v>
      </c>
      <c r="E1532" s="199">
        <v>150</v>
      </c>
    </row>
    <row r="1533" spans="1:5">
      <c r="A1533" s="198">
        <v>1552</v>
      </c>
      <c r="B1533" s="53">
        <v>40173</v>
      </c>
      <c r="C1533" s="199" t="s">
        <v>239</v>
      </c>
      <c r="D1533" s="199" t="s">
        <v>240</v>
      </c>
      <c r="E1533" s="199">
        <v>522</v>
      </c>
    </row>
    <row r="1534" spans="1:5">
      <c r="A1534" s="198">
        <v>1553</v>
      </c>
      <c r="B1534" s="53">
        <v>40173</v>
      </c>
      <c r="C1534" s="199" t="s">
        <v>239</v>
      </c>
      <c r="D1534" s="199" t="s">
        <v>240</v>
      </c>
      <c r="E1534" s="199">
        <v>148</v>
      </c>
    </row>
    <row r="1535" spans="1:5">
      <c r="A1535" s="198">
        <v>1554</v>
      </c>
      <c r="B1535" s="53">
        <v>40173</v>
      </c>
      <c r="C1535" s="199" t="s">
        <v>243</v>
      </c>
      <c r="D1535" s="199" t="s">
        <v>244</v>
      </c>
      <c r="E1535" s="199">
        <v>201</v>
      </c>
    </row>
    <row r="1536" spans="1:5">
      <c r="A1536" s="198">
        <v>1555</v>
      </c>
      <c r="B1536" s="53">
        <v>40174</v>
      </c>
      <c r="C1536" s="199" t="s">
        <v>243</v>
      </c>
      <c r="D1536" s="199" t="s">
        <v>251</v>
      </c>
      <c r="E1536" s="199">
        <v>1350</v>
      </c>
    </row>
    <row r="1537" spans="1:5">
      <c r="A1537" s="198">
        <v>1556</v>
      </c>
      <c r="B1537" s="53">
        <v>40174</v>
      </c>
      <c r="C1537" s="199" t="s">
        <v>239</v>
      </c>
      <c r="D1537" s="199" t="s">
        <v>240</v>
      </c>
      <c r="E1537" s="199">
        <v>280</v>
      </c>
    </row>
    <row r="1538" spans="1:5">
      <c r="A1538" s="198">
        <v>1557</v>
      </c>
      <c r="B1538" s="53">
        <v>40174</v>
      </c>
      <c r="C1538" s="199" t="s">
        <v>239</v>
      </c>
      <c r="D1538" s="199" t="s">
        <v>254</v>
      </c>
      <c r="E1538" s="199">
        <v>358</v>
      </c>
    </row>
    <row r="1539" spans="1:5">
      <c r="A1539" s="198">
        <v>1558</v>
      </c>
      <c r="B1539" s="53">
        <v>40175</v>
      </c>
      <c r="C1539" s="199" t="s">
        <v>239</v>
      </c>
      <c r="D1539" s="199" t="s">
        <v>240</v>
      </c>
      <c r="E1539" s="199">
        <v>190</v>
      </c>
    </row>
    <row r="1540" spans="1:5">
      <c r="A1540" s="198">
        <v>1559</v>
      </c>
      <c r="B1540" s="53">
        <v>40175</v>
      </c>
      <c r="C1540" s="199" t="s">
        <v>239</v>
      </c>
      <c r="D1540" s="199" t="s">
        <v>254</v>
      </c>
      <c r="E1540" s="199">
        <v>124</v>
      </c>
    </row>
    <row r="1541" spans="1:5">
      <c r="A1541" s="198">
        <v>1560</v>
      </c>
      <c r="B1541" s="53">
        <v>40176</v>
      </c>
      <c r="C1541" s="199" t="s">
        <v>239</v>
      </c>
      <c r="D1541" s="199" t="s">
        <v>254</v>
      </c>
      <c r="E1541" s="199">
        <v>146</v>
      </c>
    </row>
    <row r="1542" spans="1:5">
      <c r="A1542" s="198">
        <v>1561</v>
      </c>
      <c r="B1542" s="53">
        <v>40176</v>
      </c>
      <c r="C1542" s="199" t="s">
        <v>243</v>
      </c>
      <c r="D1542" s="199" t="s">
        <v>244</v>
      </c>
      <c r="E1542" s="199">
        <v>2040</v>
      </c>
    </row>
    <row r="1543" spans="1:5">
      <c r="A1543" s="198">
        <v>1562</v>
      </c>
      <c r="B1543" s="53">
        <v>40176</v>
      </c>
      <c r="C1543" s="199" t="s">
        <v>248</v>
      </c>
      <c r="D1543" s="199" t="s">
        <v>260</v>
      </c>
      <c r="E1543" s="199">
        <v>4990</v>
      </c>
    </row>
    <row r="1544" spans="1:5">
      <c r="A1544" s="198">
        <v>1563</v>
      </c>
      <c r="B1544" s="53">
        <v>40177</v>
      </c>
      <c r="C1544" s="199" t="s">
        <v>243</v>
      </c>
      <c r="D1544" s="199" t="s">
        <v>244</v>
      </c>
      <c r="E1544" s="199">
        <v>2721</v>
      </c>
    </row>
    <row r="1545" spans="1:5">
      <c r="A1545" s="198">
        <v>1564</v>
      </c>
      <c r="B1545" s="53">
        <v>40177</v>
      </c>
      <c r="C1545" s="199" t="s">
        <v>239</v>
      </c>
      <c r="D1545" s="199" t="s">
        <v>254</v>
      </c>
      <c r="E1545" s="199">
        <v>1631</v>
      </c>
    </row>
    <row r="1546" spans="1:5">
      <c r="A1546" s="198">
        <v>1565</v>
      </c>
      <c r="B1546" s="53">
        <v>40177</v>
      </c>
      <c r="C1546" s="199" t="s">
        <v>239</v>
      </c>
      <c r="D1546" s="199" t="s">
        <v>254</v>
      </c>
      <c r="E1546" s="199">
        <v>201</v>
      </c>
    </row>
    <row r="1547" spans="1:5">
      <c r="A1547" s="198">
        <v>1566</v>
      </c>
      <c r="B1547" s="53">
        <v>40177</v>
      </c>
      <c r="C1547" s="199" t="s">
        <v>243</v>
      </c>
      <c r="D1547" s="199" t="s">
        <v>244</v>
      </c>
      <c r="E1547" s="199">
        <v>2082</v>
      </c>
    </row>
    <row r="1548" spans="1:5">
      <c r="A1548" s="198">
        <v>1567</v>
      </c>
      <c r="B1548" s="53">
        <v>40177</v>
      </c>
      <c r="C1548" s="199" t="s">
        <v>243</v>
      </c>
      <c r="D1548" s="199" t="s">
        <v>244</v>
      </c>
      <c r="E1548" s="199">
        <v>9350</v>
      </c>
    </row>
    <row r="1549" spans="1:5">
      <c r="A1549" s="198">
        <v>1568</v>
      </c>
      <c r="B1549" s="53">
        <v>40177</v>
      </c>
      <c r="C1549" s="199" t="s">
        <v>243</v>
      </c>
      <c r="D1549" s="199" t="s">
        <v>244</v>
      </c>
      <c r="E1549" s="199">
        <v>5340</v>
      </c>
    </row>
    <row r="1550" spans="1:5">
      <c r="A1550" s="198">
        <v>1569</v>
      </c>
      <c r="B1550" s="53">
        <v>40177</v>
      </c>
      <c r="C1550" s="199" t="s">
        <v>243</v>
      </c>
      <c r="D1550" s="199" t="s">
        <v>251</v>
      </c>
      <c r="E1550" s="199">
        <v>420</v>
      </c>
    </row>
    <row r="1551" spans="1:5">
      <c r="A1551" s="198">
        <v>1570</v>
      </c>
      <c r="B1551" s="53">
        <v>40177</v>
      </c>
      <c r="C1551" s="199" t="s">
        <v>245</v>
      </c>
      <c r="D1551" s="199" t="s">
        <v>246</v>
      </c>
      <c r="E1551" s="199">
        <v>100</v>
      </c>
    </row>
    <row r="1552" spans="1:5">
      <c r="A1552" s="198">
        <v>1571</v>
      </c>
      <c r="B1552" s="53">
        <v>40178</v>
      </c>
      <c r="C1552" s="199" t="s">
        <v>239</v>
      </c>
      <c r="D1552" s="199" t="s">
        <v>240</v>
      </c>
      <c r="E1552" s="199">
        <v>1284</v>
      </c>
    </row>
    <row r="1553" spans="1:5">
      <c r="A1553" s="198">
        <v>1572</v>
      </c>
      <c r="B1553" s="53">
        <v>40178</v>
      </c>
      <c r="C1553" s="199" t="s">
        <v>239</v>
      </c>
      <c r="D1553" s="199" t="s">
        <v>240</v>
      </c>
      <c r="E1553" s="199">
        <v>1664</v>
      </c>
    </row>
    <row r="1554" spans="1:5">
      <c r="A1554" s="198">
        <v>1573</v>
      </c>
      <c r="B1554" s="53">
        <v>40178</v>
      </c>
      <c r="C1554" s="199" t="s">
        <v>248</v>
      </c>
      <c r="D1554" s="199" t="s">
        <v>248</v>
      </c>
      <c r="E1554" s="199">
        <v>530</v>
      </c>
    </row>
    <row r="1555" spans="1:5">
      <c r="A1555" s="198">
        <v>1574</v>
      </c>
      <c r="B1555" s="53">
        <v>40178</v>
      </c>
      <c r="C1555" s="199" t="s">
        <v>241</v>
      </c>
      <c r="D1555" s="199" t="s">
        <v>247</v>
      </c>
      <c r="E1555" s="199">
        <v>347</v>
      </c>
    </row>
    <row r="1556" spans="1:5">
      <c r="A1556"/>
      <c r="B1556"/>
      <c r="C1556"/>
      <c r="D1556"/>
      <c r="E1556"/>
    </row>
    <row r="1557" spans="1:5">
      <c r="A1557"/>
      <c r="B1557"/>
      <c r="C1557"/>
      <c r="D1557"/>
      <c r="E1557"/>
    </row>
    <row r="1558" spans="1:5">
      <c r="A1558"/>
      <c r="B1558"/>
      <c r="C1558"/>
      <c r="D1558"/>
      <c r="E1558"/>
    </row>
    <row r="1559" spans="1:5">
      <c r="A1559"/>
      <c r="B1559"/>
      <c r="C1559"/>
      <c r="D1559"/>
      <c r="E1559"/>
    </row>
    <row r="1560" spans="1:5">
      <c r="A1560"/>
      <c r="B1560"/>
      <c r="C1560"/>
      <c r="D1560"/>
      <c r="E1560"/>
    </row>
    <row r="1561" spans="1:5">
      <c r="A1561"/>
      <c r="B1561"/>
      <c r="C1561"/>
      <c r="D1561"/>
      <c r="E1561"/>
    </row>
    <row r="1562" spans="1:5">
      <c r="A1562"/>
      <c r="B1562"/>
      <c r="C1562"/>
      <c r="D1562"/>
      <c r="E1562"/>
    </row>
    <row r="1563" spans="1:5">
      <c r="A1563"/>
      <c r="B1563"/>
      <c r="C1563"/>
      <c r="D1563"/>
      <c r="E1563"/>
    </row>
    <row r="1564" spans="1:5">
      <c r="A1564"/>
      <c r="B1564"/>
      <c r="C1564"/>
      <c r="D1564"/>
      <c r="E1564"/>
    </row>
    <row r="1565" spans="1:5">
      <c r="A1565"/>
      <c r="B1565"/>
      <c r="C1565"/>
      <c r="D1565"/>
      <c r="E1565"/>
    </row>
    <row r="1566" spans="1:5">
      <c r="A1566"/>
      <c r="B1566"/>
      <c r="C1566"/>
      <c r="D1566"/>
      <c r="E1566"/>
    </row>
    <row r="1567" spans="1:5">
      <c r="A1567"/>
      <c r="B1567"/>
      <c r="C1567"/>
      <c r="D1567"/>
      <c r="E1567"/>
    </row>
    <row r="1568" spans="1:5">
      <c r="A1568"/>
      <c r="B1568"/>
      <c r="C1568"/>
      <c r="D1568"/>
      <c r="E1568"/>
    </row>
    <row r="1569" spans="1:5">
      <c r="A1569"/>
      <c r="B1569"/>
      <c r="C1569"/>
      <c r="D1569"/>
      <c r="E1569"/>
    </row>
    <row r="1570" spans="1:5">
      <c r="A1570"/>
      <c r="B1570"/>
      <c r="C1570"/>
      <c r="D1570"/>
      <c r="E1570"/>
    </row>
    <row r="1571" spans="1:5">
      <c r="A1571"/>
      <c r="B1571"/>
      <c r="C1571"/>
      <c r="D1571"/>
      <c r="E1571"/>
    </row>
    <row r="1572" spans="1:5">
      <c r="A1572"/>
      <c r="B1572"/>
      <c r="C1572"/>
      <c r="D1572"/>
      <c r="E1572"/>
    </row>
    <row r="1573" spans="1:5">
      <c r="A1573"/>
      <c r="B1573"/>
      <c r="C1573"/>
      <c r="D1573"/>
      <c r="E1573"/>
    </row>
    <row r="1574" spans="1:5">
      <c r="A1574"/>
      <c r="B1574"/>
      <c r="C1574"/>
      <c r="D1574"/>
      <c r="E1574"/>
    </row>
    <row r="1575" spans="1:5">
      <c r="A1575"/>
      <c r="B1575"/>
      <c r="C1575"/>
      <c r="D1575"/>
      <c r="E1575"/>
    </row>
    <row r="1576" spans="1:5">
      <c r="A1576"/>
      <c r="B1576"/>
      <c r="C1576"/>
      <c r="D1576"/>
      <c r="E1576"/>
    </row>
    <row r="1577" spans="1:5">
      <c r="A1577"/>
      <c r="B1577"/>
      <c r="C1577"/>
      <c r="D1577"/>
      <c r="E1577"/>
    </row>
    <row r="1578" spans="1:5">
      <c r="A1578"/>
      <c r="B1578"/>
      <c r="C1578"/>
      <c r="D1578"/>
      <c r="E1578"/>
    </row>
    <row r="1579" spans="1:5">
      <c r="A1579" s="53"/>
      <c r="B1579" s="53"/>
      <c r="C1579" s="199"/>
      <c r="D1579" s="199"/>
      <c r="E1579" s="199"/>
    </row>
    <row r="1580" spans="1:5">
      <c r="E1580" s="56"/>
    </row>
    <row r="1581" spans="1:5">
      <c r="E1581" s="56"/>
    </row>
    <row r="1583" spans="1:5">
      <c r="A1583" s="57"/>
      <c r="B1583" s="57"/>
    </row>
    <row r="1584" spans="1:5">
      <c r="A1584" s="57"/>
      <c r="B1584" s="57"/>
    </row>
  </sheetData>
  <mergeCells count="3">
    <mergeCell ref="A1:N1"/>
    <mergeCell ref="A2:N2"/>
    <mergeCell ref="A3:N3"/>
  </mergeCells>
  <dataValidations count="2">
    <dataValidation showInputMessage="1" showErrorMessage="1" errorTitle="22" promptTitle="33" sqref="C65541:C67114 C131077:C132650 C196613:C198186 C262149:C263722 C327685:C329258 C393221:C394794 C458757:C460330 C524293:C525866 C589829:C591402 C655365:C656938 C720901:C722474 C786437:C788010 C851973:C853546 C917509:C919082 C983045:C984618 C5:C1555" xr:uid="{0DA5B7E9-891D-4229-8FD9-EB45088B0115}"/>
    <dataValidation type="list" allowBlank="1" showInputMessage="1" showErrorMessage="1" sqref="D65541:D67114 D131077:D132650 D196613:D198186 D262149:D263722 D327685:D329258 D393221:D394794 D458757:D460330 D524293:D525866 D589829:D591402 D655365:D656938 D720901:D722474 D786437:D788010 D851973:D853546 D917509:D919082 D983045:D984618" xr:uid="{8F978E10-F852-4FCD-8D23-F39BA1FF5B21}">
      <formula1>Категории_расходов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6FD5E-10BD-4121-AA43-6BCAE602F783}">
  <sheetPr codeName="Лист14">
    <tabColor rgb="FF00B050"/>
  </sheetPr>
  <dimension ref="A1:H1583"/>
  <sheetViews>
    <sheetView showGridLines="0" workbookViewId="0">
      <selection activeCell="H11" sqref="H11"/>
    </sheetView>
  </sheetViews>
  <sheetFormatPr defaultRowHeight="15.75"/>
  <cols>
    <col min="1" max="1" width="5.5703125" style="55" bestFit="1" customWidth="1"/>
    <col min="2" max="2" width="11.28515625" style="55" bestFit="1" customWidth="1"/>
    <col min="3" max="3" width="21.85546875" style="55" bestFit="1" customWidth="1"/>
    <col min="4" max="4" width="23.42578125" style="55" bestFit="1" customWidth="1"/>
    <col min="5" max="5" width="12.42578125" style="55" bestFit="1" customWidth="1"/>
    <col min="6" max="7" width="9.140625" style="62"/>
    <col min="8" max="8" width="23.42578125" style="55" bestFit="1" customWidth="1"/>
    <col min="9" max="16384" width="9.140625" style="62"/>
  </cols>
  <sheetData>
    <row r="1" spans="1:8">
      <c r="A1" s="197" t="s">
        <v>1</v>
      </c>
      <c r="B1" s="197" t="s">
        <v>0</v>
      </c>
      <c r="C1" s="197" t="s">
        <v>234</v>
      </c>
      <c r="D1" s="197" t="s">
        <v>235</v>
      </c>
      <c r="E1" s="197" t="s">
        <v>236</v>
      </c>
      <c r="H1" s="197" t="s">
        <v>235</v>
      </c>
    </row>
    <row r="2" spans="1:8">
      <c r="A2" s="198">
        <v>1</v>
      </c>
      <c r="B2" s="53">
        <v>39814</v>
      </c>
      <c r="C2" s="199" t="s">
        <v>237</v>
      </c>
      <c r="D2" s="199" t="s">
        <v>238</v>
      </c>
      <c r="E2" s="199">
        <v>800</v>
      </c>
      <c r="H2" s="199" t="s">
        <v>238</v>
      </c>
    </row>
    <row r="3" spans="1:8">
      <c r="A3" s="198">
        <v>2</v>
      </c>
      <c r="B3" s="53">
        <v>39814</v>
      </c>
      <c r="C3" s="199" t="s">
        <v>237</v>
      </c>
      <c r="D3" s="199" t="s">
        <v>238</v>
      </c>
      <c r="E3" s="199">
        <v>800</v>
      </c>
      <c r="H3" s="199" t="s">
        <v>240</v>
      </c>
    </row>
    <row r="4" spans="1:8">
      <c r="A4" s="198">
        <v>3</v>
      </c>
      <c r="B4" s="53">
        <v>39814</v>
      </c>
      <c r="C4" s="199" t="s">
        <v>239</v>
      </c>
      <c r="D4" s="199" t="s">
        <v>240</v>
      </c>
      <c r="E4" s="199">
        <v>68</v>
      </c>
      <c r="H4" s="199" t="s">
        <v>242</v>
      </c>
    </row>
    <row r="5" spans="1:8">
      <c r="A5" s="198">
        <v>4</v>
      </c>
      <c r="B5" s="53">
        <v>39814</v>
      </c>
      <c r="C5" s="199" t="s">
        <v>239</v>
      </c>
      <c r="D5" s="199" t="s">
        <v>240</v>
      </c>
      <c r="E5" s="199">
        <v>17</v>
      </c>
      <c r="H5" s="199" t="s">
        <v>244</v>
      </c>
    </row>
    <row r="6" spans="1:8">
      <c r="A6" s="198">
        <v>5</v>
      </c>
      <c r="B6" s="53">
        <v>39814</v>
      </c>
      <c r="C6" s="199" t="s">
        <v>239</v>
      </c>
      <c r="D6" s="199" t="s">
        <v>240</v>
      </c>
      <c r="E6" s="199">
        <v>199</v>
      </c>
      <c r="H6" s="199" t="s">
        <v>246</v>
      </c>
    </row>
    <row r="7" spans="1:8">
      <c r="A7" s="198">
        <v>6</v>
      </c>
      <c r="B7" s="53">
        <v>39814</v>
      </c>
      <c r="C7" s="199" t="s">
        <v>239</v>
      </c>
      <c r="D7" s="199" t="s">
        <v>240</v>
      </c>
      <c r="E7" s="199">
        <v>103</v>
      </c>
      <c r="H7" s="199" t="s">
        <v>247</v>
      </c>
    </row>
    <row r="8" spans="1:8">
      <c r="A8" s="198">
        <v>7</v>
      </c>
      <c r="B8" s="53">
        <v>39814</v>
      </c>
      <c r="C8" s="199" t="s">
        <v>239</v>
      </c>
      <c r="D8" s="199" t="s">
        <v>240</v>
      </c>
      <c r="E8" s="199">
        <v>167</v>
      </c>
      <c r="H8" s="199" t="s">
        <v>248</v>
      </c>
    </row>
    <row r="9" spans="1:8">
      <c r="A9" s="198">
        <v>8</v>
      </c>
      <c r="B9" s="53">
        <v>39814</v>
      </c>
      <c r="C9" s="199" t="s">
        <v>241</v>
      </c>
      <c r="D9" s="199" t="s">
        <v>242</v>
      </c>
      <c r="E9" s="199">
        <v>117</v>
      </c>
      <c r="H9" s="199" t="s">
        <v>249</v>
      </c>
    </row>
    <row r="10" spans="1:8">
      <c r="A10" s="198">
        <v>9</v>
      </c>
      <c r="B10" s="53">
        <v>39814</v>
      </c>
      <c r="C10" s="199" t="s">
        <v>237</v>
      </c>
      <c r="D10" s="199" t="s">
        <v>238</v>
      </c>
      <c r="E10" s="199">
        <v>128</v>
      </c>
      <c r="H10" s="199" t="s">
        <v>250</v>
      </c>
    </row>
    <row r="11" spans="1:8">
      <c r="A11" s="198">
        <v>10</v>
      </c>
      <c r="B11" s="53">
        <v>39814</v>
      </c>
      <c r="C11" s="199" t="s">
        <v>237</v>
      </c>
      <c r="D11" s="199" t="s">
        <v>238</v>
      </c>
      <c r="E11" s="199">
        <v>699</v>
      </c>
      <c r="H11" s="199" t="s">
        <v>251</v>
      </c>
    </row>
    <row r="12" spans="1:8">
      <c r="A12" s="198">
        <v>11</v>
      </c>
      <c r="B12" s="53">
        <v>39814</v>
      </c>
      <c r="C12" s="199" t="s">
        <v>237</v>
      </c>
      <c r="D12" s="199" t="s">
        <v>238</v>
      </c>
      <c r="E12" s="199">
        <v>1080</v>
      </c>
      <c r="H12" s="199" t="s">
        <v>252</v>
      </c>
    </row>
    <row r="13" spans="1:8">
      <c r="A13" s="198">
        <v>12</v>
      </c>
      <c r="B13" s="53">
        <v>39814</v>
      </c>
      <c r="C13" s="199" t="s">
        <v>237</v>
      </c>
      <c r="D13" s="199" t="s">
        <v>238</v>
      </c>
      <c r="E13" s="199">
        <v>245</v>
      </c>
      <c r="H13" s="199" t="s">
        <v>253</v>
      </c>
    </row>
    <row r="14" spans="1:8">
      <c r="A14" s="198">
        <v>13</v>
      </c>
      <c r="B14" s="53">
        <v>39814</v>
      </c>
      <c r="C14" s="199" t="s">
        <v>237</v>
      </c>
      <c r="D14" s="199" t="s">
        <v>238</v>
      </c>
      <c r="E14" s="199">
        <v>245</v>
      </c>
      <c r="H14" s="199" t="s">
        <v>254</v>
      </c>
    </row>
    <row r="15" spans="1:8">
      <c r="A15" s="198">
        <v>14</v>
      </c>
      <c r="B15" s="53">
        <v>39814</v>
      </c>
      <c r="C15" s="199" t="s">
        <v>237</v>
      </c>
      <c r="D15" s="199" t="s">
        <v>238</v>
      </c>
      <c r="E15" s="199">
        <v>349</v>
      </c>
      <c r="H15" s="199" t="s">
        <v>255</v>
      </c>
    </row>
    <row r="16" spans="1:8">
      <c r="A16" s="198">
        <v>15</v>
      </c>
      <c r="B16" s="53">
        <v>39814</v>
      </c>
      <c r="C16" s="199" t="s">
        <v>237</v>
      </c>
      <c r="D16" s="199" t="s">
        <v>238</v>
      </c>
      <c r="E16" s="199">
        <v>27</v>
      </c>
      <c r="H16" s="199" t="s">
        <v>256</v>
      </c>
    </row>
    <row r="17" spans="1:8">
      <c r="A17" s="198">
        <v>16</v>
      </c>
      <c r="B17" s="53">
        <v>39814</v>
      </c>
      <c r="C17" s="199" t="s">
        <v>243</v>
      </c>
      <c r="D17" s="199" t="s">
        <v>244</v>
      </c>
      <c r="E17" s="199">
        <v>149</v>
      </c>
      <c r="H17" s="199" t="s">
        <v>257</v>
      </c>
    </row>
    <row r="18" spans="1:8">
      <c r="A18" s="198">
        <v>17</v>
      </c>
      <c r="B18" s="53">
        <v>39814</v>
      </c>
      <c r="C18" s="199" t="s">
        <v>237</v>
      </c>
      <c r="D18" s="199" t="s">
        <v>238</v>
      </c>
      <c r="E18" s="199">
        <v>335</v>
      </c>
      <c r="H18" s="199" t="s">
        <v>258</v>
      </c>
    </row>
    <row r="19" spans="1:8">
      <c r="A19" s="198">
        <v>18</v>
      </c>
      <c r="B19" s="53">
        <v>39814</v>
      </c>
      <c r="C19" s="199" t="s">
        <v>237</v>
      </c>
      <c r="D19" s="199" t="s">
        <v>238</v>
      </c>
      <c r="E19" s="199">
        <v>179</v>
      </c>
      <c r="H19" s="199" t="s">
        <v>259</v>
      </c>
    </row>
    <row r="20" spans="1:8">
      <c r="A20" s="198">
        <v>19</v>
      </c>
      <c r="B20" s="53">
        <v>39814</v>
      </c>
      <c r="C20" s="199" t="s">
        <v>237</v>
      </c>
      <c r="D20" s="199" t="s">
        <v>238</v>
      </c>
      <c r="E20" s="199">
        <v>259</v>
      </c>
      <c r="H20" s="199" t="s">
        <v>260</v>
      </c>
    </row>
    <row r="21" spans="1:8">
      <c r="A21" s="198">
        <v>20</v>
      </c>
      <c r="B21" s="53">
        <v>39814</v>
      </c>
      <c r="C21" s="199" t="s">
        <v>237</v>
      </c>
      <c r="D21" s="199" t="s">
        <v>238</v>
      </c>
      <c r="E21" s="199">
        <v>125</v>
      </c>
      <c r="H21" s="199" t="s">
        <v>261</v>
      </c>
    </row>
    <row r="22" spans="1:8">
      <c r="A22" s="198">
        <v>21</v>
      </c>
      <c r="B22" s="53">
        <v>39814</v>
      </c>
      <c r="C22" s="199" t="s">
        <v>237</v>
      </c>
      <c r="D22" s="199" t="s">
        <v>238</v>
      </c>
      <c r="E22" s="199">
        <v>45</v>
      </c>
      <c r="H22" s="199" t="s">
        <v>262</v>
      </c>
    </row>
    <row r="23" spans="1:8">
      <c r="A23" s="198">
        <v>22</v>
      </c>
      <c r="B23" s="53">
        <v>39814</v>
      </c>
      <c r="C23" s="199" t="s">
        <v>237</v>
      </c>
      <c r="D23" s="199" t="s">
        <v>238</v>
      </c>
      <c r="E23" s="199">
        <v>24</v>
      </c>
      <c r="H23" s="217"/>
    </row>
    <row r="24" spans="1:8">
      <c r="A24" s="198">
        <v>23</v>
      </c>
      <c r="B24" s="53">
        <v>39814</v>
      </c>
      <c r="C24" s="199" t="s">
        <v>237</v>
      </c>
      <c r="D24" s="199" t="s">
        <v>238</v>
      </c>
      <c r="E24" s="199">
        <v>192</v>
      </c>
      <c r="H24"/>
    </row>
    <row r="25" spans="1:8">
      <c r="A25" s="198">
        <v>24</v>
      </c>
      <c r="B25" s="53">
        <v>39814</v>
      </c>
      <c r="C25" s="199" t="s">
        <v>237</v>
      </c>
      <c r="D25" s="199" t="s">
        <v>238</v>
      </c>
      <c r="E25" s="199">
        <v>1118</v>
      </c>
      <c r="H25"/>
    </row>
    <row r="26" spans="1:8">
      <c r="A26" s="198">
        <v>25</v>
      </c>
      <c r="B26" s="53">
        <v>39814</v>
      </c>
      <c r="C26" s="199" t="s">
        <v>237</v>
      </c>
      <c r="D26" s="199" t="s">
        <v>238</v>
      </c>
      <c r="E26" s="199">
        <v>573</v>
      </c>
      <c r="H26"/>
    </row>
    <row r="27" spans="1:8">
      <c r="A27" s="198">
        <v>26</v>
      </c>
      <c r="B27" s="53">
        <v>39814</v>
      </c>
      <c r="C27" s="199" t="s">
        <v>241</v>
      </c>
      <c r="D27" s="199" t="s">
        <v>242</v>
      </c>
      <c r="E27" s="199">
        <v>172</v>
      </c>
      <c r="H27"/>
    </row>
    <row r="28" spans="1:8">
      <c r="A28" s="198">
        <v>27</v>
      </c>
      <c r="B28" s="53">
        <v>39814</v>
      </c>
      <c r="C28" s="199" t="s">
        <v>237</v>
      </c>
      <c r="D28" s="199" t="s">
        <v>238</v>
      </c>
      <c r="E28" s="199">
        <v>1228</v>
      </c>
      <c r="H28"/>
    </row>
    <row r="29" spans="1:8">
      <c r="A29" s="198">
        <v>28</v>
      </c>
      <c r="B29" s="53">
        <v>39814</v>
      </c>
      <c r="C29" s="199" t="s">
        <v>241</v>
      </c>
      <c r="D29" s="199" t="s">
        <v>242</v>
      </c>
      <c r="E29" s="199">
        <v>129</v>
      </c>
      <c r="H29"/>
    </row>
    <row r="30" spans="1:8">
      <c r="A30" s="198">
        <v>29</v>
      </c>
      <c r="B30" s="53">
        <v>39814</v>
      </c>
      <c r="C30" s="199" t="s">
        <v>237</v>
      </c>
      <c r="D30" s="199" t="s">
        <v>238</v>
      </c>
      <c r="E30" s="199">
        <v>1978</v>
      </c>
      <c r="H30"/>
    </row>
    <row r="31" spans="1:8">
      <c r="A31" s="198">
        <v>30</v>
      </c>
      <c r="B31" s="53">
        <v>39814</v>
      </c>
      <c r="C31" s="199" t="s">
        <v>237</v>
      </c>
      <c r="D31" s="199" t="s">
        <v>238</v>
      </c>
      <c r="E31" s="199">
        <v>808</v>
      </c>
      <c r="H31"/>
    </row>
    <row r="32" spans="1:8">
      <c r="A32" s="198">
        <v>31</v>
      </c>
      <c r="B32" s="53">
        <v>39814</v>
      </c>
      <c r="C32" s="199" t="s">
        <v>237</v>
      </c>
      <c r="D32" s="199" t="s">
        <v>238</v>
      </c>
      <c r="E32" s="199">
        <v>1142</v>
      </c>
      <c r="H32"/>
    </row>
    <row r="33" spans="1:8">
      <c r="A33" s="198">
        <v>32</v>
      </c>
      <c r="B33" s="53">
        <v>39814</v>
      </c>
      <c r="C33" s="199" t="s">
        <v>237</v>
      </c>
      <c r="D33" s="199" t="s">
        <v>238</v>
      </c>
      <c r="E33" s="199">
        <v>240</v>
      </c>
      <c r="H33"/>
    </row>
    <row r="34" spans="1:8">
      <c r="A34" s="198">
        <v>33</v>
      </c>
      <c r="B34" s="53">
        <v>39814</v>
      </c>
      <c r="C34" s="199" t="s">
        <v>237</v>
      </c>
      <c r="D34" s="199" t="s">
        <v>238</v>
      </c>
      <c r="E34" s="199">
        <v>44</v>
      </c>
      <c r="H34"/>
    </row>
    <row r="35" spans="1:8">
      <c r="A35" s="198">
        <v>34</v>
      </c>
      <c r="B35" s="53">
        <v>39814</v>
      </c>
      <c r="C35" s="199" t="s">
        <v>237</v>
      </c>
      <c r="D35" s="199" t="s">
        <v>238</v>
      </c>
      <c r="E35" s="199">
        <v>91</v>
      </c>
      <c r="H35"/>
    </row>
    <row r="36" spans="1:8">
      <c r="A36" s="198">
        <v>35</v>
      </c>
      <c r="B36" s="53">
        <v>39814</v>
      </c>
      <c r="C36" s="199" t="s">
        <v>237</v>
      </c>
      <c r="D36" s="199" t="s">
        <v>238</v>
      </c>
      <c r="E36" s="199">
        <v>312</v>
      </c>
      <c r="H36"/>
    </row>
    <row r="37" spans="1:8">
      <c r="A37" s="198">
        <v>36</v>
      </c>
      <c r="B37" s="53">
        <v>39814</v>
      </c>
      <c r="C37" s="199" t="s">
        <v>237</v>
      </c>
      <c r="D37" s="199" t="s">
        <v>238</v>
      </c>
      <c r="E37" s="199">
        <v>175</v>
      </c>
      <c r="H37"/>
    </row>
    <row r="38" spans="1:8">
      <c r="A38" s="198">
        <v>37</v>
      </c>
      <c r="B38" s="53">
        <v>39814</v>
      </c>
      <c r="C38" s="199" t="s">
        <v>237</v>
      </c>
      <c r="D38" s="199" t="s">
        <v>238</v>
      </c>
      <c r="E38" s="199">
        <v>46</v>
      </c>
      <c r="H38"/>
    </row>
    <row r="39" spans="1:8">
      <c r="A39" s="198">
        <v>38</v>
      </c>
      <c r="B39" s="53">
        <v>39814</v>
      </c>
      <c r="C39" s="199" t="s">
        <v>241</v>
      </c>
      <c r="D39" s="199" t="s">
        <v>242</v>
      </c>
      <c r="E39" s="199">
        <v>84</v>
      </c>
      <c r="H39"/>
    </row>
    <row r="40" spans="1:8">
      <c r="A40" s="198">
        <v>39</v>
      </c>
      <c r="B40" s="53">
        <v>39814</v>
      </c>
      <c r="C40" s="199" t="s">
        <v>241</v>
      </c>
      <c r="D40" s="199" t="s">
        <v>242</v>
      </c>
      <c r="E40" s="199">
        <v>302</v>
      </c>
      <c r="H40"/>
    </row>
    <row r="41" spans="1:8">
      <c r="A41" s="198">
        <v>40</v>
      </c>
      <c r="B41" s="53">
        <v>39814</v>
      </c>
      <c r="C41" s="199" t="s">
        <v>241</v>
      </c>
      <c r="D41" s="199" t="s">
        <v>242</v>
      </c>
      <c r="E41" s="199">
        <v>60</v>
      </c>
      <c r="H41"/>
    </row>
    <row r="42" spans="1:8">
      <c r="A42" s="198">
        <v>41</v>
      </c>
      <c r="B42" s="53">
        <v>39814</v>
      </c>
      <c r="C42" s="199" t="s">
        <v>241</v>
      </c>
      <c r="D42" s="199" t="s">
        <v>242</v>
      </c>
      <c r="E42" s="199">
        <v>181</v>
      </c>
      <c r="H42"/>
    </row>
    <row r="43" spans="1:8">
      <c r="A43" s="198">
        <v>42</v>
      </c>
      <c r="B43" s="53">
        <v>39814</v>
      </c>
      <c r="C43" s="199" t="s">
        <v>237</v>
      </c>
      <c r="D43" s="199" t="s">
        <v>238</v>
      </c>
      <c r="E43" s="199">
        <v>165</v>
      </c>
      <c r="H43"/>
    </row>
    <row r="44" spans="1:8">
      <c r="A44" s="198">
        <v>43</v>
      </c>
      <c r="B44" s="53">
        <v>39814</v>
      </c>
      <c r="C44" s="199" t="s">
        <v>237</v>
      </c>
      <c r="D44" s="199" t="s">
        <v>238</v>
      </c>
      <c r="E44" s="199">
        <v>32</v>
      </c>
      <c r="H44"/>
    </row>
    <row r="45" spans="1:8">
      <c r="A45" s="198">
        <v>44</v>
      </c>
      <c r="B45" s="53">
        <v>39814</v>
      </c>
      <c r="C45" s="199" t="s">
        <v>237</v>
      </c>
      <c r="D45" s="199" t="s">
        <v>238</v>
      </c>
      <c r="E45" s="199">
        <v>41</v>
      </c>
      <c r="H45"/>
    </row>
    <row r="46" spans="1:8">
      <c r="A46" s="198">
        <v>45</v>
      </c>
      <c r="B46" s="53">
        <v>39814</v>
      </c>
      <c r="C46" s="199" t="s">
        <v>237</v>
      </c>
      <c r="D46" s="199" t="s">
        <v>238</v>
      </c>
      <c r="E46" s="199">
        <v>706</v>
      </c>
      <c r="H46"/>
    </row>
    <row r="47" spans="1:8">
      <c r="A47" s="198">
        <v>46</v>
      </c>
      <c r="B47" s="53">
        <v>39814</v>
      </c>
      <c r="C47" s="199" t="s">
        <v>241</v>
      </c>
      <c r="D47" s="199" t="s">
        <v>242</v>
      </c>
      <c r="E47" s="199">
        <v>1031</v>
      </c>
      <c r="H47"/>
    </row>
    <row r="48" spans="1:8">
      <c r="A48" s="198">
        <v>47</v>
      </c>
      <c r="B48" s="53">
        <v>39814</v>
      </c>
      <c r="C48" s="199" t="s">
        <v>237</v>
      </c>
      <c r="D48" s="199" t="s">
        <v>238</v>
      </c>
      <c r="E48" s="199">
        <v>159</v>
      </c>
      <c r="H48"/>
    </row>
    <row r="49" spans="1:8">
      <c r="A49" s="198">
        <v>48</v>
      </c>
      <c r="B49" s="53">
        <v>39814</v>
      </c>
      <c r="C49" s="199" t="s">
        <v>237</v>
      </c>
      <c r="D49" s="199" t="s">
        <v>238</v>
      </c>
      <c r="E49" s="199">
        <v>49</v>
      </c>
      <c r="H49"/>
    </row>
    <row r="50" spans="1:8">
      <c r="A50" s="198">
        <v>49</v>
      </c>
      <c r="B50" s="53">
        <v>39814</v>
      </c>
      <c r="C50" s="199" t="s">
        <v>237</v>
      </c>
      <c r="D50" s="199" t="s">
        <v>238</v>
      </c>
      <c r="E50" s="199">
        <v>66</v>
      </c>
      <c r="H50"/>
    </row>
    <row r="51" spans="1:8">
      <c r="A51" s="198">
        <v>50</v>
      </c>
      <c r="B51" s="53">
        <v>39814</v>
      </c>
      <c r="C51" s="199" t="s">
        <v>237</v>
      </c>
      <c r="D51" s="199" t="s">
        <v>238</v>
      </c>
      <c r="E51" s="199">
        <v>29</v>
      </c>
      <c r="H51"/>
    </row>
    <row r="52" spans="1:8">
      <c r="A52" s="198">
        <v>51</v>
      </c>
      <c r="B52" s="53">
        <v>39814</v>
      </c>
      <c r="C52" s="199" t="s">
        <v>237</v>
      </c>
      <c r="D52" s="199" t="s">
        <v>238</v>
      </c>
      <c r="E52" s="199">
        <v>100</v>
      </c>
      <c r="H52"/>
    </row>
    <row r="53" spans="1:8">
      <c r="A53" s="198">
        <v>52</v>
      </c>
      <c r="B53" s="53">
        <v>39814</v>
      </c>
      <c r="C53" s="199" t="s">
        <v>237</v>
      </c>
      <c r="D53" s="199" t="s">
        <v>238</v>
      </c>
      <c r="E53" s="199">
        <v>379</v>
      </c>
      <c r="H53"/>
    </row>
    <row r="54" spans="1:8">
      <c r="A54" s="198">
        <v>53</v>
      </c>
      <c r="B54" s="53">
        <v>39814</v>
      </c>
      <c r="C54" s="199" t="s">
        <v>237</v>
      </c>
      <c r="D54" s="199" t="s">
        <v>238</v>
      </c>
      <c r="E54" s="199">
        <v>439</v>
      </c>
      <c r="H54"/>
    </row>
    <row r="55" spans="1:8">
      <c r="A55" s="198">
        <v>54</v>
      </c>
      <c r="B55" s="53">
        <v>39814</v>
      </c>
      <c r="C55" s="199" t="s">
        <v>237</v>
      </c>
      <c r="D55" s="199" t="s">
        <v>238</v>
      </c>
      <c r="E55" s="199">
        <v>270</v>
      </c>
      <c r="H55"/>
    </row>
    <row r="56" spans="1:8">
      <c r="A56" s="198">
        <v>55</v>
      </c>
      <c r="B56" s="53">
        <v>39814</v>
      </c>
      <c r="C56" s="199" t="s">
        <v>237</v>
      </c>
      <c r="D56" s="199" t="s">
        <v>238</v>
      </c>
      <c r="E56" s="199">
        <v>50</v>
      </c>
      <c r="H56"/>
    </row>
    <row r="57" spans="1:8">
      <c r="A57" s="198">
        <v>56</v>
      </c>
      <c r="B57" s="53">
        <v>39814</v>
      </c>
      <c r="C57" s="199" t="s">
        <v>237</v>
      </c>
      <c r="D57" s="199" t="s">
        <v>238</v>
      </c>
      <c r="E57" s="199">
        <v>29</v>
      </c>
      <c r="H57"/>
    </row>
    <row r="58" spans="1:8">
      <c r="A58" s="198">
        <v>57</v>
      </c>
      <c r="B58" s="53">
        <v>39814</v>
      </c>
      <c r="C58" s="199" t="s">
        <v>245</v>
      </c>
      <c r="D58" s="199" t="s">
        <v>246</v>
      </c>
      <c r="E58" s="199">
        <v>1780</v>
      </c>
      <c r="H58"/>
    </row>
    <row r="59" spans="1:8">
      <c r="A59" s="198">
        <v>58</v>
      </c>
      <c r="B59" s="53">
        <v>39815</v>
      </c>
      <c r="C59" s="199" t="s">
        <v>237</v>
      </c>
      <c r="D59" s="199" t="s">
        <v>238</v>
      </c>
      <c r="E59" s="199">
        <v>548</v>
      </c>
      <c r="H59"/>
    </row>
    <row r="60" spans="1:8">
      <c r="A60" s="198">
        <v>59</v>
      </c>
      <c r="B60" s="53">
        <v>39816</v>
      </c>
      <c r="C60" s="199" t="s">
        <v>241</v>
      </c>
      <c r="D60" s="199" t="s">
        <v>242</v>
      </c>
      <c r="E60" s="199">
        <v>465</v>
      </c>
      <c r="H60"/>
    </row>
    <row r="61" spans="1:8">
      <c r="A61" s="198">
        <v>60</v>
      </c>
      <c r="B61" s="53">
        <v>39816</v>
      </c>
      <c r="C61" s="199" t="s">
        <v>241</v>
      </c>
      <c r="D61" s="199" t="s">
        <v>247</v>
      </c>
      <c r="E61" s="199">
        <v>151</v>
      </c>
      <c r="H61"/>
    </row>
    <row r="62" spans="1:8">
      <c r="A62" s="198">
        <v>61</v>
      </c>
      <c r="B62" s="53">
        <v>39816</v>
      </c>
      <c r="C62" s="199" t="s">
        <v>237</v>
      </c>
      <c r="D62" s="199" t="s">
        <v>238</v>
      </c>
      <c r="E62" s="199">
        <v>1833</v>
      </c>
      <c r="H62"/>
    </row>
    <row r="63" spans="1:8">
      <c r="A63" s="198">
        <v>62</v>
      </c>
      <c r="B63" s="53">
        <v>39816</v>
      </c>
      <c r="C63" s="199" t="s">
        <v>237</v>
      </c>
      <c r="D63" s="199" t="s">
        <v>238</v>
      </c>
      <c r="E63" s="199">
        <v>27</v>
      </c>
      <c r="H63"/>
    </row>
    <row r="64" spans="1:8">
      <c r="A64" s="198">
        <v>63</v>
      </c>
      <c r="B64" s="53">
        <v>39816</v>
      </c>
      <c r="C64" s="199" t="s">
        <v>237</v>
      </c>
      <c r="D64" s="199" t="s">
        <v>238</v>
      </c>
      <c r="E64" s="199">
        <v>38</v>
      </c>
      <c r="H64"/>
    </row>
    <row r="65" spans="1:8">
      <c r="A65" s="198">
        <v>64</v>
      </c>
      <c r="B65" s="53">
        <v>39816</v>
      </c>
      <c r="C65" s="199" t="s">
        <v>241</v>
      </c>
      <c r="D65" s="199" t="s">
        <v>242</v>
      </c>
      <c r="E65" s="199">
        <v>18</v>
      </c>
      <c r="H65"/>
    </row>
    <row r="66" spans="1:8">
      <c r="A66" s="198">
        <v>65</v>
      </c>
      <c r="B66" s="53">
        <v>39816</v>
      </c>
      <c r="C66" s="199" t="s">
        <v>239</v>
      </c>
      <c r="D66" s="199" t="s">
        <v>240</v>
      </c>
      <c r="E66" s="199">
        <v>143</v>
      </c>
      <c r="H66"/>
    </row>
    <row r="67" spans="1:8">
      <c r="A67" s="198">
        <v>66</v>
      </c>
      <c r="B67" s="53">
        <v>39816</v>
      </c>
      <c r="C67" s="199" t="s">
        <v>239</v>
      </c>
      <c r="D67" s="199" t="s">
        <v>240</v>
      </c>
      <c r="E67" s="199">
        <v>83</v>
      </c>
      <c r="H67"/>
    </row>
    <row r="68" spans="1:8">
      <c r="A68" s="198">
        <v>67</v>
      </c>
      <c r="B68" s="53">
        <v>39816</v>
      </c>
      <c r="C68" s="199" t="s">
        <v>239</v>
      </c>
      <c r="D68" s="199" t="s">
        <v>240</v>
      </c>
      <c r="E68" s="199">
        <v>303</v>
      </c>
      <c r="H68"/>
    </row>
    <row r="69" spans="1:8">
      <c r="A69" s="198">
        <v>68</v>
      </c>
      <c r="B69" s="53">
        <v>39816</v>
      </c>
      <c r="C69" s="199" t="s">
        <v>239</v>
      </c>
      <c r="D69" s="199" t="s">
        <v>240</v>
      </c>
      <c r="E69" s="199">
        <v>178</v>
      </c>
      <c r="H69"/>
    </row>
    <row r="70" spans="1:8">
      <c r="A70" s="198">
        <v>69</v>
      </c>
      <c r="B70" s="53">
        <v>39816</v>
      </c>
      <c r="C70" s="199" t="s">
        <v>239</v>
      </c>
      <c r="D70" s="199" t="s">
        <v>240</v>
      </c>
      <c r="E70" s="199">
        <v>440</v>
      </c>
      <c r="H70"/>
    </row>
    <row r="71" spans="1:8">
      <c r="A71" s="198">
        <v>70</v>
      </c>
      <c r="B71" s="53">
        <v>39816</v>
      </c>
      <c r="C71" s="199" t="s">
        <v>239</v>
      </c>
      <c r="D71" s="199" t="s">
        <v>240</v>
      </c>
      <c r="E71" s="199">
        <v>24</v>
      </c>
      <c r="H71"/>
    </row>
    <row r="72" spans="1:8">
      <c r="A72" s="198">
        <v>71</v>
      </c>
      <c r="B72" s="53">
        <v>39816</v>
      </c>
      <c r="C72" s="199" t="s">
        <v>239</v>
      </c>
      <c r="D72" s="199" t="s">
        <v>240</v>
      </c>
      <c r="E72" s="199">
        <v>112</v>
      </c>
      <c r="H72"/>
    </row>
    <row r="73" spans="1:8">
      <c r="A73" s="198">
        <v>72</v>
      </c>
      <c r="B73" s="53">
        <v>39816</v>
      </c>
      <c r="C73" s="199" t="s">
        <v>239</v>
      </c>
      <c r="D73" s="199" t="s">
        <v>240</v>
      </c>
      <c r="E73" s="199">
        <v>14</v>
      </c>
      <c r="H73"/>
    </row>
    <row r="74" spans="1:8">
      <c r="A74" s="198">
        <v>73</v>
      </c>
      <c r="B74" s="53">
        <v>39816</v>
      </c>
      <c r="C74" s="199" t="s">
        <v>239</v>
      </c>
      <c r="D74" s="199" t="s">
        <v>240</v>
      </c>
      <c r="E74" s="199">
        <v>125</v>
      </c>
      <c r="H74"/>
    </row>
    <row r="75" spans="1:8">
      <c r="A75" s="198">
        <v>74</v>
      </c>
      <c r="B75" s="53">
        <v>39816</v>
      </c>
      <c r="C75" s="199" t="s">
        <v>239</v>
      </c>
      <c r="D75" s="199" t="s">
        <v>240</v>
      </c>
      <c r="E75" s="199">
        <v>21</v>
      </c>
      <c r="H75"/>
    </row>
    <row r="76" spans="1:8">
      <c r="A76" s="198">
        <v>75</v>
      </c>
      <c r="B76" s="53">
        <v>39816</v>
      </c>
      <c r="C76" s="199" t="s">
        <v>239</v>
      </c>
      <c r="D76" s="199" t="s">
        <v>240</v>
      </c>
      <c r="E76" s="199">
        <v>95</v>
      </c>
      <c r="H76"/>
    </row>
    <row r="77" spans="1:8">
      <c r="A77" s="198">
        <v>76</v>
      </c>
      <c r="B77" s="53">
        <v>39816</v>
      </c>
      <c r="C77" s="199" t="s">
        <v>239</v>
      </c>
      <c r="D77" s="199" t="s">
        <v>240</v>
      </c>
      <c r="E77" s="199">
        <v>81</v>
      </c>
      <c r="H77"/>
    </row>
    <row r="78" spans="1:8">
      <c r="A78" s="198">
        <v>77</v>
      </c>
      <c r="B78" s="53">
        <v>39816</v>
      </c>
      <c r="C78" s="199" t="s">
        <v>248</v>
      </c>
      <c r="D78" s="199" t="s">
        <v>248</v>
      </c>
      <c r="E78" s="199">
        <v>100</v>
      </c>
      <c r="H78"/>
    </row>
    <row r="79" spans="1:8">
      <c r="A79" s="198">
        <v>78</v>
      </c>
      <c r="B79" s="53">
        <v>39816</v>
      </c>
      <c r="C79" s="199" t="s">
        <v>239</v>
      </c>
      <c r="D79" s="199" t="s">
        <v>240</v>
      </c>
      <c r="E79" s="199">
        <v>284</v>
      </c>
      <c r="H79"/>
    </row>
    <row r="80" spans="1:8">
      <c r="A80" s="198">
        <v>79</v>
      </c>
      <c r="B80" s="53">
        <v>39816</v>
      </c>
      <c r="C80" s="199" t="s">
        <v>239</v>
      </c>
      <c r="D80" s="199" t="s">
        <v>240</v>
      </c>
      <c r="E80" s="199">
        <v>105</v>
      </c>
      <c r="H80"/>
    </row>
    <row r="81" spans="1:8">
      <c r="A81" s="198">
        <v>80</v>
      </c>
      <c r="B81" s="53">
        <v>39816</v>
      </c>
      <c r="C81" s="199" t="s">
        <v>239</v>
      </c>
      <c r="D81" s="199" t="s">
        <v>240</v>
      </c>
      <c r="E81" s="199">
        <v>32</v>
      </c>
      <c r="H81"/>
    </row>
    <row r="82" spans="1:8">
      <c r="A82" s="198">
        <v>81</v>
      </c>
      <c r="B82" s="53">
        <v>39816</v>
      </c>
      <c r="C82" s="199" t="s">
        <v>239</v>
      </c>
      <c r="D82" s="199" t="s">
        <v>240</v>
      </c>
      <c r="E82" s="199">
        <v>148</v>
      </c>
      <c r="H82"/>
    </row>
    <row r="83" spans="1:8">
      <c r="A83" s="198">
        <v>82</v>
      </c>
      <c r="B83" s="53">
        <v>39816</v>
      </c>
      <c r="C83" s="199" t="s">
        <v>239</v>
      </c>
      <c r="D83" s="199" t="s">
        <v>240</v>
      </c>
      <c r="E83" s="199">
        <v>17</v>
      </c>
      <c r="H83"/>
    </row>
    <row r="84" spans="1:8">
      <c r="A84" s="198">
        <v>83</v>
      </c>
      <c r="B84" s="53">
        <v>39816</v>
      </c>
      <c r="C84" s="199" t="s">
        <v>237</v>
      </c>
      <c r="D84" s="199" t="s">
        <v>238</v>
      </c>
      <c r="E84" s="199">
        <v>20000</v>
      </c>
      <c r="H84"/>
    </row>
    <row r="85" spans="1:8">
      <c r="A85" s="198">
        <v>84</v>
      </c>
      <c r="B85" s="53">
        <v>39816</v>
      </c>
      <c r="C85" s="199" t="s">
        <v>249</v>
      </c>
      <c r="D85" s="199" t="s">
        <v>249</v>
      </c>
      <c r="E85" s="199">
        <v>500</v>
      </c>
      <c r="H85"/>
    </row>
    <row r="86" spans="1:8">
      <c r="A86" s="198">
        <v>85</v>
      </c>
      <c r="B86" s="53">
        <v>39817</v>
      </c>
      <c r="C86" s="199" t="s">
        <v>241</v>
      </c>
      <c r="D86" s="199" t="s">
        <v>242</v>
      </c>
      <c r="E86" s="199">
        <v>449</v>
      </c>
      <c r="H86"/>
    </row>
    <row r="87" spans="1:8">
      <c r="A87" s="198">
        <v>86</v>
      </c>
      <c r="B87" s="53">
        <v>39817</v>
      </c>
      <c r="C87" s="199" t="s">
        <v>241</v>
      </c>
      <c r="D87" s="199" t="s">
        <v>242</v>
      </c>
      <c r="E87" s="199">
        <v>359</v>
      </c>
      <c r="H87"/>
    </row>
    <row r="88" spans="1:8">
      <c r="A88" s="198">
        <v>87</v>
      </c>
      <c r="B88" s="53">
        <v>39817</v>
      </c>
      <c r="C88" s="199" t="s">
        <v>241</v>
      </c>
      <c r="D88" s="199" t="s">
        <v>242</v>
      </c>
      <c r="E88" s="199">
        <v>1013</v>
      </c>
      <c r="H88"/>
    </row>
    <row r="89" spans="1:8">
      <c r="A89" s="198">
        <v>88</v>
      </c>
      <c r="B89" s="53">
        <v>39817</v>
      </c>
      <c r="C89" s="199" t="s">
        <v>241</v>
      </c>
      <c r="D89" s="199" t="s">
        <v>247</v>
      </c>
      <c r="E89" s="199">
        <v>330</v>
      </c>
      <c r="H89"/>
    </row>
    <row r="90" spans="1:8">
      <c r="A90" s="198">
        <v>89</v>
      </c>
      <c r="B90" s="53">
        <v>39817</v>
      </c>
      <c r="C90" s="199" t="s">
        <v>241</v>
      </c>
      <c r="D90" s="199" t="s">
        <v>247</v>
      </c>
      <c r="E90" s="199">
        <v>310</v>
      </c>
      <c r="H90"/>
    </row>
    <row r="91" spans="1:8">
      <c r="A91" s="198">
        <v>90</v>
      </c>
      <c r="B91" s="53">
        <v>39817</v>
      </c>
      <c r="C91" s="199" t="s">
        <v>239</v>
      </c>
      <c r="D91" s="199" t="s">
        <v>240</v>
      </c>
      <c r="E91" s="199">
        <v>32</v>
      </c>
      <c r="H91"/>
    </row>
    <row r="92" spans="1:8">
      <c r="A92" s="198">
        <v>91</v>
      </c>
      <c r="B92" s="53">
        <v>39817</v>
      </c>
      <c r="C92" s="199" t="s">
        <v>239</v>
      </c>
      <c r="D92" s="199" t="s">
        <v>240</v>
      </c>
      <c r="E92" s="199">
        <v>52</v>
      </c>
      <c r="H92"/>
    </row>
    <row r="93" spans="1:8">
      <c r="A93" s="198">
        <v>92</v>
      </c>
      <c r="B93" s="53">
        <v>39817</v>
      </c>
      <c r="C93" s="199" t="s">
        <v>248</v>
      </c>
      <c r="D93" s="199" t="s">
        <v>248</v>
      </c>
      <c r="E93" s="199">
        <v>108</v>
      </c>
      <c r="H93"/>
    </row>
    <row r="94" spans="1:8">
      <c r="A94" s="198">
        <v>93</v>
      </c>
      <c r="B94" s="53">
        <v>39817</v>
      </c>
      <c r="C94" s="199" t="s">
        <v>237</v>
      </c>
      <c r="D94" s="199" t="s">
        <v>238</v>
      </c>
      <c r="E94" s="199">
        <v>148</v>
      </c>
      <c r="H94"/>
    </row>
    <row r="95" spans="1:8">
      <c r="A95" s="198">
        <v>94</v>
      </c>
      <c r="B95" s="53">
        <v>39817</v>
      </c>
      <c r="C95" s="199" t="s">
        <v>237</v>
      </c>
      <c r="D95" s="199" t="s">
        <v>238</v>
      </c>
      <c r="E95" s="199">
        <v>31</v>
      </c>
      <c r="H95"/>
    </row>
    <row r="96" spans="1:8">
      <c r="A96" s="198">
        <v>95</v>
      </c>
      <c r="B96" s="53">
        <v>39817</v>
      </c>
      <c r="C96" s="199" t="s">
        <v>241</v>
      </c>
      <c r="D96" s="199" t="s">
        <v>242</v>
      </c>
      <c r="E96" s="199">
        <v>79</v>
      </c>
      <c r="H96"/>
    </row>
    <row r="97" spans="1:8">
      <c r="A97" s="198">
        <v>96</v>
      </c>
      <c r="B97" s="53">
        <v>39817</v>
      </c>
      <c r="C97" s="199" t="s">
        <v>237</v>
      </c>
      <c r="D97" s="199" t="s">
        <v>238</v>
      </c>
      <c r="E97" s="199">
        <v>34</v>
      </c>
      <c r="H97"/>
    </row>
    <row r="98" spans="1:8">
      <c r="A98" s="198">
        <v>97</v>
      </c>
      <c r="B98" s="53">
        <v>39817</v>
      </c>
      <c r="C98" s="199" t="s">
        <v>237</v>
      </c>
      <c r="D98" s="199" t="s">
        <v>238</v>
      </c>
      <c r="E98" s="199">
        <v>21</v>
      </c>
      <c r="H98"/>
    </row>
    <row r="99" spans="1:8">
      <c r="A99" s="198">
        <v>98</v>
      </c>
      <c r="B99" s="53">
        <v>39817</v>
      </c>
      <c r="C99" s="199" t="s">
        <v>237</v>
      </c>
      <c r="D99" s="199" t="s">
        <v>238</v>
      </c>
      <c r="E99" s="199">
        <v>296</v>
      </c>
      <c r="H99"/>
    </row>
    <row r="100" spans="1:8">
      <c r="A100" s="198">
        <v>99</v>
      </c>
      <c r="B100" s="53">
        <v>39817</v>
      </c>
      <c r="C100" s="199" t="s">
        <v>237</v>
      </c>
      <c r="D100" s="199" t="s">
        <v>238</v>
      </c>
      <c r="E100" s="199">
        <v>172</v>
      </c>
      <c r="H100"/>
    </row>
    <row r="101" spans="1:8">
      <c r="A101" s="198">
        <v>100</v>
      </c>
      <c r="B101" s="53">
        <v>39817</v>
      </c>
      <c r="C101" s="199" t="s">
        <v>237</v>
      </c>
      <c r="D101" s="199" t="s">
        <v>238</v>
      </c>
      <c r="E101" s="199">
        <v>31</v>
      </c>
      <c r="H101"/>
    </row>
    <row r="102" spans="1:8">
      <c r="A102" s="198">
        <v>101</v>
      </c>
      <c r="B102" s="53">
        <v>39817</v>
      </c>
      <c r="C102" s="199" t="s">
        <v>237</v>
      </c>
      <c r="D102" s="199" t="s">
        <v>238</v>
      </c>
      <c r="E102" s="199">
        <v>113</v>
      </c>
      <c r="H102"/>
    </row>
    <row r="103" spans="1:8">
      <c r="A103" s="198">
        <v>102</v>
      </c>
      <c r="B103" s="53">
        <v>39817</v>
      </c>
      <c r="C103" s="199" t="s">
        <v>237</v>
      </c>
      <c r="D103" s="199" t="s">
        <v>238</v>
      </c>
      <c r="E103" s="199">
        <v>130</v>
      </c>
      <c r="H103"/>
    </row>
    <row r="104" spans="1:8">
      <c r="A104" s="198">
        <v>103</v>
      </c>
      <c r="B104" s="53">
        <v>39817</v>
      </c>
      <c r="C104" s="199" t="s">
        <v>237</v>
      </c>
      <c r="D104" s="199" t="s">
        <v>238</v>
      </c>
      <c r="E104" s="199">
        <v>114</v>
      </c>
      <c r="H104"/>
    </row>
    <row r="105" spans="1:8">
      <c r="A105" s="198">
        <v>104</v>
      </c>
      <c r="B105" s="53">
        <v>39817</v>
      </c>
      <c r="C105" s="199" t="s">
        <v>237</v>
      </c>
      <c r="D105" s="199" t="s">
        <v>238</v>
      </c>
      <c r="E105" s="199">
        <v>44</v>
      </c>
      <c r="H105"/>
    </row>
    <row r="106" spans="1:8">
      <c r="A106" s="198">
        <v>105</v>
      </c>
      <c r="B106" s="53">
        <v>39817</v>
      </c>
      <c r="C106" s="199" t="s">
        <v>237</v>
      </c>
      <c r="D106" s="199" t="s">
        <v>238</v>
      </c>
      <c r="E106" s="199">
        <v>117</v>
      </c>
      <c r="H106"/>
    </row>
    <row r="107" spans="1:8">
      <c r="A107" s="198">
        <v>106</v>
      </c>
      <c r="B107" s="53">
        <v>39817</v>
      </c>
      <c r="C107" s="199" t="s">
        <v>241</v>
      </c>
      <c r="D107" s="199" t="s">
        <v>242</v>
      </c>
      <c r="E107" s="199">
        <v>113</v>
      </c>
      <c r="H107"/>
    </row>
    <row r="108" spans="1:8">
      <c r="A108" s="198">
        <v>107</v>
      </c>
      <c r="B108" s="53">
        <v>39817</v>
      </c>
      <c r="C108" s="199" t="s">
        <v>237</v>
      </c>
      <c r="D108" s="199" t="s">
        <v>238</v>
      </c>
      <c r="E108" s="199">
        <v>8458</v>
      </c>
      <c r="H108"/>
    </row>
    <row r="109" spans="1:8">
      <c r="A109" s="198">
        <v>108</v>
      </c>
      <c r="B109" s="53">
        <v>39817</v>
      </c>
      <c r="C109" s="199" t="s">
        <v>237</v>
      </c>
      <c r="D109" s="199" t="s">
        <v>238</v>
      </c>
      <c r="E109" s="199">
        <v>66</v>
      </c>
      <c r="H109"/>
    </row>
    <row r="110" spans="1:8">
      <c r="A110" s="198">
        <v>109</v>
      </c>
      <c r="B110" s="53">
        <v>39817</v>
      </c>
      <c r="C110" s="199" t="s">
        <v>237</v>
      </c>
      <c r="D110" s="199" t="s">
        <v>238</v>
      </c>
      <c r="E110" s="199">
        <v>175</v>
      </c>
      <c r="H110"/>
    </row>
    <row r="111" spans="1:8">
      <c r="A111" s="198">
        <v>110</v>
      </c>
      <c r="B111" s="53">
        <v>39817</v>
      </c>
      <c r="C111" s="199" t="s">
        <v>237</v>
      </c>
      <c r="D111" s="199" t="s">
        <v>238</v>
      </c>
      <c r="E111" s="199">
        <v>31</v>
      </c>
      <c r="H111"/>
    </row>
    <row r="112" spans="1:8">
      <c r="A112" s="198">
        <v>111</v>
      </c>
      <c r="B112" s="53">
        <v>39817</v>
      </c>
      <c r="C112" s="199" t="s">
        <v>237</v>
      </c>
      <c r="D112" s="199" t="s">
        <v>238</v>
      </c>
      <c r="E112" s="199">
        <v>62</v>
      </c>
      <c r="H112"/>
    </row>
    <row r="113" spans="1:8">
      <c r="A113" s="198">
        <v>112</v>
      </c>
      <c r="B113" s="53">
        <v>39817</v>
      </c>
      <c r="C113" s="199" t="s">
        <v>237</v>
      </c>
      <c r="D113" s="199" t="s">
        <v>238</v>
      </c>
      <c r="E113" s="199">
        <v>69</v>
      </c>
      <c r="H113"/>
    </row>
    <row r="114" spans="1:8">
      <c r="A114" s="198">
        <v>113</v>
      </c>
      <c r="B114" s="53">
        <v>39817</v>
      </c>
      <c r="C114" s="199" t="s">
        <v>237</v>
      </c>
      <c r="D114" s="199" t="s">
        <v>238</v>
      </c>
      <c r="E114" s="199">
        <v>58</v>
      </c>
      <c r="H114"/>
    </row>
    <row r="115" spans="1:8">
      <c r="A115" s="198">
        <v>114</v>
      </c>
      <c r="B115" s="53">
        <v>39817</v>
      </c>
      <c r="C115" s="199" t="s">
        <v>237</v>
      </c>
      <c r="D115" s="199" t="s">
        <v>238</v>
      </c>
      <c r="E115" s="199">
        <v>26</v>
      </c>
      <c r="H115"/>
    </row>
    <row r="116" spans="1:8">
      <c r="A116" s="198">
        <v>115</v>
      </c>
      <c r="B116" s="53">
        <v>39817</v>
      </c>
      <c r="C116" s="199" t="s">
        <v>237</v>
      </c>
      <c r="D116" s="199" t="s">
        <v>238</v>
      </c>
      <c r="E116" s="199">
        <v>27</v>
      </c>
      <c r="H116"/>
    </row>
    <row r="117" spans="1:8">
      <c r="A117" s="198">
        <v>116</v>
      </c>
      <c r="B117" s="53">
        <v>39817</v>
      </c>
      <c r="C117" s="199" t="s">
        <v>237</v>
      </c>
      <c r="D117" s="199" t="s">
        <v>238</v>
      </c>
      <c r="E117" s="199">
        <v>395</v>
      </c>
      <c r="H117"/>
    </row>
    <row r="118" spans="1:8">
      <c r="A118" s="198">
        <v>117</v>
      </c>
      <c r="B118" s="53">
        <v>39817</v>
      </c>
      <c r="C118" s="199" t="s">
        <v>237</v>
      </c>
      <c r="D118" s="199" t="s">
        <v>238</v>
      </c>
      <c r="E118" s="199">
        <v>329</v>
      </c>
      <c r="H118"/>
    </row>
    <row r="119" spans="1:8">
      <c r="A119" s="198">
        <v>118</v>
      </c>
      <c r="B119" s="53">
        <v>39817</v>
      </c>
      <c r="C119" s="199" t="s">
        <v>237</v>
      </c>
      <c r="D119" s="199" t="s">
        <v>238</v>
      </c>
      <c r="E119" s="199">
        <v>149</v>
      </c>
      <c r="H119"/>
    </row>
    <row r="120" spans="1:8">
      <c r="A120" s="198">
        <v>119</v>
      </c>
      <c r="B120" s="53">
        <v>39817</v>
      </c>
      <c r="C120" s="199" t="s">
        <v>237</v>
      </c>
      <c r="D120" s="199" t="s">
        <v>238</v>
      </c>
      <c r="E120" s="199">
        <v>220</v>
      </c>
      <c r="H120"/>
    </row>
    <row r="121" spans="1:8">
      <c r="A121" s="198">
        <v>120</v>
      </c>
      <c r="B121" s="53">
        <v>39817</v>
      </c>
      <c r="C121" s="199" t="s">
        <v>237</v>
      </c>
      <c r="D121" s="199" t="s">
        <v>238</v>
      </c>
      <c r="E121" s="199">
        <v>22</v>
      </c>
      <c r="H121"/>
    </row>
    <row r="122" spans="1:8">
      <c r="A122" s="198">
        <v>121</v>
      </c>
      <c r="B122" s="53">
        <v>39817</v>
      </c>
      <c r="C122" s="199" t="s">
        <v>249</v>
      </c>
      <c r="D122" s="199" t="s">
        <v>249</v>
      </c>
      <c r="E122" s="199">
        <v>500</v>
      </c>
      <c r="H122"/>
    </row>
    <row r="123" spans="1:8">
      <c r="A123" s="198">
        <v>122</v>
      </c>
      <c r="B123" s="53">
        <v>39818</v>
      </c>
      <c r="C123" s="199" t="s">
        <v>249</v>
      </c>
      <c r="D123" s="199" t="s">
        <v>249</v>
      </c>
      <c r="E123" s="199">
        <v>400</v>
      </c>
      <c r="H123"/>
    </row>
    <row r="124" spans="1:8">
      <c r="A124" s="198">
        <v>123</v>
      </c>
      <c r="B124" s="53">
        <v>39818</v>
      </c>
      <c r="C124" s="199" t="s">
        <v>243</v>
      </c>
      <c r="D124" s="199" t="s">
        <v>244</v>
      </c>
      <c r="E124" s="199">
        <v>1004</v>
      </c>
      <c r="H124"/>
    </row>
    <row r="125" spans="1:8">
      <c r="A125" s="198">
        <v>124</v>
      </c>
      <c r="B125" s="53">
        <v>39818</v>
      </c>
      <c r="C125" s="199" t="s">
        <v>245</v>
      </c>
      <c r="D125" s="199" t="s">
        <v>246</v>
      </c>
      <c r="E125" s="199">
        <v>50</v>
      </c>
      <c r="H125"/>
    </row>
    <row r="126" spans="1:8">
      <c r="A126" s="198">
        <v>125</v>
      </c>
      <c r="B126" s="53">
        <v>39818</v>
      </c>
      <c r="C126" s="199" t="s">
        <v>245</v>
      </c>
      <c r="D126" s="199" t="s">
        <v>246</v>
      </c>
      <c r="E126" s="199">
        <v>50</v>
      </c>
      <c r="H126"/>
    </row>
    <row r="127" spans="1:8">
      <c r="A127" s="198">
        <v>126</v>
      </c>
      <c r="B127" s="53">
        <v>39818</v>
      </c>
      <c r="C127" s="199" t="s">
        <v>245</v>
      </c>
      <c r="D127" s="199" t="s">
        <v>246</v>
      </c>
      <c r="E127" s="199">
        <v>84</v>
      </c>
      <c r="H127"/>
    </row>
    <row r="128" spans="1:8">
      <c r="A128" s="198">
        <v>127</v>
      </c>
      <c r="B128" s="53">
        <v>39819</v>
      </c>
      <c r="C128" s="199" t="s">
        <v>245</v>
      </c>
      <c r="D128" s="199" t="s">
        <v>246</v>
      </c>
      <c r="E128" s="199">
        <v>255</v>
      </c>
      <c r="H128"/>
    </row>
    <row r="129" spans="1:8">
      <c r="A129" s="198">
        <v>128</v>
      </c>
      <c r="B129" s="53">
        <v>39819</v>
      </c>
      <c r="C129" s="199" t="s">
        <v>243</v>
      </c>
      <c r="D129" s="199" t="s">
        <v>244</v>
      </c>
      <c r="E129" s="199">
        <v>718</v>
      </c>
      <c r="H129"/>
    </row>
    <row r="130" spans="1:8">
      <c r="A130" s="198">
        <v>129</v>
      </c>
      <c r="B130" s="53">
        <v>39823</v>
      </c>
      <c r="C130" s="199" t="s">
        <v>239</v>
      </c>
      <c r="D130" s="199" t="s">
        <v>240</v>
      </c>
      <c r="E130" s="199">
        <v>1202</v>
      </c>
      <c r="H130"/>
    </row>
    <row r="131" spans="1:8">
      <c r="A131" s="198">
        <v>130</v>
      </c>
      <c r="B131" s="53">
        <v>39823</v>
      </c>
      <c r="C131" s="199" t="s">
        <v>239</v>
      </c>
      <c r="D131" s="199" t="s">
        <v>240</v>
      </c>
      <c r="E131" s="199">
        <v>260</v>
      </c>
      <c r="H131"/>
    </row>
    <row r="132" spans="1:8">
      <c r="A132" s="198">
        <v>131</v>
      </c>
      <c r="B132" s="53">
        <v>39823</v>
      </c>
      <c r="C132" s="199" t="s">
        <v>239</v>
      </c>
      <c r="D132" s="199" t="s">
        <v>240</v>
      </c>
      <c r="E132" s="199">
        <v>140</v>
      </c>
      <c r="H132"/>
    </row>
    <row r="133" spans="1:8">
      <c r="A133" s="198">
        <v>132</v>
      </c>
      <c r="B133" s="53">
        <v>39823</v>
      </c>
      <c r="C133" s="199" t="s">
        <v>239</v>
      </c>
      <c r="D133" s="199" t="s">
        <v>240</v>
      </c>
      <c r="E133" s="199">
        <v>61.7</v>
      </c>
      <c r="H133"/>
    </row>
    <row r="134" spans="1:8">
      <c r="A134" s="198">
        <v>133</v>
      </c>
      <c r="B134" s="53">
        <v>39823</v>
      </c>
      <c r="C134" s="199" t="s">
        <v>239</v>
      </c>
      <c r="D134" s="199" t="s">
        <v>240</v>
      </c>
      <c r="E134" s="199">
        <v>23.5</v>
      </c>
      <c r="H134"/>
    </row>
    <row r="135" spans="1:8">
      <c r="A135" s="198">
        <v>134</v>
      </c>
      <c r="B135" s="53">
        <v>39823</v>
      </c>
      <c r="C135" s="199" t="s">
        <v>239</v>
      </c>
      <c r="D135" s="199" t="s">
        <v>240</v>
      </c>
      <c r="E135" s="199">
        <v>47.4</v>
      </c>
      <c r="H135"/>
    </row>
    <row r="136" spans="1:8">
      <c r="A136" s="198">
        <v>135</v>
      </c>
      <c r="B136" s="53">
        <v>39823</v>
      </c>
      <c r="C136" s="199" t="s">
        <v>239</v>
      </c>
      <c r="D136" s="199" t="s">
        <v>240</v>
      </c>
      <c r="E136" s="199">
        <v>37.5</v>
      </c>
      <c r="H136"/>
    </row>
    <row r="137" spans="1:8">
      <c r="A137" s="198">
        <v>136</v>
      </c>
      <c r="B137" s="53">
        <v>39823</v>
      </c>
      <c r="C137" s="199" t="s">
        <v>239</v>
      </c>
      <c r="D137" s="199" t="s">
        <v>240</v>
      </c>
      <c r="E137" s="199">
        <v>43.7</v>
      </c>
      <c r="H137"/>
    </row>
    <row r="138" spans="1:8">
      <c r="A138" s="198">
        <v>137</v>
      </c>
      <c r="B138" s="53">
        <v>39823</v>
      </c>
      <c r="C138" s="199" t="s">
        <v>239</v>
      </c>
      <c r="D138" s="199" t="s">
        <v>240</v>
      </c>
      <c r="E138" s="199">
        <v>62.4</v>
      </c>
      <c r="H138"/>
    </row>
    <row r="139" spans="1:8">
      <c r="A139" s="198">
        <v>138</v>
      </c>
      <c r="B139" s="53">
        <v>39823</v>
      </c>
      <c r="C139" s="199" t="s">
        <v>239</v>
      </c>
      <c r="D139" s="199" t="s">
        <v>240</v>
      </c>
      <c r="E139" s="199">
        <v>78.7</v>
      </c>
      <c r="H139"/>
    </row>
    <row r="140" spans="1:8">
      <c r="A140" s="198">
        <v>139</v>
      </c>
      <c r="B140" s="53">
        <v>39823</v>
      </c>
      <c r="C140" s="199" t="s">
        <v>239</v>
      </c>
      <c r="D140" s="199" t="s">
        <v>240</v>
      </c>
      <c r="E140" s="199">
        <v>33.6</v>
      </c>
      <c r="H140"/>
    </row>
    <row r="141" spans="1:8">
      <c r="A141" s="198">
        <v>140</v>
      </c>
      <c r="B141" s="53">
        <v>39823</v>
      </c>
      <c r="C141" s="199" t="s">
        <v>239</v>
      </c>
      <c r="D141" s="199" t="s">
        <v>240</v>
      </c>
      <c r="E141" s="199">
        <v>66</v>
      </c>
      <c r="H141"/>
    </row>
    <row r="142" spans="1:8">
      <c r="A142" s="198">
        <v>141</v>
      </c>
      <c r="B142" s="53">
        <v>39823</v>
      </c>
      <c r="C142" s="199" t="s">
        <v>239</v>
      </c>
      <c r="D142" s="199" t="s">
        <v>240</v>
      </c>
      <c r="E142" s="199">
        <v>88.4</v>
      </c>
      <c r="H142"/>
    </row>
    <row r="143" spans="1:8">
      <c r="A143" s="198">
        <v>142</v>
      </c>
      <c r="B143" s="53">
        <v>39824</v>
      </c>
      <c r="C143" s="199" t="s">
        <v>245</v>
      </c>
      <c r="D143" s="199" t="s">
        <v>246</v>
      </c>
      <c r="E143" s="199">
        <v>882</v>
      </c>
      <c r="H143"/>
    </row>
    <row r="144" spans="1:8">
      <c r="A144" s="198">
        <v>143</v>
      </c>
      <c r="B144" s="53">
        <v>39824</v>
      </c>
      <c r="C144" s="199" t="s">
        <v>245</v>
      </c>
      <c r="D144" s="199" t="s">
        <v>246</v>
      </c>
      <c r="E144" s="199">
        <v>932</v>
      </c>
      <c r="H144"/>
    </row>
    <row r="145" spans="1:8">
      <c r="A145" s="198">
        <v>144</v>
      </c>
      <c r="B145" s="53">
        <v>39824</v>
      </c>
      <c r="C145" s="199" t="s">
        <v>239</v>
      </c>
      <c r="D145" s="199" t="s">
        <v>240</v>
      </c>
      <c r="E145" s="199">
        <v>20</v>
      </c>
      <c r="H145"/>
    </row>
    <row r="146" spans="1:8">
      <c r="A146" s="198">
        <v>145</v>
      </c>
      <c r="B146" s="53">
        <v>39825</v>
      </c>
      <c r="C146" s="199" t="s">
        <v>239</v>
      </c>
      <c r="D146" s="199" t="s">
        <v>240</v>
      </c>
      <c r="E146" s="199">
        <v>534</v>
      </c>
      <c r="H146"/>
    </row>
    <row r="147" spans="1:8">
      <c r="A147" s="198">
        <v>146</v>
      </c>
      <c r="B147" s="53">
        <v>39825</v>
      </c>
      <c r="C147" s="199" t="s">
        <v>239</v>
      </c>
      <c r="D147" s="199" t="s">
        <v>240</v>
      </c>
      <c r="E147" s="199">
        <v>96</v>
      </c>
      <c r="H147"/>
    </row>
    <row r="148" spans="1:8">
      <c r="A148" s="198">
        <v>147</v>
      </c>
      <c r="B148" s="53">
        <v>39825</v>
      </c>
      <c r="C148" s="199" t="s">
        <v>239</v>
      </c>
      <c r="D148" s="199" t="s">
        <v>240</v>
      </c>
      <c r="E148" s="199">
        <v>98</v>
      </c>
      <c r="H148"/>
    </row>
    <row r="149" spans="1:8">
      <c r="A149" s="198">
        <v>148</v>
      </c>
      <c r="B149" s="53">
        <v>39825</v>
      </c>
      <c r="C149" s="199" t="s">
        <v>239</v>
      </c>
      <c r="D149" s="199" t="s">
        <v>240</v>
      </c>
      <c r="E149" s="199">
        <v>20</v>
      </c>
      <c r="H149"/>
    </row>
    <row r="150" spans="1:8">
      <c r="A150" s="198">
        <v>149</v>
      </c>
      <c r="B150" s="53">
        <v>39828</v>
      </c>
      <c r="C150" s="199" t="s">
        <v>239</v>
      </c>
      <c r="D150" s="199" t="s">
        <v>240</v>
      </c>
      <c r="E150" s="199">
        <v>198</v>
      </c>
      <c r="H150"/>
    </row>
    <row r="151" spans="1:8">
      <c r="A151" s="198">
        <v>150</v>
      </c>
      <c r="B151" s="53">
        <v>39828</v>
      </c>
      <c r="C151" s="199" t="s">
        <v>239</v>
      </c>
      <c r="D151" s="199" t="s">
        <v>240</v>
      </c>
      <c r="E151" s="199">
        <v>170</v>
      </c>
      <c r="H151"/>
    </row>
    <row r="152" spans="1:8">
      <c r="A152" s="198">
        <v>151</v>
      </c>
      <c r="B152" s="53">
        <v>39828</v>
      </c>
      <c r="C152" s="199" t="s">
        <v>245</v>
      </c>
      <c r="D152" s="199" t="s">
        <v>250</v>
      </c>
      <c r="E152" s="199">
        <v>23500</v>
      </c>
      <c r="H152"/>
    </row>
    <row r="153" spans="1:8">
      <c r="A153" s="198">
        <v>152</v>
      </c>
      <c r="B153" s="53">
        <v>39829</v>
      </c>
      <c r="C153" s="199" t="s">
        <v>243</v>
      </c>
      <c r="D153" s="199" t="s">
        <v>251</v>
      </c>
      <c r="E153" s="199">
        <v>503</v>
      </c>
      <c r="H153"/>
    </row>
    <row r="154" spans="1:8">
      <c r="A154" s="198">
        <v>153</v>
      </c>
      <c r="B154" s="53">
        <v>39829</v>
      </c>
      <c r="C154" s="199" t="s">
        <v>237</v>
      </c>
      <c r="D154" s="199" t="s">
        <v>238</v>
      </c>
      <c r="E154" s="199">
        <v>899</v>
      </c>
      <c r="H154"/>
    </row>
    <row r="155" spans="1:8">
      <c r="A155" s="198">
        <v>154</v>
      </c>
      <c r="B155" s="53">
        <v>39829</v>
      </c>
      <c r="C155" s="199" t="s">
        <v>237</v>
      </c>
      <c r="D155" s="199" t="s">
        <v>238</v>
      </c>
      <c r="E155" s="199">
        <v>288</v>
      </c>
      <c r="H155"/>
    </row>
    <row r="156" spans="1:8">
      <c r="A156" s="198">
        <v>155</v>
      </c>
      <c r="B156" s="53">
        <v>39829</v>
      </c>
      <c r="C156" s="199" t="s">
        <v>239</v>
      </c>
      <c r="D156" s="199" t="s">
        <v>240</v>
      </c>
      <c r="E156" s="199">
        <v>114</v>
      </c>
      <c r="H156"/>
    </row>
    <row r="157" spans="1:8">
      <c r="A157" s="198">
        <v>156</v>
      </c>
      <c r="B157" s="53">
        <v>39829</v>
      </c>
      <c r="C157" s="199" t="s">
        <v>245</v>
      </c>
      <c r="D157" s="199" t="s">
        <v>246</v>
      </c>
      <c r="E157" s="199">
        <v>22</v>
      </c>
      <c r="H157"/>
    </row>
    <row r="158" spans="1:8">
      <c r="A158" s="198">
        <v>157</v>
      </c>
      <c r="B158" s="53">
        <v>39830</v>
      </c>
      <c r="C158" s="199" t="s">
        <v>237</v>
      </c>
      <c r="D158" s="199" t="s">
        <v>238</v>
      </c>
      <c r="E158" s="199">
        <v>70</v>
      </c>
      <c r="H158"/>
    </row>
    <row r="159" spans="1:8">
      <c r="A159" s="198">
        <v>158</v>
      </c>
      <c r="B159" s="53">
        <v>39830</v>
      </c>
      <c r="C159" s="199" t="s">
        <v>237</v>
      </c>
      <c r="D159" s="199" t="s">
        <v>238</v>
      </c>
      <c r="E159" s="199">
        <v>53</v>
      </c>
      <c r="H159"/>
    </row>
    <row r="160" spans="1:8">
      <c r="A160" s="198">
        <v>159</v>
      </c>
      <c r="B160" s="53">
        <v>39830</v>
      </c>
      <c r="C160" s="199" t="s">
        <v>237</v>
      </c>
      <c r="D160" s="199" t="s">
        <v>238</v>
      </c>
      <c r="E160" s="199">
        <v>254</v>
      </c>
      <c r="H160"/>
    </row>
    <row r="161" spans="1:8">
      <c r="A161" s="198">
        <v>160</v>
      </c>
      <c r="B161" s="53">
        <v>39830</v>
      </c>
      <c r="C161" s="199" t="s">
        <v>237</v>
      </c>
      <c r="D161" s="199" t="s">
        <v>238</v>
      </c>
      <c r="E161" s="199">
        <v>88</v>
      </c>
      <c r="H161"/>
    </row>
    <row r="162" spans="1:8">
      <c r="A162" s="198">
        <v>161</v>
      </c>
      <c r="B162" s="53">
        <v>39830</v>
      </c>
      <c r="C162" s="199" t="s">
        <v>237</v>
      </c>
      <c r="D162" s="199" t="s">
        <v>238</v>
      </c>
      <c r="E162" s="199">
        <v>329</v>
      </c>
      <c r="H162"/>
    </row>
    <row r="163" spans="1:8">
      <c r="A163" s="198">
        <v>162</v>
      </c>
      <c r="B163" s="53">
        <v>39830</v>
      </c>
      <c r="C163" s="199" t="s">
        <v>237</v>
      </c>
      <c r="D163" s="199" t="s">
        <v>238</v>
      </c>
      <c r="E163" s="199">
        <v>577</v>
      </c>
      <c r="H163"/>
    </row>
    <row r="164" spans="1:8">
      <c r="A164" s="198">
        <v>163</v>
      </c>
      <c r="B164" s="53">
        <v>39830</v>
      </c>
      <c r="C164" s="199" t="s">
        <v>249</v>
      </c>
      <c r="D164" s="199" t="s">
        <v>249</v>
      </c>
      <c r="E164" s="199">
        <v>240</v>
      </c>
      <c r="H164"/>
    </row>
    <row r="165" spans="1:8">
      <c r="A165" s="198">
        <v>164</v>
      </c>
      <c r="B165" s="53">
        <v>39830</v>
      </c>
      <c r="C165" s="199" t="s">
        <v>239</v>
      </c>
      <c r="D165" s="199" t="s">
        <v>240</v>
      </c>
      <c r="E165" s="199">
        <v>390</v>
      </c>
      <c r="H165"/>
    </row>
    <row r="166" spans="1:8">
      <c r="A166" s="198">
        <v>165</v>
      </c>
      <c r="B166" s="53">
        <v>39830</v>
      </c>
      <c r="C166" s="199" t="s">
        <v>239</v>
      </c>
      <c r="D166" s="199" t="s">
        <v>240</v>
      </c>
      <c r="E166" s="199">
        <v>646</v>
      </c>
      <c r="H166"/>
    </row>
    <row r="167" spans="1:8">
      <c r="A167" s="198">
        <v>166</v>
      </c>
      <c r="B167" s="53">
        <v>39830</v>
      </c>
      <c r="C167" s="199" t="s">
        <v>239</v>
      </c>
      <c r="D167" s="199" t="s">
        <v>240</v>
      </c>
      <c r="E167" s="199">
        <v>317</v>
      </c>
      <c r="H167"/>
    </row>
    <row r="168" spans="1:8">
      <c r="A168" s="198">
        <v>167</v>
      </c>
      <c r="B168" s="53">
        <v>39830</v>
      </c>
      <c r="C168" s="199" t="s">
        <v>239</v>
      </c>
      <c r="D168" s="199" t="s">
        <v>240</v>
      </c>
      <c r="E168" s="199">
        <v>290</v>
      </c>
      <c r="H168"/>
    </row>
    <row r="169" spans="1:8">
      <c r="A169" s="198">
        <v>168</v>
      </c>
      <c r="B169" s="53">
        <v>39830</v>
      </c>
      <c r="C169" s="199" t="s">
        <v>237</v>
      </c>
      <c r="D169" s="199" t="s">
        <v>238</v>
      </c>
      <c r="E169" s="199">
        <v>87</v>
      </c>
      <c r="H169"/>
    </row>
    <row r="170" spans="1:8">
      <c r="A170" s="198">
        <v>169</v>
      </c>
      <c r="B170" s="53">
        <v>39830</v>
      </c>
      <c r="C170" s="199" t="s">
        <v>239</v>
      </c>
      <c r="D170" s="199" t="s">
        <v>240</v>
      </c>
      <c r="E170" s="199">
        <v>70</v>
      </c>
      <c r="H170"/>
    </row>
    <row r="171" spans="1:8">
      <c r="A171" s="198">
        <v>170</v>
      </c>
      <c r="B171" s="53">
        <v>39830</v>
      </c>
      <c r="C171" s="199" t="s">
        <v>239</v>
      </c>
      <c r="D171" s="199" t="s">
        <v>240</v>
      </c>
      <c r="E171" s="199">
        <v>103</v>
      </c>
      <c r="H171"/>
    </row>
    <row r="172" spans="1:8">
      <c r="A172" s="198">
        <v>171</v>
      </c>
      <c r="B172" s="53">
        <v>39830</v>
      </c>
      <c r="C172" s="199" t="s">
        <v>239</v>
      </c>
      <c r="D172" s="199" t="s">
        <v>240</v>
      </c>
      <c r="E172" s="199">
        <v>225</v>
      </c>
      <c r="H172"/>
    </row>
    <row r="173" spans="1:8">
      <c r="A173" s="198">
        <v>172</v>
      </c>
      <c r="B173" s="53">
        <v>39830</v>
      </c>
      <c r="C173" s="199" t="s">
        <v>239</v>
      </c>
      <c r="D173" s="199" t="s">
        <v>240</v>
      </c>
      <c r="E173" s="199">
        <v>258</v>
      </c>
      <c r="H173"/>
    </row>
    <row r="174" spans="1:8">
      <c r="A174" s="198">
        <v>173</v>
      </c>
      <c r="B174" s="53">
        <v>39830</v>
      </c>
      <c r="C174" s="199" t="s">
        <v>239</v>
      </c>
      <c r="D174" s="199" t="s">
        <v>240</v>
      </c>
      <c r="E174" s="199">
        <v>70</v>
      </c>
      <c r="H174"/>
    </row>
    <row r="175" spans="1:8">
      <c r="A175" s="198">
        <v>174</v>
      </c>
      <c r="B175" s="53">
        <v>39830</v>
      </c>
      <c r="C175" s="199" t="s">
        <v>239</v>
      </c>
      <c r="D175" s="199" t="s">
        <v>240</v>
      </c>
      <c r="E175" s="199">
        <v>217</v>
      </c>
      <c r="H175"/>
    </row>
    <row r="176" spans="1:8">
      <c r="A176" s="198">
        <v>175</v>
      </c>
      <c r="B176" s="53">
        <v>39830</v>
      </c>
      <c r="C176" s="199" t="s">
        <v>239</v>
      </c>
      <c r="D176" s="199" t="s">
        <v>240</v>
      </c>
      <c r="E176" s="199">
        <v>64</v>
      </c>
      <c r="H176"/>
    </row>
    <row r="177" spans="1:8">
      <c r="A177" s="198">
        <v>176</v>
      </c>
      <c r="B177" s="53">
        <v>39830</v>
      </c>
      <c r="C177" s="199" t="s">
        <v>239</v>
      </c>
      <c r="D177" s="199" t="s">
        <v>240</v>
      </c>
      <c r="E177" s="199">
        <v>24</v>
      </c>
      <c r="H177"/>
    </row>
    <row r="178" spans="1:8">
      <c r="A178" s="198">
        <v>177</v>
      </c>
      <c r="B178" s="53">
        <v>39830</v>
      </c>
      <c r="C178" s="199" t="s">
        <v>239</v>
      </c>
      <c r="D178" s="199" t="s">
        <v>240</v>
      </c>
      <c r="E178" s="199">
        <v>221</v>
      </c>
      <c r="H178"/>
    </row>
    <row r="179" spans="1:8">
      <c r="A179" s="198">
        <v>178</v>
      </c>
      <c r="B179" s="53">
        <v>39830</v>
      </c>
      <c r="C179" s="199" t="s">
        <v>249</v>
      </c>
      <c r="D179" s="199" t="s">
        <v>249</v>
      </c>
      <c r="E179" s="199">
        <v>500</v>
      </c>
      <c r="H179"/>
    </row>
    <row r="180" spans="1:8">
      <c r="A180" s="198">
        <v>179</v>
      </c>
      <c r="B180" s="53">
        <v>39831</v>
      </c>
      <c r="C180" s="199" t="s">
        <v>239</v>
      </c>
      <c r="D180" s="199" t="s">
        <v>240</v>
      </c>
      <c r="E180" s="199">
        <v>153</v>
      </c>
      <c r="H180"/>
    </row>
    <row r="181" spans="1:8">
      <c r="A181" s="198">
        <v>180</v>
      </c>
      <c r="B181" s="53">
        <v>39831</v>
      </c>
      <c r="C181" s="199" t="s">
        <v>239</v>
      </c>
      <c r="D181" s="199" t="s">
        <v>240</v>
      </c>
      <c r="E181" s="199">
        <v>6</v>
      </c>
      <c r="H181"/>
    </row>
    <row r="182" spans="1:8">
      <c r="A182" s="198">
        <v>181</v>
      </c>
      <c r="B182" s="53">
        <v>39831</v>
      </c>
      <c r="C182" s="199" t="s">
        <v>239</v>
      </c>
      <c r="D182" s="199" t="s">
        <v>240</v>
      </c>
      <c r="E182" s="199">
        <v>148</v>
      </c>
      <c r="H182"/>
    </row>
    <row r="183" spans="1:8">
      <c r="A183" s="198">
        <v>182</v>
      </c>
      <c r="B183" s="53">
        <v>39832</v>
      </c>
      <c r="C183" s="199" t="s">
        <v>239</v>
      </c>
      <c r="D183" s="199" t="s">
        <v>240</v>
      </c>
      <c r="E183" s="199">
        <v>40</v>
      </c>
      <c r="H183"/>
    </row>
    <row r="184" spans="1:8">
      <c r="A184" s="198">
        <v>183</v>
      </c>
      <c r="B184" s="53">
        <v>39833</v>
      </c>
      <c r="C184" s="199" t="s">
        <v>237</v>
      </c>
      <c r="D184" s="199" t="s">
        <v>252</v>
      </c>
      <c r="E184" s="199">
        <v>447</v>
      </c>
      <c r="H184"/>
    </row>
    <row r="185" spans="1:8">
      <c r="A185" s="198">
        <v>184</v>
      </c>
      <c r="B185" s="53">
        <v>39833</v>
      </c>
      <c r="C185" s="199" t="s">
        <v>243</v>
      </c>
      <c r="D185" s="199" t="s">
        <v>251</v>
      </c>
      <c r="E185" s="199">
        <v>293</v>
      </c>
      <c r="H185"/>
    </row>
    <row r="186" spans="1:8">
      <c r="A186" s="198">
        <v>185</v>
      </c>
      <c r="B186" s="53">
        <v>39833</v>
      </c>
      <c r="C186" s="199" t="s">
        <v>243</v>
      </c>
      <c r="D186" s="199" t="s">
        <v>244</v>
      </c>
      <c r="E186" s="199">
        <v>521</v>
      </c>
      <c r="H186"/>
    </row>
    <row r="187" spans="1:8">
      <c r="A187" s="198">
        <v>186</v>
      </c>
      <c r="B187" s="53">
        <v>39833</v>
      </c>
      <c r="C187" s="199" t="s">
        <v>243</v>
      </c>
      <c r="D187" s="199" t="s">
        <v>251</v>
      </c>
      <c r="E187" s="199">
        <v>110</v>
      </c>
      <c r="H187"/>
    </row>
    <row r="188" spans="1:8">
      <c r="A188" s="198">
        <v>187</v>
      </c>
      <c r="B188" s="53">
        <v>39833</v>
      </c>
      <c r="C188" s="199" t="s">
        <v>239</v>
      </c>
      <c r="D188" s="199" t="s">
        <v>240</v>
      </c>
      <c r="E188" s="199">
        <v>42</v>
      </c>
      <c r="H188"/>
    </row>
    <row r="189" spans="1:8">
      <c r="A189" s="198">
        <v>188</v>
      </c>
      <c r="B189" s="53">
        <v>39833</v>
      </c>
      <c r="C189" s="199" t="s">
        <v>239</v>
      </c>
      <c r="D189" s="199" t="s">
        <v>240</v>
      </c>
      <c r="E189" s="199">
        <v>56</v>
      </c>
      <c r="H189"/>
    </row>
    <row r="190" spans="1:8">
      <c r="A190" s="198">
        <v>189</v>
      </c>
      <c r="B190" s="53">
        <v>39833</v>
      </c>
      <c r="C190" s="199" t="s">
        <v>239</v>
      </c>
      <c r="D190" s="199" t="s">
        <v>240</v>
      </c>
      <c r="E190" s="199">
        <v>109</v>
      </c>
      <c r="H190"/>
    </row>
    <row r="191" spans="1:8">
      <c r="A191" s="198">
        <v>190</v>
      </c>
      <c r="B191" s="53">
        <v>39833</v>
      </c>
      <c r="C191" s="199" t="s">
        <v>239</v>
      </c>
      <c r="D191" s="199" t="s">
        <v>240</v>
      </c>
      <c r="E191" s="199">
        <v>49</v>
      </c>
      <c r="H191"/>
    </row>
    <row r="192" spans="1:8">
      <c r="A192" s="198">
        <v>191</v>
      </c>
      <c r="B192" s="53">
        <v>39835</v>
      </c>
      <c r="C192" s="199" t="s">
        <v>245</v>
      </c>
      <c r="D192" s="199" t="s">
        <v>253</v>
      </c>
      <c r="E192" s="199">
        <v>500</v>
      </c>
      <c r="H192"/>
    </row>
    <row r="193" spans="1:8">
      <c r="A193" s="198">
        <v>192</v>
      </c>
      <c r="B193" s="53">
        <v>39837</v>
      </c>
      <c r="C193" s="199" t="s">
        <v>239</v>
      </c>
      <c r="D193" s="199" t="s">
        <v>240</v>
      </c>
      <c r="E193" s="199">
        <v>33</v>
      </c>
      <c r="H193"/>
    </row>
    <row r="194" spans="1:8">
      <c r="A194" s="198">
        <v>193</v>
      </c>
      <c r="B194" s="53">
        <v>39837</v>
      </c>
      <c r="C194" s="199" t="s">
        <v>239</v>
      </c>
      <c r="D194" s="199" t="s">
        <v>240</v>
      </c>
      <c r="E194" s="199">
        <v>20</v>
      </c>
      <c r="H194"/>
    </row>
    <row r="195" spans="1:8">
      <c r="A195" s="198">
        <v>194</v>
      </c>
      <c r="B195" s="53">
        <v>39837</v>
      </c>
      <c r="C195" s="199" t="s">
        <v>239</v>
      </c>
      <c r="D195" s="199" t="s">
        <v>240</v>
      </c>
      <c r="E195" s="199">
        <v>24</v>
      </c>
      <c r="H195"/>
    </row>
    <row r="196" spans="1:8">
      <c r="A196" s="198">
        <v>195</v>
      </c>
      <c r="B196" s="53">
        <v>39837</v>
      </c>
      <c r="C196" s="199" t="s">
        <v>239</v>
      </c>
      <c r="D196" s="199" t="s">
        <v>254</v>
      </c>
      <c r="E196" s="199">
        <v>249</v>
      </c>
      <c r="H196"/>
    </row>
    <row r="197" spans="1:8">
      <c r="A197" s="198">
        <v>196</v>
      </c>
      <c r="B197" s="53">
        <v>39837</v>
      </c>
      <c r="C197" s="199" t="s">
        <v>239</v>
      </c>
      <c r="D197" s="199" t="s">
        <v>240</v>
      </c>
      <c r="E197" s="199">
        <v>182.2</v>
      </c>
      <c r="H197"/>
    </row>
    <row r="198" spans="1:8">
      <c r="A198" s="198">
        <v>197</v>
      </c>
      <c r="B198" s="53">
        <v>39837</v>
      </c>
      <c r="C198" s="199" t="s">
        <v>239</v>
      </c>
      <c r="D198" s="199" t="s">
        <v>240</v>
      </c>
      <c r="E198" s="199">
        <v>440.8</v>
      </c>
      <c r="H198"/>
    </row>
    <row r="199" spans="1:8">
      <c r="A199" s="198">
        <v>198</v>
      </c>
      <c r="B199" s="53">
        <v>39837</v>
      </c>
      <c r="C199" s="199" t="s">
        <v>239</v>
      </c>
      <c r="D199" s="199" t="s">
        <v>240</v>
      </c>
      <c r="E199" s="199">
        <v>144</v>
      </c>
      <c r="H199"/>
    </row>
    <row r="200" spans="1:8">
      <c r="A200" s="198">
        <v>199</v>
      </c>
      <c r="B200" s="53">
        <v>39837</v>
      </c>
      <c r="C200" s="199" t="s">
        <v>239</v>
      </c>
      <c r="D200" s="199" t="s">
        <v>240</v>
      </c>
      <c r="E200" s="199">
        <v>22</v>
      </c>
      <c r="H200"/>
    </row>
    <row r="201" spans="1:8">
      <c r="A201" s="198">
        <v>200</v>
      </c>
      <c r="B201" s="53">
        <v>39837</v>
      </c>
      <c r="C201" s="199" t="s">
        <v>239</v>
      </c>
      <c r="D201" s="199" t="s">
        <v>240</v>
      </c>
      <c r="E201" s="199">
        <v>53</v>
      </c>
      <c r="H201"/>
    </row>
    <row r="202" spans="1:8">
      <c r="A202" s="198">
        <v>201</v>
      </c>
      <c r="B202" s="53">
        <v>39837</v>
      </c>
      <c r="C202" s="199" t="s">
        <v>239</v>
      </c>
      <c r="D202" s="199" t="s">
        <v>240</v>
      </c>
      <c r="E202" s="199">
        <v>43</v>
      </c>
      <c r="H202"/>
    </row>
    <row r="203" spans="1:8">
      <c r="A203" s="198">
        <v>202</v>
      </c>
      <c r="B203" s="53">
        <v>39838</v>
      </c>
      <c r="C203" s="199" t="s">
        <v>239</v>
      </c>
      <c r="D203" s="199" t="s">
        <v>254</v>
      </c>
      <c r="E203" s="199">
        <v>230</v>
      </c>
      <c r="H203"/>
    </row>
    <row r="204" spans="1:8">
      <c r="A204" s="198">
        <v>203</v>
      </c>
      <c r="B204" s="53">
        <v>39838</v>
      </c>
      <c r="C204" s="199" t="s">
        <v>243</v>
      </c>
      <c r="D204" s="199" t="s">
        <v>244</v>
      </c>
      <c r="E204" s="199">
        <v>1200</v>
      </c>
      <c r="H204"/>
    </row>
    <row r="205" spans="1:8">
      <c r="A205" s="198">
        <v>204</v>
      </c>
      <c r="B205" s="53">
        <v>39838</v>
      </c>
      <c r="C205" s="199" t="s">
        <v>248</v>
      </c>
      <c r="D205" s="199" t="s">
        <v>255</v>
      </c>
      <c r="E205" s="199">
        <v>500</v>
      </c>
      <c r="H205"/>
    </row>
    <row r="206" spans="1:8">
      <c r="A206" s="198">
        <v>205</v>
      </c>
      <c r="B206" s="53">
        <v>39838</v>
      </c>
      <c r="C206" s="199" t="s">
        <v>248</v>
      </c>
      <c r="D206" s="199" t="s">
        <v>255</v>
      </c>
      <c r="E206" s="199">
        <v>420</v>
      </c>
      <c r="H206"/>
    </row>
    <row r="207" spans="1:8">
      <c r="A207" s="198">
        <v>206</v>
      </c>
      <c r="B207" s="53">
        <v>39838</v>
      </c>
      <c r="C207" s="199" t="s">
        <v>248</v>
      </c>
      <c r="D207" s="199" t="s">
        <v>248</v>
      </c>
      <c r="E207" s="199">
        <v>1000</v>
      </c>
      <c r="H207"/>
    </row>
    <row r="208" spans="1:8">
      <c r="A208" s="198">
        <v>207</v>
      </c>
      <c r="B208" s="53">
        <v>39838</v>
      </c>
      <c r="C208" s="199" t="s">
        <v>248</v>
      </c>
      <c r="D208" s="199" t="s">
        <v>248</v>
      </c>
      <c r="E208" s="199">
        <v>1900</v>
      </c>
      <c r="H208"/>
    </row>
    <row r="209" spans="1:8">
      <c r="A209" s="198">
        <v>208</v>
      </c>
      <c r="B209" s="53">
        <v>39839</v>
      </c>
      <c r="C209" s="199" t="s">
        <v>245</v>
      </c>
      <c r="D209" s="199" t="s">
        <v>253</v>
      </c>
      <c r="E209" s="199">
        <v>500</v>
      </c>
      <c r="H209"/>
    </row>
    <row r="210" spans="1:8">
      <c r="A210" s="198">
        <v>209</v>
      </c>
      <c r="B210" s="53">
        <v>39839</v>
      </c>
      <c r="C210" s="199" t="s">
        <v>239</v>
      </c>
      <c r="D210" s="199" t="s">
        <v>240</v>
      </c>
      <c r="E210" s="199">
        <v>278</v>
      </c>
      <c r="H210"/>
    </row>
    <row r="211" spans="1:8">
      <c r="A211" s="198">
        <v>210</v>
      </c>
      <c r="B211" s="53">
        <v>39839</v>
      </c>
      <c r="C211" s="199" t="s">
        <v>239</v>
      </c>
      <c r="D211" s="199" t="s">
        <v>240</v>
      </c>
      <c r="E211" s="199">
        <v>344</v>
      </c>
      <c r="H211"/>
    </row>
    <row r="212" spans="1:8">
      <c r="A212" s="198">
        <v>211</v>
      </c>
      <c r="B212" s="53">
        <v>39839</v>
      </c>
      <c r="C212" s="199" t="s">
        <v>239</v>
      </c>
      <c r="D212" s="199" t="s">
        <v>240</v>
      </c>
      <c r="E212" s="199">
        <v>65</v>
      </c>
      <c r="H212"/>
    </row>
    <row r="213" spans="1:8">
      <c r="A213" s="198">
        <v>212</v>
      </c>
      <c r="B213" s="53">
        <v>39839</v>
      </c>
      <c r="C213" s="199" t="s">
        <v>245</v>
      </c>
      <c r="D213" s="199" t="s">
        <v>246</v>
      </c>
      <c r="E213" s="199">
        <v>40</v>
      </c>
      <c r="H213"/>
    </row>
    <row r="214" spans="1:8">
      <c r="A214" s="198">
        <v>213</v>
      </c>
      <c r="B214" s="53">
        <v>39839</v>
      </c>
      <c r="C214" s="199" t="s">
        <v>245</v>
      </c>
      <c r="D214" s="199" t="s">
        <v>250</v>
      </c>
      <c r="E214" s="199">
        <v>4500</v>
      </c>
      <c r="H214"/>
    </row>
    <row r="215" spans="1:8">
      <c r="A215" s="198">
        <v>214</v>
      </c>
      <c r="B215" s="53">
        <v>39840</v>
      </c>
      <c r="C215" s="199" t="s">
        <v>239</v>
      </c>
      <c r="D215" s="199" t="s">
        <v>240</v>
      </c>
      <c r="E215" s="199">
        <v>40</v>
      </c>
      <c r="H215"/>
    </row>
    <row r="216" spans="1:8">
      <c r="A216" s="198">
        <v>215</v>
      </c>
      <c r="B216" s="53">
        <v>39840</v>
      </c>
      <c r="C216" s="199" t="s">
        <v>239</v>
      </c>
      <c r="D216" s="199" t="s">
        <v>240</v>
      </c>
      <c r="E216" s="199">
        <v>200</v>
      </c>
      <c r="H216"/>
    </row>
    <row r="217" spans="1:8">
      <c r="A217" s="198">
        <v>216</v>
      </c>
      <c r="B217" s="53">
        <v>39840</v>
      </c>
      <c r="C217" s="199" t="s">
        <v>239</v>
      </c>
      <c r="D217" s="199" t="s">
        <v>240</v>
      </c>
      <c r="E217" s="199">
        <v>40</v>
      </c>
      <c r="H217"/>
    </row>
    <row r="218" spans="1:8">
      <c r="A218" s="198">
        <v>217</v>
      </c>
      <c r="B218" s="53">
        <v>39841</v>
      </c>
      <c r="C218" s="199" t="s">
        <v>249</v>
      </c>
      <c r="D218" s="199" t="s">
        <v>249</v>
      </c>
      <c r="E218" s="199">
        <v>8400</v>
      </c>
      <c r="H218"/>
    </row>
    <row r="219" spans="1:8">
      <c r="A219" s="198">
        <v>218</v>
      </c>
      <c r="B219" s="53">
        <v>39843</v>
      </c>
      <c r="C219" s="199" t="s">
        <v>243</v>
      </c>
      <c r="D219" s="199" t="s">
        <v>251</v>
      </c>
      <c r="E219" s="199">
        <v>500</v>
      </c>
      <c r="H219"/>
    </row>
    <row r="220" spans="1:8">
      <c r="A220" s="198">
        <v>219</v>
      </c>
      <c r="B220" s="53">
        <v>39844</v>
      </c>
      <c r="C220" s="199" t="s">
        <v>245</v>
      </c>
      <c r="D220" s="199" t="s">
        <v>246</v>
      </c>
      <c r="E220" s="199">
        <v>207</v>
      </c>
      <c r="H220"/>
    </row>
    <row r="221" spans="1:8">
      <c r="A221" s="198">
        <v>220</v>
      </c>
      <c r="B221" s="53">
        <v>39845</v>
      </c>
      <c r="C221" s="199" t="s">
        <v>243</v>
      </c>
      <c r="D221" s="199" t="s">
        <v>244</v>
      </c>
      <c r="E221" s="199">
        <v>5000</v>
      </c>
      <c r="H221"/>
    </row>
    <row r="222" spans="1:8">
      <c r="A222" s="198">
        <v>221</v>
      </c>
      <c r="B222" s="53">
        <v>39845</v>
      </c>
      <c r="C222" s="199" t="s">
        <v>237</v>
      </c>
      <c r="D222" s="199" t="s">
        <v>238</v>
      </c>
      <c r="E222" s="199">
        <v>103.44</v>
      </c>
      <c r="H222"/>
    </row>
    <row r="223" spans="1:8">
      <c r="A223" s="198">
        <v>222</v>
      </c>
      <c r="B223" s="53">
        <v>39845</v>
      </c>
      <c r="C223" s="199" t="s">
        <v>237</v>
      </c>
      <c r="D223" s="199" t="s">
        <v>238</v>
      </c>
      <c r="E223" s="199">
        <v>50.6</v>
      </c>
      <c r="H223"/>
    </row>
    <row r="224" spans="1:8">
      <c r="A224" s="198">
        <v>223</v>
      </c>
      <c r="B224" s="53">
        <v>39845</v>
      </c>
      <c r="C224" s="199" t="s">
        <v>237</v>
      </c>
      <c r="D224" s="199" t="s">
        <v>238</v>
      </c>
      <c r="E224" s="199">
        <v>147.5</v>
      </c>
      <c r="H224"/>
    </row>
    <row r="225" spans="1:8">
      <c r="A225" s="198">
        <v>224</v>
      </c>
      <c r="B225" s="53">
        <v>39845</v>
      </c>
      <c r="C225" s="199" t="s">
        <v>237</v>
      </c>
      <c r="D225" s="199" t="s">
        <v>238</v>
      </c>
      <c r="E225" s="199">
        <v>131.19999999999999</v>
      </c>
      <c r="H225"/>
    </row>
    <row r="226" spans="1:8">
      <c r="A226" s="198">
        <v>225</v>
      </c>
      <c r="B226" s="53">
        <v>39845</v>
      </c>
      <c r="C226" s="199" t="s">
        <v>239</v>
      </c>
      <c r="D226" s="199" t="s">
        <v>240</v>
      </c>
      <c r="E226" s="199">
        <v>300.60000000000002</v>
      </c>
      <c r="H226"/>
    </row>
    <row r="227" spans="1:8">
      <c r="A227" s="198">
        <v>226</v>
      </c>
      <c r="B227" s="53">
        <v>39845</v>
      </c>
      <c r="C227" s="199" t="s">
        <v>239</v>
      </c>
      <c r="D227" s="199" t="s">
        <v>240</v>
      </c>
      <c r="E227" s="199">
        <v>73.2</v>
      </c>
      <c r="H227"/>
    </row>
    <row r="228" spans="1:8">
      <c r="A228" s="198">
        <v>227</v>
      </c>
      <c r="B228" s="53">
        <v>39845</v>
      </c>
      <c r="C228" s="199" t="s">
        <v>239</v>
      </c>
      <c r="D228" s="199" t="s">
        <v>240</v>
      </c>
      <c r="E228" s="199">
        <v>407</v>
      </c>
      <c r="H228"/>
    </row>
    <row r="229" spans="1:8">
      <c r="A229" s="198">
        <v>228</v>
      </c>
      <c r="B229" s="53">
        <v>39845</v>
      </c>
      <c r="C229" s="199" t="s">
        <v>239</v>
      </c>
      <c r="D229" s="199" t="s">
        <v>240</v>
      </c>
      <c r="E229" s="199">
        <v>172</v>
      </c>
      <c r="H229"/>
    </row>
    <row r="230" spans="1:8">
      <c r="A230" s="198">
        <v>229</v>
      </c>
      <c r="B230" s="53">
        <v>39845</v>
      </c>
      <c r="C230" s="199" t="s">
        <v>239</v>
      </c>
      <c r="D230" s="199" t="s">
        <v>240</v>
      </c>
      <c r="E230" s="199">
        <v>35.799999999999997</v>
      </c>
      <c r="H230"/>
    </row>
    <row r="231" spans="1:8">
      <c r="A231" s="198">
        <v>230</v>
      </c>
      <c r="B231" s="53">
        <v>39845</v>
      </c>
      <c r="C231" s="199" t="s">
        <v>237</v>
      </c>
      <c r="D231" s="199" t="s">
        <v>238</v>
      </c>
      <c r="E231" s="199">
        <v>159.30000000000001</v>
      </c>
      <c r="H231"/>
    </row>
    <row r="232" spans="1:8">
      <c r="A232" s="198">
        <v>231</v>
      </c>
      <c r="B232" s="53">
        <v>39845</v>
      </c>
      <c r="C232" s="199" t="s">
        <v>241</v>
      </c>
      <c r="D232" s="199" t="s">
        <v>247</v>
      </c>
      <c r="E232" s="199">
        <v>39.700000000000003</v>
      </c>
      <c r="H232"/>
    </row>
    <row r="233" spans="1:8">
      <c r="A233" s="198">
        <v>232</v>
      </c>
      <c r="B233" s="53">
        <v>39845</v>
      </c>
      <c r="C233" s="199" t="s">
        <v>237</v>
      </c>
      <c r="D233" s="199" t="s">
        <v>238</v>
      </c>
      <c r="E233" s="199">
        <v>73.2</v>
      </c>
      <c r="H233"/>
    </row>
    <row r="234" spans="1:8">
      <c r="A234" s="198">
        <v>233</v>
      </c>
      <c r="B234" s="53">
        <v>39845</v>
      </c>
      <c r="C234" s="199" t="s">
        <v>239</v>
      </c>
      <c r="D234" s="199" t="s">
        <v>240</v>
      </c>
      <c r="E234" s="199">
        <v>150.19999999999999</v>
      </c>
      <c r="H234"/>
    </row>
    <row r="235" spans="1:8">
      <c r="A235" s="198">
        <v>234</v>
      </c>
      <c r="B235" s="53">
        <v>39845</v>
      </c>
      <c r="C235" s="199" t="s">
        <v>237</v>
      </c>
      <c r="D235" s="199" t="s">
        <v>252</v>
      </c>
      <c r="E235" s="199">
        <v>147.5</v>
      </c>
      <c r="H235"/>
    </row>
    <row r="236" spans="1:8">
      <c r="A236" s="198">
        <v>235</v>
      </c>
      <c r="B236" s="53">
        <v>39845</v>
      </c>
      <c r="C236" s="199" t="s">
        <v>248</v>
      </c>
      <c r="D236" s="199" t="s">
        <v>248</v>
      </c>
      <c r="E236" s="199">
        <v>352.8</v>
      </c>
      <c r="H236"/>
    </row>
    <row r="237" spans="1:8">
      <c r="A237" s="198">
        <v>236</v>
      </c>
      <c r="B237" s="53">
        <v>39845</v>
      </c>
      <c r="C237" s="199" t="s">
        <v>239</v>
      </c>
      <c r="D237" s="199" t="s">
        <v>240</v>
      </c>
      <c r="E237" s="199">
        <v>95</v>
      </c>
      <c r="H237"/>
    </row>
    <row r="238" spans="1:8">
      <c r="A238" s="198">
        <v>237</v>
      </c>
      <c r="B238" s="53">
        <v>39845</v>
      </c>
      <c r="C238" s="199" t="s">
        <v>239</v>
      </c>
      <c r="D238" s="199" t="s">
        <v>240</v>
      </c>
      <c r="E238" s="199">
        <v>46.5</v>
      </c>
      <c r="H238"/>
    </row>
    <row r="239" spans="1:8">
      <c r="A239" s="198">
        <v>238</v>
      </c>
      <c r="B239" s="53">
        <v>39845</v>
      </c>
      <c r="C239" s="199" t="s">
        <v>239</v>
      </c>
      <c r="D239" s="199" t="s">
        <v>240</v>
      </c>
      <c r="E239" s="199">
        <v>50.12</v>
      </c>
      <c r="H239"/>
    </row>
    <row r="240" spans="1:8">
      <c r="A240" s="198">
        <v>239</v>
      </c>
      <c r="B240" s="53">
        <v>39848</v>
      </c>
      <c r="C240" s="199" t="s">
        <v>249</v>
      </c>
      <c r="D240" s="199" t="s">
        <v>249</v>
      </c>
      <c r="E240" s="199">
        <v>500</v>
      </c>
      <c r="H240"/>
    </row>
    <row r="241" spans="1:8">
      <c r="A241" s="198">
        <v>240</v>
      </c>
      <c r="B241" s="53">
        <v>39848</v>
      </c>
      <c r="C241" s="199" t="s">
        <v>239</v>
      </c>
      <c r="D241" s="199" t="s">
        <v>254</v>
      </c>
      <c r="E241" s="199">
        <v>330</v>
      </c>
      <c r="H241"/>
    </row>
    <row r="242" spans="1:8">
      <c r="A242" s="198">
        <v>241</v>
      </c>
      <c r="B242" s="53">
        <v>39848</v>
      </c>
      <c r="C242" s="199" t="s">
        <v>243</v>
      </c>
      <c r="D242" s="199" t="s">
        <v>244</v>
      </c>
      <c r="E242" s="199">
        <v>735</v>
      </c>
      <c r="H242"/>
    </row>
    <row r="243" spans="1:8">
      <c r="A243" s="198">
        <v>242</v>
      </c>
      <c r="B243" s="53">
        <v>39850</v>
      </c>
      <c r="C243" s="199" t="s">
        <v>239</v>
      </c>
      <c r="D243" s="199" t="s">
        <v>254</v>
      </c>
      <c r="E243" s="199">
        <v>195</v>
      </c>
      <c r="H243"/>
    </row>
    <row r="244" spans="1:8">
      <c r="A244" s="198">
        <v>243</v>
      </c>
      <c r="B244" s="53">
        <v>39850</v>
      </c>
      <c r="C244" s="199" t="s">
        <v>243</v>
      </c>
      <c r="D244" s="199" t="s">
        <v>251</v>
      </c>
      <c r="E244" s="199">
        <v>400</v>
      </c>
      <c r="H244"/>
    </row>
    <row r="245" spans="1:8">
      <c r="A245" s="198">
        <v>244</v>
      </c>
      <c r="B245" s="53">
        <v>39850</v>
      </c>
      <c r="C245" s="199" t="s">
        <v>237</v>
      </c>
      <c r="D245" s="199" t="s">
        <v>238</v>
      </c>
      <c r="E245" s="199">
        <v>2399</v>
      </c>
      <c r="H245"/>
    </row>
    <row r="246" spans="1:8">
      <c r="A246" s="198">
        <v>245</v>
      </c>
      <c r="B246" s="53">
        <v>39851</v>
      </c>
      <c r="C246" s="199" t="s">
        <v>239</v>
      </c>
      <c r="D246" s="199" t="s">
        <v>240</v>
      </c>
      <c r="E246" s="199">
        <v>1800</v>
      </c>
      <c r="H246"/>
    </row>
    <row r="247" spans="1:8">
      <c r="A247" s="198">
        <v>246</v>
      </c>
      <c r="B247" s="53">
        <v>39851</v>
      </c>
      <c r="C247" s="199" t="s">
        <v>237</v>
      </c>
      <c r="D247" s="199" t="s">
        <v>252</v>
      </c>
      <c r="E247" s="199">
        <v>326</v>
      </c>
      <c r="H247"/>
    </row>
    <row r="248" spans="1:8">
      <c r="A248" s="198">
        <v>247</v>
      </c>
      <c r="B248" s="53">
        <v>39851</v>
      </c>
      <c r="C248" s="199" t="s">
        <v>239</v>
      </c>
      <c r="D248" s="199" t="s">
        <v>240</v>
      </c>
      <c r="E248" s="199">
        <v>216</v>
      </c>
      <c r="H248"/>
    </row>
    <row r="249" spans="1:8">
      <c r="A249" s="198">
        <v>248</v>
      </c>
      <c r="B249" s="53">
        <v>39851</v>
      </c>
      <c r="C249" s="199" t="s">
        <v>243</v>
      </c>
      <c r="D249" s="199" t="s">
        <v>244</v>
      </c>
      <c r="E249" s="199">
        <v>436</v>
      </c>
      <c r="H249"/>
    </row>
    <row r="250" spans="1:8">
      <c r="A250" s="198">
        <v>249</v>
      </c>
      <c r="B250" s="53">
        <v>39851</v>
      </c>
      <c r="C250" s="199" t="s">
        <v>237</v>
      </c>
      <c r="D250" s="199" t="s">
        <v>238</v>
      </c>
      <c r="E250" s="199">
        <v>215</v>
      </c>
      <c r="H250"/>
    </row>
    <row r="251" spans="1:8">
      <c r="A251" s="198">
        <v>250</v>
      </c>
      <c r="B251" s="53">
        <v>39851</v>
      </c>
      <c r="C251" s="199" t="s">
        <v>237</v>
      </c>
      <c r="D251" s="199" t="s">
        <v>238</v>
      </c>
      <c r="E251" s="199">
        <v>109</v>
      </c>
      <c r="H251"/>
    </row>
    <row r="252" spans="1:8">
      <c r="A252" s="198">
        <v>251</v>
      </c>
      <c r="B252" s="53">
        <v>39853</v>
      </c>
      <c r="C252" s="199" t="s">
        <v>239</v>
      </c>
      <c r="D252" s="199" t="s">
        <v>240</v>
      </c>
      <c r="E252" s="199">
        <v>20</v>
      </c>
      <c r="H252"/>
    </row>
    <row r="253" spans="1:8">
      <c r="A253" s="198">
        <v>252</v>
      </c>
      <c r="B253" s="53">
        <v>39853</v>
      </c>
      <c r="C253" s="199" t="s">
        <v>245</v>
      </c>
      <c r="D253" s="199" t="s">
        <v>246</v>
      </c>
      <c r="E253" s="199">
        <v>50</v>
      </c>
      <c r="H253"/>
    </row>
    <row r="254" spans="1:8">
      <c r="A254" s="198">
        <v>253</v>
      </c>
      <c r="B254" s="53">
        <v>39854</v>
      </c>
      <c r="C254" s="199" t="s">
        <v>237</v>
      </c>
      <c r="D254" s="199" t="s">
        <v>252</v>
      </c>
      <c r="E254" s="199">
        <v>178</v>
      </c>
      <c r="H254"/>
    </row>
    <row r="255" spans="1:8">
      <c r="A255" s="198">
        <v>254</v>
      </c>
      <c r="B255" s="53">
        <v>39854</v>
      </c>
      <c r="C255" s="199" t="s">
        <v>239</v>
      </c>
      <c r="D255" s="199" t="s">
        <v>254</v>
      </c>
      <c r="E255" s="199">
        <v>165</v>
      </c>
      <c r="H255"/>
    </row>
    <row r="256" spans="1:8">
      <c r="A256" s="198">
        <v>255</v>
      </c>
      <c r="B256" s="53">
        <v>39854</v>
      </c>
      <c r="C256" s="199" t="s">
        <v>239</v>
      </c>
      <c r="D256" s="199" t="s">
        <v>240</v>
      </c>
      <c r="E256" s="199">
        <v>120</v>
      </c>
      <c r="H256"/>
    </row>
    <row r="257" spans="1:8">
      <c r="A257" s="198">
        <v>256</v>
      </c>
      <c r="B257" s="53">
        <v>39854</v>
      </c>
      <c r="C257" s="199" t="s">
        <v>245</v>
      </c>
      <c r="D257" s="199" t="s">
        <v>246</v>
      </c>
      <c r="E257" s="199">
        <v>882</v>
      </c>
      <c r="H257"/>
    </row>
    <row r="258" spans="1:8">
      <c r="A258" s="198">
        <v>257</v>
      </c>
      <c r="B258" s="53">
        <v>39855</v>
      </c>
      <c r="C258" s="199" t="s">
        <v>243</v>
      </c>
      <c r="D258" s="199" t="s">
        <v>251</v>
      </c>
      <c r="E258" s="199">
        <v>548</v>
      </c>
      <c r="H258"/>
    </row>
    <row r="259" spans="1:8">
      <c r="A259" s="198">
        <v>258</v>
      </c>
      <c r="B259" s="53">
        <v>39855</v>
      </c>
      <c r="C259" s="199" t="s">
        <v>245</v>
      </c>
      <c r="D259" s="199" t="s">
        <v>246</v>
      </c>
      <c r="E259" s="199">
        <v>882</v>
      </c>
      <c r="H259"/>
    </row>
    <row r="260" spans="1:8">
      <c r="A260" s="198">
        <v>259</v>
      </c>
      <c r="B260" s="53">
        <v>39855</v>
      </c>
      <c r="C260" s="199" t="s">
        <v>239</v>
      </c>
      <c r="D260" s="199" t="s">
        <v>254</v>
      </c>
      <c r="E260" s="199">
        <v>211</v>
      </c>
      <c r="H260"/>
    </row>
    <row r="261" spans="1:8">
      <c r="A261" s="198">
        <v>260</v>
      </c>
      <c r="B261" s="53">
        <v>39855</v>
      </c>
      <c r="C261" s="199" t="s">
        <v>243</v>
      </c>
      <c r="D261" s="199" t="s">
        <v>251</v>
      </c>
      <c r="E261" s="199">
        <v>100</v>
      </c>
      <c r="H261"/>
    </row>
    <row r="262" spans="1:8">
      <c r="A262" s="198">
        <v>261</v>
      </c>
      <c r="B262" s="53">
        <v>39856</v>
      </c>
      <c r="C262" s="199" t="s">
        <v>239</v>
      </c>
      <c r="D262" s="199" t="s">
        <v>254</v>
      </c>
      <c r="E262" s="199">
        <v>180</v>
      </c>
      <c r="H262"/>
    </row>
    <row r="263" spans="1:8">
      <c r="A263" s="198">
        <v>262</v>
      </c>
      <c r="B263" s="53">
        <v>39856</v>
      </c>
      <c r="C263" s="199" t="s">
        <v>239</v>
      </c>
      <c r="D263" s="199" t="s">
        <v>240</v>
      </c>
      <c r="E263" s="199">
        <v>42</v>
      </c>
      <c r="H263"/>
    </row>
    <row r="264" spans="1:8">
      <c r="A264" s="198">
        <v>263</v>
      </c>
      <c r="B264" s="53">
        <v>39856</v>
      </c>
      <c r="C264" s="199" t="s">
        <v>239</v>
      </c>
      <c r="D264" s="199" t="s">
        <v>240</v>
      </c>
      <c r="E264" s="199">
        <v>361</v>
      </c>
      <c r="H264"/>
    </row>
    <row r="265" spans="1:8">
      <c r="A265" s="198">
        <v>264</v>
      </c>
      <c r="B265" s="53">
        <v>39857</v>
      </c>
      <c r="C265" s="199" t="s">
        <v>239</v>
      </c>
      <c r="D265" s="199" t="s">
        <v>240</v>
      </c>
      <c r="E265" s="199">
        <v>100</v>
      </c>
      <c r="H265"/>
    </row>
    <row r="266" spans="1:8">
      <c r="A266" s="198">
        <v>265</v>
      </c>
      <c r="B266" s="53">
        <v>39857</v>
      </c>
      <c r="C266" s="199" t="s">
        <v>237</v>
      </c>
      <c r="D266" s="199" t="s">
        <v>256</v>
      </c>
      <c r="E266" s="199">
        <v>2000</v>
      </c>
      <c r="H266"/>
    </row>
    <row r="267" spans="1:8">
      <c r="A267" s="198">
        <v>266</v>
      </c>
      <c r="B267" s="53">
        <v>39857</v>
      </c>
      <c r="C267" s="199" t="s">
        <v>249</v>
      </c>
      <c r="D267" s="199" t="s">
        <v>249</v>
      </c>
      <c r="E267" s="199">
        <v>500</v>
      </c>
      <c r="H267"/>
    </row>
    <row r="268" spans="1:8">
      <c r="A268" s="198">
        <v>267</v>
      </c>
      <c r="B268" s="53">
        <v>39859</v>
      </c>
      <c r="C268" s="199" t="s">
        <v>245</v>
      </c>
      <c r="D268" s="199" t="s">
        <v>250</v>
      </c>
      <c r="E268" s="199">
        <v>22500</v>
      </c>
      <c r="H268"/>
    </row>
    <row r="269" spans="1:8">
      <c r="A269" s="198">
        <v>268</v>
      </c>
      <c r="B269" s="53">
        <v>39859</v>
      </c>
      <c r="C269" s="199" t="s">
        <v>241</v>
      </c>
      <c r="D269" s="199" t="s">
        <v>247</v>
      </c>
      <c r="E269" s="199">
        <v>710</v>
      </c>
      <c r="H269"/>
    </row>
    <row r="270" spans="1:8">
      <c r="A270" s="198">
        <v>269</v>
      </c>
      <c r="B270" s="53">
        <v>39859</v>
      </c>
      <c r="C270" s="199" t="s">
        <v>239</v>
      </c>
      <c r="D270" s="199" t="s">
        <v>240</v>
      </c>
      <c r="E270" s="199">
        <v>143.69999999999999</v>
      </c>
      <c r="H270"/>
    </row>
    <row r="271" spans="1:8">
      <c r="A271" s="198">
        <v>270</v>
      </c>
      <c r="B271" s="53">
        <v>39859</v>
      </c>
      <c r="C271" s="199" t="s">
        <v>239</v>
      </c>
      <c r="D271" s="199" t="s">
        <v>240</v>
      </c>
      <c r="E271" s="199">
        <v>47.6</v>
      </c>
      <c r="H271"/>
    </row>
    <row r="272" spans="1:8">
      <c r="A272" s="198">
        <v>271</v>
      </c>
      <c r="B272" s="53">
        <v>39859</v>
      </c>
      <c r="C272" s="199" t="s">
        <v>239</v>
      </c>
      <c r="D272" s="199" t="s">
        <v>240</v>
      </c>
      <c r="E272" s="199">
        <v>89.4</v>
      </c>
      <c r="H272"/>
    </row>
    <row r="273" spans="1:8">
      <c r="A273" s="198">
        <v>272</v>
      </c>
      <c r="B273" s="53">
        <v>39859</v>
      </c>
      <c r="C273" s="199" t="s">
        <v>239</v>
      </c>
      <c r="D273" s="199" t="s">
        <v>240</v>
      </c>
      <c r="E273" s="199">
        <v>98.4</v>
      </c>
      <c r="H273"/>
    </row>
    <row r="274" spans="1:8">
      <c r="A274" s="198">
        <v>273</v>
      </c>
      <c r="B274" s="53">
        <v>39859</v>
      </c>
      <c r="C274" s="199" t="s">
        <v>239</v>
      </c>
      <c r="D274" s="199" t="s">
        <v>240</v>
      </c>
      <c r="E274" s="199">
        <v>31.4</v>
      </c>
      <c r="H274"/>
    </row>
    <row r="275" spans="1:8">
      <c r="A275" s="198">
        <v>274</v>
      </c>
      <c r="B275" s="53">
        <v>39859</v>
      </c>
      <c r="C275" s="199" t="s">
        <v>239</v>
      </c>
      <c r="D275" s="199" t="s">
        <v>240</v>
      </c>
      <c r="E275" s="199">
        <v>63.9</v>
      </c>
      <c r="H275"/>
    </row>
    <row r="276" spans="1:8">
      <c r="A276" s="198">
        <v>275</v>
      </c>
      <c r="B276" s="53">
        <v>39859</v>
      </c>
      <c r="C276" s="199" t="s">
        <v>239</v>
      </c>
      <c r="D276" s="199" t="s">
        <v>240</v>
      </c>
      <c r="E276" s="199">
        <v>114.7</v>
      </c>
      <c r="H276"/>
    </row>
    <row r="277" spans="1:8">
      <c r="A277" s="198">
        <v>276</v>
      </c>
      <c r="B277" s="53">
        <v>39861</v>
      </c>
      <c r="C277" s="199" t="s">
        <v>239</v>
      </c>
      <c r="D277" s="199" t="s">
        <v>240</v>
      </c>
      <c r="E277" s="199">
        <v>99</v>
      </c>
      <c r="H277"/>
    </row>
    <row r="278" spans="1:8">
      <c r="A278" s="198">
        <v>277</v>
      </c>
      <c r="B278" s="53">
        <v>39861</v>
      </c>
      <c r="C278" s="199" t="s">
        <v>237</v>
      </c>
      <c r="D278" s="199" t="s">
        <v>252</v>
      </c>
      <c r="E278" s="199">
        <v>1395</v>
      </c>
      <c r="H278"/>
    </row>
    <row r="279" spans="1:8">
      <c r="A279" s="198">
        <v>278</v>
      </c>
      <c r="B279" s="53">
        <v>39862</v>
      </c>
      <c r="C279" s="199" t="s">
        <v>239</v>
      </c>
      <c r="D279" s="199" t="s">
        <v>254</v>
      </c>
      <c r="E279" s="199">
        <v>337</v>
      </c>
      <c r="H279"/>
    </row>
    <row r="280" spans="1:8">
      <c r="A280" s="198">
        <v>279</v>
      </c>
      <c r="B280" s="53">
        <v>39862</v>
      </c>
      <c r="C280" s="199" t="s">
        <v>239</v>
      </c>
      <c r="D280" s="199" t="s">
        <v>240</v>
      </c>
      <c r="E280" s="199">
        <v>106</v>
      </c>
      <c r="H280"/>
    </row>
    <row r="281" spans="1:8">
      <c r="A281" s="198">
        <v>280</v>
      </c>
      <c r="B281" s="53">
        <v>39862</v>
      </c>
      <c r="C281" s="199" t="s">
        <v>237</v>
      </c>
      <c r="D281" s="199" t="s">
        <v>252</v>
      </c>
      <c r="E281" s="199">
        <v>86</v>
      </c>
      <c r="H281"/>
    </row>
    <row r="282" spans="1:8">
      <c r="A282" s="198">
        <v>281</v>
      </c>
      <c r="B282" s="53">
        <v>39862</v>
      </c>
      <c r="C282" s="199" t="s">
        <v>239</v>
      </c>
      <c r="D282" s="199" t="s">
        <v>240</v>
      </c>
      <c r="E282" s="199">
        <v>58</v>
      </c>
      <c r="H282"/>
    </row>
    <row r="283" spans="1:8">
      <c r="A283" s="198">
        <v>282</v>
      </c>
      <c r="B283" s="53">
        <v>39862</v>
      </c>
      <c r="C283" s="199" t="s">
        <v>237</v>
      </c>
      <c r="D283" s="199" t="s">
        <v>238</v>
      </c>
      <c r="E283" s="199">
        <v>241</v>
      </c>
      <c r="H283"/>
    </row>
    <row r="284" spans="1:8">
      <c r="A284" s="198">
        <v>283</v>
      </c>
      <c r="B284" s="53">
        <v>39862</v>
      </c>
      <c r="C284" s="199" t="s">
        <v>237</v>
      </c>
      <c r="D284" s="199" t="s">
        <v>252</v>
      </c>
      <c r="E284" s="199">
        <v>50</v>
      </c>
      <c r="H284"/>
    </row>
    <row r="285" spans="1:8">
      <c r="A285" s="198">
        <v>284</v>
      </c>
      <c r="B285" s="53">
        <v>39863</v>
      </c>
      <c r="C285" s="199" t="s">
        <v>239</v>
      </c>
      <c r="D285" s="199" t="s">
        <v>240</v>
      </c>
      <c r="E285" s="199">
        <v>63</v>
      </c>
      <c r="H285"/>
    </row>
    <row r="286" spans="1:8">
      <c r="A286" s="198">
        <v>285</v>
      </c>
      <c r="B286" s="53">
        <v>39863</v>
      </c>
      <c r="C286" s="199" t="s">
        <v>239</v>
      </c>
      <c r="D286" s="199" t="s">
        <v>254</v>
      </c>
      <c r="E286" s="199">
        <v>2500</v>
      </c>
      <c r="H286"/>
    </row>
    <row r="287" spans="1:8">
      <c r="A287" s="198">
        <v>286</v>
      </c>
      <c r="B287" s="53">
        <v>39866</v>
      </c>
      <c r="C287" s="199" t="s">
        <v>249</v>
      </c>
      <c r="D287" s="199" t="s">
        <v>249</v>
      </c>
      <c r="E287" s="199">
        <v>500</v>
      </c>
      <c r="H287"/>
    </row>
    <row r="288" spans="1:8">
      <c r="A288" s="198">
        <v>287</v>
      </c>
      <c r="B288" s="53">
        <v>39866</v>
      </c>
      <c r="C288" s="199" t="s">
        <v>239</v>
      </c>
      <c r="D288" s="199" t="s">
        <v>240</v>
      </c>
      <c r="E288" s="199">
        <v>30</v>
      </c>
      <c r="H288"/>
    </row>
    <row r="289" spans="1:8">
      <c r="A289" s="198">
        <v>288</v>
      </c>
      <c r="B289" s="53">
        <v>39866</v>
      </c>
      <c r="C289" s="199" t="s">
        <v>239</v>
      </c>
      <c r="D289" s="199" t="s">
        <v>240</v>
      </c>
      <c r="E289" s="199">
        <v>38</v>
      </c>
      <c r="H289"/>
    </row>
    <row r="290" spans="1:8">
      <c r="A290" s="198">
        <v>289</v>
      </c>
      <c r="B290" s="53">
        <v>39866</v>
      </c>
      <c r="C290" s="199" t="s">
        <v>239</v>
      </c>
      <c r="D290" s="199" t="s">
        <v>240</v>
      </c>
      <c r="E290" s="199">
        <v>98.1</v>
      </c>
      <c r="H290"/>
    </row>
    <row r="291" spans="1:8">
      <c r="A291" s="198">
        <v>290</v>
      </c>
      <c r="B291" s="53">
        <v>39866</v>
      </c>
      <c r="C291" s="199" t="s">
        <v>239</v>
      </c>
      <c r="D291" s="199" t="s">
        <v>240</v>
      </c>
      <c r="E291" s="199">
        <v>230.3</v>
      </c>
      <c r="H291"/>
    </row>
    <row r="292" spans="1:8">
      <c r="A292" s="198">
        <v>291</v>
      </c>
      <c r="B292" s="53">
        <v>39866</v>
      </c>
      <c r="C292" s="199" t="s">
        <v>239</v>
      </c>
      <c r="D292" s="199" t="s">
        <v>240</v>
      </c>
      <c r="E292" s="199">
        <v>106.6</v>
      </c>
      <c r="H292"/>
    </row>
    <row r="293" spans="1:8">
      <c r="A293" s="198">
        <v>292</v>
      </c>
      <c r="B293" s="53">
        <v>39866</v>
      </c>
      <c r="C293" s="199" t="s">
        <v>239</v>
      </c>
      <c r="D293" s="199" t="s">
        <v>240</v>
      </c>
      <c r="E293" s="199">
        <v>42.7</v>
      </c>
      <c r="H293"/>
    </row>
    <row r="294" spans="1:8">
      <c r="A294" s="198">
        <v>293</v>
      </c>
      <c r="B294" s="53">
        <v>39866</v>
      </c>
      <c r="C294" s="199" t="s">
        <v>241</v>
      </c>
      <c r="D294" s="199" t="s">
        <v>247</v>
      </c>
      <c r="E294" s="199">
        <v>29</v>
      </c>
      <c r="H294"/>
    </row>
    <row r="295" spans="1:8">
      <c r="A295" s="198">
        <v>294</v>
      </c>
      <c r="B295" s="53">
        <v>39867</v>
      </c>
      <c r="C295" s="199" t="s">
        <v>239</v>
      </c>
      <c r="D295" s="199" t="s">
        <v>240</v>
      </c>
      <c r="E295" s="199">
        <v>34.4</v>
      </c>
      <c r="H295"/>
    </row>
    <row r="296" spans="1:8">
      <c r="A296" s="198">
        <v>295</v>
      </c>
      <c r="B296" s="53">
        <v>39867</v>
      </c>
      <c r="C296" s="199" t="s">
        <v>239</v>
      </c>
      <c r="D296" s="199" t="s">
        <v>240</v>
      </c>
      <c r="E296" s="199">
        <v>179.4</v>
      </c>
      <c r="H296"/>
    </row>
    <row r="297" spans="1:8">
      <c r="A297" s="198">
        <v>296</v>
      </c>
      <c r="B297" s="53">
        <v>39867</v>
      </c>
      <c r="C297" s="199" t="s">
        <v>239</v>
      </c>
      <c r="D297" s="199" t="s">
        <v>240</v>
      </c>
      <c r="E297" s="199">
        <v>38.9</v>
      </c>
      <c r="H297"/>
    </row>
    <row r="298" spans="1:8">
      <c r="A298" s="198">
        <v>297</v>
      </c>
      <c r="B298" s="53">
        <v>39867</v>
      </c>
      <c r="C298" s="199" t="s">
        <v>239</v>
      </c>
      <c r="D298" s="199" t="s">
        <v>240</v>
      </c>
      <c r="E298" s="199">
        <v>112</v>
      </c>
      <c r="H298"/>
    </row>
    <row r="299" spans="1:8">
      <c r="A299" s="198">
        <v>298</v>
      </c>
      <c r="B299" s="53">
        <v>39867</v>
      </c>
      <c r="C299" s="199" t="s">
        <v>239</v>
      </c>
      <c r="D299" s="199" t="s">
        <v>240</v>
      </c>
      <c r="E299" s="199">
        <v>46.8</v>
      </c>
      <c r="H299"/>
    </row>
    <row r="300" spans="1:8">
      <c r="A300" s="198">
        <v>299</v>
      </c>
      <c r="B300" s="53">
        <v>39867</v>
      </c>
      <c r="C300" s="199" t="s">
        <v>239</v>
      </c>
      <c r="D300" s="199" t="s">
        <v>240</v>
      </c>
      <c r="E300" s="199">
        <v>159</v>
      </c>
      <c r="H300"/>
    </row>
    <row r="301" spans="1:8">
      <c r="A301" s="198">
        <v>300</v>
      </c>
      <c r="B301" s="53">
        <v>39867</v>
      </c>
      <c r="C301" s="199" t="s">
        <v>239</v>
      </c>
      <c r="D301" s="199" t="s">
        <v>240</v>
      </c>
      <c r="E301" s="199">
        <v>77</v>
      </c>
      <c r="H301"/>
    </row>
    <row r="302" spans="1:8">
      <c r="A302" s="198">
        <v>301</v>
      </c>
      <c r="B302" s="53">
        <v>39867</v>
      </c>
      <c r="C302" s="199" t="s">
        <v>239</v>
      </c>
      <c r="D302" s="199" t="s">
        <v>240</v>
      </c>
      <c r="E302" s="199">
        <v>78.8</v>
      </c>
      <c r="H302"/>
    </row>
    <row r="303" spans="1:8">
      <c r="A303" s="198">
        <v>302</v>
      </c>
      <c r="B303" s="53">
        <v>39867</v>
      </c>
      <c r="C303" s="199" t="s">
        <v>239</v>
      </c>
      <c r="D303" s="199" t="s">
        <v>240</v>
      </c>
      <c r="E303" s="199">
        <v>71.599999999999994</v>
      </c>
      <c r="H303"/>
    </row>
    <row r="304" spans="1:8">
      <c r="A304" s="198">
        <v>303</v>
      </c>
      <c r="B304" s="53">
        <v>39867</v>
      </c>
      <c r="C304" s="199" t="s">
        <v>241</v>
      </c>
      <c r="D304" s="199" t="s">
        <v>257</v>
      </c>
      <c r="E304" s="199">
        <v>25.3</v>
      </c>
      <c r="H304"/>
    </row>
    <row r="305" spans="1:8">
      <c r="A305" s="198">
        <v>304</v>
      </c>
      <c r="B305" s="53">
        <v>39867</v>
      </c>
      <c r="C305" s="199" t="s">
        <v>239</v>
      </c>
      <c r="D305" s="199" t="s">
        <v>240</v>
      </c>
      <c r="E305" s="199">
        <v>61.7</v>
      </c>
      <c r="H305"/>
    </row>
    <row r="306" spans="1:8">
      <c r="A306" s="198">
        <v>305</v>
      </c>
      <c r="B306" s="53">
        <v>39867</v>
      </c>
      <c r="C306" s="199" t="s">
        <v>241</v>
      </c>
      <c r="D306" s="199" t="s">
        <v>242</v>
      </c>
      <c r="E306" s="199">
        <v>88.4</v>
      </c>
      <c r="H306"/>
    </row>
    <row r="307" spans="1:8">
      <c r="A307" s="198">
        <v>306</v>
      </c>
      <c r="B307" s="53">
        <v>39867</v>
      </c>
      <c r="C307" s="199" t="s">
        <v>239</v>
      </c>
      <c r="D307" s="199" t="s">
        <v>240</v>
      </c>
      <c r="E307" s="199">
        <v>33</v>
      </c>
      <c r="H307"/>
    </row>
    <row r="308" spans="1:8">
      <c r="A308" s="198">
        <v>307</v>
      </c>
      <c r="B308" s="53">
        <v>39867</v>
      </c>
      <c r="C308" s="199" t="s">
        <v>241</v>
      </c>
      <c r="D308" s="199" t="s">
        <v>247</v>
      </c>
      <c r="E308" s="199">
        <v>122</v>
      </c>
      <c r="H308"/>
    </row>
    <row r="309" spans="1:8">
      <c r="A309" s="198">
        <v>308</v>
      </c>
      <c r="B309" s="53">
        <v>39867</v>
      </c>
      <c r="C309" s="199" t="s">
        <v>241</v>
      </c>
      <c r="D309" s="199" t="s">
        <v>242</v>
      </c>
      <c r="E309" s="199">
        <v>67</v>
      </c>
      <c r="H309"/>
    </row>
    <row r="310" spans="1:8">
      <c r="A310" s="198">
        <v>309</v>
      </c>
      <c r="B310" s="53">
        <v>39867</v>
      </c>
      <c r="C310" s="199" t="s">
        <v>241</v>
      </c>
      <c r="D310" s="199" t="s">
        <v>242</v>
      </c>
      <c r="E310" s="199">
        <v>54.7</v>
      </c>
      <c r="H310"/>
    </row>
    <row r="311" spans="1:8">
      <c r="A311" s="198">
        <v>310</v>
      </c>
      <c r="B311" s="53">
        <v>39867</v>
      </c>
      <c r="C311" s="199" t="s">
        <v>237</v>
      </c>
      <c r="D311" s="199" t="s">
        <v>238</v>
      </c>
      <c r="E311" s="199">
        <v>2900</v>
      </c>
      <c r="H311"/>
    </row>
    <row r="312" spans="1:8">
      <c r="A312" s="198">
        <v>311</v>
      </c>
      <c r="B312" s="53">
        <v>39867</v>
      </c>
      <c r="C312" s="199" t="s">
        <v>237</v>
      </c>
      <c r="D312" s="199" t="s">
        <v>238</v>
      </c>
      <c r="E312" s="199">
        <v>890</v>
      </c>
      <c r="H312"/>
    </row>
    <row r="313" spans="1:8">
      <c r="A313" s="198">
        <v>312</v>
      </c>
      <c r="B313" s="53">
        <v>39867</v>
      </c>
      <c r="C313" s="199" t="s">
        <v>237</v>
      </c>
      <c r="D313" s="199" t="s">
        <v>238</v>
      </c>
      <c r="E313" s="199">
        <v>94</v>
      </c>
      <c r="H313"/>
    </row>
    <row r="314" spans="1:8">
      <c r="A314" s="198">
        <v>313</v>
      </c>
      <c r="B314" s="53">
        <v>39867</v>
      </c>
      <c r="C314" s="199" t="s">
        <v>237</v>
      </c>
      <c r="D314" s="199" t="s">
        <v>238</v>
      </c>
      <c r="E314" s="199">
        <v>155</v>
      </c>
      <c r="H314"/>
    </row>
    <row r="315" spans="1:8">
      <c r="A315" s="198">
        <v>314</v>
      </c>
      <c r="B315" s="53">
        <v>39867</v>
      </c>
      <c r="C315" s="199" t="s">
        <v>237</v>
      </c>
      <c r="D315" s="199" t="s">
        <v>238</v>
      </c>
      <c r="E315" s="199">
        <v>359</v>
      </c>
      <c r="H315"/>
    </row>
    <row r="316" spans="1:8">
      <c r="A316" s="198">
        <v>315</v>
      </c>
      <c r="B316" s="53">
        <v>39867</v>
      </c>
      <c r="C316" s="199" t="s">
        <v>237</v>
      </c>
      <c r="D316" s="199" t="s">
        <v>238</v>
      </c>
      <c r="E316" s="199">
        <v>210</v>
      </c>
      <c r="H316"/>
    </row>
    <row r="317" spans="1:8">
      <c r="A317" s="198">
        <v>316</v>
      </c>
      <c r="B317" s="53">
        <v>39868</v>
      </c>
      <c r="C317" s="199" t="s">
        <v>241</v>
      </c>
      <c r="D317" s="199" t="s">
        <v>247</v>
      </c>
      <c r="E317" s="199">
        <v>819</v>
      </c>
      <c r="H317"/>
    </row>
    <row r="318" spans="1:8">
      <c r="A318" s="198">
        <v>317</v>
      </c>
      <c r="B318" s="53">
        <v>39868</v>
      </c>
      <c r="C318" s="199" t="s">
        <v>239</v>
      </c>
      <c r="D318" s="199" t="s">
        <v>240</v>
      </c>
      <c r="E318" s="199">
        <v>76</v>
      </c>
      <c r="H318"/>
    </row>
    <row r="319" spans="1:8">
      <c r="A319" s="198">
        <v>318</v>
      </c>
      <c r="B319" s="53">
        <v>39869</v>
      </c>
      <c r="C319" s="199" t="s">
        <v>239</v>
      </c>
      <c r="D319" s="199" t="s">
        <v>240</v>
      </c>
      <c r="E319" s="199">
        <v>22</v>
      </c>
      <c r="H319"/>
    </row>
    <row r="320" spans="1:8">
      <c r="A320" s="198">
        <v>319</v>
      </c>
      <c r="B320" s="53">
        <v>39869</v>
      </c>
      <c r="C320" s="199" t="s">
        <v>237</v>
      </c>
      <c r="D320" s="199" t="s">
        <v>256</v>
      </c>
      <c r="E320" s="199">
        <v>250</v>
      </c>
      <c r="H320"/>
    </row>
    <row r="321" spans="1:8">
      <c r="A321" s="198">
        <v>320</v>
      </c>
      <c r="B321" s="53">
        <v>39869</v>
      </c>
      <c r="C321" s="199" t="s">
        <v>239</v>
      </c>
      <c r="D321" s="199" t="s">
        <v>240</v>
      </c>
      <c r="E321" s="199">
        <v>60</v>
      </c>
      <c r="H321"/>
    </row>
    <row r="322" spans="1:8">
      <c r="A322" s="198">
        <v>321</v>
      </c>
      <c r="B322" s="53">
        <v>39869</v>
      </c>
      <c r="C322" s="199" t="s">
        <v>239</v>
      </c>
      <c r="D322" s="199" t="s">
        <v>240</v>
      </c>
      <c r="E322" s="199">
        <v>71</v>
      </c>
      <c r="H322"/>
    </row>
    <row r="323" spans="1:8">
      <c r="A323" s="198">
        <v>322</v>
      </c>
      <c r="B323" s="53">
        <v>39869</v>
      </c>
      <c r="C323" s="199" t="s">
        <v>245</v>
      </c>
      <c r="D323" s="199" t="s">
        <v>250</v>
      </c>
      <c r="E323" s="199">
        <v>2763</v>
      </c>
      <c r="H323"/>
    </row>
    <row r="324" spans="1:8">
      <c r="A324" s="198">
        <v>323</v>
      </c>
      <c r="B324" s="53">
        <v>39869</v>
      </c>
      <c r="C324" s="199" t="s">
        <v>245</v>
      </c>
      <c r="D324" s="199" t="s">
        <v>250</v>
      </c>
      <c r="E324" s="199">
        <v>193</v>
      </c>
      <c r="H324"/>
    </row>
    <row r="325" spans="1:8">
      <c r="A325" s="198">
        <v>324</v>
      </c>
      <c r="B325" s="53">
        <v>39870</v>
      </c>
      <c r="C325" s="199" t="s">
        <v>243</v>
      </c>
      <c r="D325" s="199" t="s">
        <v>244</v>
      </c>
      <c r="E325" s="199">
        <v>200</v>
      </c>
      <c r="H325"/>
    </row>
    <row r="326" spans="1:8">
      <c r="A326" s="198">
        <v>325</v>
      </c>
      <c r="B326" s="53">
        <v>39870</v>
      </c>
      <c r="C326" s="199" t="s">
        <v>239</v>
      </c>
      <c r="D326" s="199" t="s">
        <v>254</v>
      </c>
      <c r="E326" s="199">
        <v>440</v>
      </c>
      <c r="H326"/>
    </row>
    <row r="327" spans="1:8">
      <c r="A327" s="198">
        <v>326</v>
      </c>
      <c r="B327" s="53">
        <v>39871</v>
      </c>
      <c r="C327" s="199" t="s">
        <v>237</v>
      </c>
      <c r="D327" s="199" t="s">
        <v>252</v>
      </c>
      <c r="E327" s="199">
        <v>1502</v>
      </c>
      <c r="H327"/>
    </row>
    <row r="328" spans="1:8">
      <c r="A328" s="198">
        <v>327</v>
      </c>
      <c r="B328" s="53">
        <v>39871</v>
      </c>
      <c r="C328" s="199" t="s">
        <v>239</v>
      </c>
      <c r="D328" s="199" t="s">
        <v>240</v>
      </c>
      <c r="E328" s="199">
        <v>11.4</v>
      </c>
      <c r="H328"/>
    </row>
    <row r="329" spans="1:8">
      <c r="A329" s="198">
        <v>328</v>
      </c>
      <c r="B329" s="53">
        <v>39871</v>
      </c>
      <c r="C329" s="199" t="s">
        <v>239</v>
      </c>
      <c r="D329" s="199" t="s">
        <v>240</v>
      </c>
      <c r="E329" s="199">
        <v>27.2</v>
      </c>
      <c r="H329"/>
    </row>
    <row r="330" spans="1:8">
      <c r="A330" s="198">
        <v>329</v>
      </c>
      <c r="B330" s="53">
        <v>39871</v>
      </c>
      <c r="C330" s="199" t="s">
        <v>239</v>
      </c>
      <c r="D330" s="199" t="s">
        <v>240</v>
      </c>
      <c r="E330" s="199">
        <v>42.4</v>
      </c>
      <c r="H330"/>
    </row>
    <row r="331" spans="1:8">
      <c r="A331" s="198">
        <v>330</v>
      </c>
      <c r="B331" s="53">
        <v>39871</v>
      </c>
      <c r="C331" s="199" t="s">
        <v>239</v>
      </c>
      <c r="D331" s="199" t="s">
        <v>240</v>
      </c>
      <c r="E331" s="199">
        <v>24.3</v>
      </c>
      <c r="H331"/>
    </row>
    <row r="332" spans="1:8">
      <c r="A332" s="198">
        <v>331</v>
      </c>
      <c r="B332" s="53">
        <v>39871</v>
      </c>
      <c r="C332" s="199" t="s">
        <v>239</v>
      </c>
      <c r="D332" s="199" t="s">
        <v>240</v>
      </c>
      <c r="E332" s="199">
        <v>142.80000000000001</v>
      </c>
      <c r="H332"/>
    </row>
    <row r="333" spans="1:8">
      <c r="A333" s="198">
        <v>332</v>
      </c>
      <c r="B333" s="53">
        <v>39872</v>
      </c>
      <c r="C333" s="199" t="s">
        <v>249</v>
      </c>
      <c r="D333" s="199" t="s">
        <v>249</v>
      </c>
      <c r="E333" s="199">
        <v>500</v>
      </c>
      <c r="H333"/>
    </row>
    <row r="334" spans="1:8">
      <c r="A334" s="198">
        <v>333</v>
      </c>
      <c r="B334" s="53">
        <v>39872</v>
      </c>
      <c r="C334" s="199" t="s">
        <v>245</v>
      </c>
      <c r="D334" s="199" t="s">
        <v>250</v>
      </c>
      <c r="E334" s="199">
        <v>4500</v>
      </c>
      <c r="H334"/>
    </row>
    <row r="335" spans="1:8">
      <c r="A335" s="198">
        <v>334</v>
      </c>
      <c r="B335" s="53">
        <v>39872</v>
      </c>
      <c r="C335" s="199" t="s">
        <v>245</v>
      </c>
      <c r="D335" s="199" t="s">
        <v>246</v>
      </c>
      <c r="E335" s="199">
        <v>207</v>
      </c>
      <c r="H335"/>
    </row>
    <row r="336" spans="1:8">
      <c r="A336" s="198">
        <v>335</v>
      </c>
      <c r="B336" s="53">
        <v>39872</v>
      </c>
      <c r="C336" s="199" t="s">
        <v>245</v>
      </c>
      <c r="D336" s="199" t="s">
        <v>246</v>
      </c>
      <c r="E336" s="199">
        <v>255</v>
      </c>
      <c r="H336"/>
    </row>
    <row r="337" spans="1:8">
      <c r="A337" s="198">
        <v>336</v>
      </c>
      <c r="B337" s="53">
        <v>39873</v>
      </c>
      <c r="C337" s="199" t="s">
        <v>245</v>
      </c>
      <c r="D337" s="199" t="s">
        <v>246</v>
      </c>
      <c r="E337" s="199">
        <v>255</v>
      </c>
      <c r="H337"/>
    </row>
    <row r="338" spans="1:8">
      <c r="A338" s="198">
        <v>337</v>
      </c>
      <c r="B338" s="53">
        <v>39873</v>
      </c>
      <c r="C338" s="199" t="s">
        <v>243</v>
      </c>
      <c r="D338" s="199" t="s">
        <v>251</v>
      </c>
      <c r="E338" s="199">
        <v>400</v>
      </c>
      <c r="H338"/>
    </row>
    <row r="339" spans="1:8">
      <c r="A339" s="198">
        <v>338</v>
      </c>
      <c r="B339" s="53">
        <v>39874</v>
      </c>
      <c r="C339" s="199" t="s">
        <v>239</v>
      </c>
      <c r="D339" s="199" t="s">
        <v>240</v>
      </c>
      <c r="E339" s="199">
        <v>65</v>
      </c>
      <c r="H339"/>
    </row>
    <row r="340" spans="1:8">
      <c r="A340" s="198">
        <v>339</v>
      </c>
      <c r="B340" s="53">
        <v>39875</v>
      </c>
      <c r="C340" s="199" t="s">
        <v>239</v>
      </c>
      <c r="D340" s="199" t="s">
        <v>240</v>
      </c>
      <c r="E340" s="199">
        <v>24</v>
      </c>
      <c r="H340"/>
    </row>
    <row r="341" spans="1:8">
      <c r="A341" s="198">
        <v>340</v>
      </c>
      <c r="B341" s="53">
        <v>39876</v>
      </c>
      <c r="C341" s="199" t="s">
        <v>239</v>
      </c>
      <c r="D341" s="199" t="s">
        <v>240</v>
      </c>
      <c r="E341" s="199">
        <v>44</v>
      </c>
      <c r="H341"/>
    </row>
    <row r="342" spans="1:8">
      <c r="A342" s="198">
        <v>341</v>
      </c>
      <c r="B342" s="53">
        <v>39877</v>
      </c>
      <c r="C342" s="199" t="s">
        <v>239</v>
      </c>
      <c r="D342" s="199" t="s">
        <v>240</v>
      </c>
      <c r="E342" s="199">
        <v>30</v>
      </c>
      <c r="H342"/>
    </row>
    <row r="343" spans="1:8">
      <c r="A343" s="198">
        <v>342</v>
      </c>
      <c r="B343" s="53">
        <v>39877</v>
      </c>
      <c r="C343" s="199" t="s">
        <v>239</v>
      </c>
      <c r="D343" s="199" t="s">
        <v>254</v>
      </c>
      <c r="E343" s="199">
        <v>2500</v>
      </c>
      <c r="H343"/>
    </row>
    <row r="344" spans="1:8">
      <c r="A344" s="198">
        <v>343</v>
      </c>
      <c r="B344" s="53">
        <v>39878</v>
      </c>
      <c r="C344" s="199" t="s">
        <v>245</v>
      </c>
      <c r="D344" s="199" t="s">
        <v>253</v>
      </c>
      <c r="E344" s="199">
        <v>200</v>
      </c>
      <c r="H344"/>
    </row>
    <row r="345" spans="1:8">
      <c r="A345" s="198">
        <v>344</v>
      </c>
      <c r="B345" s="53">
        <v>39878</v>
      </c>
      <c r="C345" s="199" t="s">
        <v>239</v>
      </c>
      <c r="D345" s="199" t="s">
        <v>254</v>
      </c>
      <c r="E345" s="199">
        <v>315</v>
      </c>
      <c r="H345"/>
    </row>
    <row r="346" spans="1:8">
      <c r="A346" s="198">
        <v>345</v>
      </c>
      <c r="B346" s="53">
        <v>39878</v>
      </c>
      <c r="C346" s="199" t="s">
        <v>239</v>
      </c>
      <c r="D346" s="199" t="s">
        <v>240</v>
      </c>
      <c r="E346" s="199">
        <v>60</v>
      </c>
      <c r="H346"/>
    </row>
    <row r="347" spans="1:8">
      <c r="A347" s="198">
        <v>346</v>
      </c>
      <c r="B347" s="53">
        <v>39878</v>
      </c>
      <c r="C347" s="199" t="s">
        <v>243</v>
      </c>
      <c r="D347" s="199" t="s">
        <v>244</v>
      </c>
      <c r="E347" s="199">
        <v>100</v>
      </c>
      <c r="H347"/>
    </row>
    <row r="348" spans="1:8">
      <c r="A348" s="198">
        <v>347</v>
      </c>
      <c r="B348" s="53">
        <v>39879</v>
      </c>
      <c r="C348" s="199" t="s">
        <v>239</v>
      </c>
      <c r="D348" s="199" t="s">
        <v>240</v>
      </c>
      <c r="E348" s="199">
        <v>61</v>
      </c>
      <c r="H348"/>
    </row>
    <row r="349" spans="1:8">
      <c r="A349" s="198">
        <v>348</v>
      </c>
      <c r="B349" s="53">
        <v>39879</v>
      </c>
      <c r="C349" s="199" t="s">
        <v>239</v>
      </c>
      <c r="D349" s="199" t="s">
        <v>240</v>
      </c>
      <c r="E349" s="199">
        <v>20</v>
      </c>
      <c r="H349"/>
    </row>
    <row r="350" spans="1:8">
      <c r="A350" s="198">
        <v>349</v>
      </c>
      <c r="B350" s="53">
        <v>39879</v>
      </c>
      <c r="C350" s="199" t="s">
        <v>237</v>
      </c>
      <c r="D350" s="199" t="s">
        <v>252</v>
      </c>
      <c r="E350" s="199">
        <v>180</v>
      </c>
      <c r="H350"/>
    </row>
    <row r="351" spans="1:8">
      <c r="A351" s="198">
        <v>350</v>
      </c>
      <c r="B351" s="53">
        <v>39879</v>
      </c>
      <c r="C351" s="199" t="s">
        <v>241</v>
      </c>
      <c r="D351" s="199" t="s">
        <v>247</v>
      </c>
      <c r="E351" s="199">
        <v>247</v>
      </c>
      <c r="H351"/>
    </row>
    <row r="352" spans="1:8">
      <c r="A352" s="198">
        <v>351</v>
      </c>
      <c r="B352" s="53">
        <v>39879</v>
      </c>
      <c r="C352" s="199" t="s">
        <v>241</v>
      </c>
      <c r="D352" s="199" t="s">
        <v>242</v>
      </c>
      <c r="E352" s="199">
        <v>224</v>
      </c>
      <c r="H352"/>
    </row>
    <row r="353" spans="1:8">
      <c r="A353" s="198">
        <v>352</v>
      </c>
      <c r="B353" s="53">
        <v>39879</v>
      </c>
      <c r="C353" s="199" t="s">
        <v>241</v>
      </c>
      <c r="D353" s="199" t="s">
        <v>242</v>
      </c>
      <c r="E353" s="199">
        <v>216</v>
      </c>
      <c r="H353"/>
    </row>
    <row r="354" spans="1:8">
      <c r="A354" s="198">
        <v>353</v>
      </c>
      <c r="B354" s="53">
        <v>39879</v>
      </c>
      <c r="C354" s="199" t="s">
        <v>237</v>
      </c>
      <c r="D354" s="199" t="s">
        <v>252</v>
      </c>
      <c r="E354" s="199">
        <v>80</v>
      </c>
      <c r="H354"/>
    </row>
    <row r="355" spans="1:8">
      <c r="A355" s="198">
        <v>354</v>
      </c>
      <c r="B355" s="53">
        <v>39879</v>
      </c>
      <c r="C355" s="199" t="s">
        <v>239</v>
      </c>
      <c r="D355" s="199" t="s">
        <v>240</v>
      </c>
      <c r="E355" s="199">
        <v>40</v>
      </c>
      <c r="H355"/>
    </row>
    <row r="356" spans="1:8">
      <c r="A356" s="198">
        <v>355</v>
      </c>
      <c r="B356" s="53">
        <v>39879</v>
      </c>
      <c r="C356" s="199" t="s">
        <v>239</v>
      </c>
      <c r="D356" s="199" t="s">
        <v>254</v>
      </c>
      <c r="E356" s="199">
        <v>500</v>
      </c>
      <c r="H356"/>
    </row>
    <row r="357" spans="1:8">
      <c r="A357" s="198">
        <v>356</v>
      </c>
      <c r="B357" s="53">
        <v>39879</v>
      </c>
      <c r="C357" s="199" t="s">
        <v>241</v>
      </c>
      <c r="D357" s="199" t="s">
        <v>247</v>
      </c>
      <c r="E357" s="199">
        <v>449</v>
      </c>
      <c r="H357"/>
    </row>
    <row r="358" spans="1:8">
      <c r="A358" s="198">
        <v>357</v>
      </c>
      <c r="B358" s="53">
        <v>39879</v>
      </c>
      <c r="C358" s="199" t="s">
        <v>249</v>
      </c>
      <c r="D358" s="199" t="s">
        <v>249</v>
      </c>
      <c r="E358" s="199">
        <v>500</v>
      </c>
      <c r="H358"/>
    </row>
    <row r="359" spans="1:8">
      <c r="A359" s="198">
        <v>358</v>
      </c>
      <c r="B359" s="53">
        <v>39879</v>
      </c>
      <c r="C359" s="199" t="s">
        <v>239</v>
      </c>
      <c r="D359" s="199" t="s">
        <v>240</v>
      </c>
      <c r="E359" s="199">
        <v>97</v>
      </c>
      <c r="H359"/>
    </row>
    <row r="360" spans="1:8">
      <c r="A360" s="198">
        <v>359</v>
      </c>
      <c r="B360" s="53">
        <v>39879</v>
      </c>
      <c r="C360" s="199" t="s">
        <v>239</v>
      </c>
      <c r="D360" s="199" t="s">
        <v>240</v>
      </c>
      <c r="E360" s="199">
        <v>36</v>
      </c>
      <c r="H360"/>
    </row>
    <row r="361" spans="1:8">
      <c r="A361" s="198">
        <v>360</v>
      </c>
      <c r="B361" s="53">
        <v>39879</v>
      </c>
      <c r="C361" s="199" t="s">
        <v>239</v>
      </c>
      <c r="D361" s="199" t="s">
        <v>240</v>
      </c>
      <c r="E361" s="199">
        <v>27</v>
      </c>
      <c r="H361"/>
    </row>
    <row r="362" spans="1:8">
      <c r="A362" s="198">
        <v>361</v>
      </c>
      <c r="B362" s="53">
        <v>39879</v>
      </c>
      <c r="C362" s="199" t="s">
        <v>239</v>
      </c>
      <c r="D362" s="199" t="s">
        <v>240</v>
      </c>
      <c r="E362" s="199">
        <v>31</v>
      </c>
      <c r="H362"/>
    </row>
    <row r="363" spans="1:8">
      <c r="A363" s="198">
        <v>362</v>
      </c>
      <c r="B363" s="53">
        <v>39879</v>
      </c>
      <c r="C363" s="199" t="s">
        <v>239</v>
      </c>
      <c r="D363" s="199" t="s">
        <v>240</v>
      </c>
      <c r="E363" s="199">
        <v>59</v>
      </c>
      <c r="H363"/>
    </row>
    <row r="364" spans="1:8">
      <c r="A364" s="198">
        <v>363</v>
      </c>
      <c r="B364" s="53">
        <v>39881</v>
      </c>
      <c r="C364" s="199" t="s">
        <v>239</v>
      </c>
      <c r="D364" s="199" t="s">
        <v>240</v>
      </c>
      <c r="E364" s="199">
        <v>60</v>
      </c>
      <c r="H364"/>
    </row>
    <row r="365" spans="1:8">
      <c r="A365" s="198">
        <v>364</v>
      </c>
      <c r="B365" s="53">
        <v>39881</v>
      </c>
      <c r="C365" s="199" t="s">
        <v>243</v>
      </c>
      <c r="D365" s="199" t="s">
        <v>251</v>
      </c>
      <c r="E365" s="199">
        <v>200</v>
      </c>
      <c r="H365"/>
    </row>
    <row r="366" spans="1:8">
      <c r="A366" s="198">
        <v>365</v>
      </c>
      <c r="B366" s="53">
        <v>39882</v>
      </c>
      <c r="C366" s="199" t="s">
        <v>245</v>
      </c>
      <c r="D366" s="199" t="s">
        <v>246</v>
      </c>
      <c r="E366" s="199">
        <v>882</v>
      </c>
      <c r="H366"/>
    </row>
    <row r="367" spans="1:8">
      <c r="A367" s="198">
        <v>366</v>
      </c>
      <c r="B367" s="53">
        <v>39882</v>
      </c>
      <c r="C367" s="199" t="s">
        <v>239</v>
      </c>
      <c r="D367" s="199" t="s">
        <v>240</v>
      </c>
      <c r="E367" s="199">
        <v>66</v>
      </c>
      <c r="H367"/>
    </row>
    <row r="368" spans="1:8">
      <c r="A368" s="198">
        <v>367</v>
      </c>
      <c r="B368" s="53">
        <v>39882</v>
      </c>
      <c r="C368" s="199" t="s">
        <v>239</v>
      </c>
      <c r="D368" s="199" t="s">
        <v>240</v>
      </c>
      <c r="E368" s="199">
        <v>208</v>
      </c>
      <c r="H368"/>
    </row>
    <row r="369" spans="1:8">
      <c r="A369" s="198">
        <v>368</v>
      </c>
      <c r="B369" s="53">
        <v>39882</v>
      </c>
      <c r="C369" s="199" t="s">
        <v>239</v>
      </c>
      <c r="D369" s="199" t="s">
        <v>240</v>
      </c>
      <c r="E369" s="199">
        <v>76</v>
      </c>
      <c r="H369"/>
    </row>
    <row r="370" spans="1:8">
      <c r="A370" s="198">
        <v>369</v>
      </c>
      <c r="B370" s="53">
        <v>39882</v>
      </c>
      <c r="C370" s="199" t="s">
        <v>239</v>
      </c>
      <c r="D370" s="199" t="s">
        <v>240</v>
      </c>
      <c r="E370" s="199">
        <v>162</v>
      </c>
      <c r="H370"/>
    </row>
    <row r="371" spans="1:8">
      <c r="A371" s="198">
        <v>370</v>
      </c>
      <c r="B371" s="53">
        <v>39882</v>
      </c>
      <c r="C371" s="199" t="s">
        <v>239</v>
      </c>
      <c r="D371" s="199" t="s">
        <v>240</v>
      </c>
      <c r="E371" s="199">
        <v>304</v>
      </c>
      <c r="H371"/>
    </row>
    <row r="372" spans="1:8">
      <c r="A372" s="198">
        <v>371</v>
      </c>
      <c r="B372" s="53">
        <v>39882</v>
      </c>
      <c r="C372" s="199" t="s">
        <v>239</v>
      </c>
      <c r="D372" s="199" t="s">
        <v>240</v>
      </c>
      <c r="E372" s="199">
        <v>25</v>
      </c>
      <c r="H372"/>
    </row>
    <row r="373" spans="1:8">
      <c r="A373" s="198">
        <v>372</v>
      </c>
      <c r="B373" s="53">
        <v>39882</v>
      </c>
      <c r="C373" s="199" t="s">
        <v>239</v>
      </c>
      <c r="D373" s="199" t="s">
        <v>240</v>
      </c>
      <c r="E373" s="199">
        <v>60</v>
      </c>
      <c r="H373"/>
    </row>
    <row r="374" spans="1:8">
      <c r="A374" s="198">
        <v>373</v>
      </c>
      <c r="B374" s="53">
        <v>39882</v>
      </c>
      <c r="C374" s="199" t="s">
        <v>239</v>
      </c>
      <c r="D374" s="199" t="s">
        <v>240</v>
      </c>
      <c r="E374" s="199">
        <v>86</v>
      </c>
      <c r="H374"/>
    </row>
    <row r="375" spans="1:8">
      <c r="A375" s="198">
        <v>374</v>
      </c>
      <c r="B375" s="53">
        <v>39883</v>
      </c>
      <c r="C375" s="199" t="s">
        <v>239</v>
      </c>
      <c r="D375" s="199" t="s">
        <v>240</v>
      </c>
      <c r="E375" s="199">
        <v>30</v>
      </c>
      <c r="H375"/>
    </row>
    <row r="376" spans="1:8">
      <c r="A376" s="198">
        <v>375</v>
      </c>
      <c r="B376" s="53">
        <v>39883</v>
      </c>
      <c r="C376" s="199" t="s">
        <v>243</v>
      </c>
      <c r="D376" s="199" t="s">
        <v>244</v>
      </c>
      <c r="E376" s="199">
        <v>50</v>
      </c>
      <c r="H376"/>
    </row>
    <row r="377" spans="1:8">
      <c r="A377" s="198">
        <v>376</v>
      </c>
      <c r="B377" s="53">
        <v>39883</v>
      </c>
      <c r="C377" s="199" t="s">
        <v>245</v>
      </c>
      <c r="D377" s="199" t="s">
        <v>246</v>
      </c>
      <c r="E377" s="199">
        <v>7</v>
      </c>
      <c r="H377"/>
    </row>
    <row r="378" spans="1:8">
      <c r="A378" s="198">
        <v>377</v>
      </c>
      <c r="B378" s="53">
        <v>39883</v>
      </c>
      <c r="C378" s="199" t="s">
        <v>241</v>
      </c>
      <c r="D378" s="199" t="s">
        <v>247</v>
      </c>
      <c r="E378" s="199">
        <v>92.8</v>
      </c>
      <c r="H378"/>
    </row>
    <row r="379" spans="1:8">
      <c r="A379" s="198">
        <v>378</v>
      </c>
      <c r="B379" s="53">
        <v>39883</v>
      </c>
      <c r="C379" s="199" t="s">
        <v>245</v>
      </c>
      <c r="D379" s="199" t="s">
        <v>246</v>
      </c>
      <c r="E379" s="199">
        <v>882</v>
      </c>
      <c r="H379"/>
    </row>
    <row r="380" spans="1:8">
      <c r="A380" s="198">
        <v>379</v>
      </c>
      <c r="B380" s="53">
        <v>39884</v>
      </c>
      <c r="C380" s="199" t="s">
        <v>239</v>
      </c>
      <c r="D380" s="199" t="s">
        <v>254</v>
      </c>
      <c r="E380" s="199">
        <v>650</v>
      </c>
      <c r="H380"/>
    </row>
    <row r="381" spans="1:8">
      <c r="A381" s="198">
        <v>380</v>
      </c>
      <c r="B381" s="53">
        <v>39884</v>
      </c>
      <c r="C381" s="199" t="s">
        <v>239</v>
      </c>
      <c r="D381" s="199" t="s">
        <v>240</v>
      </c>
      <c r="E381" s="199">
        <v>24</v>
      </c>
      <c r="H381"/>
    </row>
    <row r="382" spans="1:8">
      <c r="A382" s="198">
        <v>381</v>
      </c>
      <c r="B382" s="53">
        <v>39885</v>
      </c>
      <c r="C382" s="199" t="s">
        <v>239</v>
      </c>
      <c r="D382" s="199" t="s">
        <v>240</v>
      </c>
      <c r="E382" s="199">
        <v>32</v>
      </c>
      <c r="H382"/>
    </row>
    <row r="383" spans="1:8">
      <c r="A383" s="198">
        <v>382</v>
      </c>
      <c r="B383" s="53">
        <v>39887</v>
      </c>
      <c r="C383" s="199" t="s">
        <v>239</v>
      </c>
      <c r="D383" s="199" t="s">
        <v>254</v>
      </c>
      <c r="E383" s="199">
        <v>289</v>
      </c>
      <c r="H383"/>
    </row>
    <row r="384" spans="1:8">
      <c r="A384" s="198">
        <v>383</v>
      </c>
      <c r="B384" s="53">
        <v>39887</v>
      </c>
      <c r="C384" s="199" t="s">
        <v>248</v>
      </c>
      <c r="D384" s="199" t="s">
        <v>248</v>
      </c>
      <c r="E384" s="199">
        <v>2197</v>
      </c>
      <c r="H384"/>
    </row>
    <row r="385" spans="1:8">
      <c r="A385" s="198">
        <v>384</v>
      </c>
      <c r="B385" s="53">
        <v>39887</v>
      </c>
      <c r="C385" s="199" t="s">
        <v>239</v>
      </c>
      <c r="D385" s="199" t="s">
        <v>240</v>
      </c>
      <c r="E385" s="199">
        <v>533</v>
      </c>
      <c r="H385"/>
    </row>
    <row r="386" spans="1:8">
      <c r="A386" s="198">
        <v>385</v>
      </c>
      <c r="B386" s="53">
        <v>39887</v>
      </c>
      <c r="C386" s="199" t="s">
        <v>239</v>
      </c>
      <c r="D386" s="199" t="s">
        <v>240</v>
      </c>
      <c r="E386" s="199">
        <v>153</v>
      </c>
      <c r="H386"/>
    </row>
    <row r="387" spans="1:8">
      <c r="A387" s="198">
        <v>386</v>
      </c>
      <c r="B387" s="53">
        <v>39887</v>
      </c>
      <c r="C387" s="199" t="s">
        <v>239</v>
      </c>
      <c r="D387" s="199" t="s">
        <v>240</v>
      </c>
      <c r="E387" s="199">
        <v>332</v>
      </c>
      <c r="H387"/>
    </row>
    <row r="388" spans="1:8">
      <c r="A388" s="198">
        <v>387</v>
      </c>
      <c r="B388" s="53">
        <v>39887</v>
      </c>
      <c r="C388" s="199" t="s">
        <v>239</v>
      </c>
      <c r="D388" s="199" t="s">
        <v>240</v>
      </c>
      <c r="E388" s="199">
        <v>197</v>
      </c>
      <c r="H388"/>
    </row>
    <row r="389" spans="1:8">
      <c r="A389" s="198">
        <v>388</v>
      </c>
      <c r="B389" s="53">
        <v>39887</v>
      </c>
      <c r="C389" s="199" t="s">
        <v>239</v>
      </c>
      <c r="D389" s="199" t="s">
        <v>240</v>
      </c>
      <c r="E389" s="199">
        <v>44</v>
      </c>
      <c r="H389"/>
    </row>
    <row r="390" spans="1:8">
      <c r="A390" s="198">
        <v>389</v>
      </c>
      <c r="B390" s="53">
        <v>39887</v>
      </c>
      <c r="C390" s="199" t="s">
        <v>239</v>
      </c>
      <c r="D390" s="199" t="s">
        <v>240</v>
      </c>
      <c r="E390" s="199">
        <v>59</v>
      </c>
      <c r="H390"/>
    </row>
    <row r="391" spans="1:8">
      <c r="A391" s="198">
        <v>390</v>
      </c>
      <c r="B391" s="53">
        <v>39887</v>
      </c>
      <c r="C391" s="199" t="s">
        <v>239</v>
      </c>
      <c r="D391" s="199" t="s">
        <v>240</v>
      </c>
      <c r="E391" s="199">
        <v>76</v>
      </c>
      <c r="H391"/>
    </row>
    <row r="392" spans="1:8">
      <c r="A392" s="198">
        <v>391</v>
      </c>
      <c r="B392" s="53">
        <v>39887</v>
      </c>
      <c r="C392" s="199" t="s">
        <v>239</v>
      </c>
      <c r="D392" s="199" t="s">
        <v>240</v>
      </c>
      <c r="E392" s="199">
        <v>290</v>
      </c>
      <c r="H392"/>
    </row>
    <row r="393" spans="1:8">
      <c r="A393" s="198">
        <v>392</v>
      </c>
      <c r="B393" s="53">
        <v>39887</v>
      </c>
      <c r="C393" s="199" t="s">
        <v>241</v>
      </c>
      <c r="D393" s="199" t="s">
        <v>242</v>
      </c>
      <c r="E393" s="199">
        <v>89</v>
      </c>
      <c r="H393"/>
    </row>
    <row r="394" spans="1:8">
      <c r="A394" s="198">
        <v>393</v>
      </c>
      <c r="B394" s="53">
        <v>39887</v>
      </c>
      <c r="C394" s="199" t="s">
        <v>239</v>
      </c>
      <c r="D394" s="199" t="s">
        <v>240</v>
      </c>
      <c r="E394" s="199">
        <v>42</v>
      </c>
      <c r="H394"/>
    </row>
    <row r="395" spans="1:8">
      <c r="A395" s="198">
        <v>394</v>
      </c>
      <c r="B395" s="53">
        <v>39887</v>
      </c>
      <c r="C395" s="199" t="s">
        <v>237</v>
      </c>
      <c r="D395" s="199" t="s">
        <v>238</v>
      </c>
      <c r="E395" s="199">
        <v>2199</v>
      </c>
      <c r="H395"/>
    </row>
    <row r="396" spans="1:8">
      <c r="A396" s="198">
        <v>395</v>
      </c>
      <c r="B396" s="53">
        <v>39887</v>
      </c>
      <c r="C396" s="199" t="s">
        <v>237</v>
      </c>
      <c r="D396" s="199" t="s">
        <v>238</v>
      </c>
      <c r="E396" s="199">
        <v>278</v>
      </c>
      <c r="H396"/>
    </row>
    <row r="397" spans="1:8">
      <c r="A397" s="198">
        <v>396</v>
      </c>
      <c r="B397" s="53">
        <v>39887</v>
      </c>
      <c r="C397" s="199" t="s">
        <v>239</v>
      </c>
      <c r="D397" s="199" t="s">
        <v>240</v>
      </c>
      <c r="E397" s="199">
        <v>94</v>
      </c>
      <c r="H397"/>
    </row>
    <row r="398" spans="1:8">
      <c r="A398" s="198">
        <v>397</v>
      </c>
      <c r="B398" s="53">
        <v>39887</v>
      </c>
      <c r="C398" s="199" t="s">
        <v>237</v>
      </c>
      <c r="D398" s="199" t="s">
        <v>238</v>
      </c>
      <c r="E398" s="199">
        <v>76</v>
      </c>
      <c r="H398"/>
    </row>
    <row r="399" spans="1:8">
      <c r="A399" s="198">
        <v>398</v>
      </c>
      <c r="B399" s="53">
        <v>39887</v>
      </c>
      <c r="C399" s="199" t="s">
        <v>239</v>
      </c>
      <c r="D399" s="199" t="s">
        <v>240</v>
      </c>
      <c r="E399" s="199">
        <v>44</v>
      </c>
      <c r="H399"/>
    </row>
    <row r="400" spans="1:8">
      <c r="A400" s="198">
        <v>399</v>
      </c>
      <c r="B400" s="53">
        <v>39887</v>
      </c>
      <c r="C400" s="199" t="s">
        <v>239</v>
      </c>
      <c r="D400" s="199" t="s">
        <v>240</v>
      </c>
      <c r="E400" s="199">
        <v>128</v>
      </c>
      <c r="H400"/>
    </row>
    <row r="401" spans="1:8">
      <c r="A401" s="198">
        <v>400</v>
      </c>
      <c r="B401" s="53">
        <v>39887</v>
      </c>
      <c r="C401" s="199" t="s">
        <v>237</v>
      </c>
      <c r="D401" s="199" t="s">
        <v>238</v>
      </c>
      <c r="E401" s="199">
        <v>421</v>
      </c>
      <c r="H401"/>
    </row>
    <row r="402" spans="1:8">
      <c r="A402" s="198">
        <v>401</v>
      </c>
      <c r="B402" s="53">
        <v>39887</v>
      </c>
      <c r="C402" s="199" t="s">
        <v>237</v>
      </c>
      <c r="D402" s="199" t="s">
        <v>238</v>
      </c>
      <c r="E402" s="199">
        <v>64</v>
      </c>
      <c r="H402"/>
    </row>
    <row r="403" spans="1:8">
      <c r="A403" s="198">
        <v>402</v>
      </c>
      <c r="B403" s="53">
        <v>39887</v>
      </c>
      <c r="C403" s="199" t="s">
        <v>239</v>
      </c>
      <c r="D403" s="199" t="s">
        <v>240</v>
      </c>
      <c r="E403" s="199">
        <v>123</v>
      </c>
      <c r="H403"/>
    </row>
    <row r="404" spans="1:8">
      <c r="A404" s="198">
        <v>403</v>
      </c>
      <c r="B404" s="53">
        <v>39887</v>
      </c>
      <c r="C404" s="199" t="s">
        <v>239</v>
      </c>
      <c r="D404" s="199" t="s">
        <v>240</v>
      </c>
      <c r="E404" s="199">
        <v>49</v>
      </c>
      <c r="H404"/>
    </row>
    <row r="405" spans="1:8">
      <c r="A405" s="198">
        <v>404</v>
      </c>
      <c r="B405" s="53">
        <v>39887</v>
      </c>
      <c r="C405" s="199" t="s">
        <v>237</v>
      </c>
      <c r="D405" s="199" t="s">
        <v>238</v>
      </c>
      <c r="E405" s="199">
        <v>218</v>
      </c>
      <c r="H405"/>
    </row>
    <row r="406" spans="1:8">
      <c r="A406" s="198">
        <v>405</v>
      </c>
      <c r="B406" s="53">
        <v>39887</v>
      </c>
      <c r="C406" s="199" t="s">
        <v>239</v>
      </c>
      <c r="D406" s="199" t="s">
        <v>240</v>
      </c>
      <c r="E406" s="199">
        <v>537</v>
      </c>
      <c r="H406"/>
    </row>
    <row r="407" spans="1:8">
      <c r="A407" s="198">
        <v>406</v>
      </c>
      <c r="B407" s="53">
        <v>39887</v>
      </c>
      <c r="C407" s="199" t="s">
        <v>237</v>
      </c>
      <c r="D407" s="199" t="s">
        <v>238</v>
      </c>
      <c r="E407" s="199">
        <v>30</v>
      </c>
      <c r="H407"/>
    </row>
    <row r="408" spans="1:8">
      <c r="A408" s="198">
        <v>407</v>
      </c>
      <c r="B408" s="53">
        <v>39887</v>
      </c>
      <c r="C408" s="199" t="s">
        <v>239</v>
      </c>
      <c r="D408" s="199" t="s">
        <v>240</v>
      </c>
      <c r="E408" s="199">
        <v>100</v>
      </c>
      <c r="H408"/>
    </row>
    <row r="409" spans="1:8">
      <c r="A409" s="198">
        <v>408</v>
      </c>
      <c r="B409" s="53">
        <v>39887</v>
      </c>
      <c r="C409" s="199" t="s">
        <v>245</v>
      </c>
      <c r="D409" s="199" t="s">
        <v>250</v>
      </c>
      <c r="E409" s="199">
        <v>22500</v>
      </c>
      <c r="H409"/>
    </row>
    <row r="410" spans="1:8">
      <c r="A410" s="198">
        <v>409</v>
      </c>
      <c r="B410" s="53">
        <v>39888</v>
      </c>
      <c r="C410" s="199" t="s">
        <v>239</v>
      </c>
      <c r="D410" s="199" t="s">
        <v>240</v>
      </c>
      <c r="E410" s="199">
        <v>100</v>
      </c>
      <c r="H410"/>
    </row>
    <row r="411" spans="1:8">
      <c r="A411" s="198">
        <v>410</v>
      </c>
      <c r="B411" s="53">
        <v>39889</v>
      </c>
      <c r="C411" s="199" t="s">
        <v>239</v>
      </c>
      <c r="D411" s="199" t="s">
        <v>240</v>
      </c>
      <c r="E411" s="199">
        <v>68</v>
      </c>
      <c r="H411"/>
    </row>
    <row r="412" spans="1:8">
      <c r="A412" s="198">
        <v>411</v>
      </c>
      <c r="B412" s="53">
        <v>39889</v>
      </c>
      <c r="C412" s="199" t="s">
        <v>239</v>
      </c>
      <c r="D412" s="199" t="s">
        <v>240</v>
      </c>
      <c r="E412" s="199">
        <v>348</v>
      </c>
      <c r="H412"/>
    </row>
    <row r="413" spans="1:8">
      <c r="A413" s="198">
        <v>412</v>
      </c>
      <c r="B413" s="53">
        <v>39890</v>
      </c>
      <c r="C413" s="199" t="s">
        <v>239</v>
      </c>
      <c r="D413" s="199" t="s">
        <v>254</v>
      </c>
      <c r="E413" s="199">
        <v>281</v>
      </c>
      <c r="H413"/>
    </row>
    <row r="414" spans="1:8">
      <c r="A414" s="198">
        <v>413</v>
      </c>
      <c r="B414" s="53">
        <v>39890</v>
      </c>
      <c r="C414" s="199" t="s">
        <v>245</v>
      </c>
      <c r="D414" s="199" t="s">
        <v>253</v>
      </c>
      <c r="E414" s="199">
        <v>320</v>
      </c>
      <c r="H414"/>
    </row>
    <row r="415" spans="1:8">
      <c r="A415" s="198">
        <v>414</v>
      </c>
      <c r="B415" s="53">
        <v>39891</v>
      </c>
      <c r="C415" s="199" t="s">
        <v>249</v>
      </c>
      <c r="D415" s="199" t="s">
        <v>249</v>
      </c>
      <c r="E415" s="199">
        <v>500</v>
      </c>
      <c r="H415"/>
    </row>
    <row r="416" spans="1:8">
      <c r="A416" s="198">
        <v>415</v>
      </c>
      <c r="B416" s="53">
        <v>39891</v>
      </c>
      <c r="C416" s="199" t="s">
        <v>245</v>
      </c>
      <c r="D416" s="199" t="s">
        <v>246</v>
      </c>
      <c r="E416" s="199">
        <v>50</v>
      </c>
      <c r="H416"/>
    </row>
    <row r="417" spans="1:8">
      <c r="A417" s="198">
        <v>416</v>
      </c>
      <c r="B417" s="53">
        <v>39892</v>
      </c>
      <c r="C417" s="199" t="s">
        <v>245</v>
      </c>
      <c r="D417" s="199" t="s">
        <v>253</v>
      </c>
      <c r="E417" s="199">
        <v>500</v>
      </c>
      <c r="H417"/>
    </row>
    <row r="418" spans="1:8">
      <c r="A418" s="198">
        <v>417</v>
      </c>
      <c r="B418" s="53">
        <v>39892</v>
      </c>
      <c r="C418" s="199" t="s">
        <v>241</v>
      </c>
      <c r="D418" s="199" t="s">
        <v>247</v>
      </c>
      <c r="E418" s="199">
        <v>225</v>
      </c>
      <c r="H418"/>
    </row>
    <row r="419" spans="1:8">
      <c r="A419" s="198">
        <v>418</v>
      </c>
      <c r="B419" s="53">
        <v>39892</v>
      </c>
      <c r="C419" s="199" t="s">
        <v>239</v>
      </c>
      <c r="D419" s="199" t="s">
        <v>240</v>
      </c>
      <c r="E419" s="199">
        <v>32</v>
      </c>
      <c r="H419"/>
    </row>
    <row r="420" spans="1:8">
      <c r="A420" s="198">
        <v>419</v>
      </c>
      <c r="B420" s="53">
        <v>39892</v>
      </c>
      <c r="C420" s="199" t="s">
        <v>241</v>
      </c>
      <c r="D420" s="199" t="s">
        <v>247</v>
      </c>
      <c r="E420" s="199">
        <v>89</v>
      </c>
      <c r="H420"/>
    </row>
    <row r="421" spans="1:8">
      <c r="A421" s="198">
        <v>420</v>
      </c>
      <c r="B421" s="53">
        <v>39892</v>
      </c>
      <c r="C421" s="199" t="s">
        <v>239</v>
      </c>
      <c r="D421" s="199" t="s">
        <v>240</v>
      </c>
      <c r="E421" s="199">
        <v>101</v>
      </c>
      <c r="H421"/>
    </row>
    <row r="422" spans="1:8">
      <c r="A422" s="198">
        <v>421</v>
      </c>
      <c r="B422" s="53">
        <v>39894</v>
      </c>
      <c r="C422" s="199" t="s">
        <v>239</v>
      </c>
      <c r="D422" s="199" t="s">
        <v>240</v>
      </c>
      <c r="E422" s="199">
        <v>1635</v>
      </c>
      <c r="H422"/>
    </row>
    <row r="423" spans="1:8">
      <c r="A423" s="198">
        <v>422</v>
      </c>
      <c r="B423" s="53">
        <v>39894</v>
      </c>
      <c r="C423" s="199" t="s">
        <v>241</v>
      </c>
      <c r="D423" s="199" t="s">
        <v>242</v>
      </c>
      <c r="E423" s="199">
        <v>573</v>
      </c>
      <c r="H423"/>
    </row>
    <row r="424" spans="1:8">
      <c r="A424" s="198">
        <v>423</v>
      </c>
      <c r="B424" s="53">
        <v>39894</v>
      </c>
      <c r="C424" s="199" t="s">
        <v>239</v>
      </c>
      <c r="D424" s="199" t="s">
        <v>240</v>
      </c>
      <c r="E424" s="199">
        <v>119</v>
      </c>
      <c r="H424"/>
    </row>
    <row r="425" spans="1:8">
      <c r="A425" s="198">
        <v>424</v>
      </c>
      <c r="B425" s="53">
        <v>39894</v>
      </c>
      <c r="C425" s="199" t="s">
        <v>239</v>
      </c>
      <c r="D425" s="199" t="s">
        <v>240</v>
      </c>
      <c r="E425" s="199">
        <v>79</v>
      </c>
      <c r="H425"/>
    </row>
    <row r="426" spans="1:8">
      <c r="A426" s="198">
        <v>425</v>
      </c>
      <c r="B426" s="53">
        <v>39894</v>
      </c>
      <c r="C426" s="199" t="s">
        <v>239</v>
      </c>
      <c r="D426" s="199" t="s">
        <v>240</v>
      </c>
      <c r="E426" s="199">
        <v>56</v>
      </c>
      <c r="H426"/>
    </row>
    <row r="427" spans="1:8">
      <c r="A427" s="198">
        <v>426</v>
      </c>
      <c r="B427" s="53">
        <v>39894</v>
      </c>
      <c r="C427" s="199" t="s">
        <v>239</v>
      </c>
      <c r="D427" s="199" t="s">
        <v>240</v>
      </c>
      <c r="E427" s="199">
        <v>53</v>
      </c>
      <c r="H427"/>
    </row>
    <row r="428" spans="1:8">
      <c r="A428" s="198">
        <v>427</v>
      </c>
      <c r="B428" s="53">
        <v>39894</v>
      </c>
      <c r="C428" s="199" t="s">
        <v>239</v>
      </c>
      <c r="D428" s="199" t="s">
        <v>240</v>
      </c>
      <c r="E428" s="199">
        <v>57</v>
      </c>
      <c r="H428"/>
    </row>
    <row r="429" spans="1:8">
      <c r="A429" s="198">
        <v>428</v>
      </c>
      <c r="B429" s="53">
        <v>39894</v>
      </c>
      <c r="C429" s="199" t="s">
        <v>239</v>
      </c>
      <c r="D429" s="199" t="s">
        <v>240</v>
      </c>
      <c r="E429" s="199">
        <v>25</v>
      </c>
      <c r="H429"/>
    </row>
    <row r="430" spans="1:8">
      <c r="A430" s="198">
        <v>429</v>
      </c>
      <c r="B430" s="53">
        <v>39894</v>
      </c>
      <c r="C430" s="199" t="s">
        <v>239</v>
      </c>
      <c r="D430" s="199" t="s">
        <v>240</v>
      </c>
      <c r="E430" s="199">
        <v>90</v>
      </c>
      <c r="H430"/>
    </row>
    <row r="431" spans="1:8">
      <c r="A431" s="198">
        <v>430</v>
      </c>
      <c r="B431" s="53">
        <v>39894</v>
      </c>
      <c r="C431" s="199" t="s">
        <v>239</v>
      </c>
      <c r="D431" s="199" t="s">
        <v>240</v>
      </c>
      <c r="E431" s="199">
        <v>26</v>
      </c>
      <c r="H431"/>
    </row>
    <row r="432" spans="1:8">
      <c r="A432" s="198">
        <v>431</v>
      </c>
      <c r="B432" s="53">
        <v>39894</v>
      </c>
      <c r="C432" s="199" t="s">
        <v>239</v>
      </c>
      <c r="D432" s="199" t="s">
        <v>240</v>
      </c>
      <c r="E432" s="199">
        <v>42</v>
      </c>
      <c r="H432"/>
    </row>
    <row r="433" spans="1:8">
      <c r="A433" s="198">
        <v>432</v>
      </c>
      <c r="B433" s="53">
        <v>39894</v>
      </c>
      <c r="C433" s="199" t="s">
        <v>239</v>
      </c>
      <c r="D433" s="199" t="s">
        <v>240</v>
      </c>
      <c r="E433" s="199">
        <v>280</v>
      </c>
      <c r="H433"/>
    </row>
    <row r="434" spans="1:8">
      <c r="A434" s="198">
        <v>433</v>
      </c>
      <c r="B434" s="53">
        <v>39894</v>
      </c>
      <c r="C434" s="199" t="s">
        <v>239</v>
      </c>
      <c r="D434" s="199" t="s">
        <v>240</v>
      </c>
      <c r="E434" s="199">
        <v>100</v>
      </c>
      <c r="H434"/>
    </row>
    <row r="435" spans="1:8">
      <c r="A435" s="198">
        <v>434</v>
      </c>
      <c r="B435" s="53">
        <v>39895</v>
      </c>
      <c r="C435" s="199" t="s">
        <v>239</v>
      </c>
      <c r="D435" s="199" t="s">
        <v>254</v>
      </c>
      <c r="E435" s="199">
        <v>230</v>
      </c>
      <c r="H435"/>
    </row>
    <row r="436" spans="1:8">
      <c r="A436" s="198">
        <v>435</v>
      </c>
      <c r="B436" s="53">
        <v>39896</v>
      </c>
      <c r="C436" s="199" t="s">
        <v>239</v>
      </c>
      <c r="D436" s="199" t="s">
        <v>254</v>
      </c>
      <c r="E436" s="199">
        <v>378</v>
      </c>
      <c r="H436"/>
    </row>
    <row r="437" spans="1:8">
      <c r="A437" s="198">
        <v>436</v>
      </c>
      <c r="B437" s="53">
        <v>39896</v>
      </c>
      <c r="C437" s="199" t="s">
        <v>239</v>
      </c>
      <c r="D437" s="199" t="s">
        <v>240</v>
      </c>
      <c r="E437" s="199">
        <v>80</v>
      </c>
      <c r="H437"/>
    </row>
    <row r="438" spans="1:8">
      <c r="A438" s="198">
        <v>437</v>
      </c>
      <c r="B438" s="53">
        <v>39896</v>
      </c>
      <c r="C438" s="199" t="s">
        <v>239</v>
      </c>
      <c r="D438" s="199" t="s">
        <v>240</v>
      </c>
      <c r="E438" s="199">
        <v>160</v>
      </c>
      <c r="H438"/>
    </row>
    <row r="439" spans="1:8">
      <c r="A439" s="198">
        <v>438</v>
      </c>
      <c r="B439" s="53">
        <v>39897</v>
      </c>
      <c r="C439" s="199" t="s">
        <v>245</v>
      </c>
      <c r="D439" s="199" t="s">
        <v>250</v>
      </c>
      <c r="E439" s="199">
        <v>2667</v>
      </c>
      <c r="H439"/>
    </row>
    <row r="440" spans="1:8">
      <c r="A440" s="198">
        <v>439</v>
      </c>
      <c r="B440" s="53">
        <v>39897</v>
      </c>
      <c r="C440" s="199" t="s">
        <v>245</v>
      </c>
      <c r="D440" s="199" t="s">
        <v>250</v>
      </c>
      <c r="E440" s="199">
        <v>228</v>
      </c>
      <c r="H440"/>
    </row>
    <row r="441" spans="1:8">
      <c r="A441" s="198">
        <v>440</v>
      </c>
      <c r="B441" s="53">
        <v>39897</v>
      </c>
      <c r="C441" s="199" t="s">
        <v>243</v>
      </c>
      <c r="D441" s="199" t="s">
        <v>244</v>
      </c>
      <c r="E441" s="199">
        <v>150</v>
      </c>
      <c r="H441"/>
    </row>
    <row r="442" spans="1:8">
      <c r="A442" s="198">
        <v>441</v>
      </c>
      <c r="B442" s="53">
        <v>39897</v>
      </c>
      <c r="C442" s="199" t="s">
        <v>245</v>
      </c>
      <c r="D442" s="199" t="s">
        <v>246</v>
      </c>
      <c r="E442" s="199">
        <v>40</v>
      </c>
      <c r="H442"/>
    </row>
    <row r="443" spans="1:8">
      <c r="A443" s="198">
        <v>442</v>
      </c>
      <c r="B443" s="53">
        <v>39897</v>
      </c>
      <c r="C443" s="199" t="s">
        <v>239</v>
      </c>
      <c r="D443" s="199" t="s">
        <v>240</v>
      </c>
      <c r="E443" s="199">
        <v>72</v>
      </c>
      <c r="H443"/>
    </row>
    <row r="444" spans="1:8">
      <c r="A444" s="198">
        <v>443</v>
      </c>
      <c r="B444" s="53">
        <v>39897</v>
      </c>
      <c r="C444" s="199" t="s">
        <v>241</v>
      </c>
      <c r="D444" s="199" t="s">
        <v>247</v>
      </c>
      <c r="E444" s="199">
        <v>34</v>
      </c>
      <c r="H444"/>
    </row>
    <row r="445" spans="1:8">
      <c r="A445" s="198">
        <v>444</v>
      </c>
      <c r="B445" s="53">
        <v>39897</v>
      </c>
      <c r="C445" s="199" t="s">
        <v>241</v>
      </c>
      <c r="D445" s="199" t="s">
        <v>247</v>
      </c>
      <c r="E445" s="199">
        <v>1857</v>
      </c>
      <c r="H445"/>
    </row>
    <row r="446" spans="1:8">
      <c r="A446" s="198">
        <v>445</v>
      </c>
      <c r="B446" s="53">
        <v>39897</v>
      </c>
      <c r="C446" s="199" t="s">
        <v>237</v>
      </c>
      <c r="D446" s="199" t="s">
        <v>252</v>
      </c>
      <c r="E446" s="199">
        <v>172</v>
      </c>
      <c r="H446"/>
    </row>
    <row r="447" spans="1:8">
      <c r="A447" s="198">
        <v>446</v>
      </c>
      <c r="B447" s="53">
        <v>39897</v>
      </c>
      <c r="C447" s="199" t="s">
        <v>237</v>
      </c>
      <c r="D447" s="199" t="s">
        <v>252</v>
      </c>
      <c r="E447" s="199">
        <v>487</v>
      </c>
      <c r="H447"/>
    </row>
    <row r="448" spans="1:8">
      <c r="A448" s="198">
        <v>447</v>
      </c>
      <c r="B448" s="53">
        <v>39898</v>
      </c>
      <c r="C448" s="199" t="s">
        <v>239</v>
      </c>
      <c r="D448" s="199" t="s">
        <v>240</v>
      </c>
      <c r="E448" s="199">
        <v>52</v>
      </c>
      <c r="H448"/>
    </row>
    <row r="449" spans="1:8">
      <c r="A449" s="198">
        <v>448</v>
      </c>
      <c r="B449" s="53">
        <v>39898</v>
      </c>
      <c r="C449" s="199" t="s">
        <v>239</v>
      </c>
      <c r="D449" s="199" t="s">
        <v>254</v>
      </c>
      <c r="E449" s="199">
        <v>130</v>
      </c>
      <c r="H449"/>
    </row>
    <row r="450" spans="1:8">
      <c r="A450" s="198">
        <v>449</v>
      </c>
      <c r="B450" s="53">
        <v>39899</v>
      </c>
      <c r="C450" s="199" t="s">
        <v>239</v>
      </c>
      <c r="D450" s="199" t="s">
        <v>254</v>
      </c>
      <c r="E450" s="199">
        <v>130</v>
      </c>
      <c r="H450"/>
    </row>
    <row r="451" spans="1:8">
      <c r="A451" s="198">
        <v>450</v>
      </c>
      <c r="B451" s="53">
        <v>39899</v>
      </c>
      <c r="C451" s="199" t="s">
        <v>239</v>
      </c>
      <c r="D451" s="199" t="s">
        <v>240</v>
      </c>
      <c r="E451" s="199">
        <v>60</v>
      </c>
      <c r="H451"/>
    </row>
    <row r="452" spans="1:8">
      <c r="A452" s="198">
        <v>451</v>
      </c>
      <c r="B452" s="53">
        <v>39902</v>
      </c>
      <c r="C452" s="199" t="s">
        <v>239</v>
      </c>
      <c r="D452" s="199" t="s">
        <v>240</v>
      </c>
      <c r="E452" s="199">
        <v>150</v>
      </c>
      <c r="H452"/>
    </row>
    <row r="453" spans="1:8">
      <c r="A453" s="198">
        <v>452</v>
      </c>
      <c r="B453" s="53">
        <v>39902</v>
      </c>
      <c r="C453" s="199" t="s">
        <v>245</v>
      </c>
      <c r="D453" s="199" t="s">
        <v>246</v>
      </c>
      <c r="E453" s="199">
        <v>200</v>
      </c>
      <c r="H453"/>
    </row>
    <row r="454" spans="1:8">
      <c r="A454" s="198">
        <v>453</v>
      </c>
      <c r="B454" s="53">
        <v>39902</v>
      </c>
      <c r="C454" s="199" t="s">
        <v>245</v>
      </c>
      <c r="D454" s="199" t="s">
        <v>250</v>
      </c>
      <c r="E454" s="199">
        <v>4500</v>
      </c>
      <c r="H454"/>
    </row>
    <row r="455" spans="1:8">
      <c r="A455" s="198">
        <v>454</v>
      </c>
      <c r="B455" s="53">
        <v>39903</v>
      </c>
      <c r="C455" s="199" t="s">
        <v>239</v>
      </c>
      <c r="D455" s="199" t="s">
        <v>240</v>
      </c>
      <c r="E455" s="199">
        <v>110</v>
      </c>
      <c r="H455"/>
    </row>
    <row r="456" spans="1:8">
      <c r="A456" s="198">
        <v>455</v>
      </c>
      <c r="B456" s="53">
        <v>39903</v>
      </c>
      <c r="C456" s="199" t="s">
        <v>239</v>
      </c>
      <c r="D456" s="199" t="s">
        <v>240</v>
      </c>
      <c r="E456" s="199">
        <v>128</v>
      </c>
      <c r="H456"/>
    </row>
    <row r="457" spans="1:8">
      <c r="A457" s="198">
        <v>456</v>
      </c>
      <c r="B457" s="53">
        <v>39903</v>
      </c>
      <c r="C457" s="199" t="s">
        <v>239</v>
      </c>
      <c r="D457" s="199" t="s">
        <v>240</v>
      </c>
      <c r="E457" s="199">
        <v>12</v>
      </c>
      <c r="H457"/>
    </row>
    <row r="458" spans="1:8">
      <c r="A458" s="198">
        <v>457</v>
      </c>
      <c r="B458" s="53">
        <v>39903</v>
      </c>
      <c r="C458" s="199" t="s">
        <v>239</v>
      </c>
      <c r="D458" s="199" t="s">
        <v>240</v>
      </c>
      <c r="E458" s="199">
        <v>22</v>
      </c>
      <c r="H458"/>
    </row>
    <row r="459" spans="1:8">
      <c r="A459" s="198">
        <v>458</v>
      </c>
      <c r="B459" s="53">
        <v>39903</v>
      </c>
      <c r="C459" s="199" t="s">
        <v>249</v>
      </c>
      <c r="D459" s="199" t="s">
        <v>249</v>
      </c>
      <c r="E459" s="199">
        <v>500</v>
      </c>
      <c r="H459"/>
    </row>
    <row r="460" spans="1:8">
      <c r="A460" s="198">
        <v>459</v>
      </c>
      <c r="B460" s="53">
        <v>39905</v>
      </c>
      <c r="C460" s="199" t="s">
        <v>239</v>
      </c>
      <c r="D460" s="199" t="s">
        <v>240</v>
      </c>
      <c r="E460" s="199">
        <v>67</v>
      </c>
      <c r="H460"/>
    </row>
    <row r="461" spans="1:8">
      <c r="A461" s="198">
        <v>460</v>
      </c>
      <c r="B461" s="53">
        <v>39905</v>
      </c>
      <c r="C461" s="199" t="s">
        <v>239</v>
      </c>
      <c r="D461" s="199" t="s">
        <v>240</v>
      </c>
      <c r="E461" s="199">
        <v>385</v>
      </c>
      <c r="H461"/>
    </row>
    <row r="462" spans="1:8">
      <c r="A462" s="198">
        <v>461</v>
      </c>
      <c r="B462" s="53">
        <v>39906</v>
      </c>
      <c r="C462" s="199" t="s">
        <v>243</v>
      </c>
      <c r="D462" s="199" t="s">
        <v>244</v>
      </c>
      <c r="E462" s="199">
        <v>20</v>
      </c>
      <c r="H462"/>
    </row>
    <row r="463" spans="1:8">
      <c r="A463" s="198">
        <v>462</v>
      </c>
      <c r="B463" s="53">
        <v>39906</v>
      </c>
      <c r="C463" s="199" t="s">
        <v>239</v>
      </c>
      <c r="D463" s="199" t="s">
        <v>240</v>
      </c>
      <c r="E463" s="199">
        <v>60</v>
      </c>
      <c r="H463"/>
    </row>
    <row r="464" spans="1:8">
      <c r="A464" s="198">
        <v>463</v>
      </c>
      <c r="B464" s="53">
        <v>39906</v>
      </c>
      <c r="C464" s="199" t="s">
        <v>249</v>
      </c>
      <c r="D464" s="199" t="s">
        <v>249</v>
      </c>
      <c r="E464" s="199">
        <v>920</v>
      </c>
      <c r="H464"/>
    </row>
    <row r="465" spans="1:8">
      <c r="A465" s="198">
        <v>464</v>
      </c>
      <c r="B465" s="53">
        <v>39906</v>
      </c>
      <c r="C465" s="199" t="s">
        <v>249</v>
      </c>
      <c r="D465" s="199" t="s">
        <v>249</v>
      </c>
      <c r="E465" s="199">
        <v>70</v>
      </c>
      <c r="H465"/>
    </row>
    <row r="466" spans="1:8">
      <c r="A466" s="198">
        <v>465</v>
      </c>
      <c r="B466" s="53">
        <v>39907</v>
      </c>
      <c r="C466" s="199" t="s">
        <v>245</v>
      </c>
      <c r="D466" s="199" t="s">
        <v>246</v>
      </c>
      <c r="E466" s="199">
        <v>42</v>
      </c>
      <c r="H466"/>
    </row>
    <row r="467" spans="1:8">
      <c r="A467" s="198">
        <v>466</v>
      </c>
      <c r="B467" s="53">
        <v>39907</v>
      </c>
      <c r="C467" s="199" t="s">
        <v>239</v>
      </c>
      <c r="D467" s="199" t="s">
        <v>240</v>
      </c>
      <c r="E467" s="199">
        <v>55</v>
      </c>
      <c r="H467"/>
    </row>
    <row r="468" spans="1:8">
      <c r="A468" s="198">
        <v>467</v>
      </c>
      <c r="B468" s="53">
        <v>39907</v>
      </c>
      <c r="C468" s="199" t="s">
        <v>239</v>
      </c>
      <c r="D468" s="199" t="s">
        <v>254</v>
      </c>
      <c r="E468" s="199">
        <v>130</v>
      </c>
      <c r="H468"/>
    </row>
    <row r="469" spans="1:8">
      <c r="A469" s="198">
        <v>468</v>
      </c>
      <c r="B469" s="53">
        <v>39909</v>
      </c>
      <c r="C469" s="199" t="s">
        <v>239</v>
      </c>
      <c r="D469" s="199" t="s">
        <v>240</v>
      </c>
      <c r="E469" s="199">
        <v>110</v>
      </c>
      <c r="H469"/>
    </row>
    <row r="470" spans="1:8">
      <c r="A470" s="198">
        <v>469</v>
      </c>
      <c r="B470" s="53">
        <v>39909</v>
      </c>
      <c r="C470" s="199" t="s">
        <v>237</v>
      </c>
      <c r="D470" s="199" t="s">
        <v>252</v>
      </c>
      <c r="E470" s="199">
        <v>229</v>
      </c>
      <c r="H470"/>
    </row>
    <row r="471" spans="1:8">
      <c r="A471" s="198">
        <v>470</v>
      </c>
      <c r="B471" s="53">
        <v>39909</v>
      </c>
      <c r="C471" s="199" t="s">
        <v>245</v>
      </c>
      <c r="D471" s="199" t="s">
        <v>258</v>
      </c>
      <c r="E471" s="199">
        <v>1500</v>
      </c>
      <c r="H471"/>
    </row>
    <row r="472" spans="1:8">
      <c r="A472" s="198">
        <v>471</v>
      </c>
      <c r="B472" s="53">
        <v>39909</v>
      </c>
      <c r="C472" s="199" t="s">
        <v>245</v>
      </c>
      <c r="D472" s="199" t="s">
        <v>250</v>
      </c>
      <c r="E472" s="199">
        <v>432</v>
      </c>
      <c r="H472"/>
    </row>
    <row r="473" spans="1:8">
      <c r="A473" s="198">
        <v>472</v>
      </c>
      <c r="B473" s="53">
        <v>39909</v>
      </c>
      <c r="C473" s="199" t="s">
        <v>245</v>
      </c>
      <c r="D473" s="199" t="s">
        <v>250</v>
      </c>
      <c r="E473" s="199">
        <v>3361</v>
      </c>
      <c r="H473"/>
    </row>
    <row r="474" spans="1:8">
      <c r="A474" s="198">
        <v>473</v>
      </c>
      <c r="B474" s="53">
        <v>39910</v>
      </c>
      <c r="C474" s="199" t="s">
        <v>239</v>
      </c>
      <c r="D474" s="199" t="s">
        <v>240</v>
      </c>
      <c r="E474" s="199">
        <v>120</v>
      </c>
      <c r="H474"/>
    </row>
    <row r="475" spans="1:8">
      <c r="A475" s="198">
        <v>474</v>
      </c>
      <c r="B475" s="53">
        <v>39910</v>
      </c>
      <c r="C475" s="199" t="s">
        <v>245</v>
      </c>
      <c r="D475" s="199" t="s">
        <v>246</v>
      </c>
      <c r="E475" s="199">
        <v>50</v>
      </c>
      <c r="H475"/>
    </row>
    <row r="476" spans="1:8">
      <c r="A476" s="198">
        <v>475</v>
      </c>
      <c r="B476" s="53">
        <v>39910</v>
      </c>
      <c r="C476" s="199" t="s">
        <v>241</v>
      </c>
      <c r="D476" s="199" t="s">
        <v>259</v>
      </c>
      <c r="E476" s="199">
        <v>5980</v>
      </c>
      <c r="H476"/>
    </row>
    <row r="477" spans="1:8">
      <c r="A477" s="198">
        <v>476</v>
      </c>
      <c r="B477" s="53">
        <v>39910</v>
      </c>
      <c r="C477" s="199" t="s">
        <v>239</v>
      </c>
      <c r="D477" s="199" t="s">
        <v>254</v>
      </c>
      <c r="E477" s="199">
        <v>290</v>
      </c>
      <c r="H477"/>
    </row>
    <row r="478" spans="1:8">
      <c r="A478" s="198">
        <v>477</v>
      </c>
      <c r="B478" s="53">
        <v>39911</v>
      </c>
      <c r="C478" s="199" t="s">
        <v>245</v>
      </c>
      <c r="D478" s="199" t="s">
        <v>246</v>
      </c>
      <c r="E478" s="199">
        <v>50</v>
      </c>
      <c r="H478"/>
    </row>
    <row r="479" spans="1:8">
      <c r="A479" s="198">
        <v>478</v>
      </c>
      <c r="B479" s="53">
        <v>39911</v>
      </c>
      <c r="C479" s="199" t="s">
        <v>241</v>
      </c>
      <c r="D479" s="199" t="s">
        <v>259</v>
      </c>
      <c r="E479" s="199">
        <v>1150</v>
      </c>
      <c r="H479"/>
    </row>
    <row r="480" spans="1:8">
      <c r="A480" s="198">
        <v>479</v>
      </c>
      <c r="B480" s="53">
        <v>39911</v>
      </c>
      <c r="C480" s="199" t="s">
        <v>239</v>
      </c>
      <c r="D480" s="199" t="s">
        <v>254</v>
      </c>
      <c r="E480" s="199">
        <v>100</v>
      </c>
      <c r="H480"/>
    </row>
    <row r="481" spans="1:8">
      <c r="A481" s="198">
        <v>480</v>
      </c>
      <c r="B481" s="53">
        <v>39912</v>
      </c>
      <c r="C481" s="199" t="s">
        <v>241</v>
      </c>
      <c r="D481" s="199" t="s">
        <v>247</v>
      </c>
      <c r="E481" s="199">
        <v>450</v>
      </c>
      <c r="H481"/>
    </row>
    <row r="482" spans="1:8">
      <c r="A482" s="198">
        <v>481</v>
      </c>
      <c r="B482" s="53">
        <v>39912</v>
      </c>
      <c r="C482" s="199" t="s">
        <v>241</v>
      </c>
      <c r="D482" s="199" t="s">
        <v>247</v>
      </c>
      <c r="E482" s="199">
        <v>112</v>
      </c>
      <c r="H482"/>
    </row>
    <row r="483" spans="1:8">
      <c r="A483" s="198">
        <v>482</v>
      </c>
      <c r="B483" s="53">
        <v>39912</v>
      </c>
      <c r="C483" s="199" t="s">
        <v>239</v>
      </c>
      <c r="D483" s="199" t="s">
        <v>254</v>
      </c>
      <c r="E483" s="199">
        <v>120</v>
      </c>
      <c r="H483"/>
    </row>
    <row r="484" spans="1:8">
      <c r="A484" s="198">
        <v>483</v>
      </c>
      <c r="B484" s="53">
        <v>39913</v>
      </c>
      <c r="C484" s="199" t="s">
        <v>239</v>
      </c>
      <c r="D484" s="199" t="s">
        <v>254</v>
      </c>
      <c r="E484" s="199">
        <v>195</v>
      </c>
      <c r="H484"/>
    </row>
    <row r="485" spans="1:8">
      <c r="A485" s="198">
        <v>484</v>
      </c>
      <c r="B485" s="53">
        <v>39913</v>
      </c>
      <c r="C485" s="199" t="s">
        <v>239</v>
      </c>
      <c r="D485" s="199" t="s">
        <v>240</v>
      </c>
      <c r="E485" s="199">
        <v>120</v>
      </c>
      <c r="H485"/>
    </row>
    <row r="486" spans="1:8">
      <c r="A486" s="198">
        <v>485</v>
      </c>
      <c r="B486" s="53">
        <v>39913</v>
      </c>
      <c r="C486" s="199" t="s">
        <v>245</v>
      </c>
      <c r="D486" s="199" t="s">
        <v>253</v>
      </c>
      <c r="E486" s="199">
        <v>200</v>
      </c>
      <c r="H486"/>
    </row>
    <row r="487" spans="1:8">
      <c r="A487" s="198">
        <v>486</v>
      </c>
      <c r="B487" s="53">
        <v>39914</v>
      </c>
      <c r="C487" s="199" t="s">
        <v>239</v>
      </c>
      <c r="D487" s="199" t="s">
        <v>240</v>
      </c>
      <c r="E487" s="199">
        <v>45</v>
      </c>
      <c r="H487"/>
    </row>
    <row r="488" spans="1:8">
      <c r="A488" s="198">
        <v>487</v>
      </c>
      <c r="B488" s="53">
        <v>39914</v>
      </c>
      <c r="C488" s="199" t="s">
        <v>249</v>
      </c>
      <c r="D488" s="199" t="s">
        <v>249</v>
      </c>
      <c r="E488" s="199">
        <v>500</v>
      </c>
      <c r="H488"/>
    </row>
    <row r="489" spans="1:8">
      <c r="A489" s="198">
        <v>488</v>
      </c>
      <c r="B489" s="53">
        <v>39915</v>
      </c>
      <c r="C489" s="199" t="s">
        <v>245</v>
      </c>
      <c r="D489" s="199" t="s">
        <v>246</v>
      </c>
      <c r="E489" s="199">
        <v>882</v>
      </c>
      <c r="H489"/>
    </row>
    <row r="490" spans="1:8">
      <c r="A490" s="198">
        <v>489</v>
      </c>
      <c r="B490" s="53">
        <v>39915</v>
      </c>
      <c r="C490" s="199" t="s">
        <v>245</v>
      </c>
      <c r="D490" s="199" t="s">
        <v>246</v>
      </c>
      <c r="E490" s="199">
        <v>980</v>
      </c>
      <c r="H490"/>
    </row>
    <row r="491" spans="1:8">
      <c r="A491" s="198">
        <v>490</v>
      </c>
      <c r="B491" s="53">
        <v>39917</v>
      </c>
      <c r="C491" s="199" t="s">
        <v>239</v>
      </c>
      <c r="D491" s="199" t="s">
        <v>254</v>
      </c>
      <c r="E491" s="199">
        <v>170</v>
      </c>
      <c r="H491"/>
    </row>
    <row r="492" spans="1:8">
      <c r="A492" s="198">
        <v>491</v>
      </c>
      <c r="B492" s="53">
        <v>39918</v>
      </c>
      <c r="C492" s="199" t="s">
        <v>239</v>
      </c>
      <c r="D492" s="199" t="s">
        <v>254</v>
      </c>
      <c r="E492" s="199">
        <v>125</v>
      </c>
      <c r="H492"/>
    </row>
    <row r="493" spans="1:8">
      <c r="A493" s="198">
        <v>492</v>
      </c>
      <c r="B493" s="53">
        <v>39918</v>
      </c>
      <c r="C493" s="199" t="s">
        <v>245</v>
      </c>
      <c r="D493" s="199" t="s">
        <v>246</v>
      </c>
      <c r="E493" s="199">
        <v>50</v>
      </c>
      <c r="H493"/>
    </row>
    <row r="494" spans="1:8">
      <c r="A494" s="198">
        <v>493</v>
      </c>
      <c r="B494" s="53">
        <v>39918</v>
      </c>
      <c r="C494" s="199" t="s">
        <v>241</v>
      </c>
      <c r="D494" s="199" t="s">
        <v>259</v>
      </c>
      <c r="E494" s="199">
        <v>370</v>
      </c>
      <c r="H494"/>
    </row>
    <row r="495" spans="1:8">
      <c r="A495" s="198">
        <v>494</v>
      </c>
      <c r="B495" s="53">
        <v>39918</v>
      </c>
      <c r="C495" s="199" t="s">
        <v>239</v>
      </c>
      <c r="D495" s="199" t="s">
        <v>254</v>
      </c>
      <c r="E495" s="199">
        <v>299</v>
      </c>
      <c r="H495"/>
    </row>
    <row r="496" spans="1:8">
      <c r="A496" s="198">
        <v>495</v>
      </c>
      <c r="B496" s="53">
        <v>39918</v>
      </c>
      <c r="C496" s="199" t="s">
        <v>239</v>
      </c>
      <c r="D496" s="199" t="s">
        <v>240</v>
      </c>
      <c r="E496" s="199">
        <v>34</v>
      </c>
      <c r="H496"/>
    </row>
    <row r="497" spans="1:8">
      <c r="A497" s="198">
        <v>496</v>
      </c>
      <c r="B497" s="53">
        <v>39918</v>
      </c>
      <c r="C497" s="199" t="s">
        <v>245</v>
      </c>
      <c r="D497" s="199" t="s">
        <v>253</v>
      </c>
      <c r="E497" s="199">
        <v>500</v>
      </c>
      <c r="H497"/>
    </row>
    <row r="498" spans="1:8">
      <c r="A498" s="198">
        <v>497</v>
      </c>
      <c r="B498" s="53">
        <v>39918</v>
      </c>
      <c r="C498" s="199" t="s">
        <v>243</v>
      </c>
      <c r="D498" s="199" t="s">
        <v>251</v>
      </c>
      <c r="E498" s="199">
        <v>150</v>
      </c>
      <c r="H498"/>
    </row>
    <row r="499" spans="1:8">
      <c r="A499" s="198">
        <v>498</v>
      </c>
      <c r="B499" s="53">
        <v>39918</v>
      </c>
      <c r="C499" s="199" t="s">
        <v>245</v>
      </c>
      <c r="D499" s="199" t="s">
        <v>250</v>
      </c>
      <c r="E499" s="199">
        <v>22500</v>
      </c>
      <c r="H499"/>
    </row>
    <row r="500" spans="1:8">
      <c r="A500" s="198">
        <v>499</v>
      </c>
      <c r="B500" s="53">
        <v>39918</v>
      </c>
      <c r="C500" s="199" t="s">
        <v>245</v>
      </c>
      <c r="D500" s="199" t="s">
        <v>258</v>
      </c>
      <c r="E500" s="199">
        <v>500</v>
      </c>
      <c r="H500"/>
    </row>
    <row r="501" spans="1:8">
      <c r="A501" s="198">
        <v>500</v>
      </c>
      <c r="B501" s="53">
        <v>39919</v>
      </c>
      <c r="C501" s="199" t="s">
        <v>239</v>
      </c>
      <c r="D501" s="199" t="s">
        <v>240</v>
      </c>
      <c r="E501" s="199">
        <v>200</v>
      </c>
      <c r="H501"/>
    </row>
    <row r="502" spans="1:8">
      <c r="A502" s="198">
        <v>501</v>
      </c>
      <c r="B502" s="53">
        <v>39919</v>
      </c>
      <c r="C502" s="199" t="s">
        <v>239</v>
      </c>
      <c r="D502" s="199" t="s">
        <v>254</v>
      </c>
      <c r="E502" s="199">
        <v>125</v>
      </c>
      <c r="H502"/>
    </row>
    <row r="503" spans="1:8">
      <c r="A503" s="198">
        <v>502</v>
      </c>
      <c r="B503" s="53">
        <v>39919</v>
      </c>
      <c r="C503" s="199" t="s">
        <v>243</v>
      </c>
      <c r="D503" s="199" t="s">
        <v>244</v>
      </c>
      <c r="E503" s="199">
        <v>250</v>
      </c>
      <c r="H503"/>
    </row>
    <row r="504" spans="1:8">
      <c r="A504" s="198">
        <v>503</v>
      </c>
      <c r="B504" s="53">
        <v>39919</v>
      </c>
      <c r="C504" s="199" t="s">
        <v>243</v>
      </c>
      <c r="D504" s="199" t="s">
        <v>251</v>
      </c>
      <c r="E504" s="199">
        <v>150</v>
      </c>
      <c r="H504"/>
    </row>
    <row r="505" spans="1:8">
      <c r="A505" s="198">
        <v>504</v>
      </c>
      <c r="B505" s="53">
        <v>39920</v>
      </c>
      <c r="C505" s="199" t="s">
        <v>241</v>
      </c>
      <c r="D505" s="199" t="s">
        <v>259</v>
      </c>
      <c r="E505" s="199">
        <v>1500</v>
      </c>
      <c r="H505"/>
    </row>
    <row r="506" spans="1:8">
      <c r="A506" s="198">
        <v>505</v>
      </c>
      <c r="B506" s="53">
        <v>39921</v>
      </c>
      <c r="C506" s="199" t="s">
        <v>239</v>
      </c>
      <c r="D506" s="199" t="s">
        <v>240</v>
      </c>
      <c r="E506" s="199">
        <v>260</v>
      </c>
      <c r="H506"/>
    </row>
    <row r="507" spans="1:8">
      <c r="A507" s="198">
        <v>506</v>
      </c>
      <c r="B507" s="53">
        <v>39921</v>
      </c>
      <c r="C507" s="199" t="s">
        <v>239</v>
      </c>
      <c r="D507" s="199" t="s">
        <v>240</v>
      </c>
      <c r="E507" s="199">
        <v>101</v>
      </c>
      <c r="H507"/>
    </row>
    <row r="508" spans="1:8">
      <c r="A508" s="198">
        <v>507</v>
      </c>
      <c r="B508" s="53">
        <v>39921</v>
      </c>
      <c r="C508" s="199" t="s">
        <v>239</v>
      </c>
      <c r="D508" s="199" t="s">
        <v>240</v>
      </c>
      <c r="E508" s="199">
        <v>36</v>
      </c>
      <c r="H508"/>
    </row>
    <row r="509" spans="1:8">
      <c r="A509" s="198">
        <v>508</v>
      </c>
      <c r="B509" s="53">
        <v>39921</v>
      </c>
      <c r="C509" s="199" t="s">
        <v>239</v>
      </c>
      <c r="D509" s="199" t="s">
        <v>240</v>
      </c>
      <c r="E509" s="199">
        <v>134</v>
      </c>
      <c r="H509"/>
    </row>
    <row r="510" spans="1:8">
      <c r="A510" s="198">
        <v>509</v>
      </c>
      <c r="B510" s="53">
        <v>39921</v>
      </c>
      <c r="C510" s="199" t="s">
        <v>239</v>
      </c>
      <c r="D510" s="199" t="s">
        <v>240</v>
      </c>
      <c r="E510" s="199">
        <v>13</v>
      </c>
      <c r="H510"/>
    </row>
    <row r="511" spans="1:8">
      <c r="A511" s="198">
        <v>510</v>
      </c>
      <c r="B511" s="53">
        <v>39922</v>
      </c>
      <c r="C511" s="199" t="s">
        <v>243</v>
      </c>
      <c r="D511" s="199" t="s">
        <v>251</v>
      </c>
      <c r="E511" s="199">
        <v>1000</v>
      </c>
      <c r="H511"/>
    </row>
    <row r="512" spans="1:8">
      <c r="A512" s="198">
        <v>511</v>
      </c>
      <c r="B512" s="53">
        <v>39922</v>
      </c>
      <c r="C512" s="199" t="s">
        <v>248</v>
      </c>
      <c r="D512" s="199" t="s">
        <v>248</v>
      </c>
      <c r="E512" s="199">
        <v>5100</v>
      </c>
      <c r="H512"/>
    </row>
    <row r="513" spans="1:8">
      <c r="A513" s="198">
        <v>512</v>
      </c>
      <c r="B513" s="53">
        <v>39922</v>
      </c>
      <c r="C513" s="199" t="s">
        <v>239</v>
      </c>
      <c r="D513" s="199" t="s">
        <v>240</v>
      </c>
      <c r="E513" s="199">
        <v>50</v>
      </c>
      <c r="H513"/>
    </row>
    <row r="514" spans="1:8">
      <c r="A514" s="198">
        <v>513</v>
      </c>
      <c r="B514" s="53">
        <v>39923</v>
      </c>
      <c r="C514" s="199" t="s">
        <v>239</v>
      </c>
      <c r="D514" s="199" t="s">
        <v>240</v>
      </c>
      <c r="E514" s="199">
        <v>47</v>
      </c>
      <c r="H514"/>
    </row>
    <row r="515" spans="1:8">
      <c r="A515" s="198">
        <v>514</v>
      </c>
      <c r="B515" s="53">
        <v>39924</v>
      </c>
      <c r="C515" s="199" t="s">
        <v>239</v>
      </c>
      <c r="D515" s="199" t="s">
        <v>240</v>
      </c>
      <c r="E515" s="199">
        <v>50</v>
      </c>
      <c r="H515"/>
    </row>
    <row r="516" spans="1:8">
      <c r="A516" s="198">
        <v>515</v>
      </c>
      <c r="B516" s="53">
        <v>39924</v>
      </c>
      <c r="C516" s="199" t="s">
        <v>239</v>
      </c>
      <c r="D516" s="199" t="s">
        <v>240</v>
      </c>
      <c r="E516" s="199">
        <v>60</v>
      </c>
      <c r="H516"/>
    </row>
    <row r="517" spans="1:8">
      <c r="A517" s="198">
        <v>516</v>
      </c>
      <c r="B517" s="53">
        <v>39924</v>
      </c>
      <c r="C517" s="199" t="s">
        <v>249</v>
      </c>
      <c r="D517" s="199" t="s">
        <v>249</v>
      </c>
      <c r="E517" s="199">
        <v>500</v>
      </c>
      <c r="H517"/>
    </row>
    <row r="518" spans="1:8">
      <c r="A518" s="198">
        <v>517</v>
      </c>
      <c r="B518" s="53">
        <v>39924</v>
      </c>
      <c r="C518" s="199" t="s">
        <v>237</v>
      </c>
      <c r="D518" s="199" t="s">
        <v>252</v>
      </c>
      <c r="E518" s="199">
        <v>584</v>
      </c>
      <c r="H518"/>
    </row>
    <row r="519" spans="1:8">
      <c r="A519" s="198">
        <v>518</v>
      </c>
      <c r="B519" s="53">
        <v>39924</v>
      </c>
      <c r="C519" s="199" t="s">
        <v>239</v>
      </c>
      <c r="D519" s="199" t="s">
        <v>240</v>
      </c>
      <c r="E519" s="199">
        <v>633</v>
      </c>
      <c r="H519"/>
    </row>
    <row r="520" spans="1:8">
      <c r="A520" s="198">
        <v>519</v>
      </c>
      <c r="B520" s="53">
        <v>39924</v>
      </c>
      <c r="C520" s="199" t="s">
        <v>237</v>
      </c>
      <c r="D520" s="199" t="s">
        <v>238</v>
      </c>
      <c r="E520" s="199">
        <v>5</v>
      </c>
      <c r="H520"/>
    </row>
    <row r="521" spans="1:8">
      <c r="A521" s="198">
        <v>520</v>
      </c>
      <c r="B521" s="53">
        <v>39924</v>
      </c>
      <c r="C521" s="199" t="s">
        <v>237</v>
      </c>
      <c r="D521" s="199" t="s">
        <v>238</v>
      </c>
      <c r="E521" s="199">
        <v>163</v>
      </c>
      <c r="H521"/>
    </row>
    <row r="522" spans="1:8">
      <c r="A522" s="198">
        <v>521</v>
      </c>
      <c r="B522" s="53">
        <v>39924</v>
      </c>
      <c r="C522" s="199" t="s">
        <v>237</v>
      </c>
      <c r="D522" s="199" t="s">
        <v>238</v>
      </c>
      <c r="E522" s="199">
        <v>43</v>
      </c>
      <c r="H522"/>
    </row>
    <row r="523" spans="1:8">
      <c r="A523" s="198">
        <v>522</v>
      </c>
      <c r="B523" s="53">
        <v>39924</v>
      </c>
      <c r="C523" s="199" t="s">
        <v>239</v>
      </c>
      <c r="D523" s="199" t="s">
        <v>240</v>
      </c>
      <c r="E523" s="199">
        <v>531</v>
      </c>
      <c r="H523"/>
    </row>
    <row r="524" spans="1:8">
      <c r="A524" s="198">
        <v>523</v>
      </c>
      <c r="B524" s="53">
        <v>39924</v>
      </c>
      <c r="C524" s="199" t="s">
        <v>239</v>
      </c>
      <c r="D524" s="199" t="s">
        <v>240</v>
      </c>
      <c r="E524" s="199">
        <v>132</v>
      </c>
      <c r="H524"/>
    </row>
    <row r="525" spans="1:8">
      <c r="A525" s="198">
        <v>524</v>
      </c>
      <c r="B525" s="53">
        <v>39924</v>
      </c>
      <c r="C525" s="199" t="s">
        <v>237</v>
      </c>
      <c r="D525" s="199" t="s">
        <v>238</v>
      </c>
      <c r="E525" s="199">
        <v>471</v>
      </c>
      <c r="H525"/>
    </row>
    <row r="526" spans="1:8">
      <c r="A526" s="198">
        <v>525</v>
      </c>
      <c r="B526" s="53">
        <v>39924</v>
      </c>
      <c r="C526" s="199" t="s">
        <v>239</v>
      </c>
      <c r="D526" s="199" t="s">
        <v>240</v>
      </c>
      <c r="E526" s="199">
        <v>111</v>
      </c>
      <c r="H526"/>
    </row>
    <row r="527" spans="1:8">
      <c r="A527" s="198">
        <v>526</v>
      </c>
      <c r="B527" s="53">
        <v>39924</v>
      </c>
      <c r="C527" s="199" t="s">
        <v>239</v>
      </c>
      <c r="D527" s="199" t="s">
        <v>240</v>
      </c>
      <c r="E527" s="199">
        <v>147</v>
      </c>
      <c r="H527"/>
    </row>
    <row r="528" spans="1:8">
      <c r="A528" s="198">
        <v>527</v>
      </c>
      <c r="B528" s="53">
        <v>39924</v>
      </c>
      <c r="C528" s="199" t="s">
        <v>239</v>
      </c>
      <c r="D528" s="199" t="s">
        <v>240</v>
      </c>
      <c r="E528" s="199">
        <v>290</v>
      </c>
      <c r="H528"/>
    </row>
    <row r="529" spans="1:8">
      <c r="A529" s="198">
        <v>528</v>
      </c>
      <c r="B529" s="53">
        <v>39924</v>
      </c>
      <c r="C529" s="199" t="s">
        <v>239</v>
      </c>
      <c r="D529" s="199" t="s">
        <v>240</v>
      </c>
      <c r="E529" s="199">
        <v>164</v>
      </c>
      <c r="H529"/>
    </row>
    <row r="530" spans="1:8">
      <c r="A530" s="198">
        <v>529</v>
      </c>
      <c r="B530" s="53">
        <v>39924</v>
      </c>
      <c r="C530" s="199" t="s">
        <v>237</v>
      </c>
      <c r="D530" s="199" t="s">
        <v>238</v>
      </c>
      <c r="E530" s="199">
        <v>99</v>
      </c>
      <c r="H530"/>
    </row>
    <row r="531" spans="1:8">
      <c r="A531" s="198">
        <v>530</v>
      </c>
      <c r="B531" s="53">
        <v>39924</v>
      </c>
      <c r="C531" s="199" t="s">
        <v>239</v>
      </c>
      <c r="D531" s="199" t="s">
        <v>240</v>
      </c>
      <c r="E531" s="199">
        <v>48</v>
      </c>
      <c r="H531"/>
    </row>
    <row r="532" spans="1:8">
      <c r="A532" s="198">
        <v>531</v>
      </c>
      <c r="B532" s="53">
        <v>39925</v>
      </c>
      <c r="C532" s="199" t="s">
        <v>239</v>
      </c>
      <c r="D532" s="199" t="s">
        <v>240</v>
      </c>
      <c r="E532" s="199">
        <v>30</v>
      </c>
      <c r="H532"/>
    </row>
    <row r="533" spans="1:8">
      <c r="A533" s="198">
        <v>532</v>
      </c>
      <c r="B533" s="53">
        <v>39926</v>
      </c>
      <c r="C533" s="199" t="s">
        <v>239</v>
      </c>
      <c r="D533" s="199" t="s">
        <v>240</v>
      </c>
      <c r="E533" s="199">
        <v>30</v>
      </c>
      <c r="H533"/>
    </row>
    <row r="534" spans="1:8">
      <c r="A534" s="198">
        <v>533</v>
      </c>
      <c r="B534" s="53">
        <v>39927</v>
      </c>
      <c r="C534" s="199" t="s">
        <v>239</v>
      </c>
      <c r="D534" s="199" t="s">
        <v>240</v>
      </c>
      <c r="E534" s="199">
        <v>48</v>
      </c>
      <c r="H534"/>
    </row>
    <row r="535" spans="1:8">
      <c r="A535" s="198">
        <v>534</v>
      </c>
      <c r="B535" s="53">
        <v>39929</v>
      </c>
      <c r="C535" s="199" t="s">
        <v>245</v>
      </c>
      <c r="D535" s="199" t="s">
        <v>246</v>
      </c>
      <c r="E535" s="199">
        <v>40</v>
      </c>
      <c r="H535"/>
    </row>
    <row r="536" spans="1:8">
      <c r="A536" s="198">
        <v>535</v>
      </c>
      <c r="B536" s="53">
        <v>39929</v>
      </c>
      <c r="C536" s="199" t="s">
        <v>237</v>
      </c>
      <c r="D536" s="199" t="s">
        <v>238</v>
      </c>
      <c r="E536" s="199">
        <v>500</v>
      </c>
      <c r="H536"/>
    </row>
    <row r="537" spans="1:8">
      <c r="A537" s="198">
        <v>536</v>
      </c>
      <c r="B537" s="53">
        <v>39929</v>
      </c>
      <c r="C537" s="199" t="s">
        <v>248</v>
      </c>
      <c r="D537" s="199" t="s">
        <v>255</v>
      </c>
      <c r="E537" s="199">
        <v>830</v>
      </c>
      <c r="H537"/>
    </row>
    <row r="538" spans="1:8">
      <c r="A538" s="198">
        <v>537</v>
      </c>
      <c r="B538" s="53">
        <v>39929</v>
      </c>
      <c r="C538" s="199" t="s">
        <v>243</v>
      </c>
      <c r="D538" s="199" t="s">
        <v>251</v>
      </c>
      <c r="E538" s="199">
        <v>239</v>
      </c>
      <c r="H538"/>
    </row>
    <row r="539" spans="1:8">
      <c r="A539" s="198">
        <v>538</v>
      </c>
      <c r="B539" s="53">
        <v>39929</v>
      </c>
      <c r="C539" s="199" t="s">
        <v>241</v>
      </c>
      <c r="D539" s="199" t="s">
        <v>257</v>
      </c>
      <c r="E539" s="199">
        <v>400</v>
      </c>
      <c r="H539"/>
    </row>
    <row r="540" spans="1:8">
      <c r="A540" s="198">
        <v>539</v>
      </c>
      <c r="B540" s="53">
        <v>39929</v>
      </c>
      <c r="C540" s="199" t="s">
        <v>239</v>
      </c>
      <c r="D540" s="199" t="s">
        <v>240</v>
      </c>
      <c r="E540" s="199">
        <v>57</v>
      </c>
      <c r="H540"/>
    </row>
    <row r="541" spans="1:8">
      <c r="A541" s="198">
        <v>540</v>
      </c>
      <c r="B541" s="53">
        <v>39929</v>
      </c>
      <c r="C541" s="199" t="s">
        <v>248</v>
      </c>
      <c r="D541" s="199" t="s">
        <v>248</v>
      </c>
      <c r="E541" s="199">
        <v>945</v>
      </c>
      <c r="H541"/>
    </row>
    <row r="542" spans="1:8">
      <c r="A542" s="198">
        <v>541</v>
      </c>
      <c r="B542" s="53">
        <v>39929</v>
      </c>
      <c r="C542" s="199" t="s">
        <v>248</v>
      </c>
      <c r="D542" s="199" t="s">
        <v>248</v>
      </c>
      <c r="E542" s="199">
        <v>2445</v>
      </c>
      <c r="H542"/>
    </row>
    <row r="543" spans="1:8">
      <c r="A543" s="198">
        <v>542</v>
      </c>
      <c r="B543" s="53">
        <v>39929</v>
      </c>
      <c r="C543" s="199" t="s">
        <v>248</v>
      </c>
      <c r="D543" s="199" t="s">
        <v>248</v>
      </c>
      <c r="E543" s="199">
        <v>14734</v>
      </c>
      <c r="H543"/>
    </row>
    <row r="544" spans="1:8">
      <c r="A544" s="198">
        <v>543</v>
      </c>
      <c r="B544" s="53">
        <v>39929</v>
      </c>
      <c r="C544" s="199" t="s">
        <v>248</v>
      </c>
      <c r="D544" s="199" t="s">
        <v>248</v>
      </c>
      <c r="E544" s="199">
        <v>797</v>
      </c>
      <c r="H544"/>
    </row>
    <row r="545" spans="1:8">
      <c r="A545" s="198">
        <v>544</v>
      </c>
      <c r="B545" s="53">
        <v>39929</v>
      </c>
      <c r="C545" s="199" t="s">
        <v>248</v>
      </c>
      <c r="D545" s="199" t="s">
        <v>248</v>
      </c>
      <c r="E545" s="199">
        <v>1497</v>
      </c>
      <c r="H545"/>
    </row>
    <row r="546" spans="1:8">
      <c r="A546" s="198">
        <v>545</v>
      </c>
      <c r="B546" s="53">
        <v>39929</v>
      </c>
      <c r="C546" s="199" t="s">
        <v>248</v>
      </c>
      <c r="D546" s="199" t="s">
        <v>248</v>
      </c>
      <c r="E546" s="199">
        <v>699</v>
      </c>
      <c r="H546"/>
    </row>
    <row r="547" spans="1:8">
      <c r="A547" s="198">
        <v>546</v>
      </c>
      <c r="B547" s="53">
        <v>39929</v>
      </c>
      <c r="C547" s="199" t="s">
        <v>248</v>
      </c>
      <c r="D547" s="199" t="s">
        <v>248</v>
      </c>
      <c r="E547" s="199">
        <v>797</v>
      </c>
      <c r="H547"/>
    </row>
    <row r="548" spans="1:8">
      <c r="A548" s="198">
        <v>547</v>
      </c>
      <c r="B548" s="53">
        <v>39929</v>
      </c>
      <c r="C548" s="199" t="s">
        <v>248</v>
      </c>
      <c r="D548" s="199" t="s">
        <v>248</v>
      </c>
      <c r="E548" s="199">
        <v>897</v>
      </c>
      <c r="H548"/>
    </row>
    <row r="549" spans="1:8">
      <c r="A549" s="198">
        <v>548</v>
      </c>
      <c r="B549" s="53">
        <v>39929</v>
      </c>
      <c r="C549" s="199" t="s">
        <v>248</v>
      </c>
      <c r="D549" s="199" t="s">
        <v>248</v>
      </c>
      <c r="E549" s="199">
        <v>1097</v>
      </c>
      <c r="H549"/>
    </row>
    <row r="550" spans="1:8">
      <c r="A550" s="198">
        <v>549</v>
      </c>
      <c r="B550" s="53">
        <v>39929</v>
      </c>
      <c r="C550" s="199" t="s">
        <v>248</v>
      </c>
      <c r="D550" s="199" t="s">
        <v>248</v>
      </c>
      <c r="E550" s="199">
        <v>5290</v>
      </c>
      <c r="H550"/>
    </row>
    <row r="551" spans="1:8">
      <c r="A551" s="198">
        <v>550</v>
      </c>
      <c r="B551" s="53">
        <v>39929</v>
      </c>
      <c r="C551" s="199" t="s">
        <v>248</v>
      </c>
      <c r="D551" s="199" t="s">
        <v>248</v>
      </c>
      <c r="E551" s="199">
        <v>475.3</v>
      </c>
      <c r="H551"/>
    </row>
    <row r="552" spans="1:8">
      <c r="A552" s="198">
        <v>551</v>
      </c>
      <c r="B552" s="53">
        <v>39929</v>
      </c>
      <c r="C552" s="199" t="s">
        <v>248</v>
      </c>
      <c r="D552" s="199" t="s">
        <v>248</v>
      </c>
      <c r="E552" s="199">
        <v>4600</v>
      </c>
      <c r="H552"/>
    </row>
    <row r="553" spans="1:8">
      <c r="A553" s="198">
        <v>552</v>
      </c>
      <c r="B553" s="53">
        <v>39929</v>
      </c>
      <c r="C553" s="199" t="s">
        <v>248</v>
      </c>
      <c r="D553" s="199" t="s">
        <v>248</v>
      </c>
      <c r="E553" s="199">
        <v>3000</v>
      </c>
      <c r="H553"/>
    </row>
    <row r="554" spans="1:8">
      <c r="A554" s="198">
        <v>553</v>
      </c>
      <c r="B554" s="53">
        <v>39929</v>
      </c>
      <c r="C554" s="199" t="s">
        <v>248</v>
      </c>
      <c r="D554" s="199" t="s">
        <v>248</v>
      </c>
      <c r="E554" s="199">
        <v>3000</v>
      </c>
      <c r="H554"/>
    </row>
    <row r="555" spans="1:8">
      <c r="A555" s="198">
        <v>554</v>
      </c>
      <c r="B555" s="53">
        <v>39929</v>
      </c>
      <c r="C555" s="199" t="s">
        <v>248</v>
      </c>
      <c r="D555" s="199" t="s">
        <v>260</v>
      </c>
      <c r="E555" s="199">
        <v>3995</v>
      </c>
      <c r="H555"/>
    </row>
    <row r="556" spans="1:8">
      <c r="A556" s="198">
        <v>555</v>
      </c>
      <c r="B556" s="53">
        <v>39929</v>
      </c>
      <c r="C556" s="199" t="s">
        <v>248</v>
      </c>
      <c r="D556" s="199" t="s">
        <v>260</v>
      </c>
      <c r="E556" s="199">
        <v>949</v>
      </c>
      <c r="H556"/>
    </row>
    <row r="557" spans="1:8">
      <c r="A557" s="198">
        <v>556</v>
      </c>
      <c r="B557" s="53">
        <v>39929</v>
      </c>
      <c r="C557" s="199" t="s">
        <v>241</v>
      </c>
      <c r="D557" s="199" t="s">
        <v>242</v>
      </c>
      <c r="E557" s="199">
        <v>226</v>
      </c>
      <c r="H557"/>
    </row>
    <row r="558" spans="1:8">
      <c r="A558" s="198">
        <v>557</v>
      </c>
      <c r="B558" s="53">
        <v>39929</v>
      </c>
      <c r="C558" s="199" t="s">
        <v>241</v>
      </c>
      <c r="D558" s="199" t="s">
        <v>257</v>
      </c>
      <c r="E558" s="199">
        <v>579</v>
      </c>
      <c r="H558"/>
    </row>
    <row r="559" spans="1:8">
      <c r="A559" s="198">
        <v>558</v>
      </c>
      <c r="B559" s="53">
        <v>39929</v>
      </c>
      <c r="C559" s="199" t="s">
        <v>241</v>
      </c>
      <c r="D559" s="199" t="s">
        <v>257</v>
      </c>
      <c r="E559" s="199">
        <v>138</v>
      </c>
      <c r="H559"/>
    </row>
    <row r="560" spans="1:8">
      <c r="A560" s="198">
        <v>559</v>
      </c>
      <c r="B560" s="53">
        <v>39929</v>
      </c>
      <c r="C560" s="199" t="s">
        <v>239</v>
      </c>
      <c r="D560" s="199" t="s">
        <v>240</v>
      </c>
      <c r="E560" s="199">
        <v>226</v>
      </c>
      <c r="H560"/>
    </row>
    <row r="561" spans="1:8">
      <c r="A561" s="198">
        <v>560</v>
      </c>
      <c r="B561" s="53">
        <v>39929</v>
      </c>
      <c r="C561" s="199" t="s">
        <v>239</v>
      </c>
      <c r="D561" s="199" t="s">
        <v>240</v>
      </c>
      <c r="E561" s="199">
        <v>155</v>
      </c>
      <c r="H561"/>
    </row>
    <row r="562" spans="1:8">
      <c r="A562" s="198">
        <v>561</v>
      </c>
      <c r="B562" s="53">
        <v>39929</v>
      </c>
      <c r="C562" s="199" t="s">
        <v>239</v>
      </c>
      <c r="D562" s="199" t="s">
        <v>240</v>
      </c>
      <c r="E562" s="199">
        <v>37</v>
      </c>
      <c r="H562"/>
    </row>
    <row r="563" spans="1:8">
      <c r="A563" s="198">
        <v>562</v>
      </c>
      <c r="B563" s="53">
        <v>39929</v>
      </c>
      <c r="C563" s="199" t="s">
        <v>239</v>
      </c>
      <c r="D563" s="199" t="s">
        <v>240</v>
      </c>
      <c r="E563" s="199">
        <v>98</v>
      </c>
      <c r="H563"/>
    </row>
    <row r="564" spans="1:8">
      <c r="A564" s="198">
        <v>563</v>
      </c>
      <c r="B564" s="53">
        <v>39929</v>
      </c>
      <c r="C564" s="199" t="s">
        <v>239</v>
      </c>
      <c r="D564" s="199" t="s">
        <v>240</v>
      </c>
      <c r="E564" s="199">
        <v>70</v>
      </c>
      <c r="H564"/>
    </row>
    <row r="565" spans="1:8">
      <c r="A565" s="198">
        <v>564</v>
      </c>
      <c r="B565" s="53">
        <v>39929</v>
      </c>
      <c r="C565" s="199" t="s">
        <v>239</v>
      </c>
      <c r="D565" s="199" t="s">
        <v>240</v>
      </c>
      <c r="E565" s="199">
        <v>39</v>
      </c>
      <c r="H565"/>
    </row>
    <row r="566" spans="1:8">
      <c r="A566" s="198">
        <v>565</v>
      </c>
      <c r="B566" s="53">
        <v>39929</v>
      </c>
      <c r="C566" s="199" t="s">
        <v>239</v>
      </c>
      <c r="D566" s="199" t="s">
        <v>240</v>
      </c>
      <c r="E566" s="199">
        <v>58</v>
      </c>
      <c r="H566"/>
    </row>
    <row r="567" spans="1:8">
      <c r="A567" s="198">
        <v>566</v>
      </c>
      <c r="B567" s="53">
        <v>39929</v>
      </c>
      <c r="C567" s="199" t="s">
        <v>239</v>
      </c>
      <c r="D567" s="199" t="s">
        <v>240</v>
      </c>
      <c r="E567" s="199">
        <v>17</v>
      </c>
      <c r="H567"/>
    </row>
    <row r="568" spans="1:8">
      <c r="A568" s="198">
        <v>567</v>
      </c>
      <c r="B568" s="53">
        <v>39929</v>
      </c>
      <c r="C568" s="199" t="s">
        <v>237</v>
      </c>
      <c r="D568" s="199" t="s">
        <v>238</v>
      </c>
      <c r="E568" s="199">
        <v>92</v>
      </c>
      <c r="H568"/>
    </row>
    <row r="569" spans="1:8">
      <c r="A569" s="198">
        <v>568</v>
      </c>
      <c r="B569" s="53">
        <v>39929</v>
      </c>
      <c r="C569" s="199" t="s">
        <v>237</v>
      </c>
      <c r="D569" s="199" t="s">
        <v>238</v>
      </c>
      <c r="E569" s="199">
        <v>229</v>
      </c>
      <c r="H569"/>
    </row>
    <row r="570" spans="1:8">
      <c r="A570" s="198">
        <v>569</v>
      </c>
      <c r="B570" s="53">
        <v>39929</v>
      </c>
      <c r="C570" s="199" t="s">
        <v>237</v>
      </c>
      <c r="D570" s="199" t="s">
        <v>238</v>
      </c>
      <c r="E570" s="199">
        <v>35</v>
      </c>
      <c r="H570"/>
    </row>
    <row r="571" spans="1:8">
      <c r="A571" s="198">
        <v>570</v>
      </c>
      <c r="B571" s="53">
        <v>39929</v>
      </c>
      <c r="C571" s="199" t="s">
        <v>237</v>
      </c>
      <c r="D571" s="199" t="s">
        <v>238</v>
      </c>
      <c r="E571" s="199">
        <v>125</v>
      </c>
      <c r="H571"/>
    </row>
    <row r="572" spans="1:8">
      <c r="A572" s="198">
        <v>571</v>
      </c>
      <c r="B572" s="53">
        <v>39929</v>
      </c>
      <c r="C572" s="199" t="s">
        <v>237</v>
      </c>
      <c r="D572" s="199" t="s">
        <v>238</v>
      </c>
      <c r="E572" s="199">
        <v>111</v>
      </c>
      <c r="H572"/>
    </row>
    <row r="573" spans="1:8">
      <c r="A573" s="198">
        <v>572</v>
      </c>
      <c r="B573" s="53">
        <v>39929</v>
      </c>
      <c r="C573" s="199" t="s">
        <v>237</v>
      </c>
      <c r="D573" s="199" t="s">
        <v>238</v>
      </c>
      <c r="E573" s="199">
        <v>130</v>
      </c>
      <c r="H573"/>
    </row>
    <row r="574" spans="1:8">
      <c r="A574" s="198">
        <v>573</v>
      </c>
      <c r="B574" s="53">
        <v>39929</v>
      </c>
      <c r="C574" s="199" t="s">
        <v>237</v>
      </c>
      <c r="D574" s="199" t="s">
        <v>238</v>
      </c>
      <c r="E574" s="199">
        <v>222</v>
      </c>
      <c r="H574"/>
    </row>
    <row r="575" spans="1:8">
      <c r="A575" s="198">
        <v>574</v>
      </c>
      <c r="B575" s="53">
        <v>39929</v>
      </c>
      <c r="C575" s="199" t="s">
        <v>241</v>
      </c>
      <c r="D575" s="199" t="s">
        <v>242</v>
      </c>
      <c r="E575" s="199">
        <v>82</v>
      </c>
      <c r="H575"/>
    </row>
    <row r="576" spans="1:8">
      <c r="A576" s="198">
        <v>575</v>
      </c>
      <c r="B576" s="53">
        <v>39929</v>
      </c>
      <c r="C576" s="199" t="s">
        <v>241</v>
      </c>
      <c r="D576" s="199" t="s">
        <v>242</v>
      </c>
      <c r="E576" s="199">
        <v>83</v>
      </c>
      <c r="H576"/>
    </row>
    <row r="577" spans="1:8">
      <c r="A577" s="198">
        <v>576</v>
      </c>
      <c r="B577" s="53">
        <v>39929</v>
      </c>
      <c r="C577" s="199" t="s">
        <v>237</v>
      </c>
      <c r="D577" s="199" t="s">
        <v>238</v>
      </c>
      <c r="E577" s="199">
        <v>43</v>
      </c>
      <c r="H577"/>
    </row>
    <row r="578" spans="1:8">
      <c r="A578" s="198">
        <v>577</v>
      </c>
      <c r="B578" s="53">
        <v>39929</v>
      </c>
      <c r="C578" s="199" t="s">
        <v>237</v>
      </c>
      <c r="D578" s="199" t="s">
        <v>238</v>
      </c>
      <c r="E578" s="199">
        <v>149</v>
      </c>
      <c r="H578"/>
    </row>
    <row r="579" spans="1:8">
      <c r="A579" s="198">
        <v>578</v>
      </c>
      <c r="B579" s="53">
        <v>39930</v>
      </c>
      <c r="C579" s="199" t="s">
        <v>239</v>
      </c>
      <c r="D579" s="199" t="s">
        <v>240</v>
      </c>
      <c r="E579" s="199">
        <v>30</v>
      </c>
      <c r="H579"/>
    </row>
    <row r="580" spans="1:8">
      <c r="A580" s="198">
        <v>579</v>
      </c>
      <c r="B580" s="53">
        <v>39930</v>
      </c>
      <c r="C580" s="199" t="s">
        <v>243</v>
      </c>
      <c r="D580" s="199" t="s">
        <v>244</v>
      </c>
      <c r="E580" s="199">
        <v>50</v>
      </c>
      <c r="H580"/>
    </row>
    <row r="581" spans="1:8">
      <c r="A581" s="198">
        <v>580</v>
      </c>
      <c r="B581" s="53">
        <v>39931</v>
      </c>
      <c r="C581" s="199" t="s">
        <v>239</v>
      </c>
      <c r="D581" s="199" t="s">
        <v>240</v>
      </c>
      <c r="E581" s="199">
        <v>27</v>
      </c>
      <c r="H581"/>
    </row>
    <row r="582" spans="1:8">
      <c r="A582" s="198">
        <v>581</v>
      </c>
      <c r="B582" s="53">
        <v>39931</v>
      </c>
      <c r="C582" s="199" t="s">
        <v>239</v>
      </c>
      <c r="D582" s="199" t="s">
        <v>240</v>
      </c>
      <c r="E582" s="199">
        <v>26</v>
      </c>
      <c r="H582"/>
    </row>
    <row r="583" spans="1:8">
      <c r="A583" s="198">
        <v>582</v>
      </c>
      <c r="B583" s="53">
        <v>39931</v>
      </c>
      <c r="C583" s="199" t="s">
        <v>239</v>
      </c>
      <c r="D583" s="199" t="s">
        <v>240</v>
      </c>
      <c r="E583" s="199">
        <v>23</v>
      </c>
      <c r="H583"/>
    </row>
    <row r="584" spans="1:8">
      <c r="A584" s="198">
        <v>583</v>
      </c>
      <c r="B584" s="53">
        <v>39932</v>
      </c>
      <c r="C584" s="199" t="s">
        <v>239</v>
      </c>
      <c r="D584" s="199" t="s">
        <v>240</v>
      </c>
      <c r="E584" s="199">
        <v>96</v>
      </c>
      <c r="H584"/>
    </row>
    <row r="585" spans="1:8">
      <c r="A585" s="198">
        <v>584</v>
      </c>
      <c r="B585" s="53">
        <v>39932</v>
      </c>
      <c r="C585" s="199" t="s">
        <v>241</v>
      </c>
      <c r="D585" s="199" t="s">
        <v>259</v>
      </c>
      <c r="E585" s="199">
        <v>700</v>
      </c>
      <c r="H585"/>
    </row>
    <row r="586" spans="1:8">
      <c r="A586" s="198">
        <v>585</v>
      </c>
      <c r="B586" s="53">
        <v>39932</v>
      </c>
      <c r="C586" s="199" t="s">
        <v>241</v>
      </c>
      <c r="D586" s="199" t="s">
        <v>259</v>
      </c>
      <c r="E586" s="199">
        <v>150</v>
      </c>
      <c r="H586"/>
    </row>
    <row r="587" spans="1:8">
      <c r="A587" s="198">
        <v>586</v>
      </c>
      <c r="B587" s="53">
        <v>39932</v>
      </c>
      <c r="C587" s="199" t="s">
        <v>245</v>
      </c>
      <c r="D587" s="199" t="s">
        <v>246</v>
      </c>
      <c r="E587" s="199">
        <v>14</v>
      </c>
      <c r="H587"/>
    </row>
    <row r="588" spans="1:8">
      <c r="A588" s="198">
        <v>587</v>
      </c>
      <c r="B588" s="53">
        <v>39932</v>
      </c>
      <c r="C588" s="199" t="s">
        <v>245</v>
      </c>
      <c r="D588" s="199" t="s">
        <v>246</v>
      </c>
      <c r="E588" s="199">
        <v>110</v>
      </c>
      <c r="H588"/>
    </row>
    <row r="589" spans="1:8">
      <c r="A589" s="198">
        <v>588</v>
      </c>
      <c r="B589" s="53">
        <v>39932</v>
      </c>
      <c r="C589" s="199" t="s">
        <v>245</v>
      </c>
      <c r="D589" s="199" t="s">
        <v>246</v>
      </c>
      <c r="E589" s="199">
        <v>75</v>
      </c>
      <c r="H589"/>
    </row>
    <row r="590" spans="1:8">
      <c r="A590" s="198">
        <v>589</v>
      </c>
      <c r="B590" s="53">
        <v>39933</v>
      </c>
      <c r="C590" s="199" t="s">
        <v>245</v>
      </c>
      <c r="D590" s="199" t="s">
        <v>246</v>
      </c>
      <c r="E590" s="199">
        <v>14</v>
      </c>
      <c r="H590"/>
    </row>
    <row r="591" spans="1:8">
      <c r="A591" s="198">
        <v>590</v>
      </c>
      <c r="B591" s="53">
        <v>39933</v>
      </c>
      <c r="C591" s="199" t="s">
        <v>245</v>
      </c>
      <c r="D591" s="199" t="s">
        <v>250</v>
      </c>
      <c r="E591" s="199">
        <v>4500</v>
      </c>
      <c r="H591"/>
    </row>
    <row r="592" spans="1:8">
      <c r="A592" s="198">
        <v>591</v>
      </c>
      <c r="B592" s="53">
        <v>39933</v>
      </c>
      <c r="C592" s="199" t="s">
        <v>239</v>
      </c>
      <c r="D592" s="199" t="s">
        <v>240</v>
      </c>
      <c r="E592" s="199">
        <v>48</v>
      </c>
      <c r="H592"/>
    </row>
    <row r="593" spans="1:8">
      <c r="A593" s="198">
        <v>592</v>
      </c>
      <c r="B593" s="53">
        <v>39933</v>
      </c>
      <c r="C593" s="199" t="s">
        <v>241</v>
      </c>
      <c r="D593" s="199" t="s">
        <v>257</v>
      </c>
      <c r="E593" s="199">
        <v>2100</v>
      </c>
      <c r="H593"/>
    </row>
    <row r="594" spans="1:8">
      <c r="A594" s="198">
        <v>593</v>
      </c>
      <c r="B594" s="53">
        <v>39933</v>
      </c>
      <c r="C594" s="199" t="s">
        <v>243</v>
      </c>
      <c r="D594" s="199" t="s">
        <v>251</v>
      </c>
      <c r="E594" s="199">
        <v>1000</v>
      </c>
      <c r="H594"/>
    </row>
    <row r="595" spans="1:8">
      <c r="A595" s="198">
        <v>594</v>
      </c>
      <c r="B595" s="53">
        <v>39933</v>
      </c>
      <c r="C595" s="199" t="s">
        <v>239</v>
      </c>
      <c r="D595" s="199" t="s">
        <v>254</v>
      </c>
      <c r="E595" s="199">
        <v>600</v>
      </c>
      <c r="H595"/>
    </row>
    <row r="596" spans="1:8">
      <c r="A596" s="198">
        <v>595</v>
      </c>
      <c r="B596" s="53">
        <v>39933</v>
      </c>
      <c r="C596" s="199" t="s">
        <v>245</v>
      </c>
      <c r="D596" s="199" t="s">
        <v>246</v>
      </c>
      <c r="E596" s="199">
        <v>255</v>
      </c>
      <c r="H596"/>
    </row>
    <row r="597" spans="1:8">
      <c r="A597" s="198">
        <v>596</v>
      </c>
      <c r="B597" s="53">
        <v>39933</v>
      </c>
      <c r="C597" s="199" t="s">
        <v>245</v>
      </c>
      <c r="D597" s="199" t="s">
        <v>246</v>
      </c>
      <c r="E597" s="199">
        <v>207</v>
      </c>
      <c r="H597"/>
    </row>
    <row r="598" spans="1:8">
      <c r="A598" s="198">
        <v>597</v>
      </c>
      <c r="B598" s="53">
        <v>39934</v>
      </c>
      <c r="C598" s="199" t="s">
        <v>245</v>
      </c>
      <c r="D598" s="199" t="s">
        <v>246</v>
      </c>
      <c r="E598" s="199">
        <v>255</v>
      </c>
      <c r="H598"/>
    </row>
    <row r="599" spans="1:8">
      <c r="A599" s="198">
        <v>598</v>
      </c>
      <c r="B599" s="53">
        <v>39934</v>
      </c>
      <c r="C599" s="199" t="s">
        <v>239</v>
      </c>
      <c r="D599" s="199" t="s">
        <v>240</v>
      </c>
      <c r="E599" s="199">
        <v>39</v>
      </c>
      <c r="H599"/>
    </row>
    <row r="600" spans="1:8">
      <c r="A600" s="198">
        <v>599</v>
      </c>
      <c r="B600" s="53">
        <v>39934</v>
      </c>
      <c r="C600" s="199" t="s">
        <v>239</v>
      </c>
      <c r="D600" s="199" t="s">
        <v>240</v>
      </c>
      <c r="E600" s="199">
        <v>120</v>
      </c>
      <c r="H600"/>
    </row>
    <row r="601" spans="1:8">
      <c r="A601" s="198">
        <v>600</v>
      </c>
      <c r="B601" s="53">
        <v>39934</v>
      </c>
      <c r="C601" s="199" t="s">
        <v>239</v>
      </c>
      <c r="D601" s="199" t="s">
        <v>240</v>
      </c>
      <c r="E601" s="199">
        <v>158</v>
      </c>
      <c r="H601"/>
    </row>
    <row r="602" spans="1:8">
      <c r="A602" s="198">
        <v>601</v>
      </c>
      <c r="B602" s="53">
        <v>39934</v>
      </c>
      <c r="C602" s="199" t="s">
        <v>239</v>
      </c>
      <c r="D602" s="199" t="s">
        <v>240</v>
      </c>
      <c r="E602" s="199">
        <v>69</v>
      </c>
      <c r="H602"/>
    </row>
    <row r="603" spans="1:8">
      <c r="A603" s="198">
        <v>602</v>
      </c>
      <c r="B603" s="53">
        <v>39934</v>
      </c>
      <c r="C603" s="199" t="s">
        <v>239</v>
      </c>
      <c r="D603" s="199" t="s">
        <v>240</v>
      </c>
      <c r="E603" s="199">
        <v>135</v>
      </c>
      <c r="H603"/>
    </row>
    <row r="604" spans="1:8">
      <c r="A604" s="198">
        <v>603</v>
      </c>
      <c r="B604" s="53">
        <v>39934</v>
      </c>
      <c r="C604" s="199" t="s">
        <v>239</v>
      </c>
      <c r="D604" s="199" t="s">
        <v>240</v>
      </c>
      <c r="E604" s="199">
        <v>49</v>
      </c>
      <c r="H604"/>
    </row>
    <row r="605" spans="1:8">
      <c r="A605" s="198">
        <v>604</v>
      </c>
      <c r="B605" s="53">
        <v>39934</v>
      </c>
      <c r="C605" s="199" t="s">
        <v>239</v>
      </c>
      <c r="D605" s="199" t="s">
        <v>240</v>
      </c>
      <c r="E605" s="199">
        <v>241</v>
      </c>
      <c r="H605"/>
    </row>
    <row r="606" spans="1:8">
      <c r="A606" s="198">
        <v>605</v>
      </c>
      <c r="B606" s="53">
        <v>39934</v>
      </c>
      <c r="C606" s="199" t="s">
        <v>239</v>
      </c>
      <c r="D606" s="199" t="s">
        <v>240</v>
      </c>
      <c r="E606" s="199">
        <v>172</v>
      </c>
      <c r="H606"/>
    </row>
    <row r="607" spans="1:8">
      <c r="A607" s="198">
        <v>606</v>
      </c>
      <c r="B607" s="53">
        <v>39934</v>
      </c>
      <c r="C607" s="199" t="s">
        <v>239</v>
      </c>
      <c r="D607" s="199" t="s">
        <v>240</v>
      </c>
      <c r="E607" s="199">
        <v>102</v>
      </c>
      <c r="H607"/>
    </row>
    <row r="608" spans="1:8">
      <c r="A608" s="198">
        <v>607</v>
      </c>
      <c r="B608" s="53">
        <v>39934</v>
      </c>
      <c r="C608" s="199" t="s">
        <v>248</v>
      </c>
      <c r="D608" s="199" t="s">
        <v>248</v>
      </c>
      <c r="E608" s="199">
        <v>564</v>
      </c>
      <c r="H608"/>
    </row>
    <row r="609" spans="1:8">
      <c r="A609" s="198">
        <v>608</v>
      </c>
      <c r="B609" s="53">
        <v>39934</v>
      </c>
      <c r="C609" s="199" t="s">
        <v>239</v>
      </c>
      <c r="D609" s="199" t="s">
        <v>240</v>
      </c>
      <c r="E609" s="199">
        <v>120</v>
      </c>
      <c r="H609"/>
    </row>
    <row r="610" spans="1:8">
      <c r="A610" s="198">
        <v>609</v>
      </c>
      <c r="B610" s="53">
        <v>39934</v>
      </c>
      <c r="C610" s="199" t="s">
        <v>239</v>
      </c>
      <c r="D610" s="199" t="s">
        <v>240</v>
      </c>
      <c r="E610" s="199">
        <v>18</v>
      </c>
      <c r="H610"/>
    </row>
    <row r="611" spans="1:8">
      <c r="A611" s="198">
        <v>610</v>
      </c>
      <c r="B611" s="53">
        <v>39934</v>
      </c>
      <c r="C611" s="199" t="s">
        <v>241</v>
      </c>
      <c r="D611" s="199" t="s">
        <v>242</v>
      </c>
      <c r="E611" s="199">
        <v>195</v>
      </c>
      <c r="H611"/>
    </row>
    <row r="612" spans="1:8">
      <c r="A612" s="198">
        <v>611</v>
      </c>
      <c r="B612" s="53">
        <v>39934</v>
      </c>
      <c r="C612" s="199" t="s">
        <v>237</v>
      </c>
      <c r="D612" s="199" t="s">
        <v>256</v>
      </c>
      <c r="E612" s="199">
        <v>700</v>
      </c>
      <c r="H612"/>
    </row>
    <row r="613" spans="1:8">
      <c r="A613" s="198">
        <v>612</v>
      </c>
      <c r="B613" s="53">
        <v>39934</v>
      </c>
      <c r="C613" s="199" t="s">
        <v>237</v>
      </c>
      <c r="D613" s="199" t="s">
        <v>238</v>
      </c>
      <c r="E613" s="199">
        <v>200</v>
      </c>
      <c r="H613"/>
    </row>
    <row r="614" spans="1:8">
      <c r="A614" s="198">
        <v>613</v>
      </c>
      <c r="B614" s="53">
        <v>39936</v>
      </c>
      <c r="C614" s="199" t="s">
        <v>249</v>
      </c>
      <c r="D614" s="199" t="s">
        <v>249</v>
      </c>
      <c r="E614" s="199">
        <v>300</v>
      </c>
      <c r="H614"/>
    </row>
    <row r="615" spans="1:8">
      <c r="A615" s="198">
        <v>614</v>
      </c>
      <c r="B615" s="53">
        <v>39936</v>
      </c>
      <c r="C615" s="199" t="s">
        <v>239</v>
      </c>
      <c r="D615" s="199" t="s">
        <v>240</v>
      </c>
      <c r="E615" s="199">
        <v>118</v>
      </c>
      <c r="H615"/>
    </row>
    <row r="616" spans="1:8">
      <c r="A616" s="198">
        <v>615</v>
      </c>
      <c r="B616" s="53">
        <v>39936</v>
      </c>
      <c r="C616" s="199" t="s">
        <v>241</v>
      </c>
      <c r="D616" s="199" t="s">
        <v>247</v>
      </c>
      <c r="E616" s="199">
        <v>59</v>
      </c>
      <c r="H616"/>
    </row>
    <row r="617" spans="1:8">
      <c r="A617" s="198">
        <v>616</v>
      </c>
      <c r="B617" s="53">
        <v>39937</v>
      </c>
      <c r="C617" s="199" t="s">
        <v>245</v>
      </c>
      <c r="D617" s="199" t="s">
        <v>253</v>
      </c>
      <c r="E617" s="199">
        <v>500</v>
      </c>
      <c r="H617"/>
    </row>
    <row r="618" spans="1:8">
      <c r="A618" s="198">
        <v>617</v>
      </c>
      <c r="B618" s="53">
        <v>39937</v>
      </c>
      <c r="C618" s="199" t="s">
        <v>243</v>
      </c>
      <c r="D618" s="199" t="s">
        <v>244</v>
      </c>
      <c r="E618" s="199">
        <v>1283</v>
      </c>
      <c r="H618"/>
    </row>
    <row r="619" spans="1:8">
      <c r="A619" s="198">
        <v>618</v>
      </c>
      <c r="B619" s="53">
        <v>39937</v>
      </c>
      <c r="C619" s="199" t="s">
        <v>245</v>
      </c>
      <c r="D619" s="199" t="s">
        <v>246</v>
      </c>
      <c r="E619" s="199">
        <v>50</v>
      </c>
      <c r="H619"/>
    </row>
    <row r="620" spans="1:8">
      <c r="A620" s="198">
        <v>619</v>
      </c>
      <c r="B620" s="53">
        <v>39937</v>
      </c>
      <c r="C620" s="199" t="s">
        <v>245</v>
      </c>
      <c r="D620" s="199" t="s">
        <v>253</v>
      </c>
      <c r="E620" s="199">
        <v>500</v>
      </c>
      <c r="H620"/>
    </row>
    <row r="621" spans="1:8">
      <c r="A621" s="198">
        <v>620</v>
      </c>
      <c r="B621" s="53">
        <v>39937</v>
      </c>
      <c r="C621" s="199" t="s">
        <v>239</v>
      </c>
      <c r="D621" s="199" t="s">
        <v>240</v>
      </c>
      <c r="E621" s="199">
        <v>230</v>
      </c>
      <c r="H621"/>
    </row>
    <row r="622" spans="1:8">
      <c r="A622" s="198">
        <v>621</v>
      </c>
      <c r="B622" s="53">
        <v>39937</v>
      </c>
      <c r="C622" s="199" t="s">
        <v>239</v>
      </c>
      <c r="D622" s="199" t="s">
        <v>240</v>
      </c>
      <c r="E622" s="199">
        <v>170</v>
      </c>
      <c r="H622"/>
    </row>
    <row r="623" spans="1:8">
      <c r="A623" s="198">
        <v>622</v>
      </c>
      <c r="B623" s="53">
        <v>39937</v>
      </c>
      <c r="C623" s="199" t="s">
        <v>239</v>
      </c>
      <c r="D623" s="199" t="s">
        <v>240</v>
      </c>
      <c r="E623" s="199">
        <v>268</v>
      </c>
      <c r="H623"/>
    </row>
    <row r="624" spans="1:8">
      <c r="A624" s="198">
        <v>623</v>
      </c>
      <c r="B624" s="53">
        <v>39937</v>
      </c>
      <c r="C624" s="199" t="s">
        <v>239</v>
      </c>
      <c r="D624" s="199" t="s">
        <v>240</v>
      </c>
      <c r="E624" s="199">
        <v>148</v>
      </c>
      <c r="H624"/>
    </row>
    <row r="625" spans="1:8">
      <c r="A625" s="198">
        <v>624</v>
      </c>
      <c r="B625" s="53">
        <v>39938</v>
      </c>
      <c r="C625" s="199" t="s">
        <v>239</v>
      </c>
      <c r="D625" s="199" t="s">
        <v>240</v>
      </c>
      <c r="E625" s="199">
        <v>60</v>
      </c>
      <c r="H625"/>
    </row>
    <row r="626" spans="1:8">
      <c r="A626" s="198">
        <v>625</v>
      </c>
      <c r="B626" s="53">
        <v>39939</v>
      </c>
      <c r="C626" s="199" t="s">
        <v>239</v>
      </c>
      <c r="D626" s="199" t="s">
        <v>240</v>
      </c>
      <c r="E626" s="199">
        <v>33</v>
      </c>
      <c r="H626"/>
    </row>
    <row r="627" spans="1:8">
      <c r="A627" s="198">
        <v>626</v>
      </c>
      <c r="B627" s="53">
        <v>39940</v>
      </c>
      <c r="C627" s="199" t="s">
        <v>239</v>
      </c>
      <c r="D627" s="199" t="s">
        <v>240</v>
      </c>
      <c r="E627" s="199">
        <v>35</v>
      </c>
      <c r="H627"/>
    </row>
    <row r="628" spans="1:8">
      <c r="A628" s="198">
        <v>627</v>
      </c>
      <c r="B628" s="53">
        <v>39940</v>
      </c>
      <c r="C628" s="199" t="s">
        <v>239</v>
      </c>
      <c r="D628" s="199" t="s">
        <v>240</v>
      </c>
      <c r="E628" s="199">
        <v>193</v>
      </c>
      <c r="H628"/>
    </row>
    <row r="629" spans="1:8">
      <c r="A629" s="198">
        <v>628</v>
      </c>
      <c r="B629" s="53">
        <v>39940</v>
      </c>
      <c r="C629" s="199" t="s">
        <v>239</v>
      </c>
      <c r="D629" s="199" t="s">
        <v>240</v>
      </c>
      <c r="E629" s="199">
        <v>25</v>
      </c>
      <c r="H629"/>
    </row>
    <row r="630" spans="1:8">
      <c r="A630" s="198">
        <v>629</v>
      </c>
      <c r="B630" s="53">
        <v>39940</v>
      </c>
      <c r="C630" s="199" t="s">
        <v>245</v>
      </c>
      <c r="D630" s="199" t="s">
        <v>246</v>
      </c>
      <c r="E630" s="199">
        <v>50</v>
      </c>
      <c r="H630"/>
    </row>
    <row r="631" spans="1:8">
      <c r="A631" s="198">
        <v>630</v>
      </c>
      <c r="B631" s="53">
        <v>39940</v>
      </c>
      <c r="C631" s="199" t="s">
        <v>243</v>
      </c>
      <c r="D631" s="199" t="s">
        <v>251</v>
      </c>
      <c r="E631" s="199">
        <v>70</v>
      </c>
      <c r="H631"/>
    </row>
    <row r="632" spans="1:8">
      <c r="A632" s="198">
        <v>631</v>
      </c>
      <c r="B632" s="53">
        <v>39940</v>
      </c>
      <c r="C632" s="199" t="s">
        <v>241</v>
      </c>
      <c r="D632" s="199" t="s">
        <v>259</v>
      </c>
      <c r="E632" s="199">
        <v>1200</v>
      </c>
      <c r="H632"/>
    </row>
    <row r="633" spans="1:8">
      <c r="A633" s="198">
        <v>632</v>
      </c>
      <c r="B633" s="53">
        <v>39941</v>
      </c>
      <c r="C633" s="199" t="s">
        <v>239</v>
      </c>
      <c r="D633" s="199" t="s">
        <v>240</v>
      </c>
      <c r="E633" s="199">
        <v>48</v>
      </c>
      <c r="H633"/>
    </row>
    <row r="634" spans="1:8">
      <c r="A634" s="198">
        <v>633</v>
      </c>
      <c r="B634" s="53">
        <v>39941</v>
      </c>
      <c r="C634" s="199" t="s">
        <v>243</v>
      </c>
      <c r="D634" s="199" t="s">
        <v>244</v>
      </c>
      <c r="E634" s="199">
        <v>3264</v>
      </c>
      <c r="H634"/>
    </row>
    <row r="635" spans="1:8">
      <c r="A635" s="198">
        <v>634</v>
      </c>
      <c r="B635" s="53">
        <v>39942</v>
      </c>
      <c r="C635" s="199" t="s">
        <v>243</v>
      </c>
      <c r="D635" s="199" t="s">
        <v>244</v>
      </c>
      <c r="E635" s="199">
        <v>2486</v>
      </c>
      <c r="H635"/>
    </row>
    <row r="636" spans="1:8">
      <c r="A636" s="198">
        <v>635</v>
      </c>
      <c r="B636" s="53">
        <v>39942</v>
      </c>
      <c r="C636" s="199" t="s">
        <v>249</v>
      </c>
      <c r="D636" s="199" t="s">
        <v>249</v>
      </c>
      <c r="E636" s="199">
        <v>500</v>
      </c>
      <c r="H636"/>
    </row>
    <row r="637" spans="1:8">
      <c r="A637" s="198">
        <v>636</v>
      </c>
      <c r="B637" s="53">
        <v>39944</v>
      </c>
      <c r="C637" s="199" t="s">
        <v>239</v>
      </c>
      <c r="D637" s="199" t="s">
        <v>240</v>
      </c>
      <c r="E637" s="199">
        <v>70</v>
      </c>
      <c r="H637"/>
    </row>
    <row r="638" spans="1:8">
      <c r="A638" s="198">
        <v>637</v>
      </c>
      <c r="B638" s="53">
        <v>39945</v>
      </c>
      <c r="C638" s="199" t="s">
        <v>245</v>
      </c>
      <c r="D638" s="199" t="s">
        <v>246</v>
      </c>
      <c r="E638" s="199">
        <v>980</v>
      </c>
      <c r="H638"/>
    </row>
    <row r="639" spans="1:8">
      <c r="A639" s="198">
        <v>638</v>
      </c>
      <c r="B639" s="53">
        <v>39945</v>
      </c>
      <c r="C639" s="199" t="s">
        <v>243</v>
      </c>
      <c r="D639" s="199" t="s">
        <v>251</v>
      </c>
      <c r="E639" s="199">
        <v>12</v>
      </c>
      <c r="H639"/>
    </row>
    <row r="640" spans="1:8">
      <c r="A640" s="198">
        <v>639</v>
      </c>
      <c r="B640" s="53">
        <v>39945</v>
      </c>
      <c r="C640" s="199" t="s">
        <v>239</v>
      </c>
      <c r="D640" s="199" t="s">
        <v>240</v>
      </c>
      <c r="E640" s="199">
        <v>88</v>
      </c>
      <c r="H640"/>
    </row>
    <row r="641" spans="1:8">
      <c r="A641" s="198">
        <v>640</v>
      </c>
      <c r="B641" s="53">
        <v>39946</v>
      </c>
      <c r="C641" s="199" t="s">
        <v>245</v>
      </c>
      <c r="D641" s="199" t="s">
        <v>246</v>
      </c>
      <c r="E641" s="199">
        <v>882</v>
      </c>
      <c r="H641"/>
    </row>
    <row r="642" spans="1:8">
      <c r="A642" s="198">
        <v>641</v>
      </c>
      <c r="B642" s="53">
        <v>39946</v>
      </c>
      <c r="C642" s="199" t="s">
        <v>239</v>
      </c>
      <c r="D642" s="199" t="s">
        <v>240</v>
      </c>
      <c r="E642" s="199">
        <v>96</v>
      </c>
      <c r="H642"/>
    </row>
    <row r="643" spans="1:8">
      <c r="A643" s="198">
        <v>642</v>
      </c>
      <c r="B643" s="53">
        <v>39946</v>
      </c>
      <c r="C643" s="199" t="s">
        <v>243</v>
      </c>
      <c r="D643" s="199" t="s">
        <v>244</v>
      </c>
      <c r="E643" s="199">
        <v>50</v>
      </c>
      <c r="H643"/>
    </row>
    <row r="644" spans="1:8">
      <c r="A644" s="198">
        <v>643</v>
      </c>
      <c r="B644" s="53">
        <v>39947</v>
      </c>
      <c r="C644" s="199" t="s">
        <v>243</v>
      </c>
      <c r="D644" s="199" t="s">
        <v>251</v>
      </c>
      <c r="E644" s="199">
        <v>70</v>
      </c>
      <c r="H644"/>
    </row>
    <row r="645" spans="1:8">
      <c r="A645" s="198">
        <v>644</v>
      </c>
      <c r="B645" s="53">
        <v>39947</v>
      </c>
      <c r="C645" s="199" t="s">
        <v>239</v>
      </c>
      <c r="D645" s="199" t="s">
        <v>240</v>
      </c>
      <c r="E645" s="199">
        <v>84</v>
      </c>
      <c r="H645"/>
    </row>
    <row r="646" spans="1:8">
      <c r="A646" s="198">
        <v>645</v>
      </c>
      <c r="B646" s="53">
        <v>39947</v>
      </c>
      <c r="C646" s="199" t="s">
        <v>245</v>
      </c>
      <c r="D646" s="199" t="s">
        <v>253</v>
      </c>
      <c r="E646" s="199">
        <v>1500</v>
      </c>
      <c r="H646"/>
    </row>
    <row r="647" spans="1:8">
      <c r="A647" s="198">
        <v>646</v>
      </c>
      <c r="B647" s="53">
        <v>39947</v>
      </c>
      <c r="C647" s="199" t="s">
        <v>243</v>
      </c>
      <c r="D647" s="199" t="s">
        <v>244</v>
      </c>
      <c r="E647" s="199">
        <v>590</v>
      </c>
      <c r="H647"/>
    </row>
    <row r="648" spans="1:8">
      <c r="A648" s="198">
        <v>647</v>
      </c>
      <c r="B648" s="53">
        <v>39948</v>
      </c>
      <c r="C648" s="199" t="s">
        <v>239</v>
      </c>
      <c r="D648" s="199" t="s">
        <v>240</v>
      </c>
      <c r="E648" s="199">
        <v>44</v>
      </c>
      <c r="H648"/>
    </row>
    <row r="649" spans="1:8">
      <c r="A649" s="198">
        <v>648</v>
      </c>
      <c r="B649" s="53">
        <v>39948</v>
      </c>
      <c r="C649" s="199" t="s">
        <v>239</v>
      </c>
      <c r="D649" s="199" t="s">
        <v>240</v>
      </c>
      <c r="E649" s="199">
        <v>240</v>
      </c>
      <c r="H649"/>
    </row>
    <row r="650" spans="1:8">
      <c r="A650" s="198">
        <v>649</v>
      </c>
      <c r="B650" s="53">
        <v>39948</v>
      </c>
      <c r="C650" s="199" t="s">
        <v>239</v>
      </c>
      <c r="D650" s="199" t="s">
        <v>240</v>
      </c>
      <c r="E650" s="199">
        <v>85</v>
      </c>
      <c r="H650"/>
    </row>
    <row r="651" spans="1:8">
      <c r="A651" s="198">
        <v>650</v>
      </c>
      <c r="B651" s="53">
        <v>39948</v>
      </c>
      <c r="C651" s="199" t="s">
        <v>241</v>
      </c>
      <c r="D651" s="199" t="s">
        <v>259</v>
      </c>
      <c r="E651" s="199">
        <v>150</v>
      </c>
      <c r="H651"/>
    </row>
    <row r="652" spans="1:8">
      <c r="A652" s="198">
        <v>651</v>
      </c>
      <c r="B652" s="53">
        <v>39948</v>
      </c>
      <c r="C652" s="199" t="s">
        <v>243</v>
      </c>
      <c r="D652" s="199" t="s">
        <v>251</v>
      </c>
      <c r="E652" s="199">
        <v>300</v>
      </c>
      <c r="H652"/>
    </row>
    <row r="653" spans="1:8">
      <c r="A653" s="198">
        <v>652</v>
      </c>
      <c r="B653" s="53">
        <v>39948</v>
      </c>
      <c r="C653" s="199" t="s">
        <v>245</v>
      </c>
      <c r="D653" s="199" t="s">
        <v>246</v>
      </c>
      <c r="E653" s="199">
        <v>50</v>
      </c>
      <c r="H653"/>
    </row>
    <row r="654" spans="1:8">
      <c r="A654" s="198">
        <v>653</v>
      </c>
      <c r="B654" s="53">
        <v>39949</v>
      </c>
      <c r="C654" s="199" t="s">
        <v>249</v>
      </c>
      <c r="D654" s="199" t="s">
        <v>249</v>
      </c>
      <c r="E654" s="199">
        <v>500</v>
      </c>
      <c r="H654"/>
    </row>
    <row r="655" spans="1:8">
      <c r="A655" s="198">
        <v>654</v>
      </c>
      <c r="B655" s="53">
        <v>39949</v>
      </c>
      <c r="C655" s="199" t="s">
        <v>239</v>
      </c>
      <c r="D655" s="199" t="s">
        <v>240</v>
      </c>
      <c r="E655" s="199">
        <v>16</v>
      </c>
      <c r="H655"/>
    </row>
    <row r="656" spans="1:8">
      <c r="A656" s="198">
        <v>655</v>
      </c>
      <c r="B656" s="53">
        <v>39949</v>
      </c>
      <c r="C656" s="199" t="s">
        <v>239</v>
      </c>
      <c r="D656" s="199" t="s">
        <v>240</v>
      </c>
      <c r="E656" s="199">
        <v>332</v>
      </c>
      <c r="H656"/>
    </row>
    <row r="657" spans="1:8">
      <c r="A657" s="198">
        <v>656</v>
      </c>
      <c r="B657" s="53">
        <v>39949</v>
      </c>
      <c r="C657" s="199" t="s">
        <v>239</v>
      </c>
      <c r="D657" s="199" t="s">
        <v>240</v>
      </c>
      <c r="E657" s="199">
        <v>71</v>
      </c>
      <c r="H657"/>
    </row>
    <row r="658" spans="1:8">
      <c r="A658" s="198">
        <v>657</v>
      </c>
      <c r="B658" s="53">
        <v>39949</v>
      </c>
      <c r="C658" s="199" t="s">
        <v>239</v>
      </c>
      <c r="D658" s="199" t="s">
        <v>240</v>
      </c>
      <c r="E658" s="199">
        <v>135</v>
      </c>
      <c r="H658"/>
    </row>
    <row r="659" spans="1:8">
      <c r="A659" s="198">
        <v>658</v>
      </c>
      <c r="B659" s="53">
        <v>39949</v>
      </c>
      <c r="C659" s="199" t="s">
        <v>239</v>
      </c>
      <c r="D659" s="199" t="s">
        <v>240</v>
      </c>
      <c r="E659" s="199">
        <v>50</v>
      </c>
      <c r="H659"/>
    </row>
    <row r="660" spans="1:8">
      <c r="A660" s="198">
        <v>659</v>
      </c>
      <c r="B660" s="53">
        <v>39949</v>
      </c>
      <c r="C660" s="199" t="s">
        <v>241</v>
      </c>
      <c r="D660" s="199" t="s">
        <v>247</v>
      </c>
      <c r="E660" s="199">
        <v>105</v>
      </c>
      <c r="H660"/>
    </row>
    <row r="661" spans="1:8">
      <c r="A661" s="198">
        <v>660</v>
      </c>
      <c r="B661" s="53">
        <v>39950</v>
      </c>
      <c r="C661" s="199" t="s">
        <v>245</v>
      </c>
      <c r="D661" s="199" t="s">
        <v>250</v>
      </c>
      <c r="E661" s="199">
        <v>22500</v>
      </c>
      <c r="H661"/>
    </row>
    <row r="662" spans="1:8">
      <c r="A662" s="198">
        <v>661</v>
      </c>
      <c r="B662" s="53">
        <v>39950</v>
      </c>
      <c r="C662" s="199" t="s">
        <v>245</v>
      </c>
      <c r="D662" s="199" t="s">
        <v>250</v>
      </c>
      <c r="E662" s="199">
        <v>23.91</v>
      </c>
      <c r="H662"/>
    </row>
    <row r="663" spans="1:8">
      <c r="A663" s="198">
        <v>662</v>
      </c>
      <c r="B663" s="53">
        <v>39950</v>
      </c>
      <c r="C663" s="199" t="s">
        <v>245</v>
      </c>
      <c r="D663" s="199" t="s">
        <v>250</v>
      </c>
      <c r="E663" s="199">
        <v>2211.7600000000002</v>
      </c>
      <c r="H663"/>
    </row>
    <row r="664" spans="1:8">
      <c r="A664" s="198">
        <v>663</v>
      </c>
      <c r="B664" s="53">
        <v>39950</v>
      </c>
      <c r="C664" s="199" t="s">
        <v>243</v>
      </c>
      <c r="D664" s="199" t="s">
        <v>244</v>
      </c>
      <c r="E664" s="199">
        <v>255</v>
      </c>
      <c r="H664"/>
    </row>
    <row r="665" spans="1:8">
      <c r="A665" s="198">
        <v>664</v>
      </c>
      <c r="B665" s="53">
        <v>39951</v>
      </c>
      <c r="C665" s="199" t="s">
        <v>243</v>
      </c>
      <c r="D665" s="199" t="s">
        <v>244</v>
      </c>
      <c r="E665" s="199">
        <v>871</v>
      </c>
      <c r="H665"/>
    </row>
    <row r="666" spans="1:8">
      <c r="A666" s="198">
        <v>665</v>
      </c>
      <c r="B666" s="53">
        <v>39952</v>
      </c>
      <c r="C666" s="199" t="s">
        <v>243</v>
      </c>
      <c r="D666" s="199" t="s">
        <v>251</v>
      </c>
      <c r="E666" s="199">
        <v>271</v>
      </c>
      <c r="H666"/>
    </row>
    <row r="667" spans="1:8">
      <c r="A667" s="198">
        <v>666</v>
      </c>
      <c r="B667" s="53">
        <v>39952</v>
      </c>
      <c r="C667" s="199" t="s">
        <v>245</v>
      </c>
      <c r="D667" s="199" t="s">
        <v>246</v>
      </c>
      <c r="E667" s="199">
        <v>50</v>
      </c>
      <c r="H667"/>
    </row>
    <row r="668" spans="1:8">
      <c r="A668" s="198">
        <v>667</v>
      </c>
      <c r="B668" s="53">
        <v>39952</v>
      </c>
      <c r="C668" s="199" t="s">
        <v>241</v>
      </c>
      <c r="D668" s="199" t="s">
        <v>259</v>
      </c>
      <c r="E668" s="199">
        <v>300</v>
      </c>
      <c r="H668"/>
    </row>
    <row r="669" spans="1:8">
      <c r="A669" s="198">
        <v>668</v>
      </c>
      <c r="B669" s="53">
        <v>39952</v>
      </c>
      <c r="C669" s="199" t="s">
        <v>241</v>
      </c>
      <c r="D669" s="199" t="s">
        <v>259</v>
      </c>
      <c r="E669" s="199">
        <v>1400</v>
      </c>
      <c r="H669"/>
    </row>
    <row r="670" spans="1:8">
      <c r="A670" s="198">
        <v>669</v>
      </c>
      <c r="B670" s="53">
        <v>39952</v>
      </c>
      <c r="C670" s="199" t="s">
        <v>239</v>
      </c>
      <c r="D670" s="199" t="s">
        <v>254</v>
      </c>
      <c r="E670" s="199">
        <v>175</v>
      </c>
      <c r="H670"/>
    </row>
    <row r="671" spans="1:8">
      <c r="A671" s="198">
        <v>670</v>
      </c>
      <c r="B671" s="53">
        <v>39953</v>
      </c>
      <c r="C671" s="199" t="s">
        <v>239</v>
      </c>
      <c r="D671" s="199" t="s">
        <v>240</v>
      </c>
      <c r="E671" s="199">
        <v>280</v>
      </c>
      <c r="H671"/>
    </row>
    <row r="672" spans="1:8">
      <c r="A672" s="198">
        <v>671</v>
      </c>
      <c r="B672" s="53">
        <v>39953</v>
      </c>
      <c r="C672" s="199" t="s">
        <v>239</v>
      </c>
      <c r="D672" s="199" t="s">
        <v>254</v>
      </c>
      <c r="E672" s="199">
        <v>213</v>
      </c>
      <c r="H672"/>
    </row>
    <row r="673" spans="1:8">
      <c r="A673" s="198">
        <v>672</v>
      </c>
      <c r="B673" s="53">
        <v>39953</v>
      </c>
      <c r="C673" s="199" t="s">
        <v>239</v>
      </c>
      <c r="D673" s="199" t="s">
        <v>240</v>
      </c>
      <c r="E673" s="199">
        <v>22</v>
      </c>
      <c r="H673"/>
    </row>
    <row r="674" spans="1:8">
      <c r="A674" s="198">
        <v>673</v>
      </c>
      <c r="B674" s="53">
        <v>39953</v>
      </c>
      <c r="C674" s="199" t="s">
        <v>243</v>
      </c>
      <c r="D674" s="199" t="s">
        <v>244</v>
      </c>
      <c r="E674" s="199">
        <v>840</v>
      </c>
      <c r="H674"/>
    </row>
    <row r="675" spans="1:8">
      <c r="A675" s="198">
        <v>674</v>
      </c>
      <c r="B675" s="53">
        <v>39954</v>
      </c>
      <c r="C675" s="199" t="s">
        <v>239</v>
      </c>
      <c r="D675" s="199" t="s">
        <v>254</v>
      </c>
      <c r="E675" s="199">
        <v>102</v>
      </c>
      <c r="H675"/>
    </row>
    <row r="676" spans="1:8">
      <c r="A676" s="198">
        <v>675</v>
      </c>
      <c r="B676" s="53">
        <v>39954</v>
      </c>
      <c r="C676" s="199" t="s">
        <v>245</v>
      </c>
      <c r="D676" s="199" t="s">
        <v>246</v>
      </c>
      <c r="E676" s="199">
        <v>50</v>
      </c>
      <c r="H676"/>
    </row>
    <row r="677" spans="1:8">
      <c r="A677" s="198">
        <v>676</v>
      </c>
      <c r="B677" s="53">
        <v>39954</v>
      </c>
      <c r="C677" s="199" t="s">
        <v>239</v>
      </c>
      <c r="D677" s="199" t="s">
        <v>254</v>
      </c>
      <c r="E677" s="199">
        <v>495</v>
      </c>
      <c r="H677"/>
    </row>
    <row r="678" spans="1:8">
      <c r="A678" s="198">
        <v>677</v>
      </c>
      <c r="B678" s="53">
        <v>39954</v>
      </c>
      <c r="C678" s="199" t="s">
        <v>248</v>
      </c>
      <c r="D678" s="199" t="s">
        <v>248</v>
      </c>
      <c r="E678" s="199">
        <v>1600</v>
      </c>
      <c r="H678"/>
    </row>
    <row r="679" spans="1:8">
      <c r="A679" s="198">
        <v>678</v>
      </c>
      <c r="B679" s="53">
        <v>39954</v>
      </c>
      <c r="C679" s="199" t="s">
        <v>248</v>
      </c>
      <c r="D679" s="199" t="s">
        <v>248</v>
      </c>
      <c r="E679" s="199">
        <v>1550</v>
      </c>
      <c r="H679"/>
    </row>
    <row r="680" spans="1:8">
      <c r="A680" s="198">
        <v>679</v>
      </c>
      <c r="B680" s="53">
        <v>39954</v>
      </c>
      <c r="C680" s="199" t="s">
        <v>239</v>
      </c>
      <c r="D680" s="199" t="s">
        <v>240</v>
      </c>
      <c r="E680" s="199">
        <v>150</v>
      </c>
      <c r="H680"/>
    </row>
    <row r="681" spans="1:8">
      <c r="A681" s="198">
        <v>680</v>
      </c>
      <c r="B681" s="53">
        <v>39954</v>
      </c>
      <c r="C681" s="199" t="s">
        <v>243</v>
      </c>
      <c r="D681" s="199" t="s">
        <v>251</v>
      </c>
      <c r="E681" s="199">
        <v>140</v>
      </c>
      <c r="H681"/>
    </row>
    <row r="682" spans="1:8">
      <c r="A682" s="198">
        <v>681</v>
      </c>
      <c r="B682" s="53">
        <v>39955</v>
      </c>
      <c r="C682" s="199" t="s">
        <v>243</v>
      </c>
      <c r="D682" s="199" t="s">
        <v>244</v>
      </c>
      <c r="E682" s="199">
        <v>2230</v>
      </c>
      <c r="H682"/>
    </row>
    <row r="683" spans="1:8">
      <c r="A683" s="198">
        <v>682</v>
      </c>
      <c r="B683" s="53">
        <v>39955</v>
      </c>
      <c r="C683" s="199" t="s">
        <v>241</v>
      </c>
      <c r="D683" s="199" t="s">
        <v>247</v>
      </c>
      <c r="E683" s="199">
        <v>141</v>
      </c>
      <c r="H683"/>
    </row>
    <row r="684" spans="1:8">
      <c r="A684" s="198">
        <v>683</v>
      </c>
      <c r="B684" s="53">
        <v>39955</v>
      </c>
      <c r="C684" s="199" t="s">
        <v>239</v>
      </c>
      <c r="D684" s="199" t="s">
        <v>254</v>
      </c>
      <c r="E684" s="199">
        <v>500</v>
      </c>
      <c r="H684"/>
    </row>
    <row r="685" spans="1:8">
      <c r="A685" s="198">
        <v>684</v>
      </c>
      <c r="B685" s="53">
        <v>39955</v>
      </c>
      <c r="C685" s="199" t="s">
        <v>239</v>
      </c>
      <c r="D685" s="199" t="s">
        <v>240</v>
      </c>
      <c r="E685" s="199">
        <v>30</v>
      </c>
      <c r="H685"/>
    </row>
    <row r="686" spans="1:8">
      <c r="A686" s="198">
        <v>685</v>
      </c>
      <c r="B686" s="53">
        <v>39956</v>
      </c>
      <c r="C686" s="199" t="s">
        <v>249</v>
      </c>
      <c r="D686" s="199" t="s">
        <v>249</v>
      </c>
      <c r="E686" s="199">
        <v>500</v>
      </c>
      <c r="H686"/>
    </row>
    <row r="687" spans="1:8">
      <c r="A687" s="198">
        <v>686</v>
      </c>
      <c r="B687" s="53">
        <v>39956</v>
      </c>
      <c r="C687" s="199" t="s">
        <v>239</v>
      </c>
      <c r="D687" s="199" t="s">
        <v>240</v>
      </c>
      <c r="E687" s="199">
        <v>64</v>
      </c>
      <c r="H687"/>
    </row>
    <row r="688" spans="1:8">
      <c r="A688" s="198">
        <v>687</v>
      </c>
      <c r="B688" s="53">
        <v>39956</v>
      </c>
      <c r="C688" s="199" t="s">
        <v>239</v>
      </c>
      <c r="D688" s="199" t="s">
        <v>240</v>
      </c>
      <c r="E688" s="199">
        <v>180</v>
      </c>
      <c r="H688"/>
    </row>
    <row r="689" spans="1:8">
      <c r="A689" s="198">
        <v>688</v>
      </c>
      <c r="B689" s="53">
        <v>39958</v>
      </c>
      <c r="C689" s="199" t="s">
        <v>239</v>
      </c>
      <c r="D689" s="199" t="s">
        <v>240</v>
      </c>
      <c r="E689" s="199">
        <v>100</v>
      </c>
      <c r="H689"/>
    </row>
    <row r="690" spans="1:8">
      <c r="A690" s="198">
        <v>689</v>
      </c>
      <c r="B690" s="53">
        <v>39958</v>
      </c>
      <c r="C690" s="199" t="s">
        <v>237</v>
      </c>
      <c r="D690" s="199" t="s">
        <v>252</v>
      </c>
      <c r="E690" s="199">
        <v>25</v>
      </c>
      <c r="H690"/>
    </row>
    <row r="691" spans="1:8">
      <c r="A691" s="198">
        <v>690</v>
      </c>
      <c r="B691" s="53">
        <v>39959</v>
      </c>
      <c r="C691" s="199" t="s">
        <v>239</v>
      </c>
      <c r="D691" s="199" t="s">
        <v>254</v>
      </c>
      <c r="E691" s="199">
        <v>127</v>
      </c>
      <c r="H691"/>
    </row>
    <row r="692" spans="1:8">
      <c r="A692" s="198">
        <v>691</v>
      </c>
      <c r="B692" s="53">
        <v>39959</v>
      </c>
      <c r="C692" s="199" t="s">
        <v>239</v>
      </c>
      <c r="D692" s="199" t="s">
        <v>240</v>
      </c>
      <c r="E692" s="199">
        <v>30</v>
      </c>
      <c r="H692"/>
    </row>
    <row r="693" spans="1:8">
      <c r="A693" s="198">
        <v>692</v>
      </c>
      <c r="B693" s="53">
        <v>39959</v>
      </c>
      <c r="C693" s="199" t="s">
        <v>239</v>
      </c>
      <c r="D693" s="199" t="s">
        <v>240</v>
      </c>
      <c r="E693" s="199">
        <v>54</v>
      </c>
      <c r="H693"/>
    </row>
    <row r="694" spans="1:8">
      <c r="A694" s="198">
        <v>693</v>
      </c>
      <c r="B694" s="53">
        <v>39959</v>
      </c>
      <c r="C694" s="199" t="s">
        <v>237</v>
      </c>
      <c r="D694" s="199" t="s">
        <v>238</v>
      </c>
      <c r="E694" s="199">
        <v>30</v>
      </c>
      <c r="H694"/>
    </row>
    <row r="695" spans="1:8">
      <c r="A695" s="198">
        <v>694</v>
      </c>
      <c r="B695" s="53">
        <v>39960</v>
      </c>
      <c r="C695" s="199" t="s">
        <v>239</v>
      </c>
      <c r="D695" s="199" t="s">
        <v>254</v>
      </c>
      <c r="E695" s="199">
        <v>178</v>
      </c>
      <c r="H695"/>
    </row>
    <row r="696" spans="1:8">
      <c r="A696" s="198">
        <v>695</v>
      </c>
      <c r="B696" s="53">
        <v>39961</v>
      </c>
      <c r="C696" s="199" t="s">
        <v>249</v>
      </c>
      <c r="D696" s="199" t="s">
        <v>249</v>
      </c>
      <c r="E696" s="199">
        <v>500</v>
      </c>
      <c r="H696"/>
    </row>
    <row r="697" spans="1:8">
      <c r="A697" s="198">
        <v>696</v>
      </c>
      <c r="B697" s="53">
        <v>39961</v>
      </c>
      <c r="C697" s="199" t="s">
        <v>237</v>
      </c>
      <c r="D697" s="199" t="s">
        <v>238</v>
      </c>
      <c r="E697" s="199">
        <v>200</v>
      </c>
      <c r="H697"/>
    </row>
    <row r="698" spans="1:8">
      <c r="A698" s="198">
        <v>697</v>
      </c>
      <c r="B698" s="53">
        <v>39961</v>
      </c>
      <c r="C698" s="199" t="s">
        <v>243</v>
      </c>
      <c r="D698" s="199" t="s">
        <v>251</v>
      </c>
      <c r="E698" s="199">
        <v>140</v>
      </c>
      <c r="H698"/>
    </row>
    <row r="699" spans="1:8">
      <c r="A699" s="198">
        <v>698</v>
      </c>
      <c r="B699" s="53">
        <v>39961</v>
      </c>
      <c r="C699" s="199" t="s">
        <v>245</v>
      </c>
      <c r="D699" s="199" t="s">
        <v>246</v>
      </c>
      <c r="E699" s="199">
        <v>100</v>
      </c>
      <c r="H699"/>
    </row>
    <row r="700" spans="1:8">
      <c r="A700" s="198">
        <v>699</v>
      </c>
      <c r="B700" s="53">
        <v>39961</v>
      </c>
      <c r="C700" s="199" t="s">
        <v>241</v>
      </c>
      <c r="D700" s="199" t="s">
        <v>259</v>
      </c>
      <c r="E700" s="199">
        <v>1200</v>
      </c>
      <c r="H700"/>
    </row>
    <row r="701" spans="1:8">
      <c r="A701" s="198">
        <v>700</v>
      </c>
      <c r="B701" s="53">
        <v>39961</v>
      </c>
      <c r="C701" s="199" t="s">
        <v>239</v>
      </c>
      <c r="D701" s="199" t="s">
        <v>240</v>
      </c>
      <c r="E701" s="199">
        <v>74</v>
      </c>
      <c r="H701"/>
    </row>
    <row r="702" spans="1:8">
      <c r="A702" s="198">
        <v>701</v>
      </c>
      <c r="B702" s="53">
        <v>39961</v>
      </c>
      <c r="C702" s="199" t="s">
        <v>239</v>
      </c>
      <c r="D702" s="199" t="s">
        <v>240</v>
      </c>
      <c r="E702" s="199">
        <v>38</v>
      </c>
      <c r="H702"/>
    </row>
    <row r="703" spans="1:8">
      <c r="A703" s="198">
        <v>702</v>
      </c>
      <c r="B703" s="53">
        <v>39961</v>
      </c>
      <c r="C703" s="199" t="s">
        <v>239</v>
      </c>
      <c r="D703" s="199" t="s">
        <v>240</v>
      </c>
      <c r="E703" s="199">
        <v>82</v>
      </c>
      <c r="H703"/>
    </row>
    <row r="704" spans="1:8">
      <c r="A704" s="198">
        <v>703</v>
      </c>
      <c r="B704" s="53">
        <v>39961</v>
      </c>
      <c r="C704" s="199" t="s">
        <v>241</v>
      </c>
      <c r="D704" s="199" t="s">
        <v>242</v>
      </c>
      <c r="E704" s="199">
        <v>189</v>
      </c>
      <c r="H704"/>
    </row>
    <row r="705" spans="1:8">
      <c r="A705" s="198">
        <v>704</v>
      </c>
      <c r="B705" s="53">
        <v>39962</v>
      </c>
      <c r="C705" s="199" t="s">
        <v>237</v>
      </c>
      <c r="D705" s="199" t="s">
        <v>238</v>
      </c>
      <c r="E705" s="199">
        <v>390</v>
      </c>
      <c r="H705"/>
    </row>
    <row r="706" spans="1:8">
      <c r="A706" s="198">
        <v>705</v>
      </c>
      <c r="B706" s="53">
        <v>39962</v>
      </c>
      <c r="C706" s="199" t="s">
        <v>237</v>
      </c>
      <c r="D706" s="199" t="s">
        <v>238</v>
      </c>
      <c r="E706" s="199">
        <v>200</v>
      </c>
      <c r="H706"/>
    </row>
    <row r="707" spans="1:8">
      <c r="A707" s="198">
        <v>706</v>
      </c>
      <c r="B707" s="53">
        <v>39962</v>
      </c>
      <c r="C707" s="199" t="s">
        <v>237</v>
      </c>
      <c r="D707" s="199" t="s">
        <v>238</v>
      </c>
      <c r="E707" s="199">
        <v>150</v>
      </c>
      <c r="H707"/>
    </row>
    <row r="708" spans="1:8">
      <c r="A708" s="198">
        <v>707</v>
      </c>
      <c r="B708" s="53">
        <v>39962</v>
      </c>
      <c r="C708" s="199" t="s">
        <v>239</v>
      </c>
      <c r="D708" s="199" t="s">
        <v>240</v>
      </c>
      <c r="E708" s="199">
        <v>80</v>
      </c>
      <c r="H708"/>
    </row>
    <row r="709" spans="1:8">
      <c r="A709" s="198">
        <v>708</v>
      </c>
      <c r="B709" s="53">
        <v>39962</v>
      </c>
      <c r="C709" s="199" t="s">
        <v>239</v>
      </c>
      <c r="D709" s="199" t="s">
        <v>240</v>
      </c>
      <c r="E709" s="199">
        <v>18</v>
      </c>
      <c r="H709"/>
    </row>
    <row r="710" spans="1:8">
      <c r="A710" s="198">
        <v>709</v>
      </c>
      <c r="B710" s="53">
        <v>39962</v>
      </c>
      <c r="C710" s="199" t="s">
        <v>239</v>
      </c>
      <c r="D710" s="199" t="s">
        <v>240</v>
      </c>
      <c r="E710" s="199">
        <v>48</v>
      </c>
      <c r="H710"/>
    </row>
    <row r="711" spans="1:8">
      <c r="A711" s="198">
        <v>710</v>
      </c>
      <c r="B711" s="53">
        <v>39962</v>
      </c>
      <c r="C711" s="199" t="s">
        <v>239</v>
      </c>
      <c r="D711" s="199" t="s">
        <v>254</v>
      </c>
      <c r="E711" s="199">
        <v>127</v>
      </c>
      <c r="H711"/>
    </row>
    <row r="712" spans="1:8">
      <c r="A712" s="198">
        <v>711</v>
      </c>
      <c r="B712" s="53">
        <v>39962</v>
      </c>
      <c r="C712" s="199" t="s">
        <v>239</v>
      </c>
      <c r="D712" s="199" t="s">
        <v>240</v>
      </c>
      <c r="E712" s="199">
        <v>238</v>
      </c>
      <c r="H712"/>
    </row>
    <row r="713" spans="1:8">
      <c r="A713" s="198">
        <v>712</v>
      </c>
      <c r="B713" s="53">
        <v>39963</v>
      </c>
      <c r="C713" s="199" t="s">
        <v>239</v>
      </c>
      <c r="D713" s="199" t="s">
        <v>240</v>
      </c>
      <c r="E713" s="199">
        <v>32</v>
      </c>
      <c r="H713"/>
    </row>
    <row r="714" spans="1:8">
      <c r="A714" s="198">
        <v>713</v>
      </c>
      <c r="B714" s="53">
        <v>39963</v>
      </c>
      <c r="C714" s="199" t="s">
        <v>239</v>
      </c>
      <c r="D714" s="199" t="s">
        <v>240</v>
      </c>
      <c r="E714" s="199">
        <v>170</v>
      </c>
      <c r="H714"/>
    </row>
    <row r="715" spans="1:8">
      <c r="A715" s="198">
        <v>714</v>
      </c>
      <c r="B715" s="53">
        <v>39963</v>
      </c>
      <c r="C715" s="199" t="s">
        <v>239</v>
      </c>
      <c r="D715" s="199" t="s">
        <v>240</v>
      </c>
      <c r="E715" s="199">
        <v>35</v>
      </c>
      <c r="H715"/>
    </row>
    <row r="716" spans="1:8">
      <c r="A716" s="198">
        <v>715</v>
      </c>
      <c r="B716" s="53">
        <v>39963</v>
      </c>
      <c r="C716" s="199" t="s">
        <v>239</v>
      </c>
      <c r="D716" s="199" t="s">
        <v>240</v>
      </c>
      <c r="E716" s="199">
        <v>620</v>
      </c>
      <c r="H716"/>
    </row>
    <row r="717" spans="1:8">
      <c r="A717" s="198">
        <v>716</v>
      </c>
      <c r="B717" s="53">
        <v>39963</v>
      </c>
      <c r="C717" s="199" t="s">
        <v>239</v>
      </c>
      <c r="D717" s="199" t="s">
        <v>240</v>
      </c>
      <c r="E717" s="199">
        <v>179</v>
      </c>
      <c r="H717"/>
    </row>
    <row r="718" spans="1:8">
      <c r="A718" s="198">
        <v>717</v>
      </c>
      <c r="B718" s="53">
        <v>39963</v>
      </c>
      <c r="C718" s="199" t="s">
        <v>239</v>
      </c>
      <c r="D718" s="199" t="s">
        <v>240</v>
      </c>
      <c r="E718" s="199">
        <v>74</v>
      </c>
      <c r="H718"/>
    </row>
    <row r="719" spans="1:8">
      <c r="A719" s="198">
        <v>718</v>
      </c>
      <c r="B719" s="53">
        <v>39963</v>
      </c>
      <c r="C719" s="199" t="s">
        <v>239</v>
      </c>
      <c r="D719" s="199" t="s">
        <v>240</v>
      </c>
      <c r="E719" s="199">
        <v>35</v>
      </c>
      <c r="H719"/>
    </row>
    <row r="720" spans="1:8">
      <c r="A720" s="198">
        <v>719</v>
      </c>
      <c r="B720" s="53">
        <v>39963</v>
      </c>
      <c r="C720" s="199" t="s">
        <v>239</v>
      </c>
      <c r="D720" s="199" t="s">
        <v>240</v>
      </c>
      <c r="E720" s="199">
        <v>40</v>
      </c>
      <c r="H720"/>
    </row>
    <row r="721" spans="1:8">
      <c r="A721" s="198">
        <v>720</v>
      </c>
      <c r="B721" s="53">
        <v>39964</v>
      </c>
      <c r="C721" s="199" t="s">
        <v>245</v>
      </c>
      <c r="D721" s="199" t="s">
        <v>250</v>
      </c>
      <c r="E721" s="199">
        <v>4500</v>
      </c>
      <c r="H721"/>
    </row>
    <row r="722" spans="1:8">
      <c r="A722" s="198">
        <v>721</v>
      </c>
      <c r="B722" s="53">
        <v>39964</v>
      </c>
      <c r="C722" s="199" t="s">
        <v>239</v>
      </c>
      <c r="D722" s="199" t="s">
        <v>240</v>
      </c>
      <c r="E722" s="199">
        <v>1972</v>
      </c>
      <c r="H722"/>
    </row>
    <row r="723" spans="1:8">
      <c r="A723" s="198">
        <v>722</v>
      </c>
      <c r="B723" s="53">
        <v>39964</v>
      </c>
      <c r="C723" s="199" t="s">
        <v>245</v>
      </c>
      <c r="D723" s="199" t="s">
        <v>246</v>
      </c>
      <c r="E723" s="199">
        <v>207</v>
      </c>
      <c r="H723"/>
    </row>
    <row r="724" spans="1:8">
      <c r="A724" s="198">
        <v>723</v>
      </c>
      <c r="B724" s="53">
        <v>39965</v>
      </c>
      <c r="C724" s="199" t="s">
        <v>239</v>
      </c>
      <c r="D724" s="199" t="s">
        <v>254</v>
      </c>
      <c r="E724" s="199">
        <v>157</v>
      </c>
      <c r="H724"/>
    </row>
    <row r="725" spans="1:8">
      <c r="A725" s="198">
        <v>724</v>
      </c>
      <c r="B725" s="53">
        <v>39965</v>
      </c>
      <c r="C725" s="199" t="s">
        <v>239</v>
      </c>
      <c r="D725" s="199" t="s">
        <v>240</v>
      </c>
      <c r="E725" s="199">
        <v>45</v>
      </c>
      <c r="H725"/>
    </row>
    <row r="726" spans="1:8">
      <c r="A726" s="198">
        <v>725</v>
      </c>
      <c r="B726" s="53">
        <v>39965</v>
      </c>
      <c r="C726" s="199" t="s">
        <v>239</v>
      </c>
      <c r="D726" s="199" t="s">
        <v>240</v>
      </c>
      <c r="E726" s="199">
        <v>130</v>
      </c>
      <c r="H726"/>
    </row>
    <row r="727" spans="1:8">
      <c r="A727" s="198">
        <v>726</v>
      </c>
      <c r="B727" s="53">
        <v>39965</v>
      </c>
      <c r="C727" s="199" t="s">
        <v>239</v>
      </c>
      <c r="D727" s="199" t="s">
        <v>254</v>
      </c>
      <c r="E727" s="199">
        <v>210</v>
      </c>
      <c r="H727"/>
    </row>
    <row r="728" spans="1:8">
      <c r="A728" s="198">
        <v>727</v>
      </c>
      <c r="B728" s="53">
        <v>39966</v>
      </c>
      <c r="C728" s="199" t="s">
        <v>239</v>
      </c>
      <c r="D728" s="199" t="s">
        <v>254</v>
      </c>
      <c r="E728" s="199">
        <v>150</v>
      </c>
      <c r="H728"/>
    </row>
    <row r="729" spans="1:8">
      <c r="A729" s="198">
        <v>728</v>
      </c>
      <c r="B729" s="53">
        <v>39966</v>
      </c>
      <c r="C729" s="199" t="s">
        <v>239</v>
      </c>
      <c r="D729" s="199" t="s">
        <v>254</v>
      </c>
      <c r="E729" s="199">
        <v>166</v>
      </c>
      <c r="H729"/>
    </row>
    <row r="730" spans="1:8">
      <c r="A730" s="198">
        <v>729</v>
      </c>
      <c r="B730" s="53">
        <v>39967</v>
      </c>
      <c r="C730" s="199" t="s">
        <v>239</v>
      </c>
      <c r="D730" s="199" t="s">
        <v>254</v>
      </c>
      <c r="E730" s="199">
        <v>157</v>
      </c>
      <c r="H730"/>
    </row>
    <row r="731" spans="1:8">
      <c r="A731" s="198">
        <v>730</v>
      </c>
      <c r="B731" s="53">
        <v>39967</v>
      </c>
      <c r="C731" s="199" t="s">
        <v>239</v>
      </c>
      <c r="D731" s="199" t="s">
        <v>240</v>
      </c>
      <c r="E731" s="199">
        <v>140</v>
      </c>
      <c r="H731"/>
    </row>
    <row r="732" spans="1:8">
      <c r="A732" s="198">
        <v>731</v>
      </c>
      <c r="B732" s="53">
        <v>39967</v>
      </c>
      <c r="C732" s="199" t="s">
        <v>245</v>
      </c>
      <c r="D732" s="199" t="s">
        <v>258</v>
      </c>
      <c r="E732" s="199">
        <v>900</v>
      </c>
      <c r="H732"/>
    </row>
    <row r="733" spans="1:8">
      <c r="A733" s="198">
        <v>732</v>
      </c>
      <c r="B733" s="53">
        <v>39969</v>
      </c>
      <c r="C733" s="199" t="s">
        <v>239</v>
      </c>
      <c r="D733" s="199" t="s">
        <v>254</v>
      </c>
      <c r="E733" s="199">
        <v>1600</v>
      </c>
      <c r="H733"/>
    </row>
    <row r="734" spans="1:8">
      <c r="A734" s="198">
        <v>733</v>
      </c>
      <c r="B734" s="53">
        <v>39969</v>
      </c>
      <c r="C734" s="199" t="s">
        <v>243</v>
      </c>
      <c r="D734" s="199" t="s">
        <v>251</v>
      </c>
      <c r="E734" s="199">
        <v>835</v>
      </c>
      <c r="H734"/>
    </row>
    <row r="735" spans="1:8">
      <c r="A735" s="198">
        <v>734</v>
      </c>
      <c r="B735" s="53">
        <v>39969</v>
      </c>
      <c r="C735" s="199" t="s">
        <v>243</v>
      </c>
      <c r="D735" s="199" t="s">
        <v>251</v>
      </c>
      <c r="E735" s="199">
        <v>70</v>
      </c>
      <c r="H735"/>
    </row>
    <row r="736" spans="1:8">
      <c r="A736" s="198">
        <v>735</v>
      </c>
      <c r="B736" s="53">
        <v>39969</v>
      </c>
      <c r="C736" s="199" t="s">
        <v>239</v>
      </c>
      <c r="D736" s="199" t="s">
        <v>254</v>
      </c>
      <c r="E736" s="199">
        <v>164</v>
      </c>
      <c r="H736"/>
    </row>
    <row r="737" spans="1:8">
      <c r="A737" s="198">
        <v>736</v>
      </c>
      <c r="B737" s="53">
        <v>39969</v>
      </c>
      <c r="C737" s="199" t="s">
        <v>245</v>
      </c>
      <c r="D737" s="199" t="s">
        <v>250</v>
      </c>
      <c r="E737" s="199">
        <v>1711.72</v>
      </c>
      <c r="H737"/>
    </row>
    <row r="738" spans="1:8">
      <c r="A738" s="198">
        <v>737</v>
      </c>
      <c r="B738" s="53">
        <v>39969</v>
      </c>
      <c r="C738" s="199" t="s">
        <v>245</v>
      </c>
      <c r="D738" s="199" t="s">
        <v>250</v>
      </c>
      <c r="E738" s="199">
        <v>237.65</v>
      </c>
      <c r="H738"/>
    </row>
    <row r="739" spans="1:8">
      <c r="A739" s="198">
        <v>738</v>
      </c>
      <c r="B739" s="53">
        <v>39970</v>
      </c>
      <c r="C739" s="199" t="s">
        <v>249</v>
      </c>
      <c r="D739" s="199" t="s">
        <v>249</v>
      </c>
      <c r="E739" s="199">
        <v>500</v>
      </c>
      <c r="H739"/>
    </row>
    <row r="740" spans="1:8">
      <c r="A740" s="198">
        <v>739</v>
      </c>
      <c r="B740" s="53">
        <v>39970</v>
      </c>
      <c r="C740" s="199" t="s">
        <v>237</v>
      </c>
      <c r="D740" s="199" t="s">
        <v>238</v>
      </c>
      <c r="E740" s="199">
        <v>13490</v>
      </c>
      <c r="H740"/>
    </row>
    <row r="741" spans="1:8">
      <c r="A741" s="198">
        <v>740</v>
      </c>
      <c r="B741" s="53">
        <v>39970</v>
      </c>
      <c r="C741" s="199" t="s">
        <v>237</v>
      </c>
      <c r="D741" s="199" t="s">
        <v>238</v>
      </c>
      <c r="E741" s="199">
        <v>2990</v>
      </c>
      <c r="H741"/>
    </row>
    <row r="742" spans="1:8">
      <c r="A742" s="198">
        <v>741</v>
      </c>
      <c r="B742" s="53">
        <v>39970</v>
      </c>
      <c r="C742" s="199" t="s">
        <v>239</v>
      </c>
      <c r="D742" s="199" t="s">
        <v>254</v>
      </c>
      <c r="E742" s="199">
        <v>659</v>
      </c>
      <c r="H742"/>
    </row>
    <row r="743" spans="1:8">
      <c r="A743" s="198">
        <v>742</v>
      </c>
      <c r="B743" s="53">
        <v>39970</v>
      </c>
      <c r="C743" s="199" t="s">
        <v>237</v>
      </c>
      <c r="D743" s="199" t="s">
        <v>238</v>
      </c>
      <c r="E743" s="199">
        <v>297</v>
      </c>
      <c r="H743"/>
    </row>
    <row r="744" spans="1:8">
      <c r="A744" s="198">
        <v>743</v>
      </c>
      <c r="B744" s="53">
        <v>39970</v>
      </c>
      <c r="C744" s="199" t="s">
        <v>237</v>
      </c>
      <c r="D744" s="199" t="s">
        <v>238</v>
      </c>
      <c r="E744" s="199">
        <v>295</v>
      </c>
      <c r="H744"/>
    </row>
    <row r="745" spans="1:8">
      <c r="A745" s="198">
        <v>744</v>
      </c>
      <c r="B745" s="53">
        <v>39970</v>
      </c>
      <c r="C745" s="199" t="s">
        <v>237</v>
      </c>
      <c r="D745" s="199" t="s">
        <v>238</v>
      </c>
      <c r="E745" s="199">
        <v>124</v>
      </c>
      <c r="H745"/>
    </row>
    <row r="746" spans="1:8">
      <c r="A746" s="198">
        <v>745</v>
      </c>
      <c r="B746" s="53">
        <v>39970</v>
      </c>
      <c r="C746" s="199" t="s">
        <v>237</v>
      </c>
      <c r="D746" s="199" t="s">
        <v>238</v>
      </c>
      <c r="E746" s="199">
        <v>71</v>
      </c>
      <c r="H746"/>
    </row>
    <row r="747" spans="1:8">
      <c r="A747" s="198">
        <v>746</v>
      </c>
      <c r="B747" s="53">
        <v>39970</v>
      </c>
      <c r="C747" s="199" t="s">
        <v>237</v>
      </c>
      <c r="D747" s="199" t="s">
        <v>238</v>
      </c>
      <c r="E747" s="199">
        <v>52</v>
      </c>
      <c r="H747"/>
    </row>
    <row r="748" spans="1:8">
      <c r="A748" s="198">
        <v>747</v>
      </c>
      <c r="B748" s="53">
        <v>39970</v>
      </c>
      <c r="C748" s="199" t="s">
        <v>237</v>
      </c>
      <c r="D748" s="199" t="s">
        <v>238</v>
      </c>
      <c r="E748" s="199">
        <v>435</v>
      </c>
      <c r="H748"/>
    </row>
    <row r="749" spans="1:8">
      <c r="A749" s="198">
        <v>748</v>
      </c>
      <c r="B749" s="53">
        <v>39970</v>
      </c>
      <c r="C749" s="199" t="s">
        <v>237</v>
      </c>
      <c r="D749" s="199" t="s">
        <v>238</v>
      </c>
      <c r="E749" s="199">
        <v>515</v>
      </c>
      <c r="H749"/>
    </row>
    <row r="750" spans="1:8">
      <c r="A750" s="198">
        <v>749</v>
      </c>
      <c r="B750" s="53">
        <v>39971</v>
      </c>
      <c r="C750" s="199" t="s">
        <v>237</v>
      </c>
      <c r="D750" s="199" t="s">
        <v>238</v>
      </c>
      <c r="E750" s="199">
        <v>14</v>
      </c>
      <c r="H750"/>
    </row>
    <row r="751" spans="1:8">
      <c r="A751" s="198">
        <v>750</v>
      </c>
      <c r="B751" s="53">
        <v>39971</v>
      </c>
      <c r="C751" s="199" t="s">
        <v>237</v>
      </c>
      <c r="D751" s="199" t="s">
        <v>238</v>
      </c>
      <c r="E751" s="199">
        <v>232</v>
      </c>
      <c r="H751"/>
    </row>
    <row r="752" spans="1:8">
      <c r="A752" s="198">
        <v>751</v>
      </c>
      <c r="B752" s="53">
        <v>39971</v>
      </c>
      <c r="C752" s="199" t="s">
        <v>237</v>
      </c>
      <c r="D752" s="199" t="s">
        <v>238</v>
      </c>
      <c r="E752" s="199">
        <v>82</v>
      </c>
      <c r="H752"/>
    </row>
    <row r="753" spans="1:8">
      <c r="A753" s="198">
        <v>752</v>
      </c>
      <c r="B753" s="53">
        <v>39972</v>
      </c>
      <c r="C753" s="199" t="s">
        <v>239</v>
      </c>
      <c r="D753" s="199" t="s">
        <v>240</v>
      </c>
      <c r="E753" s="199">
        <v>72</v>
      </c>
      <c r="H753"/>
    </row>
    <row r="754" spans="1:8">
      <c r="A754" s="198">
        <v>753</v>
      </c>
      <c r="B754" s="53">
        <v>39972</v>
      </c>
      <c r="C754" s="199" t="s">
        <v>239</v>
      </c>
      <c r="D754" s="199" t="s">
        <v>254</v>
      </c>
      <c r="E754" s="199">
        <v>154</v>
      </c>
      <c r="H754"/>
    </row>
    <row r="755" spans="1:8">
      <c r="A755" s="198">
        <v>754</v>
      </c>
      <c r="B755" s="53">
        <v>39972</v>
      </c>
      <c r="C755" s="199" t="s">
        <v>239</v>
      </c>
      <c r="D755" s="199" t="s">
        <v>240</v>
      </c>
      <c r="E755" s="199">
        <v>300</v>
      </c>
      <c r="H755"/>
    </row>
    <row r="756" spans="1:8">
      <c r="A756" s="198">
        <v>755</v>
      </c>
      <c r="B756" s="53">
        <v>39972</v>
      </c>
      <c r="C756" s="199" t="s">
        <v>239</v>
      </c>
      <c r="D756" s="199" t="s">
        <v>254</v>
      </c>
      <c r="E756" s="199">
        <v>164</v>
      </c>
      <c r="H756"/>
    </row>
    <row r="757" spans="1:8">
      <c r="A757" s="198">
        <v>756</v>
      </c>
      <c r="B757" s="53">
        <v>39972</v>
      </c>
      <c r="C757" s="199" t="s">
        <v>239</v>
      </c>
      <c r="D757" s="199" t="s">
        <v>240</v>
      </c>
      <c r="E757" s="199">
        <v>224</v>
      </c>
      <c r="H757"/>
    </row>
    <row r="758" spans="1:8">
      <c r="A758" s="198">
        <v>757</v>
      </c>
      <c r="B758" s="53">
        <v>39973</v>
      </c>
      <c r="C758" s="199" t="s">
        <v>239</v>
      </c>
      <c r="D758" s="199" t="s">
        <v>240</v>
      </c>
      <c r="E758" s="199">
        <v>22</v>
      </c>
      <c r="H758"/>
    </row>
    <row r="759" spans="1:8">
      <c r="A759" s="198">
        <v>758</v>
      </c>
      <c r="B759" s="53">
        <v>39973</v>
      </c>
      <c r="C759" s="199" t="s">
        <v>245</v>
      </c>
      <c r="D759" s="199" t="s">
        <v>253</v>
      </c>
      <c r="E759" s="199">
        <v>900</v>
      </c>
      <c r="H759"/>
    </row>
    <row r="760" spans="1:8">
      <c r="A760" s="198">
        <v>759</v>
      </c>
      <c r="B760" s="53">
        <v>39973</v>
      </c>
      <c r="C760" s="199" t="s">
        <v>243</v>
      </c>
      <c r="D760" s="199" t="s">
        <v>244</v>
      </c>
      <c r="E760" s="199">
        <v>1023</v>
      </c>
      <c r="H760"/>
    </row>
    <row r="761" spans="1:8">
      <c r="A761" s="198">
        <v>760</v>
      </c>
      <c r="B761" s="53">
        <v>39973</v>
      </c>
      <c r="C761" s="199" t="s">
        <v>239</v>
      </c>
      <c r="D761" s="199" t="s">
        <v>254</v>
      </c>
      <c r="E761" s="199">
        <v>700</v>
      </c>
      <c r="H761"/>
    </row>
    <row r="762" spans="1:8">
      <c r="A762" s="198">
        <v>761</v>
      </c>
      <c r="B762" s="53">
        <v>39973</v>
      </c>
      <c r="C762" s="199" t="s">
        <v>248</v>
      </c>
      <c r="D762" s="199" t="s">
        <v>248</v>
      </c>
      <c r="E762" s="199">
        <v>329</v>
      </c>
      <c r="H762"/>
    </row>
    <row r="763" spans="1:8">
      <c r="A763" s="198">
        <v>762</v>
      </c>
      <c r="B763" s="53">
        <v>39973</v>
      </c>
      <c r="C763" s="199" t="s">
        <v>237</v>
      </c>
      <c r="D763" s="199" t="s">
        <v>238</v>
      </c>
      <c r="E763" s="199">
        <v>884</v>
      </c>
      <c r="H763"/>
    </row>
    <row r="764" spans="1:8">
      <c r="A764" s="198">
        <v>763</v>
      </c>
      <c r="B764" s="53">
        <v>39973</v>
      </c>
      <c r="C764" s="199" t="s">
        <v>239</v>
      </c>
      <c r="D764" s="199" t="s">
        <v>240</v>
      </c>
      <c r="E764" s="199">
        <v>390</v>
      </c>
      <c r="H764"/>
    </row>
    <row r="765" spans="1:8">
      <c r="A765" s="198">
        <v>764</v>
      </c>
      <c r="B765" s="53">
        <v>39973</v>
      </c>
      <c r="C765" s="199" t="s">
        <v>237</v>
      </c>
      <c r="D765" s="199" t="s">
        <v>238</v>
      </c>
      <c r="E765" s="199">
        <v>682</v>
      </c>
      <c r="H765"/>
    </row>
    <row r="766" spans="1:8">
      <c r="A766" s="198">
        <v>765</v>
      </c>
      <c r="B766" s="53">
        <v>39973</v>
      </c>
      <c r="C766" s="199" t="s">
        <v>243</v>
      </c>
      <c r="D766" s="199" t="s">
        <v>244</v>
      </c>
      <c r="E766" s="199">
        <v>263</v>
      </c>
      <c r="H766"/>
    </row>
    <row r="767" spans="1:8">
      <c r="A767" s="198">
        <v>766</v>
      </c>
      <c r="B767" s="53">
        <v>39973</v>
      </c>
      <c r="C767" s="199" t="s">
        <v>237</v>
      </c>
      <c r="D767" s="199" t="s">
        <v>238</v>
      </c>
      <c r="E767" s="199">
        <v>801</v>
      </c>
      <c r="H767"/>
    </row>
    <row r="768" spans="1:8">
      <c r="A768" s="198">
        <v>767</v>
      </c>
      <c r="B768" s="53">
        <v>39973</v>
      </c>
      <c r="C768" s="199" t="s">
        <v>241</v>
      </c>
      <c r="D768" s="199" t="s">
        <v>242</v>
      </c>
      <c r="E768" s="199">
        <v>61</v>
      </c>
      <c r="H768"/>
    </row>
    <row r="769" spans="1:8">
      <c r="A769" s="198">
        <v>768</v>
      </c>
      <c r="B769" s="53">
        <v>39973</v>
      </c>
      <c r="C769" s="199" t="s">
        <v>241</v>
      </c>
      <c r="D769" s="199" t="s">
        <v>242</v>
      </c>
      <c r="E769" s="199">
        <v>115</v>
      </c>
      <c r="H769"/>
    </row>
    <row r="770" spans="1:8">
      <c r="A770" s="198">
        <v>769</v>
      </c>
      <c r="B770" s="53">
        <v>39973</v>
      </c>
      <c r="C770" s="199" t="s">
        <v>237</v>
      </c>
      <c r="D770" s="199" t="s">
        <v>238</v>
      </c>
      <c r="E770" s="199">
        <v>85</v>
      </c>
      <c r="H770"/>
    </row>
    <row r="771" spans="1:8">
      <c r="A771" s="198">
        <v>770</v>
      </c>
      <c r="B771" s="53">
        <v>39973</v>
      </c>
      <c r="C771" s="199" t="s">
        <v>243</v>
      </c>
      <c r="D771" s="199" t="s">
        <v>244</v>
      </c>
      <c r="E771" s="199">
        <v>2115</v>
      </c>
      <c r="H771"/>
    </row>
    <row r="772" spans="1:8">
      <c r="A772" s="198">
        <v>771</v>
      </c>
      <c r="B772" s="53">
        <v>39974</v>
      </c>
      <c r="C772" s="199" t="s">
        <v>239</v>
      </c>
      <c r="D772" s="199" t="s">
        <v>254</v>
      </c>
      <c r="E772" s="199">
        <v>157</v>
      </c>
      <c r="H772"/>
    </row>
    <row r="773" spans="1:8">
      <c r="A773" s="198">
        <v>772</v>
      </c>
      <c r="B773" s="53">
        <v>39974</v>
      </c>
      <c r="C773" s="199" t="s">
        <v>239</v>
      </c>
      <c r="D773" s="199" t="s">
        <v>240</v>
      </c>
      <c r="E773" s="199">
        <v>168</v>
      </c>
      <c r="H773"/>
    </row>
    <row r="774" spans="1:8">
      <c r="A774" s="198">
        <v>773</v>
      </c>
      <c r="B774" s="53">
        <v>39974</v>
      </c>
      <c r="C774" s="199" t="s">
        <v>239</v>
      </c>
      <c r="D774" s="199" t="s">
        <v>254</v>
      </c>
      <c r="E774" s="199">
        <v>177</v>
      </c>
      <c r="H774"/>
    </row>
    <row r="775" spans="1:8">
      <c r="A775" s="198">
        <v>774</v>
      </c>
      <c r="B775" s="53">
        <v>39975</v>
      </c>
      <c r="C775" s="199" t="s">
        <v>239</v>
      </c>
      <c r="D775" s="199" t="s">
        <v>254</v>
      </c>
      <c r="E775" s="199">
        <v>112</v>
      </c>
      <c r="H775"/>
    </row>
    <row r="776" spans="1:8">
      <c r="A776" s="198">
        <v>775</v>
      </c>
      <c r="B776" s="53">
        <v>39975</v>
      </c>
      <c r="C776" s="199" t="s">
        <v>239</v>
      </c>
      <c r="D776" s="199" t="s">
        <v>240</v>
      </c>
      <c r="E776" s="199">
        <v>100</v>
      </c>
      <c r="H776"/>
    </row>
    <row r="777" spans="1:8">
      <c r="A777" s="198">
        <v>776</v>
      </c>
      <c r="B777" s="53">
        <v>39975</v>
      </c>
      <c r="C777" s="199" t="s">
        <v>243</v>
      </c>
      <c r="D777" s="199" t="s">
        <v>244</v>
      </c>
      <c r="E777" s="199">
        <v>870</v>
      </c>
      <c r="H777"/>
    </row>
    <row r="778" spans="1:8">
      <c r="A778" s="198">
        <v>777</v>
      </c>
      <c r="B778" s="53">
        <v>39975</v>
      </c>
      <c r="C778" s="199" t="s">
        <v>243</v>
      </c>
      <c r="D778" s="199" t="s">
        <v>244</v>
      </c>
      <c r="E778" s="199">
        <v>295</v>
      </c>
      <c r="H778"/>
    </row>
    <row r="779" spans="1:8">
      <c r="A779" s="198">
        <v>778</v>
      </c>
      <c r="B779" s="53">
        <v>39975</v>
      </c>
      <c r="C779" s="199" t="s">
        <v>243</v>
      </c>
      <c r="D779" s="199" t="s">
        <v>244</v>
      </c>
      <c r="E779" s="199">
        <v>66</v>
      </c>
      <c r="H779"/>
    </row>
    <row r="780" spans="1:8">
      <c r="A780" s="198">
        <v>779</v>
      </c>
      <c r="B780" s="53">
        <v>39975</v>
      </c>
      <c r="C780" s="199" t="s">
        <v>239</v>
      </c>
      <c r="D780" s="199" t="s">
        <v>240</v>
      </c>
      <c r="E780" s="199">
        <v>440</v>
      </c>
      <c r="H780"/>
    </row>
    <row r="781" spans="1:8">
      <c r="A781" s="198">
        <v>780</v>
      </c>
      <c r="B781" s="53">
        <v>39977</v>
      </c>
      <c r="C781" s="199" t="s">
        <v>241</v>
      </c>
      <c r="D781" s="199" t="s">
        <v>247</v>
      </c>
      <c r="E781" s="199">
        <v>506</v>
      </c>
      <c r="H781"/>
    </row>
    <row r="782" spans="1:8">
      <c r="A782" s="198">
        <v>781</v>
      </c>
      <c r="B782" s="53">
        <v>39975</v>
      </c>
      <c r="C782" s="199" t="s">
        <v>239</v>
      </c>
      <c r="D782" s="199" t="s">
        <v>240</v>
      </c>
      <c r="E782" s="199">
        <v>100</v>
      </c>
      <c r="H782"/>
    </row>
    <row r="783" spans="1:8">
      <c r="A783" s="198">
        <v>782</v>
      </c>
      <c r="B783" s="53">
        <v>39977</v>
      </c>
      <c r="C783" s="199" t="s">
        <v>243</v>
      </c>
      <c r="D783" s="199" t="s">
        <v>251</v>
      </c>
      <c r="E783" s="199">
        <v>400</v>
      </c>
      <c r="H783"/>
    </row>
    <row r="784" spans="1:8">
      <c r="A784" s="198">
        <v>783</v>
      </c>
      <c r="B784" s="53">
        <v>39978</v>
      </c>
      <c r="C784" s="199" t="s">
        <v>249</v>
      </c>
      <c r="D784" s="199" t="s">
        <v>249</v>
      </c>
      <c r="E784" s="199">
        <v>500</v>
      </c>
      <c r="H784"/>
    </row>
    <row r="785" spans="1:8">
      <c r="A785" s="198">
        <v>784</v>
      </c>
      <c r="B785" s="53">
        <v>39979</v>
      </c>
      <c r="C785" s="199" t="s">
        <v>239</v>
      </c>
      <c r="D785" s="199" t="s">
        <v>254</v>
      </c>
      <c r="E785" s="199">
        <v>150</v>
      </c>
      <c r="H785"/>
    </row>
    <row r="786" spans="1:8">
      <c r="A786" s="198">
        <v>785</v>
      </c>
      <c r="B786" s="53">
        <v>39979</v>
      </c>
      <c r="C786" s="199" t="s">
        <v>239</v>
      </c>
      <c r="D786" s="199" t="s">
        <v>254</v>
      </c>
      <c r="E786" s="199">
        <v>250</v>
      </c>
      <c r="H786"/>
    </row>
    <row r="787" spans="1:8">
      <c r="A787" s="198">
        <v>786</v>
      </c>
      <c r="B787" s="53">
        <v>39979</v>
      </c>
      <c r="C787" s="199" t="s">
        <v>245</v>
      </c>
      <c r="D787" s="199" t="s">
        <v>246</v>
      </c>
      <c r="E787" s="199">
        <v>40</v>
      </c>
      <c r="H787"/>
    </row>
    <row r="788" spans="1:8">
      <c r="A788" s="198">
        <v>787</v>
      </c>
      <c r="B788" s="53">
        <v>39979</v>
      </c>
      <c r="C788" s="199" t="s">
        <v>245</v>
      </c>
      <c r="D788" s="199" t="s">
        <v>246</v>
      </c>
      <c r="E788" s="199">
        <v>980</v>
      </c>
      <c r="H788"/>
    </row>
    <row r="789" spans="1:8">
      <c r="A789" s="198">
        <v>788</v>
      </c>
      <c r="B789" s="53">
        <v>39979</v>
      </c>
      <c r="C789" s="199" t="s">
        <v>245</v>
      </c>
      <c r="D789" s="199" t="s">
        <v>246</v>
      </c>
      <c r="E789" s="199">
        <v>882</v>
      </c>
      <c r="H789"/>
    </row>
    <row r="790" spans="1:8">
      <c r="A790" s="198">
        <v>789</v>
      </c>
      <c r="B790" s="53">
        <v>39979</v>
      </c>
      <c r="C790" s="199" t="s">
        <v>245</v>
      </c>
      <c r="D790" s="199" t="s">
        <v>250</v>
      </c>
      <c r="E790" s="199">
        <v>22500</v>
      </c>
      <c r="H790"/>
    </row>
    <row r="791" spans="1:8">
      <c r="A791" s="198">
        <v>790</v>
      </c>
      <c r="B791" s="53">
        <v>39980</v>
      </c>
      <c r="C791" s="199" t="s">
        <v>239</v>
      </c>
      <c r="D791" s="199" t="s">
        <v>254</v>
      </c>
      <c r="E791" s="199">
        <v>150</v>
      </c>
      <c r="H791"/>
    </row>
    <row r="792" spans="1:8">
      <c r="A792" s="198">
        <v>791</v>
      </c>
      <c r="B792" s="53">
        <v>39980</v>
      </c>
      <c r="C792" s="199" t="s">
        <v>239</v>
      </c>
      <c r="D792" s="199" t="s">
        <v>254</v>
      </c>
      <c r="E792" s="199">
        <v>150</v>
      </c>
      <c r="H792"/>
    </row>
    <row r="793" spans="1:8">
      <c r="A793" s="198">
        <v>792</v>
      </c>
      <c r="B793" s="53">
        <v>39980</v>
      </c>
      <c r="C793" s="199" t="s">
        <v>241</v>
      </c>
      <c r="D793" s="199" t="s">
        <v>247</v>
      </c>
      <c r="E793" s="199">
        <v>2100</v>
      </c>
      <c r="H793"/>
    </row>
    <row r="794" spans="1:8">
      <c r="A794" s="198">
        <v>793</v>
      </c>
      <c r="B794" s="53">
        <v>39981</v>
      </c>
      <c r="C794" s="199" t="s">
        <v>239</v>
      </c>
      <c r="D794" s="199" t="s">
        <v>254</v>
      </c>
      <c r="E794" s="199">
        <v>140</v>
      </c>
      <c r="H794"/>
    </row>
    <row r="795" spans="1:8">
      <c r="A795" s="198">
        <v>794</v>
      </c>
      <c r="B795" s="53">
        <v>39981</v>
      </c>
      <c r="C795" s="199" t="s">
        <v>239</v>
      </c>
      <c r="D795" s="199" t="s">
        <v>254</v>
      </c>
      <c r="E795" s="199">
        <v>150</v>
      </c>
      <c r="H795"/>
    </row>
    <row r="796" spans="1:8">
      <c r="A796" s="198">
        <v>795</v>
      </c>
      <c r="B796" s="53">
        <v>39981</v>
      </c>
      <c r="C796" s="199" t="s">
        <v>239</v>
      </c>
      <c r="D796" s="199" t="s">
        <v>240</v>
      </c>
      <c r="E796" s="199">
        <v>140</v>
      </c>
      <c r="H796"/>
    </row>
    <row r="797" spans="1:8">
      <c r="A797" s="198">
        <v>796</v>
      </c>
      <c r="B797" s="53">
        <v>39981</v>
      </c>
      <c r="C797" s="199" t="s">
        <v>248</v>
      </c>
      <c r="D797" s="199" t="s">
        <v>248</v>
      </c>
      <c r="E797" s="199">
        <v>100</v>
      </c>
      <c r="H797"/>
    </row>
    <row r="798" spans="1:8">
      <c r="A798" s="198">
        <v>797</v>
      </c>
      <c r="B798" s="53">
        <v>39981</v>
      </c>
      <c r="C798" s="199" t="s">
        <v>239</v>
      </c>
      <c r="D798" s="199" t="s">
        <v>254</v>
      </c>
      <c r="E798" s="199">
        <v>1500</v>
      </c>
      <c r="H798"/>
    </row>
    <row r="799" spans="1:8">
      <c r="A799" s="198">
        <v>798</v>
      </c>
      <c r="B799" s="53">
        <v>39982</v>
      </c>
      <c r="C799" s="199" t="s">
        <v>239</v>
      </c>
      <c r="D799" s="199" t="s">
        <v>240</v>
      </c>
      <c r="E799" s="199">
        <v>65</v>
      </c>
      <c r="H799"/>
    </row>
    <row r="800" spans="1:8">
      <c r="A800" s="198">
        <v>799</v>
      </c>
      <c r="B800" s="53">
        <v>39982</v>
      </c>
      <c r="C800" s="199" t="s">
        <v>243</v>
      </c>
      <c r="D800" s="199" t="s">
        <v>244</v>
      </c>
      <c r="E800" s="199">
        <v>50</v>
      </c>
      <c r="H800"/>
    </row>
    <row r="801" spans="1:8">
      <c r="A801" s="198">
        <v>800</v>
      </c>
      <c r="B801" s="53">
        <v>39982</v>
      </c>
      <c r="C801" s="199" t="s">
        <v>239</v>
      </c>
      <c r="D801" s="199" t="s">
        <v>254</v>
      </c>
      <c r="E801" s="199">
        <v>343</v>
      </c>
      <c r="H801"/>
    </row>
    <row r="802" spans="1:8">
      <c r="A802" s="198">
        <v>801</v>
      </c>
      <c r="B802" s="53">
        <v>39982</v>
      </c>
      <c r="C802" s="199" t="s">
        <v>239</v>
      </c>
      <c r="D802" s="199" t="s">
        <v>240</v>
      </c>
      <c r="E802" s="199">
        <v>143</v>
      </c>
      <c r="H802"/>
    </row>
    <row r="803" spans="1:8">
      <c r="A803" s="198">
        <v>802</v>
      </c>
      <c r="B803" s="53">
        <v>39982</v>
      </c>
      <c r="C803" s="199" t="s">
        <v>239</v>
      </c>
      <c r="D803" s="199" t="s">
        <v>240</v>
      </c>
      <c r="E803" s="199">
        <v>77</v>
      </c>
      <c r="H803"/>
    </row>
    <row r="804" spans="1:8">
      <c r="A804" s="198">
        <v>803</v>
      </c>
      <c r="B804" s="53">
        <v>39982</v>
      </c>
      <c r="C804" s="199" t="s">
        <v>239</v>
      </c>
      <c r="D804" s="199" t="s">
        <v>240</v>
      </c>
      <c r="E804" s="199">
        <v>26</v>
      </c>
      <c r="H804"/>
    </row>
    <row r="805" spans="1:8">
      <c r="A805" s="198">
        <v>804</v>
      </c>
      <c r="B805" s="53">
        <v>39982</v>
      </c>
      <c r="C805" s="199" t="s">
        <v>239</v>
      </c>
      <c r="D805" s="199" t="s">
        <v>240</v>
      </c>
      <c r="E805" s="199">
        <v>1800</v>
      </c>
      <c r="H805"/>
    </row>
    <row r="806" spans="1:8">
      <c r="A806" s="198">
        <v>805</v>
      </c>
      <c r="B806" s="53">
        <v>39983</v>
      </c>
      <c r="C806" s="199" t="s">
        <v>239</v>
      </c>
      <c r="D806" s="199" t="s">
        <v>240</v>
      </c>
      <c r="E806" s="199">
        <v>12</v>
      </c>
      <c r="H806"/>
    </row>
    <row r="807" spans="1:8">
      <c r="A807" s="198">
        <v>806</v>
      </c>
      <c r="B807" s="53">
        <v>39983</v>
      </c>
      <c r="C807" s="199" t="s">
        <v>243</v>
      </c>
      <c r="D807" s="199" t="s">
        <v>251</v>
      </c>
      <c r="E807" s="199">
        <v>490</v>
      </c>
      <c r="H807"/>
    </row>
    <row r="808" spans="1:8">
      <c r="A808" s="198">
        <v>807</v>
      </c>
      <c r="B808" s="53">
        <v>39984</v>
      </c>
      <c r="C808" s="199" t="s">
        <v>237</v>
      </c>
      <c r="D808" s="199" t="s">
        <v>238</v>
      </c>
      <c r="E808" s="199">
        <v>4400</v>
      </c>
      <c r="H808"/>
    </row>
    <row r="809" spans="1:8">
      <c r="A809" s="198">
        <v>808</v>
      </c>
      <c r="B809" s="53">
        <v>39984</v>
      </c>
      <c r="C809" s="199" t="s">
        <v>237</v>
      </c>
      <c r="D809" s="199" t="s">
        <v>238</v>
      </c>
      <c r="E809" s="199">
        <v>750</v>
      </c>
      <c r="H809"/>
    </row>
    <row r="810" spans="1:8">
      <c r="A810" s="198">
        <v>809</v>
      </c>
      <c r="B810" s="53">
        <v>39984</v>
      </c>
      <c r="C810" s="199" t="s">
        <v>249</v>
      </c>
      <c r="D810" s="199" t="s">
        <v>249</v>
      </c>
      <c r="E810" s="199">
        <v>600</v>
      </c>
      <c r="H810"/>
    </row>
    <row r="811" spans="1:8">
      <c r="A811" s="198">
        <v>810</v>
      </c>
      <c r="B811" s="53">
        <v>39985</v>
      </c>
      <c r="C811" s="199" t="s">
        <v>237</v>
      </c>
      <c r="D811" s="199" t="s">
        <v>238</v>
      </c>
      <c r="E811" s="199">
        <v>149</v>
      </c>
      <c r="H811"/>
    </row>
    <row r="812" spans="1:8">
      <c r="A812" s="198">
        <v>811</v>
      </c>
      <c r="B812" s="53">
        <v>39985</v>
      </c>
      <c r="C812" s="199" t="s">
        <v>237</v>
      </c>
      <c r="D812" s="199" t="s">
        <v>238</v>
      </c>
      <c r="E812" s="199">
        <v>98</v>
      </c>
      <c r="H812"/>
    </row>
    <row r="813" spans="1:8">
      <c r="A813" s="198">
        <v>812</v>
      </c>
      <c r="B813" s="53">
        <v>39985</v>
      </c>
      <c r="C813" s="199" t="s">
        <v>237</v>
      </c>
      <c r="D813" s="199" t="s">
        <v>238</v>
      </c>
      <c r="E813" s="199">
        <v>129</v>
      </c>
      <c r="H813"/>
    </row>
    <row r="814" spans="1:8">
      <c r="A814" s="198">
        <v>813</v>
      </c>
      <c r="B814" s="53">
        <v>39985</v>
      </c>
      <c r="C814" s="199" t="s">
        <v>241</v>
      </c>
      <c r="D814" s="199" t="s">
        <v>247</v>
      </c>
      <c r="E814" s="199">
        <v>226</v>
      </c>
      <c r="H814"/>
    </row>
    <row r="815" spans="1:8">
      <c r="A815" s="198">
        <v>814</v>
      </c>
      <c r="B815" s="53">
        <v>39985</v>
      </c>
      <c r="C815" s="199" t="s">
        <v>249</v>
      </c>
      <c r="D815" s="199" t="s">
        <v>249</v>
      </c>
      <c r="E815" s="199">
        <v>500</v>
      </c>
      <c r="H815"/>
    </row>
    <row r="816" spans="1:8">
      <c r="A816" s="198">
        <v>815</v>
      </c>
      <c r="B816" s="53">
        <v>39986</v>
      </c>
      <c r="C816" s="199" t="s">
        <v>245</v>
      </c>
      <c r="D816" s="199" t="s">
        <v>246</v>
      </c>
      <c r="E816" s="199">
        <v>7400</v>
      </c>
      <c r="H816"/>
    </row>
    <row r="817" spans="1:8">
      <c r="A817" s="198">
        <v>816</v>
      </c>
      <c r="B817" s="53">
        <v>39986</v>
      </c>
      <c r="C817" s="199" t="s">
        <v>245</v>
      </c>
      <c r="D817" s="199" t="s">
        <v>246</v>
      </c>
      <c r="E817" s="199">
        <v>22</v>
      </c>
      <c r="H817"/>
    </row>
    <row r="818" spans="1:8">
      <c r="A818" s="198">
        <v>817</v>
      </c>
      <c r="B818" s="53">
        <v>39986</v>
      </c>
      <c r="C818" s="199" t="s">
        <v>239</v>
      </c>
      <c r="D818" s="199" t="s">
        <v>254</v>
      </c>
      <c r="E818" s="199">
        <v>120</v>
      </c>
      <c r="H818"/>
    </row>
    <row r="819" spans="1:8">
      <c r="A819" s="198">
        <v>818</v>
      </c>
      <c r="B819" s="53">
        <v>39986</v>
      </c>
      <c r="C819" s="199" t="s">
        <v>239</v>
      </c>
      <c r="D819" s="199" t="s">
        <v>254</v>
      </c>
      <c r="E819" s="199">
        <v>152</v>
      </c>
      <c r="H819"/>
    </row>
    <row r="820" spans="1:8">
      <c r="A820" s="198">
        <v>819</v>
      </c>
      <c r="B820" s="53">
        <v>39987</v>
      </c>
      <c r="C820" s="199" t="s">
        <v>239</v>
      </c>
      <c r="D820" s="199" t="s">
        <v>254</v>
      </c>
      <c r="E820" s="199">
        <v>142</v>
      </c>
      <c r="H820"/>
    </row>
    <row r="821" spans="1:8">
      <c r="A821" s="198">
        <v>820</v>
      </c>
      <c r="B821" s="53">
        <v>39987</v>
      </c>
      <c r="C821" s="199" t="s">
        <v>239</v>
      </c>
      <c r="D821" s="199" t="s">
        <v>240</v>
      </c>
      <c r="E821" s="199">
        <v>45</v>
      </c>
      <c r="H821"/>
    </row>
    <row r="822" spans="1:8">
      <c r="A822" s="198">
        <v>821</v>
      </c>
      <c r="B822" s="53">
        <v>39987</v>
      </c>
      <c r="C822" s="199" t="s">
        <v>239</v>
      </c>
      <c r="D822" s="199" t="s">
        <v>240</v>
      </c>
      <c r="E822" s="199">
        <v>24</v>
      </c>
      <c r="H822"/>
    </row>
    <row r="823" spans="1:8">
      <c r="A823" s="198">
        <v>822</v>
      </c>
      <c r="B823" s="53">
        <v>39987</v>
      </c>
      <c r="C823" s="199" t="s">
        <v>239</v>
      </c>
      <c r="D823" s="199" t="s">
        <v>240</v>
      </c>
      <c r="E823" s="199">
        <v>120</v>
      </c>
      <c r="H823"/>
    </row>
    <row r="824" spans="1:8">
      <c r="A824" s="198">
        <v>823</v>
      </c>
      <c r="B824" s="53">
        <v>39987</v>
      </c>
      <c r="C824" s="199" t="s">
        <v>239</v>
      </c>
      <c r="D824" s="199" t="s">
        <v>254</v>
      </c>
      <c r="E824" s="199">
        <v>150</v>
      </c>
      <c r="H824"/>
    </row>
    <row r="825" spans="1:8">
      <c r="A825" s="198">
        <v>824</v>
      </c>
      <c r="B825" s="53">
        <v>39987</v>
      </c>
      <c r="C825" s="199" t="s">
        <v>243</v>
      </c>
      <c r="D825" s="199" t="s">
        <v>251</v>
      </c>
      <c r="E825" s="199">
        <v>400</v>
      </c>
      <c r="H825"/>
    </row>
    <row r="826" spans="1:8">
      <c r="A826" s="198">
        <v>825</v>
      </c>
      <c r="B826" s="53">
        <v>39988</v>
      </c>
      <c r="C826" s="199" t="s">
        <v>243</v>
      </c>
      <c r="D826" s="199" t="s">
        <v>244</v>
      </c>
      <c r="E826" s="199">
        <v>180</v>
      </c>
      <c r="H826"/>
    </row>
    <row r="827" spans="1:8">
      <c r="A827" s="198">
        <v>826</v>
      </c>
      <c r="B827" s="53">
        <v>39988</v>
      </c>
      <c r="C827" s="199" t="s">
        <v>239</v>
      </c>
      <c r="D827" s="199" t="s">
        <v>254</v>
      </c>
      <c r="E827" s="199">
        <v>122</v>
      </c>
      <c r="H827"/>
    </row>
    <row r="828" spans="1:8">
      <c r="A828" s="198">
        <v>827</v>
      </c>
      <c r="B828" s="53">
        <v>39988</v>
      </c>
      <c r="C828" s="199" t="s">
        <v>239</v>
      </c>
      <c r="D828" s="199" t="s">
        <v>240</v>
      </c>
      <c r="E828" s="199">
        <v>10</v>
      </c>
      <c r="H828"/>
    </row>
    <row r="829" spans="1:8">
      <c r="A829" s="198">
        <v>828</v>
      </c>
      <c r="B829" s="53">
        <v>39988</v>
      </c>
      <c r="C829" s="199" t="s">
        <v>239</v>
      </c>
      <c r="D829" s="199" t="s">
        <v>254</v>
      </c>
      <c r="E829" s="199">
        <v>200</v>
      </c>
      <c r="H829"/>
    </row>
    <row r="830" spans="1:8">
      <c r="A830" s="198">
        <v>829</v>
      </c>
      <c r="B830" s="53">
        <v>39989</v>
      </c>
      <c r="C830" s="199" t="s">
        <v>243</v>
      </c>
      <c r="D830" s="199" t="s">
        <v>251</v>
      </c>
      <c r="E830" s="199">
        <v>696</v>
      </c>
      <c r="H830"/>
    </row>
    <row r="831" spans="1:8">
      <c r="A831" s="198">
        <v>830</v>
      </c>
      <c r="B831" s="53">
        <v>39989</v>
      </c>
      <c r="C831" s="199" t="s">
        <v>239</v>
      </c>
      <c r="D831" s="199" t="s">
        <v>254</v>
      </c>
      <c r="E831" s="199">
        <v>125</v>
      </c>
      <c r="H831"/>
    </row>
    <row r="832" spans="1:8">
      <c r="A832" s="198">
        <v>831</v>
      </c>
      <c r="B832" s="53">
        <v>39989</v>
      </c>
      <c r="C832" s="199" t="s">
        <v>245</v>
      </c>
      <c r="D832" s="199" t="s">
        <v>246</v>
      </c>
      <c r="E832" s="199">
        <v>50</v>
      </c>
      <c r="H832"/>
    </row>
    <row r="833" spans="1:8">
      <c r="A833" s="198">
        <v>832</v>
      </c>
      <c r="B833" s="53">
        <v>39989</v>
      </c>
      <c r="C833" s="199" t="s">
        <v>241</v>
      </c>
      <c r="D833" s="199" t="s">
        <v>259</v>
      </c>
      <c r="E833" s="199">
        <v>3000</v>
      </c>
      <c r="H833"/>
    </row>
    <row r="834" spans="1:8">
      <c r="A834" s="198">
        <v>833</v>
      </c>
      <c r="B834" s="53">
        <v>39989</v>
      </c>
      <c r="C834" s="199" t="s">
        <v>241</v>
      </c>
      <c r="D834" s="199" t="s">
        <v>247</v>
      </c>
      <c r="E834" s="199">
        <v>45</v>
      </c>
      <c r="H834"/>
    </row>
    <row r="835" spans="1:8">
      <c r="A835" s="198">
        <v>834</v>
      </c>
      <c r="B835" s="53">
        <v>39989</v>
      </c>
      <c r="C835" s="199" t="s">
        <v>239</v>
      </c>
      <c r="D835" s="199" t="s">
        <v>254</v>
      </c>
      <c r="E835" s="199">
        <v>134</v>
      </c>
      <c r="H835"/>
    </row>
    <row r="836" spans="1:8">
      <c r="A836" s="198">
        <v>835</v>
      </c>
      <c r="B836" s="53">
        <v>39990</v>
      </c>
      <c r="C836" s="199" t="s">
        <v>241</v>
      </c>
      <c r="D836" s="199" t="s">
        <v>259</v>
      </c>
      <c r="E836" s="199">
        <v>3500</v>
      </c>
      <c r="H836"/>
    </row>
    <row r="837" spans="1:8">
      <c r="A837" s="198">
        <v>836</v>
      </c>
      <c r="B837" s="53">
        <v>39990</v>
      </c>
      <c r="C837" s="199" t="s">
        <v>239</v>
      </c>
      <c r="D837" s="199" t="s">
        <v>254</v>
      </c>
      <c r="E837" s="199">
        <v>118</v>
      </c>
      <c r="H837"/>
    </row>
    <row r="838" spans="1:8">
      <c r="A838" s="198">
        <v>837</v>
      </c>
      <c r="B838" s="53">
        <v>39991</v>
      </c>
      <c r="C838" s="199" t="s">
        <v>239</v>
      </c>
      <c r="D838" s="199" t="s">
        <v>240</v>
      </c>
      <c r="E838" s="199">
        <v>222</v>
      </c>
      <c r="H838"/>
    </row>
    <row r="839" spans="1:8">
      <c r="A839" s="198">
        <v>838</v>
      </c>
      <c r="B839" s="53">
        <v>39991</v>
      </c>
      <c r="C839" s="199" t="s">
        <v>239</v>
      </c>
      <c r="D839" s="199" t="s">
        <v>240</v>
      </c>
      <c r="E839" s="199">
        <v>205</v>
      </c>
      <c r="H839"/>
    </row>
    <row r="840" spans="1:8">
      <c r="A840" s="198">
        <v>839</v>
      </c>
      <c r="B840" s="53">
        <v>39992</v>
      </c>
      <c r="C840" s="199" t="s">
        <v>249</v>
      </c>
      <c r="D840" s="199" t="s">
        <v>249</v>
      </c>
      <c r="E840" s="199">
        <v>500</v>
      </c>
      <c r="H840"/>
    </row>
    <row r="841" spans="1:8">
      <c r="A841" s="198">
        <v>840</v>
      </c>
      <c r="B841" s="53">
        <v>39992</v>
      </c>
      <c r="C841" s="199" t="s">
        <v>249</v>
      </c>
      <c r="D841" s="199" t="s">
        <v>249</v>
      </c>
      <c r="E841" s="199">
        <v>300</v>
      </c>
      <c r="H841"/>
    </row>
    <row r="842" spans="1:8">
      <c r="A842" s="198">
        <v>841</v>
      </c>
      <c r="B842" s="53">
        <v>39993</v>
      </c>
      <c r="C842" s="199" t="s">
        <v>239</v>
      </c>
      <c r="D842" s="199" t="s">
        <v>254</v>
      </c>
      <c r="E842" s="199">
        <v>178</v>
      </c>
      <c r="H842"/>
    </row>
    <row r="843" spans="1:8">
      <c r="A843" s="198">
        <v>842</v>
      </c>
      <c r="B843" s="53">
        <v>39993</v>
      </c>
      <c r="C843" s="199" t="s">
        <v>239</v>
      </c>
      <c r="D843" s="199" t="s">
        <v>254</v>
      </c>
      <c r="E843" s="199">
        <v>130</v>
      </c>
      <c r="H843"/>
    </row>
    <row r="844" spans="1:8">
      <c r="A844" s="198">
        <v>843</v>
      </c>
      <c r="B844" s="53">
        <v>39993</v>
      </c>
      <c r="C844" s="199" t="s">
        <v>239</v>
      </c>
      <c r="D844" s="199" t="s">
        <v>240</v>
      </c>
      <c r="E844" s="199">
        <v>240</v>
      </c>
      <c r="H844"/>
    </row>
    <row r="845" spans="1:8">
      <c r="A845" s="198">
        <v>844</v>
      </c>
      <c r="B845" s="53">
        <v>39994</v>
      </c>
      <c r="C845" s="199" t="s">
        <v>239</v>
      </c>
      <c r="D845" s="199" t="s">
        <v>254</v>
      </c>
      <c r="E845" s="199">
        <v>130</v>
      </c>
      <c r="H845"/>
    </row>
    <row r="846" spans="1:8">
      <c r="A846" s="198">
        <v>845</v>
      </c>
      <c r="B846" s="53">
        <v>39994</v>
      </c>
      <c r="C846" s="199" t="s">
        <v>239</v>
      </c>
      <c r="D846" s="199" t="s">
        <v>254</v>
      </c>
      <c r="E846" s="199">
        <v>130</v>
      </c>
      <c r="H846"/>
    </row>
    <row r="847" spans="1:8">
      <c r="A847" s="198">
        <v>846</v>
      </c>
      <c r="B847" s="53">
        <v>39994</v>
      </c>
      <c r="C847" s="199" t="s">
        <v>239</v>
      </c>
      <c r="D847" s="199" t="s">
        <v>240</v>
      </c>
      <c r="E847" s="199">
        <v>130</v>
      </c>
      <c r="H847"/>
    </row>
    <row r="848" spans="1:8">
      <c r="A848" s="198">
        <v>847</v>
      </c>
      <c r="B848" s="53">
        <v>39994</v>
      </c>
      <c r="C848" s="199" t="s">
        <v>245</v>
      </c>
      <c r="D848" s="199" t="s">
        <v>246</v>
      </c>
      <c r="E848" s="199">
        <v>255</v>
      </c>
      <c r="H848"/>
    </row>
    <row r="849" spans="1:8">
      <c r="A849" s="198">
        <v>848</v>
      </c>
      <c r="B849" s="53">
        <v>39994</v>
      </c>
      <c r="C849" s="199" t="s">
        <v>245</v>
      </c>
      <c r="D849" s="199" t="s">
        <v>246</v>
      </c>
      <c r="E849" s="199">
        <v>25</v>
      </c>
      <c r="H849"/>
    </row>
    <row r="850" spans="1:8">
      <c r="A850" s="198">
        <v>849</v>
      </c>
      <c r="B850" s="53">
        <v>39994</v>
      </c>
      <c r="C850" s="199" t="s">
        <v>243</v>
      </c>
      <c r="D850" s="199" t="s">
        <v>244</v>
      </c>
      <c r="E850" s="199">
        <v>200</v>
      </c>
      <c r="H850"/>
    </row>
    <row r="851" spans="1:8">
      <c r="A851" s="198">
        <v>850</v>
      </c>
      <c r="B851" s="53">
        <v>39995</v>
      </c>
      <c r="C851" s="199" t="s">
        <v>245</v>
      </c>
      <c r="D851" s="199" t="s">
        <v>246</v>
      </c>
      <c r="E851" s="199">
        <v>255</v>
      </c>
      <c r="H851"/>
    </row>
    <row r="852" spans="1:8">
      <c r="A852" s="198">
        <v>851</v>
      </c>
      <c r="B852" s="53">
        <v>39995</v>
      </c>
      <c r="C852" s="199" t="s">
        <v>239</v>
      </c>
      <c r="D852" s="199" t="s">
        <v>254</v>
      </c>
      <c r="E852" s="199">
        <v>140</v>
      </c>
      <c r="H852"/>
    </row>
    <row r="853" spans="1:8">
      <c r="A853" s="198">
        <v>852</v>
      </c>
      <c r="B853" s="53">
        <v>39995</v>
      </c>
      <c r="C853" s="199" t="s">
        <v>239</v>
      </c>
      <c r="D853" s="199" t="s">
        <v>254</v>
      </c>
      <c r="E853" s="199">
        <v>150</v>
      </c>
      <c r="H853"/>
    </row>
    <row r="854" spans="1:8">
      <c r="A854" s="198">
        <v>853</v>
      </c>
      <c r="B854" s="53">
        <v>39995</v>
      </c>
      <c r="C854" s="199" t="s">
        <v>239</v>
      </c>
      <c r="D854" s="199" t="s">
        <v>240</v>
      </c>
      <c r="E854" s="199">
        <v>285</v>
      </c>
      <c r="H854"/>
    </row>
    <row r="855" spans="1:8">
      <c r="A855" s="198">
        <v>854</v>
      </c>
      <c r="B855" s="53">
        <v>39995</v>
      </c>
      <c r="C855" s="199" t="s">
        <v>239</v>
      </c>
      <c r="D855" s="199" t="s">
        <v>240</v>
      </c>
      <c r="E855" s="199">
        <v>83</v>
      </c>
      <c r="H855"/>
    </row>
    <row r="856" spans="1:8">
      <c r="A856" s="198">
        <v>855</v>
      </c>
      <c r="B856" s="53">
        <v>39995</v>
      </c>
      <c r="C856" s="199" t="s">
        <v>239</v>
      </c>
      <c r="D856" s="199" t="s">
        <v>240</v>
      </c>
      <c r="E856" s="199">
        <v>300</v>
      </c>
      <c r="H856"/>
    </row>
    <row r="857" spans="1:8">
      <c r="A857" s="198">
        <v>856</v>
      </c>
      <c r="B857" s="53">
        <v>39995</v>
      </c>
      <c r="C857" s="199" t="s">
        <v>239</v>
      </c>
      <c r="D857" s="199" t="s">
        <v>240</v>
      </c>
      <c r="E857" s="199">
        <v>78</v>
      </c>
      <c r="H857"/>
    </row>
    <row r="858" spans="1:8">
      <c r="A858" s="198">
        <v>857</v>
      </c>
      <c r="B858" s="53">
        <v>39995</v>
      </c>
      <c r="C858" s="199" t="s">
        <v>239</v>
      </c>
      <c r="D858" s="199" t="s">
        <v>240</v>
      </c>
      <c r="E858" s="199">
        <v>128</v>
      </c>
      <c r="H858"/>
    </row>
    <row r="859" spans="1:8">
      <c r="A859" s="198">
        <v>858</v>
      </c>
      <c r="B859" s="53">
        <v>39995</v>
      </c>
      <c r="C859" s="199" t="s">
        <v>239</v>
      </c>
      <c r="D859" s="199" t="s">
        <v>240</v>
      </c>
      <c r="E859" s="199">
        <v>166</v>
      </c>
      <c r="H859"/>
    </row>
    <row r="860" spans="1:8">
      <c r="A860" s="198">
        <v>859</v>
      </c>
      <c r="B860" s="53">
        <v>39995</v>
      </c>
      <c r="C860" s="199" t="s">
        <v>239</v>
      </c>
      <c r="D860" s="199" t="s">
        <v>240</v>
      </c>
      <c r="E860" s="199">
        <v>148</v>
      </c>
      <c r="H860"/>
    </row>
    <row r="861" spans="1:8">
      <c r="A861" s="198">
        <v>860</v>
      </c>
      <c r="B861" s="53">
        <v>39995</v>
      </c>
      <c r="C861" s="199" t="s">
        <v>239</v>
      </c>
      <c r="D861" s="199" t="s">
        <v>240</v>
      </c>
      <c r="E861" s="199">
        <v>36</v>
      </c>
      <c r="H861"/>
    </row>
    <row r="862" spans="1:8">
      <c r="A862" s="198">
        <v>861</v>
      </c>
      <c r="B862" s="53">
        <v>39995</v>
      </c>
      <c r="C862" s="199" t="s">
        <v>237</v>
      </c>
      <c r="D862" s="199" t="s">
        <v>238</v>
      </c>
      <c r="E862" s="199">
        <v>188</v>
      </c>
      <c r="H862"/>
    </row>
    <row r="863" spans="1:8">
      <c r="A863" s="198">
        <v>862</v>
      </c>
      <c r="B863" s="53">
        <v>39995</v>
      </c>
      <c r="C863" s="199" t="s">
        <v>239</v>
      </c>
      <c r="D863" s="199" t="s">
        <v>240</v>
      </c>
      <c r="E863" s="199">
        <v>208</v>
      </c>
      <c r="H863"/>
    </row>
    <row r="864" spans="1:8">
      <c r="A864" s="198">
        <v>863</v>
      </c>
      <c r="B864" s="53">
        <v>39995</v>
      </c>
      <c r="C864" s="199" t="s">
        <v>239</v>
      </c>
      <c r="D864" s="199" t="s">
        <v>240</v>
      </c>
      <c r="E864" s="199">
        <v>137</v>
      </c>
      <c r="H864"/>
    </row>
    <row r="865" spans="1:8">
      <c r="A865" s="198">
        <v>864</v>
      </c>
      <c r="B865" s="53">
        <v>39995</v>
      </c>
      <c r="C865" s="199" t="s">
        <v>239</v>
      </c>
      <c r="D865" s="199" t="s">
        <v>240</v>
      </c>
      <c r="E865" s="199">
        <v>120</v>
      </c>
      <c r="H865"/>
    </row>
    <row r="866" spans="1:8">
      <c r="A866" s="198">
        <v>865</v>
      </c>
      <c r="B866" s="53">
        <v>39995</v>
      </c>
      <c r="C866" s="199" t="s">
        <v>239</v>
      </c>
      <c r="D866" s="199" t="s">
        <v>240</v>
      </c>
      <c r="E866" s="199">
        <v>62</v>
      </c>
      <c r="H866"/>
    </row>
    <row r="867" spans="1:8">
      <c r="A867" s="198">
        <v>866</v>
      </c>
      <c r="B867" s="53">
        <v>39995</v>
      </c>
      <c r="C867" s="199" t="s">
        <v>243</v>
      </c>
      <c r="D867" s="199" t="s">
        <v>251</v>
      </c>
      <c r="E867" s="199">
        <v>191</v>
      </c>
      <c r="H867"/>
    </row>
    <row r="868" spans="1:8">
      <c r="A868" s="198">
        <v>867</v>
      </c>
      <c r="B868" s="53">
        <v>39996</v>
      </c>
      <c r="C868" s="199" t="s">
        <v>239</v>
      </c>
      <c r="D868" s="199" t="s">
        <v>254</v>
      </c>
      <c r="E868" s="199">
        <v>115</v>
      </c>
      <c r="H868"/>
    </row>
    <row r="869" spans="1:8">
      <c r="A869" s="198">
        <v>868</v>
      </c>
      <c r="B869" s="53">
        <v>39996</v>
      </c>
      <c r="C869" s="199" t="s">
        <v>239</v>
      </c>
      <c r="D869" s="199" t="s">
        <v>254</v>
      </c>
      <c r="E869" s="199">
        <v>150</v>
      </c>
      <c r="H869"/>
    </row>
    <row r="870" spans="1:8">
      <c r="A870" s="198">
        <v>869</v>
      </c>
      <c r="B870" s="53">
        <v>39997</v>
      </c>
      <c r="C870" s="199" t="s">
        <v>239</v>
      </c>
      <c r="D870" s="199" t="s">
        <v>254</v>
      </c>
      <c r="E870" s="199">
        <v>150</v>
      </c>
      <c r="H870"/>
    </row>
    <row r="871" spans="1:8">
      <c r="A871" s="198">
        <v>870</v>
      </c>
      <c r="B871" s="53">
        <v>39998</v>
      </c>
      <c r="C871" s="199" t="s">
        <v>249</v>
      </c>
      <c r="D871" s="199" t="s">
        <v>249</v>
      </c>
      <c r="E871" s="199">
        <v>300</v>
      </c>
      <c r="H871"/>
    </row>
    <row r="872" spans="1:8">
      <c r="A872" s="198">
        <v>871</v>
      </c>
      <c r="B872" s="53">
        <v>39998</v>
      </c>
      <c r="C872" s="199" t="s">
        <v>243</v>
      </c>
      <c r="D872" s="199" t="s">
        <v>251</v>
      </c>
      <c r="E872" s="199">
        <v>700</v>
      </c>
      <c r="H872"/>
    </row>
    <row r="873" spans="1:8">
      <c r="A873" s="198">
        <v>872</v>
      </c>
      <c r="B873" s="53">
        <v>39999</v>
      </c>
      <c r="C873" s="199" t="s">
        <v>249</v>
      </c>
      <c r="D873" s="199" t="s">
        <v>249</v>
      </c>
      <c r="E873" s="199">
        <v>500</v>
      </c>
      <c r="H873"/>
    </row>
    <row r="874" spans="1:8">
      <c r="A874" s="198">
        <v>873</v>
      </c>
      <c r="B874" s="53">
        <v>39999</v>
      </c>
      <c r="C874" s="199" t="s">
        <v>249</v>
      </c>
      <c r="D874" s="199" t="s">
        <v>249</v>
      </c>
      <c r="E874" s="199">
        <v>1600</v>
      </c>
      <c r="H874"/>
    </row>
    <row r="875" spans="1:8">
      <c r="A875" s="198">
        <v>874</v>
      </c>
      <c r="B875" s="53">
        <v>39999</v>
      </c>
      <c r="C875" s="199" t="s">
        <v>243</v>
      </c>
      <c r="D875" s="199" t="s">
        <v>251</v>
      </c>
      <c r="E875" s="199">
        <v>2000</v>
      </c>
      <c r="H875"/>
    </row>
    <row r="876" spans="1:8">
      <c r="A876" s="198">
        <v>875</v>
      </c>
      <c r="B876" s="53">
        <v>39999</v>
      </c>
      <c r="C876" s="199" t="s">
        <v>239</v>
      </c>
      <c r="D876" s="199" t="s">
        <v>240</v>
      </c>
      <c r="E876" s="199">
        <v>56</v>
      </c>
      <c r="H876"/>
    </row>
    <row r="877" spans="1:8">
      <c r="A877" s="198">
        <v>876</v>
      </c>
      <c r="B877" s="53">
        <v>39999</v>
      </c>
      <c r="C877" s="199" t="s">
        <v>239</v>
      </c>
      <c r="D877" s="199" t="s">
        <v>240</v>
      </c>
      <c r="E877" s="199">
        <v>174</v>
      </c>
      <c r="H877"/>
    </row>
    <row r="878" spans="1:8">
      <c r="A878" s="198">
        <v>877</v>
      </c>
      <c r="B878" s="53">
        <v>39999</v>
      </c>
      <c r="C878" s="199" t="s">
        <v>239</v>
      </c>
      <c r="D878" s="199" t="s">
        <v>240</v>
      </c>
      <c r="E878" s="199">
        <v>49</v>
      </c>
      <c r="H878"/>
    </row>
    <row r="879" spans="1:8">
      <c r="A879" s="198">
        <v>878</v>
      </c>
      <c r="B879" s="53">
        <v>39999</v>
      </c>
      <c r="C879" s="199" t="s">
        <v>239</v>
      </c>
      <c r="D879" s="199" t="s">
        <v>240</v>
      </c>
      <c r="E879" s="199">
        <v>60</v>
      </c>
      <c r="H879"/>
    </row>
    <row r="880" spans="1:8">
      <c r="A880" s="198">
        <v>879</v>
      </c>
      <c r="B880" s="53">
        <v>40000</v>
      </c>
      <c r="C880" s="199" t="s">
        <v>239</v>
      </c>
      <c r="D880" s="199" t="s">
        <v>254</v>
      </c>
      <c r="E880" s="199">
        <v>290</v>
      </c>
      <c r="H880"/>
    </row>
    <row r="881" spans="1:8">
      <c r="A881" s="198">
        <v>880</v>
      </c>
      <c r="B881" s="53">
        <v>40000</v>
      </c>
      <c r="C881" s="199" t="s">
        <v>239</v>
      </c>
      <c r="D881" s="199" t="s">
        <v>254</v>
      </c>
      <c r="E881" s="199">
        <v>150</v>
      </c>
      <c r="H881"/>
    </row>
    <row r="882" spans="1:8">
      <c r="A882" s="198">
        <v>881</v>
      </c>
      <c r="B882" s="53">
        <v>40000</v>
      </c>
      <c r="C882" s="199" t="s">
        <v>241</v>
      </c>
      <c r="D882" s="199" t="s">
        <v>259</v>
      </c>
      <c r="E882" s="199">
        <v>2700</v>
      </c>
      <c r="H882"/>
    </row>
    <row r="883" spans="1:8">
      <c r="A883" s="198">
        <v>882</v>
      </c>
      <c r="B883" s="53">
        <v>40000</v>
      </c>
      <c r="C883" s="199" t="s">
        <v>243</v>
      </c>
      <c r="D883" s="199" t="s">
        <v>244</v>
      </c>
      <c r="E883" s="199">
        <f>930+350-215*5</f>
        <v>205</v>
      </c>
      <c r="H883"/>
    </row>
    <row r="884" spans="1:8">
      <c r="A884" s="198">
        <v>883</v>
      </c>
      <c r="B884" s="53">
        <v>40001</v>
      </c>
      <c r="C884" s="199" t="s">
        <v>239</v>
      </c>
      <c r="D884" s="199" t="s">
        <v>254</v>
      </c>
      <c r="E884" s="199">
        <v>170</v>
      </c>
      <c r="H884"/>
    </row>
    <row r="885" spans="1:8">
      <c r="A885" s="198">
        <v>884</v>
      </c>
      <c r="B885" s="53">
        <v>40001</v>
      </c>
      <c r="C885" s="199" t="s">
        <v>239</v>
      </c>
      <c r="D885" s="199" t="s">
        <v>254</v>
      </c>
      <c r="E885" s="199">
        <v>150</v>
      </c>
      <c r="H885"/>
    </row>
    <row r="886" spans="1:8">
      <c r="A886" s="198">
        <v>885</v>
      </c>
      <c r="B886" s="53">
        <v>40001</v>
      </c>
      <c r="C886" s="199" t="s">
        <v>245</v>
      </c>
      <c r="D886" s="199" t="s">
        <v>246</v>
      </c>
      <c r="E886" s="199">
        <v>50</v>
      </c>
      <c r="H886"/>
    </row>
    <row r="887" spans="1:8">
      <c r="A887" s="198">
        <v>886</v>
      </c>
      <c r="B887" s="53">
        <v>40001</v>
      </c>
      <c r="C887" s="199" t="s">
        <v>241</v>
      </c>
      <c r="D887" s="199" t="s">
        <v>259</v>
      </c>
      <c r="E887" s="199">
        <v>700</v>
      </c>
      <c r="H887"/>
    </row>
    <row r="888" spans="1:8">
      <c r="A888" s="198">
        <v>887</v>
      </c>
      <c r="B888" s="53">
        <v>40001</v>
      </c>
      <c r="C888" s="199" t="s">
        <v>239</v>
      </c>
      <c r="D888" s="199" t="s">
        <v>240</v>
      </c>
      <c r="E888" s="199">
        <v>20</v>
      </c>
      <c r="H888"/>
    </row>
    <row r="889" spans="1:8">
      <c r="A889" s="198">
        <v>888</v>
      </c>
      <c r="B889" s="53">
        <v>40001</v>
      </c>
      <c r="C889" s="199" t="s">
        <v>245</v>
      </c>
      <c r="D889" s="199" t="s">
        <v>253</v>
      </c>
      <c r="E889" s="199">
        <v>100</v>
      </c>
      <c r="H889"/>
    </row>
    <row r="890" spans="1:8">
      <c r="A890" s="198">
        <v>889</v>
      </c>
      <c r="B890" s="53">
        <v>40002</v>
      </c>
      <c r="C890" s="199" t="s">
        <v>239</v>
      </c>
      <c r="D890" s="199" t="s">
        <v>254</v>
      </c>
      <c r="E890" s="199">
        <v>120</v>
      </c>
      <c r="H890"/>
    </row>
    <row r="891" spans="1:8">
      <c r="A891" s="198">
        <v>890</v>
      </c>
      <c r="B891" s="53">
        <v>40002</v>
      </c>
      <c r="C891" s="199" t="s">
        <v>239</v>
      </c>
      <c r="D891" s="199" t="s">
        <v>254</v>
      </c>
      <c r="E891" s="199">
        <v>155</v>
      </c>
      <c r="H891"/>
    </row>
    <row r="892" spans="1:8">
      <c r="A892" s="198">
        <v>891</v>
      </c>
      <c r="B892" s="53">
        <v>40002</v>
      </c>
      <c r="C892" s="199" t="s">
        <v>245</v>
      </c>
      <c r="D892" s="199" t="s">
        <v>250</v>
      </c>
      <c r="E892" s="199">
        <v>3121</v>
      </c>
      <c r="H892"/>
    </row>
    <row r="893" spans="1:8">
      <c r="A893" s="198">
        <v>892</v>
      </c>
      <c r="B893" s="53">
        <v>40002</v>
      </c>
      <c r="C893" s="199" t="s">
        <v>245</v>
      </c>
      <c r="D893" s="199" t="s">
        <v>250</v>
      </c>
      <c r="E893" s="199">
        <v>200</v>
      </c>
      <c r="H893"/>
    </row>
    <row r="894" spans="1:8">
      <c r="A894" s="198">
        <v>893</v>
      </c>
      <c r="B894" s="53">
        <v>40003</v>
      </c>
      <c r="C894" s="199" t="s">
        <v>239</v>
      </c>
      <c r="D894" s="199" t="s">
        <v>254</v>
      </c>
      <c r="E894" s="199">
        <v>190</v>
      </c>
      <c r="H894"/>
    </row>
    <row r="895" spans="1:8">
      <c r="A895" s="198">
        <v>894</v>
      </c>
      <c r="B895" s="53">
        <v>40003</v>
      </c>
      <c r="C895" s="199" t="s">
        <v>239</v>
      </c>
      <c r="D895" s="199" t="s">
        <v>254</v>
      </c>
      <c r="E895" s="199">
        <v>162</v>
      </c>
      <c r="H895"/>
    </row>
    <row r="896" spans="1:8">
      <c r="A896" s="198">
        <v>895</v>
      </c>
      <c r="B896" s="53">
        <v>40003</v>
      </c>
      <c r="C896" s="199" t="s">
        <v>239</v>
      </c>
      <c r="D896" s="199" t="s">
        <v>240</v>
      </c>
      <c r="E896" s="199">
        <v>12</v>
      </c>
      <c r="H896"/>
    </row>
    <row r="897" spans="1:8">
      <c r="A897" s="198">
        <v>896</v>
      </c>
      <c r="B897" s="53">
        <v>40004</v>
      </c>
      <c r="C897" s="199" t="s">
        <v>239</v>
      </c>
      <c r="D897" s="199" t="s">
        <v>254</v>
      </c>
      <c r="E897" s="199">
        <v>290</v>
      </c>
      <c r="H897"/>
    </row>
    <row r="898" spans="1:8">
      <c r="A898" s="198">
        <v>897</v>
      </c>
      <c r="B898" s="53">
        <v>40004</v>
      </c>
      <c r="C898" s="199" t="s">
        <v>239</v>
      </c>
      <c r="D898" s="199" t="s">
        <v>254</v>
      </c>
      <c r="E898" s="199">
        <v>150</v>
      </c>
      <c r="H898"/>
    </row>
    <row r="899" spans="1:8">
      <c r="A899" s="198">
        <v>898</v>
      </c>
      <c r="B899" s="53">
        <v>40004</v>
      </c>
      <c r="C899" s="199" t="s">
        <v>241</v>
      </c>
      <c r="D899" s="199" t="s">
        <v>257</v>
      </c>
      <c r="E899" s="199">
        <v>6930</v>
      </c>
      <c r="H899"/>
    </row>
    <row r="900" spans="1:8">
      <c r="A900" s="198">
        <v>899</v>
      </c>
      <c r="B900" s="53">
        <v>40004</v>
      </c>
      <c r="C900" s="199" t="s">
        <v>245</v>
      </c>
      <c r="D900" s="199" t="s">
        <v>253</v>
      </c>
      <c r="E900" s="199">
        <v>650</v>
      </c>
      <c r="H900"/>
    </row>
    <row r="901" spans="1:8">
      <c r="A901" s="198">
        <v>900</v>
      </c>
      <c r="B901" s="53">
        <v>40006</v>
      </c>
      <c r="C901" s="199" t="s">
        <v>239</v>
      </c>
      <c r="D901" s="199" t="s">
        <v>240</v>
      </c>
      <c r="E901" s="199">
        <v>375</v>
      </c>
      <c r="H901"/>
    </row>
    <row r="902" spans="1:8">
      <c r="A902" s="198">
        <v>901</v>
      </c>
      <c r="B902" s="53">
        <v>40006</v>
      </c>
      <c r="C902" s="199" t="s">
        <v>239</v>
      </c>
      <c r="D902" s="199" t="s">
        <v>240</v>
      </c>
      <c r="E902" s="199">
        <v>79</v>
      </c>
      <c r="H902"/>
    </row>
    <row r="903" spans="1:8">
      <c r="A903" s="198">
        <v>902</v>
      </c>
      <c r="B903" s="53">
        <v>40006</v>
      </c>
      <c r="C903" s="199" t="s">
        <v>245</v>
      </c>
      <c r="D903" s="199" t="s">
        <v>246</v>
      </c>
      <c r="E903" s="199">
        <v>50</v>
      </c>
      <c r="H903"/>
    </row>
    <row r="904" spans="1:8">
      <c r="A904" s="198">
        <v>903</v>
      </c>
      <c r="B904" s="53">
        <v>40007</v>
      </c>
      <c r="C904" s="199" t="s">
        <v>239</v>
      </c>
      <c r="D904" s="199" t="s">
        <v>254</v>
      </c>
      <c r="E904" s="199">
        <v>115</v>
      </c>
      <c r="H904"/>
    </row>
    <row r="905" spans="1:8">
      <c r="A905" s="198">
        <v>904</v>
      </c>
      <c r="B905" s="53">
        <v>40007</v>
      </c>
      <c r="C905" s="199" t="s">
        <v>239</v>
      </c>
      <c r="D905" s="199" t="s">
        <v>254</v>
      </c>
      <c r="E905" s="199">
        <v>155</v>
      </c>
      <c r="H905"/>
    </row>
    <row r="906" spans="1:8">
      <c r="A906" s="198">
        <v>905</v>
      </c>
      <c r="B906" s="53">
        <v>40007</v>
      </c>
      <c r="C906" s="199" t="s">
        <v>239</v>
      </c>
      <c r="D906" s="199" t="s">
        <v>240</v>
      </c>
      <c r="E906" s="199">
        <v>50</v>
      </c>
      <c r="H906"/>
    </row>
    <row r="907" spans="1:8">
      <c r="A907" s="198">
        <v>906</v>
      </c>
      <c r="B907" s="53">
        <v>40007</v>
      </c>
      <c r="C907" s="199" t="s">
        <v>237</v>
      </c>
      <c r="D907" s="199" t="s">
        <v>238</v>
      </c>
      <c r="E907" s="199">
        <v>498</v>
      </c>
      <c r="H907"/>
    </row>
    <row r="908" spans="1:8">
      <c r="A908" s="198">
        <v>907</v>
      </c>
      <c r="B908" s="53">
        <v>40007</v>
      </c>
      <c r="C908" s="199" t="s">
        <v>237</v>
      </c>
      <c r="D908" s="199" t="s">
        <v>238</v>
      </c>
      <c r="E908" s="199">
        <v>899</v>
      </c>
      <c r="H908"/>
    </row>
    <row r="909" spans="1:8">
      <c r="A909" s="198">
        <v>908</v>
      </c>
      <c r="B909" s="53">
        <v>40008</v>
      </c>
      <c r="C909" s="199" t="s">
        <v>239</v>
      </c>
      <c r="D909" s="199" t="s">
        <v>240</v>
      </c>
      <c r="E909" s="199">
        <v>105</v>
      </c>
      <c r="H909"/>
    </row>
    <row r="910" spans="1:8">
      <c r="A910" s="198">
        <v>909</v>
      </c>
      <c r="B910" s="53">
        <v>40008</v>
      </c>
      <c r="C910" s="199" t="s">
        <v>239</v>
      </c>
      <c r="D910" s="199" t="s">
        <v>240</v>
      </c>
      <c r="E910" s="199">
        <v>24</v>
      </c>
      <c r="H910"/>
    </row>
    <row r="911" spans="1:8">
      <c r="A911" s="198">
        <v>910</v>
      </c>
      <c r="B911" s="53">
        <v>40008</v>
      </c>
      <c r="C911" s="199" t="s">
        <v>239</v>
      </c>
      <c r="D911" s="199" t="s">
        <v>254</v>
      </c>
      <c r="E911" s="199">
        <v>150</v>
      </c>
      <c r="H911"/>
    </row>
    <row r="912" spans="1:8">
      <c r="A912" s="198">
        <v>911</v>
      </c>
      <c r="B912" s="53">
        <v>40009</v>
      </c>
      <c r="C912" s="199" t="s">
        <v>239</v>
      </c>
      <c r="D912" s="199" t="s">
        <v>254</v>
      </c>
      <c r="E912" s="199">
        <v>437</v>
      </c>
      <c r="H912"/>
    </row>
    <row r="913" spans="1:8">
      <c r="A913" s="198">
        <v>912</v>
      </c>
      <c r="B913" s="53">
        <v>40009</v>
      </c>
      <c r="C913" s="199" t="s">
        <v>239</v>
      </c>
      <c r="D913" s="199" t="s">
        <v>254</v>
      </c>
      <c r="E913" s="199">
        <v>220</v>
      </c>
      <c r="H913"/>
    </row>
    <row r="914" spans="1:8">
      <c r="A914" s="198">
        <v>913</v>
      </c>
      <c r="B914" s="53">
        <v>40009</v>
      </c>
      <c r="C914" s="199" t="s">
        <v>243</v>
      </c>
      <c r="D914" s="199" t="s">
        <v>251</v>
      </c>
      <c r="E914" s="199">
        <v>737</v>
      </c>
      <c r="H914"/>
    </row>
    <row r="915" spans="1:8">
      <c r="A915" s="198">
        <v>914</v>
      </c>
      <c r="B915" s="53">
        <v>40009</v>
      </c>
      <c r="C915" s="199" t="s">
        <v>239</v>
      </c>
      <c r="D915" s="199" t="s">
        <v>254</v>
      </c>
      <c r="E915" s="199">
        <v>136</v>
      </c>
      <c r="H915"/>
    </row>
    <row r="916" spans="1:8">
      <c r="A916" s="198">
        <v>915</v>
      </c>
      <c r="B916" s="53">
        <v>40009</v>
      </c>
      <c r="C916" s="199" t="s">
        <v>245</v>
      </c>
      <c r="D916" s="199" t="s">
        <v>250</v>
      </c>
      <c r="E916" s="199">
        <v>22500</v>
      </c>
      <c r="H916"/>
    </row>
    <row r="917" spans="1:8">
      <c r="A917" s="198">
        <v>916</v>
      </c>
      <c r="B917" s="53">
        <v>40009</v>
      </c>
      <c r="C917" s="199" t="s">
        <v>243</v>
      </c>
      <c r="D917" s="199" t="s">
        <v>244</v>
      </c>
      <c r="E917" s="199">
        <v>700</v>
      </c>
      <c r="H917"/>
    </row>
    <row r="918" spans="1:8">
      <c r="A918" s="198">
        <v>917</v>
      </c>
      <c r="B918" s="53">
        <v>40010</v>
      </c>
      <c r="C918" s="199" t="s">
        <v>245</v>
      </c>
      <c r="D918" s="199" t="s">
        <v>246</v>
      </c>
      <c r="E918" s="199">
        <v>65</v>
      </c>
      <c r="H918"/>
    </row>
    <row r="919" spans="1:8">
      <c r="A919" s="198">
        <v>918</v>
      </c>
      <c r="B919" s="53">
        <v>40010</v>
      </c>
      <c r="C919" s="199" t="s">
        <v>241</v>
      </c>
      <c r="D919" s="199" t="s">
        <v>247</v>
      </c>
      <c r="E919" s="199">
        <v>40</v>
      </c>
      <c r="H919"/>
    </row>
    <row r="920" spans="1:8">
      <c r="A920" s="198">
        <v>919</v>
      </c>
      <c r="B920" s="53">
        <v>40010</v>
      </c>
      <c r="C920" s="199" t="s">
        <v>239</v>
      </c>
      <c r="D920" s="199" t="s">
        <v>254</v>
      </c>
      <c r="E920" s="199">
        <v>148</v>
      </c>
      <c r="H920"/>
    </row>
    <row r="921" spans="1:8">
      <c r="A921" s="198">
        <v>920</v>
      </c>
      <c r="B921" s="53">
        <v>40010</v>
      </c>
      <c r="C921" s="199" t="s">
        <v>241</v>
      </c>
      <c r="D921" s="199" t="s">
        <v>259</v>
      </c>
      <c r="E921" s="199">
        <v>3000</v>
      </c>
      <c r="H921"/>
    </row>
    <row r="922" spans="1:8">
      <c r="A922" s="198">
        <v>921</v>
      </c>
      <c r="B922" s="53">
        <v>40010</v>
      </c>
      <c r="C922" s="199" t="s">
        <v>249</v>
      </c>
      <c r="D922" s="199" t="s">
        <v>249</v>
      </c>
      <c r="E922" s="199">
        <v>500</v>
      </c>
      <c r="H922"/>
    </row>
    <row r="923" spans="1:8">
      <c r="A923" s="198">
        <v>922</v>
      </c>
      <c r="B923" s="53">
        <v>40010</v>
      </c>
      <c r="C923" s="199" t="s">
        <v>239</v>
      </c>
      <c r="D923" s="199" t="s">
        <v>254</v>
      </c>
      <c r="E923" s="199">
        <v>251</v>
      </c>
      <c r="H923"/>
    </row>
    <row r="924" spans="1:8">
      <c r="A924" s="198">
        <v>923</v>
      </c>
      <c r="B924" s="53">
        <v>40010</v>
      </c>
      <c r="C924" s="199" t="s">
        <v>241</v>
      </c>
      <c r="D924" s="199" t="s">
        <v>242</v>
      </c>
      <c r="E924" s="199">
        <v>100</v>
      </c>
      <c r="H924"/>
    </row>
    <row r="925" spans="1:8">
      <c r="A925" s="198">
        <v>924</v>
      </c>
      <c r="B925" s="53">
        <v>40010</v>
      </c>
      <c r="C925" s="199" t="s">
        <v>239</v>
      </c>
      <c r="D925" s="199" t="s">
        <v>240</v>
      </c>
      <c r="E925" s="199">
        <v>87</v>
      </c>
      <c r="H925"/>
    </row>
    <row r="926" spans="1:8">
      <c r="A926" s="198">
        <v>925</v>
      </c>
      <c r="B926" s="53">
        <v>40010</v>
      </c>
      <c r="C926" s="199" t="s">
        <v>239</v>
      </c>
      <c r="D926" s="199" t="s">
        <v>240</v>
      </c>
      <c r="E926" s="199">
        <v>103</v>
      </c>
      <c r="H926"/>
    </row>
    <row r="927" spans="1:8">
      <c r="A927" s="198">
        <v>926</v>
      </c>
      <c r="B927" s="53">
        <v>40010</v>
      </c>
      <c r="C927" s="199" t="s">
        <v>239</v>
      </c>
      <c r="D927" s="199" t="s">
        <v>240</v>
      </c>
      <c r="E927" s="199">
        <v>274</v>
      </c>
      <c r="H927"/>
    </row>
    <row r="928" spans="1:8">
      <c r="A928" s="198">
        <v>927</v>
      </c>
      <c r="B928" s="53">
        <v>40010</v>
      </c>
      <c r="C928" s="199" t="s">
        <v>239</v>
      </c>
      <c r="D928" s="199" t="s">
        <v>240</v>
      </c>
      <c r="E928" s="199">
        <v>69</v>
      </c>
      <c r="H928"/>
    </row>
    <row r="929" spans="1:8">
      <c r="A929" s="198">
        <v>928</v>
      </c>
      <c r="B929" s="53">
        <v>40010</v>
      </c>
      <c r="C929" s="199" t="s">
        <v>239</v>
      </c>
      <c r="D929" s="199" t="s">
        <v>240</v>
      </c>
      <c r="E929" s="199">
        <v>110</v>
      </c>
      <c r="H929"/>
    </row>
    <row r="930" spans="1:8">
      <c r="A930" s="198">
        <v>929</v>
      </c>
      <c r="B930" s="53">
        <v>40010</v>
      </c>
      <c r="C930" s="199" t="s">
        <v>239</v>
      </c>
      <c r="D930" s="199" t="s">
        <v>240</v>
      </c>
      <c r="E930" s="199">
        <v>42</v>
      </c>
      <c r="H930"/>
    </row>
    <row r="931" spans="1:8">
      <c r="A931" s="198">
        <v>930</v>
      </c>
      <c r="B931" s="53">
        <v>40010</v>
      </c>
      <c r="C931" s="199" t="s">
        <v>239</v>
      </c>
      <c r="D931" s="199" t="s">
        <v>240</v>
      </c>
      <c r="E931" s="199">
        <v>22</v>
      </c>
      <c r="H931"/>
    </row>
    <row r="932" spans="1:8">
      <c r="A932" s="198">
        <v>931</v>
      </c>
      <c r="B932" s="53">
        <v>40010</v>
      </c>
      <c r="C932" s="199" t="s">
        <v>239</v>
      </c>
      <c r="D932" s="199" t="s">
        <v>240</v>
      </c>
      <c r="E932" s="199">
        <v>150</v>
      </c>
      <c r="H932"/>
    </row>
    <row r="933" spans="1:8">
      <c r="A933" s="198">
        <v>932</v>
      </c>
      <c r="B933" s="53">
        <v>40010</v>
      </c>
      <c r="C933" s="199" t="s">
        <v>239</v>
      </c>
      <c r="D933" s="199" t="s">
        <v>240</v>
      </c>
      <c r="E933" s="199">
        <v>680</v>
      </c>
      <c r="H933"/>
    </row>
    <row r="934" spans="1:8">
      <c r="A934" s="198">
        <v>933</v>
      </c>
      <c r="B934" s="53">
        <v>40010</v>
      </c>
      <c r="C934" s="199" t="s">
        <v>239</v>
      </c>
      <c r="D934" s="199" t="s">
        <v>240</v>
      </c>
      <c r="E934" s="199">
        <v>152</v>
      </c>
      <c r="H934"/>
    </row>
    <row r="935" spans="1:8">
      <c r="A935" s="198">
        <v>934</v>
      </c>
      <c r="B935" s="53">
        <v>40010</v>
      </c>
      <c r="C935" s="199" t="s">
        <v>239</v>
      </c>
      <c r="D935" s="199" t="s">
        <v>240</v>
      </c>
      <c r="E935" s="199">
        <v>107</v>
      </c>
      <c r="H935"/>
    </row>
    <row r="936" spans="1:8">
      <c r="A936" s="198">
        <v>935</v>
      </c>
      <c r="B936" s="53">
        <v>40010</v>
      </c>
      <c r="C936" s="199" t="s">
        <v>239</v>
      </c>
      <c r="D936" s="199" t="s">
        <v>240</v>
      </c>
      <c r="E936" s="199">
        <v>21</v>
      </c>
      <c r="H936"/>
    </row>
    <row r="937" spans="1:8">
      <c r="A937" s="198">
        <v>936</v>
      </c>
      <c r="B937" s="53">
        <v>40011</v>
      </c>
      <c r="C937" s="199" t="s">
        <v>239</v>
      </c>
      <c r="D937" s="199" t="s">
        <v>254</v>
      </c>
      <c r="E937" s="199">
        <v>205</v>
      </c>
      <c r="H937"/>
    </row>
    <row r="938" spans="1:8">
      <c r="A938" s="198">
        <v>937</v>
      </c>
      <c r="B938" s="53">
        <v>40011</v>
      </c>
      <c r="C938" s="199" t="s">
        <v>243</v>
      </c>
      <c r="D938" s="199" t="s">
        <v>251</v>
      </c>
      <c r="E938" s="199">
        <v>284</v>
      </c>
      <c r="H938"/>
    </row>
    <row r="939" spans="1:8">
      <c r="A939" s="198">
        <v>938</v>
      </c>
      <c r="B939" s="53">
        <v>40011</v>
      </c>
      <c r="C939" s="199" t="s">
        <v>243</v>
      </c>
      <c r="D939" s="199" t="s">
        <v>251</v>
      </c>
      <c r="E939" s="199">
        <v>440</v>
      </c>
      <c r="H939"/>
    </row>
    <row r="940" spans="1:8">
      <c r="A940" s="198">
        <v>939</v>
      </c>
      <c r="B940" s="53">
        <v>40011</v>
      </c>
      <c r="C940" s="199" t="s">
        <v>239</v>
      </c>
      <c r="D940" s="199" t="s">
        <v>254</v>
      </c>
      <c r="E940" s="199">
        <v>150</v>
      </c>
      <c r="H940"/>
    </row>
    <row r="941" spans="1:8">
      <c r="A941" s="198">
        <v>940</v>
      </c>
      <c r="B941" s="53">
        <v>40011</v>
      </c>
      <c r="C941" s="199" t="s">
        <v>241</v>
      </c>
      <c r="D941" s="199" t="s">
        <v>242</v>
      </c>
      <c r="E941" s="199">
        <v>857</v>
      </c>
      <c r="H941"/>
    </row>
    <row r="942" spans="1:8">
      <c r="A942" s="198">
        <v>941</v>
      </c>
      <c r="B942" s="53">
        <v>40011</v>
      </c>
      <c r="C942" s="199" t="s">
        <v>249</v>
      </c>
      <c r="D942" s="199" t="s">
        <v>249</v>
      </c>
      <c r="E942" s="199">
        <v>900</v>
      </c>
      <c r="H942"/>
    </row>
    <row r="943" spans="1:8">
      <c r="A943" s="198">
        <v>942</v>
      </c>
      <c r="B943" s="53">
        <v>40012</v>
      </c>
      <c r="C943" s="199" t="s">
        <v>239</v>
      </c>
      <c r="D943" s="199" t="s">
        <v>240</v>
      </c>
      <c r="E943" s="199">
        <v>149</v>
      </c>
      <c r="H943"/>
    </row>
    <row r="944" spans="1:8">
      <c r="A944" s="198">
        <v>943</v>
      </c>
      <c r="B944" s="53">
        <v>40012</v>
      </c>
      <c r="C944" s="199" t="s">
        <v>237</v>
      </c>
      <c r="D944" s="199" t="s">
        <v>238</v>
      </c>
      <c r="E944" s="199">
        <v>460</v>
      </c>
      <c r="H944"/>
    </row>
    <row r="945" spans="1:8">
      <c r="A945" s="198">
        <v>944</v>
      </c>
      <c r="B945" s="53">
        <v>40012</v>
      </c>
      <c r="C945" s="199" t="s">
        <v>239</v>
      </c>
      <c r="D945" s="199" t="s">
        <v>240</v>
      </c>
      <c r="E945" s="199">
        <v>537</v>
      </c>
      <c r="H945"/>
    </row>
    <row r="946" spans="1:8">
      <c r="A946" s="198">
        <v>945</v>
      </c>
      <c r="B946" s="53">
        <v>40013</v>
      </c>
      <c r="C946" s="199" t="s">
        <v>249</v>
      </c>
      <c r="D946" s="199" t="s">
        <v>249</v>
      </c>
      <c r="E946" s="199">
        <v>500</v>
      </c>
      <c r="H946"/>
    </row>
    <row r="947" spans="1:8">
      <c r="A947" s="198">
        <v>946</v>
      </c>
      <c r="B947" s="53">
        <v>40014</v>
      </c>
      <c r="C947" s="199" t="s">
        <v>241</v>
      </c>
      <c r="D947" s="199" t="s">
        <v>259</v>
      </c>
      <c r="E947" s="199">
        <v>1500</v>
      </c>
      <c r="H947"/>
    </row>
    <row r="948" spans="1:8">
      <c r="A948" s="198">
        <v>947</v>
      </c>
      <c r="B948" s="53">
        <v>40014</v>
      </c>
      <c r="C948" s="199" t="s">
        <v>241</v>
      </c>
      <c r="D948" s="199" t="s">
        <v>259</v>
      </c>
      <c r="E948" s="199">
        <v>7500</v>
      </c>
      <c r="H948"/>
    </row>
    <row r="949" spans="1:8">
      <c r="A949" s="198">
        <v>948</v>
      </c>
      <c r="B949" s="53">
        <v>40014</v>
      </c>
      <c r="C949" s="199" t="s">
        <v>243</v>
      </c>
      <c r="D949" s="199" t="s">
        <v>244</v>
      </c>
      <c r="E949" s="199">
        <f>1150+700-285-300-310*3</f>
        <v>335</v>
      </c>
      <c r="H949"/>
    </row>
    <row r="950" spans="1:8">
      <c r="A950" s="198">
        <v>949</v>
      </c>
      <c r="B950" s="53">
        <v>40014</v>
      </c>
      <c r="C950" s="199" t="s">
        <v>245</v>
      </c>
      <c r="D950" s="199" t="s">
        <v>246</v>
      </c>
      <c r="E950" s="199">
        <v>25</v>
      </c>
      <c r="H950"/>
    </row>
    <row r="951" spans="1:8">
      <c r="A951" s="198">
        <v>950</v>
      </c>
      <c r="B951" s="53">
        <v>40015</v>
      </c>
      <c r="C951" s="199" t="s">
        <v>239</v>
      </c>
      <c r="D951" s="199" t="s">
        <v>254</v>
      </c>
      <c r="E951" s="199">
        <v>119</v>
      </c>
      <c r="H951"/>
    </row>
    <row r="952" spans="1:8">
      <c r="A952" s="198">
        <v>951</v>
      </c>
      <c r="B952" s="53">
        <v>40015</v>
      </c>
      <c r="C952" s="199" t="s">
        <v>239</v>
      </c>
      <c r="D952" s="199" t="s">
        <v>254</v>
      </c>
      <c r="E952" s="199">
        <v>150</v>
      </c>
      <c r="H952"/>
    </row>
    <row r="953" spans="1:8">
      <c r="A953" s="198">
        <v>952</v>
      </c>
      <c r="B953" s="53">
        <v>40015</v>
      </c>
      <c r="C953" s="199" t="s">
        <v>245</v>
      </c>
      <c r="D953" s="199" t="s">
        <v>246</v>
      </c>
      <c r="E953" s="199">
        <v>980</v>
      </c>
      <c r="H953"/>
    </row>
    <row r="954" spans="1:8">
      <c r="A954" s="198">
        <v>953</v>
      </c>
      <c r="B954" s="53">
        <v>40016</v>
      </c>
      <c r="C954" s="199" t="s">
        <v>245</v>
      </c>
      <c r="D954" s="199" t="s">
        <v>246</v>
      </c>
      <c r="E954" s="199">
        <v>882</v>
      </c>
      <c r="H954"/>
    </row>
    <row r="955" spans="1:8">
      <c r="A955" s="198">
        <v>954</v>
      </c>
      <c r="B955" s="53">
        <v>40016</v>
      </c>
      <c r="C955" s="199" t="s">
        <v>239</v>
      </c>
      <c r="D955" s="199" t="s">
        <v>254</v>
      </c>
      <c r="E955" s="199">
        <v>450</v>
      </c>
      <c r="H955"/>
    </row>
    <row r="956" spans="1:8">
      <c r="A956" s="198">
        <v>955</v>
      </c>
      <c r="B956" s="53">
        <v>40016</v>
      </c>
      <c r="C956" s="199" t="s">
        <v>239</v>
      </c>
      <c r="D956" s="199" t="s">
        <v>254</v>
      </c>
      <c r="E956" s="199">
        <v>172</v>
      </c>
      <c r="H956"/>
    </row>
    <row r="957" spans="1:8">
      <c r="A957" s="198">
        <v>956</v>
      </c>
      <c r="B957" s="53">
        <v>40017</v>
      </c>
      <c r="C957" s="199" t="s">
        <v>239</v>
      </c>
      <c r="D957" s="199" t="s">
        <v>254</v>
      </c>
      <c r="E957" s="199">
        <v>137</v>
      </c>
      <c r="H957"/>
    </row>
    <row r="958" spans="1:8">
      <c r="A958" s="198">
        <v>957</v>
      </c>
      <c r="B958" s="53">
        <v>40018</v>
      </c>
      <c r="C958" s="199" t="s">
        <v>239</v>
      </c>
      <c r="D958" s="199" t="s">
        <v>254</v>
      </c>
      <c r="E958" s="199">
        <v>150</v>
      </c>
      <c r="H958"/>
    </row>
    <row r="959" spans="1:8">
      <c r="A959" s="198">
        <v>958</v>
      </c>
      <c r="B959" s="53">
        <v>40018</v>
      </c>
      <c r="C959" s="199" t="s">
        <v>243</v>
      </c>
      <c r="D959" s="199" t="s">
        <v>244</v>
      </c>
      <c r="E959" s="199">
        <f>918-230*3</f>
        <v>228</v>
      </c>
      <c r="H959"/>
    </row>
    <row r="960" spans="1:8">
      <c r="A960" s="198">
        <v>959</v>
      </c>
      <c r="B960" s="53">
        <v>40018</v>
      </c>
      <c r="C960" s="199" t="s">
        <v>239</v>
      </c>
      <c r="D960" s="199" t="s">
        <v>240</v>
      </c>
      <c r="E960" s="199">
        <v>34</v>
      </c>
      <c r="H960"/>
    </row>
    <row r="961" spans="1:8">
      <c r="A961" s="198">
        <v>960</v>
      </c>
      <c r="B961" s="53">
        <v>40018</v>
      </c>
      <c r="C961" s="199" t="s">
        <v>243</v>
      </c>
      <c r="D961" s="199" t="s">
        <v>251</v>
      </c>
      <c r="E961" s="199">
        <v>90</v>
      </c>
      <c r="H961"/>
    </row>
    <row r="962" spans="1:8">
      <c r="A962" s="198">
        <v>961</v>
      </c>
      <c r="B962" s="53">
        <v>40019</v>
      </c>
      <c r="C962" s="199" t="s">
        <v>249</v>
      </c>
      <c r="D962" s="199" t="s">
        <v>249</v>
      </c>
      <c r="E962" s="199">
        <v>500</v>
      </c>
      <c r="H962"/>
    </row>
    <row r="963" spans="1:8">
      <c r="A963" s="198">
        <v>962</v>
      </c>
      <c r="B963" s="53">
        <v>40019</v>
      </c>
      <c r="C963" s="199" t="s">
        <v>239</v>
      </c>
      <c r="D963" s="199" t="s">
        <v>240</v>
      </c>
      <c r="E963" s="199">
        <v>34</v>
      </c>
      <c r="H963"/>
    </row>
    <row r="964" spans="1:8">
      <c r="A964" s="198">
        <v>963</v>
      </c>
      <c r="B964" s="53">
        <v>40019</v>
      </c>
      <c r="C964" s="199" t="s">
        <v>239</v>
      </c>
      <c r="D964" s="199" t="s">
        <v>240</v>
      </c>
      <c r="E964" s="199">
        <v>60</v>
      </c>
      <c r="H964"/>
    </row>
    <row r="965" spans="1:8">
      <c r="A965" s="198">
        <v>964</v>
      </c>
      <c r="B965" s="53">
        <v>40019</v>
      </c>
      <c r="C965" s="199" t="s">
        <v>239</v>
      </c>
      <c r="D965" s="199" t="s">
        <v>240</v>
      </c>
      <c r="E965" s="199">
        <v>70</v>
      </c>
      <c r="H965"/>
    </row>
    <row r="966" spans="1:8">
      <c r="A966" s="198">
        <v>965</v>
      </c>
      <c r="B966" s="53">
        <v>40019</v>
      </c>
      <c r="C966" s="199" t="s">
        <v>239</v>
      </c>
      <c r="D966" s="199" t="s">
        <v>240</v>
      </c>
      <c r="E966" s="199">
        <v>27</v>
      </c>
      <c r="H966"/>
    </row>
    <row r="967" spans="1:8">
      <c r="A967" s="198">
        <v>966</v>
      </c>
      <c r="B967" s="53">
        <v>40021</v>
      </c>
      <c r="C967" s="199" t="s">
        <v>239</v>
      </c>
      <c r="D967" s="199" t="s">
        <v>254</v>
      </c>
      <c r="E967" s="199">
        <v>144</v>
      </c>
      <c r="H967"/>
    </row>
    <row r="968" spans="1:8">
      <c r="A968" s="198">
        <v>967</v>
      </c>
      <c r="B968" s="53">
        <v>40021</v>
      </c>
      <c r="C968" s="199" t="s">
        <v>239</v>
      </c>
      <c r="D968" s="199" t="s">
        <v>254</v>
      </c>
      <c r="E968" s="199">
        <v>98</v>
      </c>
      <c r="H968"/>
    </row>
    <row r="969" spans="1:8">
      <c r="A969" s="198">
        <v>968</v>
      </c>
      <c r="B969" s="53">
        <v>40022</v>
      </c>
      <c r="C969" s="199" t="s">
        <v>239</v>
      </c>
      <c r="D969" s="199" t="s">
        <v>254</v>
      </c>
      <c r="E969" s="199">
        <v>118</v>
      </c>
      <c r="H969"/>
    </row>
    <row r="970" spans="1:8">
      <c r="A970" s="198">
        <v>969</v>
      </c>
      <c r="B970" s="53">
        <v>40022</v>
      </c>
      <c r="C970" s="199" t="s">
        <v>239</v>
      </c>
      <c r="D970" s="199" t="s">
        <v>254</v>
      </c>
      <c r="E970" s="199">
        <v>150</v>
      </c>
      <c r="H970"/>
    </row>
    <row r="971" spans="1:8">
      <c r="A971" s="198">
        <v>970</v>
      </c>
      <c r="B971" s="53">
        <v>40023</v>
      </c>
      <c r="C971" s="199" t="s">
        <v>239</v>
      </c>
      <c r="D971" s="199" t="s">
        <v>254</v>
      </c>
      <c r="E971" s="199">
        <v>162</v>
      </c>
      <c r="H971"/>
    </row>
    <row r="972" spans="1:8">
      <c r="A972" s="198">
        <v>971</v>
      </c>
      <c r="B972" s="53">
        <v>40023</v>
      </c>
      <c r="C972" s="199" t="s">
        <v>239</v>
      </c>
      <c r="D972" s="199" t="s">
        <v>254</v>
      </c>
      <c r="E972" s="199">
        <v>118</v>
      </c>
      <c r="H972"/>
    </row>
    <row r="973" spans="1:8">
      <c r="A973" s="198">
        <v>972</v>
      </c>
      <c r="B973" s="53">
        <v>40023</v>
      </c>
      <c r="C973" s="199" t="s">
        <v>239</v>
      </c>
      <c r="D973" s="199" t="s">
        <v>240</v>
      </c>
      <c r="E973" s="199">
        <v>20</v>
      </c>
      <c r="H973"/>
    </row>
    <row r="974" spans="1:8">
      <c r="A974" s="198">
        <v>973</v>
      </c>
      <c r="B974" s="53">
        <v>40023</v>
      </c>
      <c r="C974" s="199" t="s">
        <v>243</v>
      </c>
      <c r="D974" s="199" t="s">
        <v>244</v>
      </c>
      <c r="E974" s="199">
        <v>1110</v>
      </c>
      <c r="H974"/>
    </row>
    <row r="975" spans="1:8">
      <c r="A975" s="198">
        <v>974</v>
      </c>
      <c r="B975" s="53">
        <v>40024</v>
      </c>
      <c r="C975" s="199" t="s">
        <v>239</v>
      </c>
      <c r="D975" s="199" t="s">
        <v>254</v>
      </c>
      <c r="E975" s="199">
        <v>112</v>
      </c>
      <c r="H975"/>
    </row>
    <row r="976" spans="1:8">
      <c r="A976" s="198">
        <v>975</v>
      </c>
      <c r="B976" s="53">
        <v>40024</v>
      </c>
      <c r="C976" s="199" t="s">
        <v>239</v>
      </c>
      <c r="D976" s="199" t="s">
        <v>254</v>
      </c>
      <c r="E976" s="199">
        <v>150</v>
      </c>
      <c r="H976"/>
    </row>
    <row r="977" spans="1:8">
      <c r="A977" s="198">
        <v>976</v>
      </c>
      <c r="B977" s="53">
        <v>40024</v>
      </c>
      <c r="C977" s="199" t="s">
        <v>241</v>
      </c>
      <c r="D977" s="199" t="s">
        <v>257</v>
      </c>
      <c r="E977" s="199">
        <v>1250</v>
      </c>
      <c r="H977"/>
    </row>
    <row r="978" spans="1:8">
      <c r="A978" s="198">
        <v>977</v>
      </c>
      <c r="B978" s="53">
        <v>40024</v>
      </c>
      <c r="C978" s="199" t="s">
        <v>243</v>
      </c>
      <c r="D978" s="199" t="s">
        <v>251</v>
      </c>
      <c r="E978" s="199">
        <v>1041</v>
      </c>
      <c r="H978"/>
    </row>
    <row r="979" spans="1:8">
      <c r="A979" s="198">
        <v>978</v>
      </c>
      <c r="B979" s="53">
        <v>40024</v>
      </c>
      <c r="C979" s="199" t="s">
        <v>245</v>
      </c>
      <c r="D979" s="199" t="s">
        <v>246</v>
      </c>
      <c r="E979" s="199">
        <v>50</v>
      </c>
      <c r="H979"/>
    </row>
    <row r="980" spans="1:8">
      <c r="A980" s="198">
        <v>979</v>
      </c>
      <c r="B980" s="53">
        <v>40024</v>
      </c>
      <c r="C980" s="199" t="s">
        <v>237</v>
      </c>
      <c r="D980" s="199" t="s">
        <v>238</v>
      </c>
      <c r="E980" s="199">
        <v>40</v>
      </c>
      <c r="H980"/>
    </row>
    <row r="981" spans="1:8">
      <c r="A981" s="198">
        <v>980</v>
      </c>
      <c r="B981" s="53">
        <v>40024</v>
      </c>
      <c r="C981" s="199" t="s">
        <v>248</v>
      </c>
      <c r="D981" s="199" t="s">
        <v>260</v>
      </c>
      <c r="E981" s="199">
        <v>500</v>
      </c>
      <c r="H981"/>
    </row>
    <row r="982" spans="1:8">
      <c r="A982" s="198">
        <v>981</v>
      </c>
      <c r="B982" s="53">
        <v>40024</v>
      </c>
      <c r="C982" s="199" t="s">
        <v>249</v>
      </c>
      <c r="D982" s="199" t="s">
        <v>249</v>
      </c>
      <c r="E982" s="199">
        <v>3500</v>
      </c>
      <c r="H982"/>
    </row>
    <row r="983" spans="1:8">
      <c r="A983" s="198">
        <v>982</v>
      </c>
      <c r="B983" s="53">
        <v>40024</v>
      </c>
      <c r="C983" s="199" t="s">
        <v>249</v>
      </c>
      <c r="D983" s="199" t="s">
        <v>249</v>
      </c>
      <c r="E983" s="199">
        <v>800</v>
      </c>
      <c r="H983"/>
    </row>
    <row r="984" spans="1:8">
      <c r="A984" s="198">
        <v>983</v>
      </c>
      <c r="B984" s="53">
        <v>40024</v>
      </c>
      <c r="C984" s="199" t="s">
        <v>237</v>
      </c>
      <c r="D984" s="199" t="s">
        <v>238</v>
      </c>
      <c r="E984" s="199">
        <v>230</v>
      </c>
      <c r="H984"/>
    </row>
    <row r="985" spans="1:8">
      <c r="A985" s="198">
        <v>984</v>
      </c>
      <c r="B985" s="53">
        <v>40024</v>
      </c>
      <c r="C985" s="199" t="s">
        <v>241</v>
      </c>
      <c r="D985" s="199" t="s">
        <v>259</v>
      </c>
      <c r="E985" s="199">
        <v>1500</v>
      </c>
      <c r="H985"/>
    </row>
    <row r="986" spans="1:8">
      <c r="A986" s="198">
        <v>985</v>
      </c>
      <c r="B986" s="53">
        <v>40025</v>
      </c>
      <c r="C986" s="199" t="s">
        <v>239</v>
      </c>
      <c r="D986" s="199" t="s">
        <v>254</v>
      </c>
      <c r="E986" s="199">
        <v>350</v>
      </c>
      <c r="H986"/>
    </row>
    <row r="987" spans="1:8">
      <c r="A987" s="198">
        <v>986</v>
      </c>
      <c r="B987" s="53">
        <v>40025</v>
      </c>
      <c r="C987" s="199" t="s">
        <v>239</v>
      </c>
      <c r="D987" s="199" t="s">
        <v>240</v>
      </c>
      <c r="E987" s="199">
        <v>80</v>
      </c>
      <c r="H987"/>
    </row>
    <row r="988" spans="1:8">
      <c r="A988" s="198">
        <v>987</v>
      </c>
      <c r="B988" s="53">
        <v>40025</v>
      </c>
      <c r="C988" s="199" t="s">
        <v>239</v>
      </c>
      <c r="D988" s="199" t="s">
        <v>254</v>
      </c>
      <c r="E988" s="199">
        <v>130</v>
      </c>
      <c r="H988"/>
    </row>
    <row r="989" spans="1:8">
      <c r="A989" s="198">
        <v>988</v>
      </c>
      <c r="B989" s="53">
        <v>40025</v>
      </c>
      <c r="C989" s="199" t="s">
        <v>239</v>
      </c>
      <c r="D989" s="199" t="s">
        <v>254</v>
      </c>
      <c r="E989" s="199">
        <v>150</v>
      </c>
      <c r="H989"/>
    </row>
    <row r="990" spans="1:8">
      <c r="A990" s="198">
        <v>989</v>
      </c>
      <c r="B990" s="53">
        <v>40025</v>
      </c>
      <c r="C990" s="199" t="s">
        <v>241</v>
      </c>
      <c r="D990" s="199" t="s">
        <v>247</v>
      </c>
      <c r="E990" s="199">
        <v>6</v>
      </c>
      <c r="H990"/>
    </row>
    <row r="991" spans="1:8">
      <c r="A991" s="198">
        <v>990</v>
      </c>
      <c r="B991" s="53">
        <v>40027</v>
      </c>
      <c r="C991" s="199" t="s">
        <v>249</v>
      </c>
      <c r="D991" s="199" t="s">
        <v>249</v>
      </c>
      <c r="E991" s="199">
        <v>500</v>
      </c>
      <c r="H991"/>
    </row>
    <row r="992" spans="1:8">
      <c r="A992" s="198">
        <v>991</v>
      </c>
      <c r="B992" s="53">
        <v>40027</v>
      </c>
      <c r="C992" s="199" t="s">
        <v>239</v>
      </c>
      <c r="D992" s="199" t="s">
        <v>240</v>
      </c>
      <c r="E992" s="199">
        <v>64</v>
      </c>
      <c r="H992"/>
    </row>
    <row r="993" spans="1:8">
      <c r="A993" s="198">
        <v>992</v>
      </c>
      <c r="B993" s="53">
        <v>40027</v>
      </c>
      <c r="C993" s="199" t="s">
        <v>239</v>
      </c>
      <c r="D993" s="199" t="s">
        <v>240</v>
      </c>
      <c r="E993" s="199">
        <v>167</v>
      </c>
      <c r="H993"/>
    </row>
    <row r="994" spans="1:8">
      <c r="A994" s="198">
        <v>993</v>
      </c>
      <c r="B994" s="53">
        <v>40028</v>
      </c>
      <c r="C994" s="199" t="s">
        <v>239</v>
      </c>
      <c r="D994" s="199" t="s">
        <v>240</v>
      </c>
      <c r="E994" s="199">
        <v>93</v>
      </c>
      <c r="H994"/>
    </row>
    <row r="995" spans="1:8">
      <c r="A995" s="198">
        <v>994</v>
      </c>
      <c r="B995" s="53">
        <v>40028</v>
      </c>
      <c r="C995" s="199" t="s">
        <v>239</v>
      </c>
      <c r="D995" s="199" t="s">
        <v>254</v>
      </c>
      <c r="E995" s="199">
        <v>110</v>
      </c>
      <c r="H995"/>
    </row>
    <row r="996" spans="1:8">
      <c r="A996" s="198">
        <v>995</v>
      </c>
      <c r="B996" s="53">
        <v>40028</v>
      </c>
      <c r="C996" s="199" t="s">
        <v>239</v>
      </c>
      <c r="D996" s="199" t="s">
        <v>240</v>
      </c>
      <c r="E996" s="199">
        <v>70</v>
      </c>
      <c r="H996"/>
    </row>
    <row r="997" spans="1:8">
      <c r="A997" s="198">
        <v>996</v>
      </c>
      <c r="B997" s="53">
        <v>40028</v>
      </c>
      <c r="C997" s="199" t="s">
        <v>239</v>
      </c>
      <c r="D997" s="199" t="s">
        <v>254</v>
      </c>
      <c r="E997" s="199">
        <v>150</v>
      </c>
      <c r="H997"/>
    </row>
    <row r="998" spans="1:8">
      <c r="A998" s="198">
        <v>997</v>
      </c>
      <c r="B998" s="53">
        <v>40028</v>
      </c>
      <c r="C998" s="199" t="s">
        <v>239</v>
      </c>
      <c r="D998" s="199" t="s">
        <v>240</v>
      </c>
      <c r="E998" s="199">
        <v>67</v>
      </c>
      <c r="H998"/>
    </row>
    <row r="999" spans="1:8">
      <c r="A999" s="198">
        <v>998</v>
      </c>
      <c r="B999" s="53">
        <v>40029</v>
      </c>
      <c r="C999" s="199" t="s">
        <v>245</v>
      </c>
      <c r="D999" s="199" t="s">
        <v>250</v>
      </c>
      <c r="E999" s="199">
        <v>2334.8000000000002</v>
      </c>
      <c r="H999"/>
    </row>
    <row r="1000" spans="1:8">
      <c r="A1000" s="198">
        <v>999</v>
      </c>
      <c r="B1000" s="53">
        <v>40029</v>
      </c>
      <c r="C1000" s="199" t="s">
        <v>245</v>
      </c>
      <c r="D1000" s="199" t="s">
        <v>250</v>
      </c>
      <c r="E1000" s="199">
        <v>178.05</v>
      </c>
      <c r="H1000"/>
    </row>
    <row r="1001" spans="1:8">
      <c r="A1001" s="198">
        <v>1000</v>
      </c>
      <c r="B1001" s="53">
        <v>40029</v>
      </c>
      <c r="C1001" s="199" t="s">
        <v>239</v>
      </c>
      <c r="D1001" s="199" t="s">
        <v>254</v>
      </c>
      <c r="E1001" s="199">
        <v>127</v>
      </c>
      <c r="H1001"/>
    </row>
    <row r="1002" spans="1:8">
      <c r="A1002" s="198">
        <v>1001</v>
      </c>
      <c r="B1002" s="53">
        <v>40029</v>
      </c>
      <c r="C1002" s="199" t="s">
        <v>239</v>
      </c>
      <c r="D1002" s="199" t="s">
        <v>254</v>
      </c>
      <c r="E1002" s="199">
        <v>136</v>
      </c>
      <c r="H1002"/>
    </row>
    <row r="1003" spans="1:8">
      <c r="A1003" s="198">
        <v>1002</v>
      </c>
      <c r="B1003" s="53">
        <v>40030</v>
      </c>
      <c r="C1003" s="199" t="s">
        <v>243</v>
      </c>
      <c r="D1003" s="199" t="s">
        <v>251</v>
      </c>
      <c r="E1003" s="199">
        <v>890</v>
      </c>
      <c r="H1003"/>
    </row>
    <row r="1004" spans="1:8">
      <c r="A1004" s="198">
        <v>1003</v>
      </c>
      <c r="B1004" s="53">
        <v>40030</v>
      </c>
      <c r="C1004" s="199" t="s">
        <v>239</v>
      </c>
      <c r="D1004" s="199" t="s">
        <v>254</v>
      </c>
      <c r="E1004" s="199">
        <v>146</v>
      </c>
      <c r="H1004"/>
    </row>
    <row r="1005" spans="1:8">
      <c r="A1005" s="198">
        <v>1004</v>
      </c>
      <c r="B1005" s="53">
        <v>40030</v>
      </c>
      <c r="C1005" s="199" t="s">
        <v>239</v>
      </c>
      <c r="D1005" s="199" t="s">
        <v>240</v>
      </c>
      <c r="E1005" s="199">
        <v>60</v>
      </c>
      <c r="H1005"/>
    </row>
    <row r="1006" spans="1:8">
      <c r="A1006" s="198">
        <v>1005</v>
      </c>
      <c r="B1006" s="53">
        <v>40031</v>
      </c>
      <c r="C1006" s="199" t="s">
        <v>239</v>
      </c>
      <c r="D1006" s="199" t="s">
        <v>254</v>
      </c>
      <c r="E1006" s="199">
        <v>122</v>
      </c>
      <c r="H1006"/>
    </row>
    <row r="1007" spans="1:8">
      <c r="A1007" s="198">
        <v>1006</v>
      </c>
      <c r="B1007" s="53">
        <v>40031</v>
      </c>
      <c r="C1007" s="199" t="s">
        <v>239</v>
      </c>
      <c r="D1007" s="199" t="s">
        <v>254</v>
      </c>
      <c r="E1007" s="199">
        <v>150</v>
      </c>
      <c r="H1007"/>
    </row>
    <row r="1008" spans="1:8">
      <c r="A1008" s="198">
        <v>1007</v>
      </c>
      <c r="B1008" s="53">
        <v>40031</v>
      </c>
      <c r="C1008" s="199" t="s">
        <v>241</v>
      </c>
      <c r="D1008" s="199" t="s">
        <v>257</v>
      </c>
      <c r="E1008" s="199">
        <v>333</v>
      </c>
      <c r="H1008"/>
    </row>
    <row r="1009" spans="1:8">
      <c r="A1009" s="198">
        <v>1008</v>
      </c>
      <c r="B1009" s="53">
        <v>40031</v>
      </c>
      <c r="C1009" s="199" t="s">
        <v>241</v>
      </c>
      <c r="D1009" s="199" t="s">
        <v>257</v>
      </c>
      <c r="E1009" s="199">
        <v>212</v>
      </c>
      <c r="H1009"/>
    </row>
    <row r="1010" spans="1:8">
      <c r="A1010" s="198">
        <v>1009</v>
      </c>
      <c r="B1010" s="53">
        <v>40031</v>
      </c>
      <c r="C1010" s="199" t="s">
        <v>241</v>
      </c>
      <c r="D1010" s="199" t="s">
        <v>242</v>
      </c>
      <c r="E1010" s="199">
        <v>332</v>
      </c>
      <c r="H1010"/>
    </row>
    <row r="1011" spans="1:8">
      <c r="A1011" s="198">
        <v>1010</v>
      </c>
      <c r="B1011" s="53">
        <v>40031</v>
      </c>
      <c r="C1011" s="199" t="s">
        <v>241</v>
      </c>
      <c r="D1011" s="199" t="s">
        <v>257</v>
      </c>
      <c r="E1011" s="199">
        <v>350</v>
      </c>
      <c r="H1011"/>
    </row>
    <row r="1012" spans="1:8">
      <c r="A1012" s="198">
        <v>1011</v>
      </c>
      <c r="B1012" s="53">
        <v>40031</v>
      </c>
      <c r="C1012" s="199" t="s">
        <v>243</v>
      </c>
      <c r="D1012" s="199" t="s">
        <v>244</v>
      </c>
      <c r="E1012" s="199">
        <v>1379</v>
      </c>
      <c r="H1012"/>
    </row>
    <row r="1013" spans="1:8">
      <c r="A1013" s="198">
        <v>1012</v>
      </c>
      <c r="B1013" s="53">
        <v>40032</v>
      </c>
      <c r="C1013" s="199" t="s">
        <v>239</v>
      </c>
      <c r="D1013" s="199" t="s">
        <v>254</v>
      </c>
      <c r="E1013" s="199">
        <v>110</v>
      </c>
      <c r="H1013"/>
    </row>
    <row r="1014" spans="1:8">
      <c r="A1014" s="198">
        <v>1013</v>
      </c>
      <c r="B1014" s="53">
        <v>40032</v>
      </c>
      <c r="C1014" s="199" t="s">
        <v>239</v>
      </c>
      <c r="D1014" s="199" t="s">
        <v>240</v>
      </c>
      <c r="E1014" s="199">
        <v>173</v>
      </c>
      <c r="H1014"/>
    </row>
    <row r="1015" spans="1:8">
      <c r="A1015" s="198">
        <v>1014</v>
      </c>
      <c r="B1015" s="53">
        <v>40032</v>
      </c>
      <c r="C1015" s="199" t="s">
        <v>239</v>
      </c>
      <c r="D1015" s="199" t="s">
        <v>240</v>
      </c>
      <c r="E1015" s="199">
        <v>193</v>
      </c>
      <c r="H1015"/>
    </row>
    <row r="1016" spans="1:8">
      <c r="A1016" s="198">
        <v>1015</v>
      </c>
      <c r="B1016" s="53">
        <v>40032</v>
      </c>
      <c r="C1016" s="199" t="s">
        <v>243</v>
      </c>
      <c r="D1016" s="199" t="s">
        <v>244</v>
      </c>
      <c r="E1016" s="199">
        <v>10500</v>
      </c>
      <c r="H1016"/>
    </row>
    <row r="1017" spans="1:8">
      <c r="A1017" s="198">
        <v>1016</v>
      </c>
      <c r="B1017" s="53">
        <v>40033</v>
      </c>
      <c r="C1017" s="199" t="s">
        <v>249</v>
      </c>
      <c r="D1017" s="199" t="s">
        <v>249</v>
      </c>
      <c r="E1017" s="199">
        <v>700</v>
      </c>
      <c r="H1017"/>
    </row>
    <row r="1018" spans="1:8">
      <c r="A1018" s="198">
        <v>1017</v>
      </c>
      <c r="B1018" s="53">
        <v>40033</v>
      </c>
      <c r="C1018" s="199" t="s">
        <v>249</v>
      </c>
      <c r="D1018" s="199" t="s">
        <v>249</v>
      </c>
      <c r="E1018" s="199">
        <v>778</v>
      </c>
      <c r="H1018"/>
    </row>
    <row r="1019" spans="1:8">
      <c r="A1019" s="198">
        <v>1018</v>
      </c>
      <c r="B1019" s="53">
        <v>40033</v>
      </c>
      <c r="C1019" s="199" t="s">
        <v>239</v>
      </c>
      <c r="D1019" s="199" t="s">
        <v>240</v>
      </c>
      <c r="E1019" s="199">
        <v>422</v>
      </c>
      <c r="H1019"/>
    </row>
    <row r="1020" spans="1:8">
      <c r="A1020" s="198">
        <v>1019</v>
      </c>
      <c r="B1020" s="53">
        <v>40033</v>
      </c>
      <c r="C1020" s="199" t="s">
        <v>249</v>
      </c>
      <c r="D1020" s="199" t="s">
        <v>249</v>
      </c>
      <c r="E1020" s="199">
        <v>46</v>
      </c>
      <c r="H1020"/>
    </row>
    <row r="1021" spans="1:8">
      <c r="A1021" s="198">
        <v>1020</v>
      </c>
      <c r="B1021" s="53">
        <v>40033</v>
      </c>
      <c r="C1021" s="199" t="s">
        <v>249</v>
      </c>
      <c r="D1021" s="199" t="s">
        <v>249</v>
      </c>
      <c r="E1021" s="199">
        <v>770</v>
      </c>
      <c r="H1021"/>
    </row>
    <row r="1022" spans="1:8">
      <c r="A1022" s="198">
        <v>1021</v>
      </c>
      <c r="B1022" s="53">
        <v>40034</v>
      </c>
      <c r="C1022" s="199" t="s">
        <v>249</v>
      </c>
      <c r="D1022" s="199" t="s">
        <v>249</v>
      </c>
      <c r="E1022" s="199">
        <v>16000</v>
      </c>
      <c r="H1022"/>
    </row>
    <row r="1023" spans="1:8">
      <c r="A1023" s="198">
        <v>1022</v>
      </c>
      <c r="B1023" s="53">
        <v>40034</v>
      </c>
      <c r="C1023" s="199" t="s">
        <v>243</v>
      </c>
      <c r="D1023" s="199" t="s">
        <v>244</v>
      </c>
      <c r="E1023" s="199">
        <v>5000</v>
      </c>
      <c r="H1023"/>
    </row>
    <row r="1024" spans="1:8">
      <c r="A1024" s="198">
        <v>1023</v>
      </c>
      <c r="B1024" s="53">
        <v>40034</v>
      </c>
      <c r="C1024" s="199" t="s">
        <v>239</v>
      </c>
      <c r="D1024" s="199" t="s">
        <v>240</v>
      </c>
      <c r="E1024" s="199">
        <v>2080</v>
      </c>
      <c r="H1024"/>
    </row>
    <row r="1025" spans="1:8">
      <c r="A1025" s="198">
        <v>1024</v>
      </c>
      <c r="B1025" s="53">
        <v>40034</v>
      </c>
      <c r="C1025" s="199" t="s">
        <v>248</v>
      </c>
      <c r="D1025" s="199" t="s">
        <v>248</v>
      </c>
      <c r="E1025" s="199">
        <v>2552</v>
      </c>
      <c r="H1025"/>
    </row>
    <row r="1026" spans="1:8">
      <c r="A1026" s="198">
        <v>1025</v>
      </c>
      <c r="B1026" s="53">
        <v>40034</v>
      </c>
      <c r="C1026" s="199" t="s">
        <v>243</v>
      </c>
      <c r="D1026" s="199" t="s">
        <v>251</v>
      </c>
      <c r="E1026" s="199">
        <v>2700</v>
      </c>
      <c r="H1026"/>
    </row>
    <row r="1027" spans="1:8">
      <c r="A1027" s="198">
        <v>1026</v>
      </c>
      <c r="B1027" s="53">
        <v>40038</v>
      </c>
      <c r="C1027" s="199" t="s">
        <v>239</v>
      </c>
      <c r="D1027" s="199" t="s">
        <v>240</v>
      </c>
      <c r="E1027" s="199">
        <v>1820</v>
      </c>
      <c r="H1027"/>
    </row>
    <row r="1028" spans="1:8">
      <c r="A1028" s="198">
        <v>1027</v>
      </c>
      <c r="B1028" s="53">
        <v>40039</v>
      </c>
      <c r="C1028" s="199" t="s">
        <v>249</v>
      </c>
      <c r="D1028" s="199" t="s">
        <v>249</v>
      </c>
      <c r="E1028" s="199">
        <v>670</v>
      </c>
      <c r="H1028"/>
    </row>
    <row r="1029" spans="1:8">
      <c r="A1029" s="198">
        <v>1028</v>
      </c>
      <c r="B1029" s="53">
        <v>40039</v>
      </c>
      <c r="C1029" s="199" t="s">
        <v>249</v>
      </c>
      <c r="D1029" s="199" t="s">
        <v>249</v>
      </c>
      <c r="E1029" s="199">
        <v>400</v>
      </c>
      <c r="H1029"/>
    </row>
    <row r="1030" spans="1:8">
      <c r="A1030" s="198">
        <v>1029</v>
      </c>
      <c r="B1030" s="53">
        <v>40039</v>
      </c>
      <c r="C1030" s="199" t="s">
        <v>249</v>
      </c>
      <c r="D1030" s="199" t="s">
        <v>249</v>
      </c>
      <c r="E1030" s="199">
        <v>511</v>
      </c>
      <c r="H1030"/>
    </row>
    <row r="1031" spans="1:8">
      <c r="A1031" s="198">
        <v>1030</v>
      </c>
      <c r="B1031" s="53">
        <v>40040</v>
      </c>
      <c r="C1031" s="199" t="s">
        <v>241</v>
      </c>
      <c r="D1031" s="199" t="s">
        <v>242</v>
      </c>
      <c r="E1031" s="199">
        <v>284</v>
      </c>
      <c r="H1031"/>
    </row>
    <row r="1032" spans="1:8">
      <c r="A1032" s="198">
        <v>1031</v>
      </c>
      <c r="B1032" s="53">
        <v>40040</v>
      </c>
      <c r="C1032" s="199" t="s">
        <v>239</v>
      </c>
      <c r="D1032" s="199" t="s">
        <v>240</v>
      </c>
      <c r="E1032" s="199">
        <v>63</v>
      </c>
      <c r="H1032"/>
    </row>
    <row r="1033" spans="1:8">
      <c r="A1033" s="198">
        <v>1032</v>
      </c>
      <c r="B1033" s="53">
        <v>40040</v>
      </c>
      <c r="C1033" s="199" t="s">
        <v>239</v>
      </c>
      <c r="D1033" s="199" t="s">
        <v>240</v>
      </c>
      <c r="E1033" s="199">
        <v>20</v>
      </c>
      <c r="H1033"/>
    </row>
    <row r="1034" spans="1:8">
      <c r="A1034" s="198">
        <v>1033</v>
      </c>
      <c r="B1034" s="53">
        <v>40040</v>
      </c>
      <c r="C1034" s="199" t="s">
        <v>239</v>
      </c>
      <c r="D1034" s="199" t="s">
        <v>240</v>
      </c>
      <c r="E1034" s="199">
        <v>72</v>
      </c>
      <c r="H1034"/>
    </row>
    <row r="1035" spans="1:8">
      <c r="A1035" s="198">
        <v>1034</v>
      </c>
      <c r="B1035" s="53">
        <v>40040</v>
      </c>
      <c r="C1035" s="199" t="s">
        <v>239</v>
      </c>
      <c r="D1035" s="199" t="s">
        <v>240</v>
      </c>
      <c r="E1035" s="199">
        <v>124</v>
      </c>
      <c r="H1035"/>
    </row>
    <row r="1036" spans="1:8">
      <c r="A1036" s="198">
        <v>1035</v>
      </c>
      <c r="B1036" s="53">
        <v>40040</v>
      </c>
      <c r="C1036" s="199" t="s">
        <v>239</v>
      </c>
      <c r="D1036" s="199" t="s">
        <v>240</v>
      </c>
      <c r="E1036" s="199">
        <v>100</v>
      </c>
      <c r="H1036"/>
    </row>
    <row r="1037" spans="1:8">
      <c r="A1037" s="198">
        <v>1036</v>
      </c>
      <c r="B1037" s="53">
        <v>40040</v>
      </c>
      <c r="C1037" s="199" t="s">
        <v>239</v>
      </c>
      <c r="D1037" s="199" t="s">
        <v>240</v>
      </c>
      <c r="E1037" s="199">
        <v>59</v>
      </c>
      <c r="H1037"/>
    </row>
    <row r="1038" spans="1:8">
      <c r="A1038" s="198">
        <v>1037</v>
      </c>
      <c r="B1038" s="53">
        <v>40040</v>
      </c>
      <c r="C1038" s="199" t="s">
        <v>239</v>
      </c>
      <c r="D1038" s="199" t="s">
        <v>240</v>
      </c>
      <c r="E1038" s="199">
        <v>152</v>
      </c>
      <c r="H1038"/>
    </row>
    <row r="1039" spans="1:8">
      <c r="A1039" s="198">
        <v>1038</v>
      </c>
      <c r="B1039" s="53">
        <v>40040</v>
      </c>
      <c r="C1039" s="199" t="s">
        <v>239</v>
      </c>
      <c r="D1039" s="199" t="s">
        <v>240</v>
      </c>
      <c r="E1039" s="199">
        <v>107</v>
      </c>
      <c r="H1039"/>
    </row>
    <row r="1040" spans="1:8">
      <c r="A1040" s="198">
        <v>1039</v>
      </c>
      <c r="B1040" s="53">
        <v>40040</v>
      </c>
      <c r="C1040" s="199" t="s">
        <v>239</v>
      </c>
      <c r="D1040" s="199" t="s">
        <v>240</v>
      </c>
      <c r="E1040" s="199">
        <v>20</v>
      </c>
      <c r="H1040"/>
    </row>
    <row r="1041" spans="1:8">
      <c r="A1041" s="198">
        <v>1040</v>
      </c>
      <c r="B1041" s="53">
        <v>40040</v>
      </c>
      <c r="C1041" s="199" t="s">
        <v>239</v>
      </c>
      <c r="D1041" s="199" t="s">
        <v>240</v>
      </c>
      <c r="E1041" s="199">
        <v>272</v>
      </c>
      <c r="H1041"/>
    </row>
    <row r="1042" spans="1:8">
      <c r="A1042" s="198">
        <v>1041</v>
      </c>
      <c r="B1042" s="53">
        <v>40040</v>
      </c>
      <c r="C1042" s="199" t="s">
        <v>239</v>
      </c>
      <c r="D1042" s="199" t="s">
        <v>240</v>
      </c>
      <c r="E1042" s="199">
        <v>78</v>
      </c>
      <c r="H1042"/>
    </row>
    <row r="1043" spans="1:8">
      <c r="A1043" s="198">
        <v>1042</v>
      </c>
      <c r="B1043" s="53">
        <v>40040</v>
      </c>
      <c r="C1043" s="199" t="s">
        <v>239</v>
      </c>
      <c r="D1043" s="199" t="s">
        <v>240</v>
      </c>
      <c r="E1043" s="199">
        <v>290</v>
      </c>
      <c r="H1043"/>
    </row>
    <row r="1044" spans="1:8">
      <c r="A1044" s="198">
        <v>1043</v>
      </c>
      <c r="B1044" s="53">
        <v>40040</v>
      </c>
      <c r="C1044" s="199" t="s">
        <v>239</v>
      </c>
      <c r="D1044" s="199" t="s">
        <v>240</v>
      </c>
      <c r="E1044" s="199">
        <v>812</v>
      </c>
      <c r="H1044"/>
    </row>
    <row r="1045" spans="1:8">
      <c r="A1045" s="198">
        <v>1044</v>
      </c>
      <c r="B1045" s="53">
        <v>40040</v>
      </c>
      <c r="C1045" s="199" t="s">
        <v>239</v>
      </c>
      <c r="D1045" s="199" t="s">
        <v>240</v>
      </c>
      <c r="E1045" s="199">
        <v>45</v>
      </c>
      <c r="H1045"/>
    </row>
    <row r="1046" spans="1:8">
      <c r="A1046" s="198">
        <v>1045</v>
      </c>
      <c r="B1046" s="53">
        <v>40041</v>
      </c>
      <c r="C1046" s="199" t="s">
        <v>245</v>
      </c>
      <c r="D1046" s="199" t="s">
        <v>246</v>
      </c>
      <c r="E1046" s="199">
        <v>40</v>
      </c>
      <c r="H1046"/>
    </row>
    <row r="1047" spans="1:8">
      <c r="A1047" s="198">
        <v>1046</v>
      </c>
      <c r="B1047" s="53">
        <v>40041</v>
      </c>
      <c r="C1047" s="199" t="s">
        <v>245</v>
      </c>
      <c r="D1047" s="199" t="s">
        <v>246</v>
      </c>
      <c r="E1047" s="199">
        <v>57</v>
      </c>
      <c r="H1047"/>
    </row>
    <row r="1048" spans="1:8">
      <c r="A1048" s="198">
        <v>1047</v>
      </c>
      <c r="B1048" s="53">
        <v>40042</v>
      </c>
      <c r="C1048" s="199" t="s">
        <v>245</v>
      </c>
      <c r="D1048" s="199" t="s">
        <v>250</v>
      </c>
      <c r="E1048" s="199">
        <v>22500</v>
      </c>
      <c r="H1048"/>
    </row>
    <row r="1049" spans="1:8">
      <c r="A1049" s="198">
        <v>1048</v>
      </c>
      <c r="B1049" s="53">
        <v>40042</v>
      </c>
      <c r="C1049" s="199" t="s">
        <v>245</v>
      </c>
      <c r="D1049" s="199" t="s">
        <v>253</v>
      </c>
      <c r="E1049" s="199">
        <v>2000</v>
      </c>
      <c r="H1049"/>
    </row>
    <row r="1050" spans="1:8">
      <c r="A1050" s="198">
        <v>1049</v>
      </c>
      <c r="B1050" s="53">
        <v>40042</v>
      </c>
      <c r="C1050" s="199" t="s">
        <v>239</v>
      </c>
      <c r="D1050" s="199" t="s">
        <v>254</v>
      </c>
      <c r="E1050" s="199">
        <v>100</v>
      </c>
      <c r="H1050"/>
    </row>
    <row r="1051" spans="1:8">
      <c r="A1051" s="198">
        <v>1050</v>
      </c>
      <c r="B1051" s="53">
        <v>40042</v>
      </c>
      <c r="C1051" s="199" t="s">
        <v>239</v>
      </c>
      <c r="D1051" s="199" t="s">
        <v>240</v>
      </c>
      <c r="E1051" s="199">
        <v>50</v>
      </c>
      <c r="H1051"/>
    </row>
    <row r="1052" spans="1:8">
      <c r="A1052" s="198">
        <v>1051</v>
      </c>
      <c r="B1052" s="53">
        <v>40042</v>
      </c>
      <c r="C1052" s="199" t="s">
        <v>239</v>
      </c>
      <c r="D1052" s="199" t="s">
        <v>240</v>
      </c>
      <c r="E1052" s="199">
        <v>800</v>
      </c>
      <c r="H1052"/>
    </row>
    <row r="1053" spans="1:8">
      <c r="A1053" s="198">
        <v>1052</v>
      </c>
      <c r="B1053" s="53">
        <v>40042</v>
      </c>
      <c r="C1053" s="199" t="s">
        <v>239</v>
      </c>
      <c r="D1053" s="199" t="s">
        <v>254</v>
      </c>
      <c r="E1053" s="199">
        <v>160</v>
      </c>
      <c r="H1053"/>
    </row>
    <row r="1054" spans="1:8">
      <c r="A1054" s="198">
        <v>1053</v>
      </c>
      <c r="B1054" s="53">
        <v>40043</v>
      </c>
      <c r="C1054" s="199" t="s">
        <v>239</v>
      </c>
      <c r="D1054" s="199" t="s">
        <v>254</v>
      </c>
      <c r="E1054" s="199">
        <v>160</v>
      </c>
      <c r="H1054"/>
    </row>
    <row r="1055" spans="1:8">
      <c r="A1055" s="198">
        <v>1054</v>
      </c>
      <c r="B1055" s="53">
        <v>40043</v>
      </c>
      <c r="C1055" s="199" t="s">
        <v>239</v>
      </c>
      <c r="D1055" s="199" t="s">
        <v>254</v>
      </c>
      <c r="E1055" s="199">
        <v>100</v>
      </c>
      <c r="H1055"/>
    </row>
    <row r="1056" spans="1:8">
      <c r="A1056" s="198">
        <v>1055</v>
      </c>
      <c r="B1056" s="53">
        <v>40043</v>
      </c>
      <c r="C1056" s="199" t="s">
        <v>245</v>
      </c>
      <c r="D1056" s="199" t="s">
        <v>246</v>
      </c>
      <c r="E1056" s="199">
        <v>84</v>
      </c>
      <c r="H1056"/>
    </row>
    <row r="1057" spans="1:8">
      <c r="A1057" s="198">
        <v>1056</v>
      </c>
      <c r="B1057" s="53">
        <v>40043</v>
      </c>
      <c r="C1057" s="199" t="s">
        <v>245</v>
      </c>
      <c r="D1057" s="199" t="s">
        <v>246</v>
      </c>
      <c r="E1057" s="199">
        <v>25</v>
      </c>
      <c r="H1057"/>
    </row>
    <row r="1058" spans="1:8">
      <c r="A1058" s="198">
        <v>1057</v>
      </c>
      <c r="B1058" s="53">
        <v>40044</v>
      </c>
      <c r="C1058" s="199" t="s">
        <v>239</v>
      </c>
      <c r="D1058" s="199" t="s">
        <v>254</v>
      </c>
      <c r="E1058" s="199">
        <v>160</v>
      </c>
      <c r="H1058"/>
    </row>
    <row r="1059" spans="1:8">
      <c r="A1059" s="198">
        <v>1058</v>
      </c>
      <c r="B1059" s="53">
        <v>40044</v>
      </c>
      <c r="C1059" s="199" t="s">
        <v>239</v>
      </c>
      <c r="D1059" s="199" t="s">
        <v>254</v>
      </c>
      <c r="E1059" s="199">
        <v>130</v>
      </c>
      <c r="H1059"/>
    </row>
    <row r="1060" spans="1:8">
      <c r="A1060" s="198">
        <v>1059</v>
      </c>
      <c r="B1060" s="53">
        <v>40044</v>
      </c>
      <c r="C1060" s="199" t="s">
        <v>239</v>
      </c>
      <c r="D1060" s="199" t="s">
        <v>240</v>
      </c>
      <c r="E1060" s="199">
        <v>50</v>
      </c>
      <c r="H1060"/>
    </row>
    <row r="1061" spans="1:8">
      <c r="A1061" s="198">
        <v>1060</v>
      </c>
      <c r="B1061" s="53">
        <v>40044</v>
      </c>
      <c r="C1061" s="199" t="s">
        <v>241</v>
      </c>
      <c r="D1061" s="199" t="s">
        <v>257</v>
      </c>
      <c r="E1061" s="199">
        <v>540</v>
      </c>
      <c r="H1061"/>
    </row>
    <row r="1062" spans="1:8">
      <c r="A1062" s="198">
        <v>1061</v>
      </c>
      <c r="B1062" s="53">
        <v>40044</v>
      </c>
      <c r="C1062" s="199" t="s">
        <v>249</v>
      </c>
      <c r="D1062" s="199" t="s">
        <v>249</v>
      </c>
      <c r="E1062" s="199">
        <v>500</v>
      </c>
      <c r="H1062"/>
    </row>
    <row r="1063" spans="1:8">
      <c r="A1063" s="198">
        <v>1062</v>
      </c>
      <c r="B1063" s="53">
        <v>40045</v>
      </c>
      <c r="C1063" s="199" t="s">
        <v>245</v>
      </c>
      <c r="D1063" s="199" t="s">
        <v>258</v>
      </c>
      <c r="E1063" s="199">
        <v>900</v>
      </c>
      <c r="H1063"/>
    </row>
    <row r="1064" spans="1:8">
      <c r="A1064" s="198">
        <v>1063</v>
      </c>
      <c r="B1064" s="53">
        <v>40045</v>
      </c>
      <c r="C1064" s="199" t="s">
        <v>239</v>
      </c>
      <c r="D1064" s="199" t="s">
        <v>254</v>
      </c>
      <c r="E1064" s="199">
        <v>160</v>
      </c>
      <c r="H1064"/>
    </row>
    <row r="1065" spans="1:8">
      <c r="A1065" s="198">
        <v>1064</v>
      </c>
      <c r="B1065" s="53">
        <v>40045</v>
      </c>
      <c r="C1065" s="199" t="s">
        <v>239</v>
      </c>
      <c r="D1065" s="199" t="s">
        <v>254</v>
      </c>
      <c r="E1065" s="199">
        <v>130</v>
      </c>
      <c r="H1065"/>
    </row>
    <row r="1066" spans="1:8">
      <c r="A1066" s="198">
        <v>1065</v>
      </c>
      <c r="B1066" s="53">
        <v>40045</v>
      </c>
      <c r="C1066" s="199" t="s">
        <v>248</v>
      </c>
      <c r="D1066" s="199" t="s">
        <v>260</v>
      </c>
      <c r="E1066" s="199">
        <v>250</v>
      </c>
      <c r="H1066"/>
    </row>
    <row r="1067" spans="1:8">
      <c r="A1067" s="198">
        <v>1066</v>
      </c>
      <c r="B1067" s="53">
        <v>40046</v>
      </c>
      <c r="C1067" s="199" t="s">
        <v>239</v>
      </c>
      <c r="D1067" s="199" t="s">
        <v>254</v>
      </c>
      <c r="E1067" s="199">
        <v>160</v>
      </c>
      <c r="H1067"/>
    </row>
    <row r="1068" spans="1:8">
      <c r="A1068" s="198">
        <v>1067</v>
      </c>
      <c r="B1068" s="53">
        <v>40046</v>
      </c>
      <c r="C1068" s="199" t="s">
        <v>239</v>
      </c>
      <c r="D1068" s="199" t="s">
        <v>254</v>
      </c>
      <c r="E1068" s="199">
        <v>126</v>
      </c>
      <c r="H1068"/>
    </row>
    <row r="1069" spans="1:8">
      <c r="A1069" s="198">
        <v>1068</v>
      </c>
      <c r="B1069" s="53">
        <v>40047</v>
      </c>
      <c r="C1069" s="199" t="s">
        <v>245</v>
      </c>
      <c r="D1069" s="199" t="s">
        <v>246</v>
      </c>
      <c r="E1069" s="199">
        <v>22</v>
      </c>
      <c r="H1069"/>
    </row>
    <row r="1070" spans="1:8">
      <c r="A1070" s="198">
        <v>1069</v>
      </c>
      <c r="B1070" s="53">
        <v>40047</v>
      </c>
      <c r="C1070" s="199" t="s">
        <v>245</v>
      </c>
      <c r="D1070" s="199" t="s">
        <v>246</v>
      </c>
      <c r="E1070" s="199">
        <v>56</v>
      </c>
      <c r="H1070"/>
    </row>
    <row r="1071" spans="1:8">
      <c r="A1071" s="198">
        <v>1070</v>
      </c>
      <c r="B1071" s="53">
        <v>40047</v>
      </c>
      <c r="C1071" s="199" t="s">
        <v>239</v>
      </c>
      <c r="D1071" s="199" t="s">
        <v>240</v>
      </c>
      <c r="E1071" s="199">
        <v>71</v>
      </c>
      <c r="H1071"/>
    </row>
    <row r="1072" spans="1:8">
      <c r="A1072" s="198">
        <v>1071</v>
      </c>
      <c r="B1072" s="53">
        <v>40047</v>
      </c>
      <c r="C1072" s="199" t="s">
        <v>239</v>
      </c>
      <c r="D1072" s="199" t="s">
        <v>240</v>
      </c>
      <c r="E1072" s="199">
        <v>30</v>
      </c>
      <c r="H1072"/>
    </row>
    <row r="1073" spans="1:8">
      <c r="A1073" s="198">
        <v>1072</v>
      </c>
      <c r="B1073" s="53">
        <v>40047</v>
      </c>
      <c r="C1073" s="199" t="s">
        <v>239</v>
      </c>
      <c r="D1073" s="199" t="s">
        <v>240</v>
      </c>
      <c r="E1073" s="199">
        <v>30</v>
      </c>
      <c r="H1073"/>
    </row>
    <row r="1074" spans="1:8">
      <c r="A1074" s="198">
        <v>1073</v>
      </c>
      <c r="B1074" s="53">
        <v>40047</v>
      </c>
      <c r="C1074" s="199" t="s">
        <v>248</v>
      </c>
      <c r="D1074" s="199" t="s">
        <v>248</v>
      </c>
      <c r="E1074" s="199">
        <v>1700</v>
      </c>
      <c r="H1074"/>
    </row>
    <row r="1075" spans="1:8">
      <c r="A1075" s="198">
        <v>1074</v>
      </c>
      <c r="B1075" s="53">
        <v>40047</v>
      </c>
      <c r="C1075" s="199" t="s">
        <v>243</v>
      </c>
      <c r="D1075" s="199" t="s">
        <v>244</v>
      </c>
      <c r="E1075" s="199">
        <v>330</v>
      </c>
      <c r="H1075"/>
    </row>
    <row r="1076" spans="1:8">
      <c r="A1076" s="198">
        <v>1075</v>
      </c>
      <c r="B1076" s="53">
        <v>40047</v>
      </c>
      <c r="C1076" s="199" t="s">
        <v>239</v>
      </c>
      <c r="D1076" s="199" t="s">
        <v>240</v>
      </c>
      <c r="E1076" s="199">
        <v>245</v>
      </c>
      <c r="H1076"/>
    </row>
    <row r="1077" spans="1:8">
      <c r="A1077" s="198">
        <v>1076</v>
      </c>
      <c r="B1077" s="53">
        <v>40047</v>
      </c>
      <c r="C1077" s="199" t="s">
        <v>239</v>
      </c>
      <c r="D1077" s="199" t="s">
        <v>240</v>
      </c>
      <c r="E1077" s="199">
        <v>332</v>
      </c>
      <c r="H1077"/>
    </row>
    <row r="1078" spans="1:8">
      <c r="A1078" s="198">
        <v>1077</v>
      </c>
      <c r="B1078" s="53">
        <v>40047</v>
      </c>
      <c r="C1078" s="199" t="s">
        <v>239</v>
      </c>
      <c r="D1078" s="199" t="s">
        <v>240</v>
      </c>
      <c r="E1078" s="199">
        <v>26</v>
      </c>
      <c r="H1078"/>
    </row>
    <row r="1079" spans="1:8">
      <c r="A1079" s="198">
        <v>1078</v>
      </c>
      <c r="B1079" s="53">
        <v>40047</v>
      </c>
      <c r="C1079" s="199" t="s">
        <v>239</v>
      </c>
      <c r="D1079" s="199" t="s">
        <v>240</v>
      </c>
      <c r="E1079" s="199">
        <v>74</v>
      </c>
      <c r="H1079"/>
    </row>
    <row r="1080" spans="1:8">
      <c r="A1080" s="198">
        <v>1079</v>
      </c>
      <c r="B1080" s="53">
        <v>40047</v>
      </c>
      <c r="C1080" s="199" t="s">
        <v>239</v>
      </c>
      <c r="D1080" s="199" t="s">
        <v>240</v>
      </c>
      <c r="E1080" s="199">
        <v>80</v>
      </c>
      <c r="H1080"/>
    </row>
    <row r="1081" spans="1:8">
      <c r="A1081" s="198">
        <v>1080</v>
      </c>
      <c r="B1081" s="53">
        <v>40047</v>
      </c>
      <c r="C1081" s="199" t="s">
        <v>239</v>
      </c>
      <c r="D1081" s="199" t="s">
        <v>240</v>
      </c>
      <c r="E1081" s="199">
        <v>85</v>
      </c>
      <c r="H1081"/>
    </row>
    <row r="1082" spans="1:8">
      <c r="A1082" s="198">
        <v>1081</v>
      </c>
      <c r="B1082" s="53">
        <v>40047</v>
      </c>
      <c r="C1082" s="199" t="s">
        <v>239</v>
      </c>
      <c r="D1082" s="199" t="s">
        <v>240</v>
      </c>
      <c r="E1082" s="199">
        <v>188</v>
      </c>
      <c r="H1082"/>
    </row>
    <row r="1083" spans="1:8">
      <c r="A1083" s="198">
        <v>1082</v>
      </c>
      <c r="B1083" s="53">
        <v>40048</v>
      </c>
      <c r="C1083" s="199" t="s">
        <v>249</v>
      </c>
      <c r="D1083" s="199" t="s">
        <v>249</v>
      </c>
      <c r="E1083" s="199">
        <v>500</v>
      </c>
      <c r="H1083"/>
    </row>
    <row r="1084" spans="1:8">
      <c r="A1084" s="198">
        <v>1083</v>
      </c>
      <c r="B1084" s="53">
        <v>40049</v>
      </c>
      <c r="C1084" s="199" t="s">
        <v>245</v>
      </c>
      <c r="D1084" s="199" t="s">
        <v>246</v>
      </c>
      <c r="E1084" s="199">
        <v>882</v>
      </c>
      <c r="H1084"/>
    </row>
    <row r="1085" spans="1:8">
      <c r="A1085" s="198">
        <v>1084</v>
      </c>
      <c r="B1085" s="53">
        <v>40049</v>
      </c>
      <c r="C1085" s="199" t="s">
        <v>239</v>
      </c>
      <c r="D1085" s="199" t="s">
        <v>254</v>
      </c>
      <c r="E1085" s="199">
        <v>142</v>
      </c>
      <c r="H1085"/>
    </row>
    <row r="1086" spans="1:8">
      <c r="A1086" s="198">
        <v>1085</v>
      </c>
      <c r="B1086" s="53">
        <v>40049</v>
      </c>
      <c r="C1086" s="199" t="s">
        <v>239</v>
      </c>
      <c r="D1086" s="199" t="s">
        <v>254</v>
      </c>
      <c r="E1086" s="199">
        <v>111</v>
      </c>
      <c r="H1086"/>
    </row>
    <row r="1087" spans="1:8">
      <c r="A1087" s="198">
        <v>1086</v>
      </c>
      <c r="B1087" s="53">
        <v>40049</v>
      </c>
      <c r="C1087" s="199" t="s">
        <v>239</v>
      </c>
      <c r="D1087" s="199" t="s">
        <v>240</v>
      </c>
      <c r="E1087" s="199">
        <v>100</v>
      </c>
      <c r="H1087"/>
    </row>
    <row r="1088" spans="1:8">
      <c r="A1088" s="198">
        <v>1087</v>
      </c>
      <c r="B1088" s="53">
        <v>40049</v>
      </c>
      <c r="C1088" s="199" t="s">
        <v>245</v>
      </c>
      <c r="D1088" s="199" t="s">
        <v>246</v>
      </c>
      <c r="E1088" s="199">
        <v>980</v>
      </c>
      <c r="H1088"/>
    </row>
    <row r="1089" spans="1:8">
      <c r="A1089" s="198">
        <v>1088</v>
      </c>
      <c r="B1089" s="53">
        <v>40050</v>
      </c>
      <c r="C1089" s="199" t="s">
        <v>239</v>
      </c>
      <c r="D1089" s="199" t="s">
        <v>240</v>
      </c>
      <c r="E1089" s="199">
        <v>24</v>
      </c>
      <c r="H1089"/>
    </row>
    <row r="1090" spans="1:8">
      <c r="A1090" s="198">
        <v>1089</v>
      </c>
      <c r="B1090" s="53">
        <v>40050</v>
      </c>
      <c r="C1090" s="199" t="s">
        <v>239</v>
      </c>
      <c r="D1090" s="199" t="s">
        <v>254</v>
      </c>
      <c r="E1090" s="199">
        <v>180</v>
      </c>
      <c r="H1090"/>
    </row>
    <row r="1091" spans="1:8">
      <c r="A1091" s="198">
        <v>1090</v>
      </c>
      <c r="B1091" s="53">
        <v>40050</v>
      </c>
      <c r="C1091" s="199" t="s">
        <v>239</v>
      </c>
      <c r="D1091" s="199" t="s">
        <v>254</v>
      </c>
      <c r="E1091" s="199">
        <v>143</v>
      </c>
      <c r="H1091"/>
    </row>
    <row r="1092" spans="1:8">
      <c r="A1092" s="198">
        <v>1091</v>
      </c>
      <c r="B1092" s="53">
        <v>40051</v>
      </c>
      <c r="C1092" s="199" t="s">
        <v>239</v>
      </c>
      <c r="D1092" s="199" t="s">
        <v>254</v>
      </c>
      <c r="E1092" s="199">
        <v>149</v>
      </c>
      <c r="H1092"/>
    </row>
    <row r="1093" spans="1:8">
      <c r="A1093" s="198">
        <v>1092</v>
      </c>
      <c r="B1093" s="53">
        <v>40051</v>
      </c>
      <c r="C1093" s="199" t="s">
        <v>239</v>
      </c>
      <c r="D1093" s="199" t="s">
        <v>254</v>
      </c>
      <c r="E1093" s="199">
        <v>100</v>
      </c>
      <c r="H1093"/>
    </row>
    <row r="1094" spans="1:8">
      <c r="A1094" s="198">
        <v>1093</v>
      </c>
      <c r="B1094" s="53">
        <v>40051</v>
      </c>
      <c r="C1094" s="199" t="s">
        <v>245</v>
      </c>
      <c r="D1094" s="199" t="s">
        <v>253</v>
      </c>
      <c r="E1094" s="199">
        <v>700</v>
      </c>
      <c r="H1094"/>
    </row>
    <row r="1095" spans="1:8">
      <c r="A1095" s="198">
        <v>1094</v>
      </c>
      <c r="B1095" s="53">
        <v>40052</v>
      </c>
      <c r="C1095" s="199" t="s">
        <v>239</v>
      </c>
      <c r="D1095" s="199" t="s">
        <v>254</v>
      </c>
      <c r="E1095" s="199">
        <v>152</v>
      </c>
      <c r="H1095"/>
    </row>
    <row r="1096" spans="1:8">
      <c r="A1096" s="198">
        <v>1095</v>
      </c>
      <c r="B1096" s="53">
        <v>40052</v>
      </c>
      <c r="C1096" s="199" t="s">
        <v>239</v>
      </c>
      <c r="D1096" s="199" t="s">
        <v>254</v>
      </c>
      <c r="E1096" s="199">
        <v>126</v>
      </c>
      <c r="H1096"/>
    </row>
    <row r="1097" spans="1:8">
      <c r="A1097" s="198">
        <v>1096</v>
      </c>
      <c r="B1097" s="53">
        <v>40052</v>
      </c>
      <c r="C1097" s="199" t="s">
        <v>239</v>
      </c>
      <c r="D1097" s="199" t="s">
        <v>240</v>
      </c>
      <c r="E1097" s="199">
        <v>50</v>
      </c>
      <c r="H1097"/>
    </row>
    <row r="1098" spans="1:8">
      <c r="A1098" s="198">
        <v>1097</v>
      </c>
      <c r="B1098" s="53">
        <v>40052</v>
      </c>
      <c r="C1098" s="199" t="s">
        <v>243</v>
      </c>
      <c r="D1098" s="199" t="s">
        <v>244</v>
      </c>
      <c r="E1098" s="199">
        <v>1565</v>
      </c>
      <c r="H1098"/>
    </row>
    <row r="1099" spans="1:8">
      <c r="A1099" s="198">
        <v>1098</v>
      </c>
      <c r="B1099" s="53">
        <v>40052</v>
      </c>
      <c r="C1099" s="199" t="s">
        <v>248</v>
      </c>
      <c r="D1099" s="199" t="s">
        <v>248</v>
      </c>
      <c r="E1099" s="199">
        <v>1048</v>
      </c>
      <c r="H1099"/>
    </row>
    <row r="1100" spans="1:8">
      <c r="A1100" s="198">
        <v>1099</v>
      </c>
      <c r="B1100" s="53">
        <v>40052</v>
      </c>
      <c r="C1100" s="199" t="s">
        <v>248</v>
      </c>
      <c r="D1100" s="199" t="s">
        <v>248</v>
      </c>
      <c r="E1100" s="199">
        <v>801</v>
      </c>
      <c r="H1100"/>
    </row>
    <row r="1101" spans="1:8">
      <c r="A1101" s="198">
        <v>1100</v>
      </c>
      <c r="B1101" s="53">
        <v>40052</v>
      </c>
      <c r="C1101" s="199" t="s">
        <v>248</v>
      </c>
      <c r="D1101" s="199" t="s">
        <v>248</v>
      </c>
      <c r="E1101" s="199">
        <v>1500</v>
      </c>
      <c r="H1101"/>
    </row>
    <row r="1102" spans="1:8">
      <c r="A1102" s="198">
        <v>1101</v>
      </c>
      <c r="B1102" s="53">
        <v>40052</v>
      </c>
      <c r="C1102" s="199" t="s">
        <v>239</v>
      </c>
      <c r="D1102" s="199" t="s">
        <v>240</v>
      </c>
      <c r="E1102" s="199">
        <v>77</v>
      </c>
      <c r="H1102"/>
    </row>
    <row r="1103" spans="1:8">
      <c r="A1103" s="198">
        <v>1102</v>
      </c>
      <c r="B1103" s="53">
        <v>40052</v>
      </c>
      <c r="C1103" s="199" t="s">
        <v>239</v>
      </c>
      <c r="D1103" s="199" t="s">
        <v>240</v>
      </c>
      <c r="E1103" s="199">
        <v>26</v>
      </c>
      <c r="H1103"/>
    </row>
    <row r="1104" spans="1:8">
      <c r="A1104" s="198">
        <v>1103</v>
      </c>
      <c r="B1104" s="53">
        <v>40052</v>
      </c>
      <c r="C1104" s="199" t="s">
        <v>239</v>
      </c>
      <c r="D1104" s="199" t="s">
        <v>240</v>
      </c>
      <c r="E1104" s="199">
        <v>653</v>
      </c>
      <c r="H1104"/>
    </row>
    <row r="1105" spans="1:8">
      <c r="A1105" s="198">
        <v>1104</v>
      </c>
      <c r="B1105" s="53">
        <v>40052</v>
      </c>
      <c r="C1105" s="199" t="s">
        <v>239</v>
      </c>
      <c r="D1105" s="199" t="s">
        <v>240</v>
      </c>
      <c r="E1105" s="199">
        <v>164</v>
      </c>
      <c r="H1105"/>
    </row>
    <row r="1106" spans="1:8">
      <c r="A1106" s="198">
        <v>1105</v>
      </c>
      <c r="B1106" s="53">
        <v>40052</v>
      </c>
      <c r="C1106" s="199" t="s">
        <v>239</v>
      </c>
      <c r="D1106" s="199" t="s">
        <v>240</v>
      </c>
      <c r="E1106" s="199">
        <v>128</v>
      </c>
      <c r="H1106"/>
    </row>
    <row r="1107" spans="1:8">
      <c r="A1107" s="198">
        <v>1106</v>
      </c>
      <c r="B1107" s="53">
        <v>40052</v>
      </c>
      <c r="C1107" s="199" t="s">
        <v>239</v>
      </c>
      <c r="D1107" s="199" t="s">
        <v>240</v>
      </c>
      <c r="E1107" s="199">
        <v>90</v>
      </c>
      <c r="H1107"/>
    </row>
    <row r="1108" spans="1:8">
      <c r="A1108" s="198">
        <v>1107</v>
      </c>
      <c r="B1108" s="53">
        <v>40052</v>
      </c>
      <c r="C1108" s="199" t="s">
        <v>239</v>
      </c>
      <c r="D1108" s="199" t="s">
        <v>240</v>
      </c>
      <c r="E1108" s="199">
        <v>167</v>
      </c>
      <c r="H1108"/>
    </row>
    <row r="1109" spans="1:8">
      <c r="A1109" s="198">
        <v>1108</v>
      </c>
      <c r="B1109" s="53">
        <v>40052</v>
      </c>
      <c r="C1109" s="199" t="s">
        <v>239</v>
      </c>
      <c r="D1109" s="199" t="s">
        <v>240</v>
      </c>
      <c r="E1109" s="199">
        <v>340</v>
      </c>
      <c r="H1109"/>
    </row>
    <row r="1110" spans="1:8">
      <c r="A1110" s="198">
        <v>1109</v>
      </c>
      <c r="B1110" s="53">
        <v>40053</v>
      </c>
      <c r="C1110" s="199" t="s">
        <v>239</v>
      </c>
      <c r="D1110" s="199" t="s">
        <v>254</v>
      </c>
      <c r="E1110" s="199">
        <v>160</v>
      </c>
      <c r="H1110"/>
    </row>
    <row r="1111" spans="1:8">
      <c r="A1111" s="198">
        <v>1110</v>
      </c>
      <c r="B1111" s="53">
        <v>40053</v>
      </c>
      <c r="C1111" s="199" t="s">
        <v>239</v>
      </c>
      <c r="D1111" s="199" t="s">
        <v>254</v>
      </c>
      <c r="E1111" s="199">
        <v>260</v>
      </c>
      <c r="H1111"/>
    </row>
    <row r="1112" spans="1:8">
      <c r="A1112" s="198">
        <v>1111</v>
      </c>
      <c r="B1112" s="53">
        <v>40054</v>
      </c>
      <c r="C1112" s="199" t="s">
        <v>243</v>
      </c>
      <c r="D1112" s="199" t="s">
        <v>244</v>
      </c>
      <c r="E1112" s="199">
        <v>465</v>
      </c>
      <c r="H1112"/>
    </row>
    <row r="1113" spans="1:8">
      <c r="A1113" s="198">
        <v>1112</v>
      </c>
      <c r="B1113" s="53">
        <v>40054</v>
      </c>
      <c r="C1113" s="199" t="s">
        <v>243</v>
      </c>
      <c r="D1113" s="199" t="s">
        <v>244</v>
      </c>
      <c r="E1113" s="199">
        <v>5000</v>
      </c>
      <c r="H1113"/>
    </row>
    <row r="1114" spans="1:8">
      <c r="A1114" s="198">
        <v>1113</v>
      </c>
      <c r="B1114" s="53">
        <v>40055</v>
      </c>
      <c r="C1114" s="199" t="s">
        <v>249</v>
      </c>
      <c r="D1114" s="199" t="s">
        <v>249</v>
      </c>
      <c r="E1114" s="199">
        <v>500</v>
      </c>
      <c r="H1114"/>
    </row>
    <row r="1115" spans="1:8">
      <c r="A1115" s="198">
        <v>1114</v>
      </c>
      <c r="B1115" s="53">
        <v>40055</v>
      </c>
      <c r="C1115" s="199" t="s">
        <v>239</v>
      </c>
      <c r="D1115" s="199" t="s">
        <v>240</v>
      </c>
      <c r="E1115" s="199">
        <v>89</v>
      </c>
      <c r="H1115"/>
    </row>
    <row r="1116" spans="1:8">
      <c r="A1116" s="198">
        <v>1115</v>
      </c>
      <c r="B1116" s="53">
        <v>40056</v>
      </c>
      <c r="C1116" s="199" t="s">
        <v>243</v>
      </c>
      <c r="D1116" s="199" t="s">
        <v>251</v>
      </c>
      <c r="E1116" s="199">
        <v>80</v>
      </c>
      <c r="H1116"/>
    </row>
    <row r="1117" spans="1:8">
      <c r="A1117" s="198">
        <v>1116</v>
      </c>
      <c r="B1117" s="53">
        <v>40056</v>
      </c>
      <c r="C1117" s="199" t="s">
        <v>239</v>
      </c>
      <c r="D1117" s="199" t="s">
        <v>254</v>
      </c>
      <c r="E1117" s="199">
        <v>50</v>
      </c>
      <c r="H1117"/>
    </row>
    <row r="1118" spans="1:8">
      <c r="A1118" s="198">
        <v>1117</v>
      </c>
      <c r="B1118" s="53">
        <v>40056</v>
      </c>
      <c r="C1118" s="199" t="s">
        <v>237</v>
      </c>
      <c r="D1118" s="199" t="s">
        <v>238</v>
      </c>
      <c r="E1118" s="199">
        <v>100</v>
      </c>
      <c r="H1118"/>
    </row>
    <row r="1119" spans="1:8">
      <c r="A1119" s="198">
        <v>1118</v>
      </c>
      <c r="B1119" s="53">
        <v>40056</v>
      </c>
      <c r="C1119" s="199" t="s">
        <v>245</v>
      </c>
      <c r="D1119" s="199" t="s">
        <v>246</v>
      </c>
      <c r="E1119" s="199">
        <v>255</v>
      </c>
      <c r="H1119"/>
    </row>
    <row r="1120" spans="1:8">
      <c r="A1120" s="198">
        <v>1119</v>
      </c>
      <c r="B1120" s="53">
        <v>40056</v>
      </c>
      <c r="C1120" s="199" t="s">
        <v>239</v>
      </c>
      <c r="D1120" s="199" t="s">
        <v>254</v>
      </c>
      <c r="E1120" s="199">
        <v>150</v>
      </c>
      <c r="H1120"/>
    </row>
    <row r="1121" spans="1:8">
      <c r="A1121" s="198">
        <v>1120</v>
      </c>
      <c r="B1121" s="53">
        <v>40057</v>
      </c>
      <c r="C1121" s="199" t="s">
        <v>239</v>
      </c>
      <c r="D1121" s="199" t="s">
        <v>254</v>
      </c>
      <c r="E1121" s="199">
        <v>150</v>
      </c>
      <c r="H1121"/>
    </row>
    <row r="1122" spans="1:8">
      <c r="A1122" s="198">
        <v>1121</v>
      </c>
      <c r="B1122" s="53">
        <v>40057</v>
      </c>
      <c r="C1122" s="199" t="s">
        <v>239</v>
      </c>
      <c r="D1122" s="199" t="s">
        <v>254</v>
      </c>
      <c r="E1122" s="199">
        <v>147</v>
      </c>
      <c r="H1122"/>
    </row>
    <row r="1123" spans="1:8">
      <c r="A1123" s="198">
        <v>1122</v>
      </c>
      <c r="B1123" s="53">
        <v>40057</v>
      </c>
      <c r="C1123" s="199" t="s">
        <v>248</v>
      </c>
      <c r="D1123" s="199" t="s">
        <v>248</v>
      </c>
      <c r="E1123" s="199">
        <v>1890</v>
      </c>
      <c r="H1123"/>
    </row>
    <row r="1124" spans="1:8">
      <c r="A1124" s="198">
        <v>1123</v>
      </c>
      <c r="B1124" s="53">
        <v>40057</v>
      </c>
      <c r="C1124" s="199" t="s">
        <v>239</v>
      </c>
      <c r="D1124" s="199" t="s">
        <v>240</v>
      </c>
      <c r="E1124" s="199">
        <v>125</v>
      </c>
      <c r="H1124"/>
    </row>
    <row r="1125" spans="1:8">
      <c r="A1125" s="198">
        <v>1124</v>
      </c>
      <c r="B1125" s="53">
        <v>40058</v>
      </c>
      <c r="C1125" s="199" t="s">
        <v>239</v>
      </c>
      <c r="D1125" s="199" t="s">
        <v>254</v>
      </c>
      <c r="E1125" s="199">
        <v>138</v>
      </c>
      <c r="H1125"/>
    </row>
    <row r="1126" spans="1:8">
      <c r="A1126" s="198">
        <v>1125</v>
      </c>
      <c r="B1126" s="53">
        <v>40058</v>
      </c>
      <c r="C1126" s="199" t="s">
        <v>239</v>
      </c>
      <c r="D1126" s="199" t="s">
        <v>240</v>
      </c>
      <c r="E1126" s="199">
        <v>150</v>
      </c>
      <c r="H1126"/>
    </row>
    <row r="1127" spans="1:8">
      <c r="A1127" s="198">
        <v>1126</v>
      </c>
      <c r="B1127" s="53">
        <v>40058</v>
      </c>
      <c r="C1127" s="199" t="s">
        <v>239</v>
      </c>
      <c r="D1127" s="199" t="s">
        <v>254</v>
      </c>
      <c r="E1127" s="199">
        <v>150</v>
      </c>
      <c r="H1127"/>
    </row>
    <row r="1128" spans="1:8">
      <c r="A1128" s="198">
        <v>1127</v>
      </c>
      <c r="B1128" s="53">
        <v>40059</v>
      </c>
      <c r="C1128" s="199" t="s">
        <v>239</v>
      </c>
      <c r="D1128" s="199" t="s">
        <v>254</v>
      </c>
      <c r="E1128" s="199">
        <v>159</v>
      </c>
      <c r="H1128"/>
    </row>
    <row r="1129" spans="1:8">
      <c r="A1129" s="198">
        <v>1128</v>
      </c>
      <c r="B1129" s="53">
        <v>40059</v>
      </c>
      <c r="C1129" s="199" t="s">
        <v>239</v>
      </c>
      <c r="D1129" s="199" t="s">
        <v>254</v>
      </c>
      <c r="E1129" s="199">
        <v>1400</v>
      </c>
      <c r="H1129"/>
    </row>
    <row r="1130" spans="1:8">
      <c r="A1130" s="198">
        <v>1129</v>
      </c>
      <c r="B1130" s="53">
        <v>40059</v>
      </c>
      <c r="C1130" s="199" t="s">
        <v>245</v>
      </c>
      <c r="D1130" s="199" t="s">
        <v>250</v>
      </c>
      <c r="E1130" s="199">
        <v>2111.5</v>
      </c>
      <c r="H1130"/>
    </row>
    <row r="1131" spans="1:8">
      <c r="A1131" s="198">
        <v>1130</v>
      </c>
      <c r="B1131" s="53">
        <v>40060</v>
      </c>
      <c r="C1131" s="199" t="s">
        <v>239</v>
      </c>
      <c r="D1131" s="199" t="s">
        <v>254</v>
      </c>
      <c r="E1131" s="199">
        <v>105</v>
      </c>
      <c r="H1131"/>
    </row>
    <row r="1132" spans="1:8">
      <c r="A1132" s="198">
        <v>1131</v>
      </c>
      <c r="B1132" s="53">
        <v>40060</v>
      </c>
      <c r="C1132" s="199" t="s">
        <v>241</v>
      </c>
      <c r="D1132" s="199" t="s">
        <v>257</v>
      </c>
      <c r="E1132" s="199">
        <v>820</v>
      </c>
      <c r="H1132"/>
    </row>
    <row r="1133" spans="1:8">
      <c r="A1133" s="198">
        <v>1132</v>
      </c>
      <c r="B1133" s="53">
        <v>40060</v>
      </c>
      <c r="C1133" s="199" t="s">
        <v>239</v>
      </c>
      <c r="D1133" s="199" t="s">
        <v>254</v>
      </c>
      <c r="E1133" s="199">
        <v>150</v>
      </c>
      <c r="H1133"/>
    </row>
    <row r="1134" spans="1:8">
      <c r="A1134" s="198">
        <v>1133</v>
      </c>
      <c r="B1134" s="53">
        <v>40060</v>
      </c>
      <c r="C1134" s="199" t="s">
        <v>239</v>
      </c>
      <c r="D1134" s="199" t="s">
        <v>240</v>
      </c>
      <c r="E1134" s="199">
        <v>47</v>
      </c>
      <c r="H1134"/>
    </row>
    <row r="1135" spans="1:8">
      <c r="A1135" s="198">
        <v>1134</v>
      </c>
      <c r="B1135" s="53">
        <v>40061</v>
      </c>
      <c r="C1135" s="199" t="s">
        <v>243</v>
      </c>
      <c r="D1135" s="199" t="s">
        <v>244</v>
      </c>
      <c r="E1135" s="199">
        <v>1465</v>
      </c>
      <c r="H1135"/>
    </row>
    <row r="1136" spans="1:8">
      <c r="A1136" s="198">
        <v>1135</v>
      </c>
      <c r="B1136" s="53">
        <v>40063</v>
      </c>
      <c r="C1136" s="199" t="s">
        <v>239</v>
      </c>
      <c r="D1136" s="199" t="s">
        <v>254</v>
      </c>
      <c r="E1136" s="199">
        <v>147</v>
      </c>
      <c r="H1136"/>
    </row>
    <row r="1137" spans="1:8">
      <c r="A1137" s="198">
        <v>1136</v>
      </c>
      <c r="B1137" s="53">
        <v>40063</v>
      </c>
      <c r="C1137" s="199" t="s">
        <v>241</v>
      </c>
      <c r="D1137" s="199" t="s">
        <v>247</v>
      </c>
      <c r="E1137" s="199">
        <v>1774</v>
      </c>
      <c r="H1137"/>
    </row>
    <row r="1138" spans="1:8">
      <c r="A1138" s="198">
        <v>1137</v>
      </c>
      <c r="B1138" s="53">
        <v>40063</v>
      </c>
      <c r="C1138" s="199" t="s">
        <v>239</v>
      </c>
      <c r="D1138" s="199" t="s">
        <v>254</v>
      </c>
      <c r="E1138" s="199">
        <v>108</v>
      </c>
      <c r="H1138"/>
    </row>
    <row r="1139" spans="1:8">
      <c r="A1139" s="198">
        <v>1138</v>
      </c>
      <c r="B1139" s="53">
        <v>40064</v>
      </c>
      <c r="C1139" s="199" t="s">
        <v>239</v>
      </c>
      <c r="D1139" s="199" t="s">
        <v>254</v>
      </c>
      <c r="E1139" s="199">
        <v>150</v>
      </c>
      <c r="H1139"/>
    </row>
    <row r="1140" spans="1:8">
      <c r="A1140" s="198">
        <v>1139</v>
      </c>
      <c r="B1140" s="53">
        <v>40064</v>
      </c>
      <c r="C1140" s="199" t="s">
        <v>239</v>
      </c>
      <c r="D1140" s="199" t="s">
        <v>254</v>
      </c>
      <c r="E1140" s="199">
        <v>150</v>
      </c>
      <c r="H1140"/>
    </row>
    <row r="1141" spans="1:8">
      <c r="A1141" s="198">
        <v>1140</v>
      </c>
      <c r="B1141" s="53">
        <v>40064</v>
      </c>
      <c r="C1141" s="199" t="s">
        <v>249</v>
      </c>
      <c r="D1141" s="199" t="s">
        <v>249</v>
      </c>
      <c r="E1141" s="199">
        <v>500</v>
      </c>
      <c r="H1141"/>
    </row>
    <row r="1142" spans="1:8">
      <c r="A1142" s="198">
        <v>1141</v>
      </c>
      <c r="B1142" s="53">
        <v>40064</v>
      </c>
      <c r="C1142" s="199" t="s">
        <v>239</v>
      </c>
      <c r="D1142" s="199" t="s">
        <v>240</v>
      </c>
      <c r="E1142" s="199">
        <v>76</v>
      </c>
      <c r="H1142"/>
    </row>
    <row r="1143" spans="1:8">
      <c r="A1143" s="198">
        <v>1142</v>
      </c>
      <c r="B1143" s="53">
        <v>40064</v>
      </c>
      <c r="C1143" s="199" t="s">
        <v>239</v>
      </c>
      <c r="D1143" s="199" t="s">
        <v>240</v>
      </c>
      <c r="E1143" s="199">
        <v>144</v>
      </c>
      <c r="H1143"/>
    </row>
    <row r="1144" spans="1:8">
      <c r="A1144" s="198">
        <v>1143</v>
      </c>
      <c r="B1144" s="53">
        <v>40064</v>
      </c>
      <c r="C1144" s="199" t="s">
        <v>239</v>
      </c>
      <c r="D1144" s="199" t="s">
        <v>240</v>
      </c>
      <c r="E1144" s="199">
        <v>268</v>
      </c>
      <c r="H1144"/>
    </row>
    <row r="1145" spans="1:8">
      <c r="A1145" s="198">
        <v>1144</v>
      </c>
      <c r="B1145" s="53">
        <v>40064</v>
      </c>
      <c r="C1145" s="199" t="s">
        <v>239</v>
      </c>
      <c r="D1145" s="199" t="s">
        <v>240</v>
      </c>
      <c r="E1145" s="199">
        <v>296</v>
      </c>
      <c r="H1145"/>
    </row>
    <row r="1146" spans="1:8">
      <c r="A1146" s="198">
        <v>1145</v>
      </c>
      <c r="B1146" s="53">
        <v>40064</v>
      </c>
      <c r="C1146" s="199" t="s">
        <v>239</v>
      </c>
      <c r="D1146" s="199" t="s">
        <v>240</v>
      </c>
      <c r="E1146" s="199">
        <v>102</v>
      </c>
      <c r="H1146"/>
    </row>
    <row r="1147" spans="1:8">
      <c r="A1147" s="198">
        <v>1146</v>
      </c>
      <c r="B1147" s="53">
        <v>40064</v>
      </c>
      <c r="C1147" s="199" t="s">
        <v>239</v>
      </c>
      <c r="D1147" s="199" t="s">
        <v>240</v>
      </c>
      <c r="E1147" s="199">
        <v>49</v>
      </c>
      <c r="H1147"/>
    </row>
    <row r="1148" spans="1:8">
      <c r="A1148" s="198">
        <v>1147</v>
      </c>
      <c r="B1148" s="53">
        <v>40064</v>
      </c>
      <c r="C1148" s="199" t="s">
        <v>239</v>
      </c>
      <c r="D1148" s="199" t="s">
        <v>240</v>
      </c>
      <c r="E1148" s="199">
        <v>58</v>
      </c>
      <c r="H1148"/>
    </row>
    <row r="1149" spans="1:8">
      <c r="A1149" s="198">
        <v>1148</v>
      </c>
      <c r="B1149" s="53">
        <v>40064</v>
      </c>
      <c r="C1149" s="199" t="s">
        <v>239</v>
      </c>
      <c r="D1149" s="199" t="s">
        <v>240</v>
      </c>
      <c r="E1149" s="199">
        <v>150</v>
      </c>
      <c r="H1149"/>
    </row>
    <row r="1150" spans="1:8">
      <c r="A1150" s="198">
        <v>1149</v>
      </c>
      <c r="B1150" s="53">
        <v>40064</v>
      </c>
      <c r="C1150" s="199" t="s">
        <v>239</v>
      </c>
      <c r="D1150" s="199" t="s">
        <v>240</v>
      </c>
      <c r="E1150" s="199">
        <v>110</v>
      </c>
      <c r="H1150"/>
    </row>
    <row r="1151" spans="1:8">
      <c r="A1151" s="198">
        <v>1150</v>
      </c>
      <c r="B1151" s="53">
        <v>40064</v>
      </c>
      <c r="C1151" s="199" t="s">
        <v>239</v>
      </c>
      <c r="D1151" s="199" t="s">
        <v>240</v>
      </c>
      <c r="E1151" s="199">
        <v>85</v>
      </c>
      <c r="H1151"/>
    </row>
    <row r="1152" spans="1:8">
      <c r="A1152" s="198">
        <v>1151</v>
      </c>
      <c r="B1152" s="53">
        <v>40064</v>
      </c>
      <c r="C1152" s="199" t="s">
        <v>241</v>
      </c>
      <c r="D1152" s="199" t="s">
        <v>242</v>
      </c>
      <c r="E1152" s="199">
        <v>212</v>
      </c>
      <c r="H1152"/>
    </row>
    <row r="1153" spans="1:8">
      <c r="A1153" s="198">
        <v>1152</v>
      </c>
      <c r="B1153" s="53">
        <v>40064</v>
      </c>
      <c r="C1153" s="199" t="s">
        <v>239</v>
      </c>
      <c r="D1153" s="199" t="s">
        <v>240</v>
      </c>
      <c r="E1153" s="199">
        <v>66</v>
      </c>
      <c r="H1153"/>
    </row>
    <row r="1154" spans="1:8">
      <c r="A1154" s="198">
        <v>1153</v>
      </c>
      <c r="B1154" s="53">
        <v>40064</v>
      </c>
      <c r="C1154" s="199" t="s">
        <v>239</v>
      </c>
      <c r="D1154" s="199" t="s">
        <v>240</v>
      </c>
      <c r="E1154" s="199">
        <v>152</v>
      </c>
      <c r="H1154"/>
    </row>
    <row r="1155" spans="1:8">
      <c r="A1155" s="198">
        <v>1154</v>
      </c>
      <c r="B1155" s="53">
        <v>40064</v>
      </c>
      <c r="C1155" s="199" t="s">
        <v>239</v>
      </c>
      <c r="D1155" s="199" t="s">
        <v>240</v>
      </c>
      <c r="E1155" s="199">
        <v>180</v>
      </c>
      <c r="H1155"/>
    </row>
    <row r="1156" spans="1:8">
      <c r="A1156" s="198">
        <v>1155</v>
      </c>
      <c r="B1156" s="53">
        <v>40064</v>
      </c>
      <c r="C1156" s="199" t="s">
        <v>239</v>
      </c>
      <c r="D1156" s="199" t="s">
        <v>240</v>
      </c>
      <c r="E1156" s="199">
        <v>9</v>
      </c>
      <c r="H1156"/>
    </row>
    <row r="1157" spans="1:8">
      <c r="A1157" s="198">
        <v>1156</v>
      </c>
      <c r="B1157" s="53">
        <v>40064</v>
      </c>
      <c r="C1157" s="199" t="s">
        <v>241</v>
      </c>
      <c r="D1157" s="199" t="s">
        <v>242</v>
      </c>
      <c r="E1157" s="199">
        <v>100</v>
      </c>
      <c r="H1157"/>
    </row>
    <row r="1158" spans="1:8">
      <c r="A1158" s="198">
        <v>1157</v>
      </c>
      <c r="B1158" s="53">
        <v>40064</v>
      </c>
      <c r="C1158" s="199" t="s">
        <v>239</v>
      </c>
      <c r="D1158" s="199" t="s">
        <v>240</v>
      </c>
      <c r="E1158" s="199">
        <v>94</v>
      </c>
      <c r="H1158"/>
    </row>
    <row r="1159" spans="1:8">
      <c r="A1159" s="198">
        <v>1158</v>
      </c>
      <c r="B1159" s="53">
        <v>40065</v>
      </c>
      <c r="C1159" s="199" t="s">
        <v>239</v>
      </c>
      <c r="D1159" s="199" t="s">
        <v>254</v>
      </c>
      <c r="E1159" s="199">
        <v>174</v>
      </c>
      <c r="H1159"/>
    </row>
    <row r="1160" spans="1:8">
      <c r="A1160" s="198">
        <v>1159</v>
      </c>
      <c r="B1160" s="53">
        <v>40065</v>
      </c>
      <c r="C1160" s="199" t="s">
        <v>239</v>
      </c>
      <c r="D1160" s="199" t="s">
        <v>254</v>
      </c>
      <c r="E1160" s="199">
        <v>137</v>
      </c>
      <c r="H1160"/>
    </row>
    <row r="1161" spans="1:8">
      <c r="A1161" s="198">
        <v>1160</v>
      </c>
      <c r="B1161" s="53">
        <v>40065</v>
      </c>
      <c r="C1161" s="199" t="s">
        <v>241</v>
      </c>
      <c r="D1161" s="199" t="s">
        <v>261</v>
      </c>
      <c r="E1161" s="199">
        <v>25000</v>
      </c>
      <c r="H1161"/>
    </row>
    <row r="1162" spans="1:8">
      <c r="A1162" s="198">
        <v>1161</v>
      </c>
      <c r="B1162" s="53">
        <v>40065</v>
      </c>
      <c r="C1162" s="199" t="s">
        <v>241</v>
      </c>
      <c r="D1162" s="199" t="s">
        <v>247</v>
      </c>
      <c r="E1162" s="199">
        <v>1329</v>
      </c>
      <c r="H1162"/>
    </row>
    <row r="1163" spans="1:8">
      <c r="A1163" s="198">
        <v>1162</v>
      </c>
      <c r="B1163" s="53">
        <v>40065</v>
      </c>
      <c r="C1163" s="199" t="s">
        <v>241</v>
      </c>
      <c r="D1163" s="199" t="s">
        <v>247</v>
      </c>
      <c r="E1163" s="199">
        <v>43</v>
      </c>
      <c r="H1163"/>
    </row>
    <row r="1164" spans="1:8">
      <c r="A1164" s="198">
        <v>1163</v>
      </c>
      <c r="B1164" s="53">
        <v>40066</v>
      </c>
      <c r="C1164" s="199" t="s">
        <v>239</v>
      </c>
      <c r="D1164" s="199" t="s">
        <v>254</v>
      </c>
      <c r="E1164" s="199">
        <v>150</v>
      </c>
      <c r="H1164"/>
    </row>
    <row r="1165" spans="1:8">
      <c r="A1165" s="198">
        <v>1164</v>
      </c>
      <c r="B1165" s="53">
        <v>40067</v>
      </c>
      <c r="C1165" s="199" t="s">
        <v>239</v>
      </c>
      <c r="D1165" s="199" t="s">
        <v>254</v>
      </c>
      <c r="E1165" s="199">
        <v>150</v>
      </c>
      <c r="H1165"/>
    </row>
    <row r="1166" spans="1:8">
      <c r="A1166" s="198">
        <v>1165</v>
      </c>
      <c r="B1166" s="53">
        <v>40067</v>
      </c>
      <c r="C1166" s="199" t="s">
        <v>239</v>
      </c>
      <c r="D1166" s="199" t="s">
        <v>240</v>
      </c>
      <c r="E1166" s="199">
        <v>109</v>
      </c>
      <c r="H1166"/>
    </row>
    <row r="1167" spans="1:8">
      <c r="A1167" s="198">
        <v>1166</v>
      </c>
      <c r="B1167" s="53">
        <v>40067</v>
      </c>
      <c r="C1167" s="199" t="s">
        <v>237</v>
      </c>
      <c r="D1167" s="199" t="s">
        <v>238</v>
      </c>
      <c r="E1167" s="199">
        <v>25</v>
      </c>
      <c r="H1167"/>
    </row>
    <row r="1168" spans="1:8">
      <c r="A1168" s="198">
        <v>1167</v>
      </c>
      <c r="B1168" s="53">
        <v>40068</v>
      </c>
      <c r="C1168" s="199" t="s">
        <v>239</v>
      </c>
      <c r="D1168" s="199" t="s">
        <v>240</v>
      </c>
      <c r="E1168" s="199">
        <v>48</v>
      </c>
      <c r="H1168"/>
    </row>
    <row r="1169" spans="1:8">
      <c r="A1169" s="198">
        <v>1168</v>
      </c>
      <c r="B1169" s="53">
        <v>40069</v>
      </c>
      <c r="C1169" s="199" t="s">
        <v>245</v>
      </c>
      <c r="D1169" s="199" t="s">
        <v>246</v>
      </c>
      <c r="E1169" s="199">
        <v>84</v>
      </c>
      <c r="H1169"/>
    </row>
    <row r="1170" spans="1:8">
      <c r="A1170" s="198">
        <v>1169</v>
      </c>
      <c r="B1170" s="53">
        <v>40070</v>
      </c>
      <c r="C1170" s="199" t="s">
        <v>239</v>
      </c>
      <c r="D1170" s="199" t="s">
        <v>254</v>
      </c>
      <c r="E1170" s="199">
        <v>102</v>
      </c>
      <c r="H1170"/>
    </row>
    <row r="1171" spans="1:8">
      <c r="A1171" s="198">
        <v>1170</v>
      </c>
      <c r="B1171" s="53">
        <v>40070</v>
      </c>
      <c r="C1171" s="199" t="s">
        <v>239</v>
      </c>
      <c r="D1171" s="199" t="s">
        <v>254</v>
      </c>
      <c r="E1171" s="199">
        <v>150</v>
      </c>
      <c r="H1171"/>
    </row>
    <row r="1172" spans="1:8">
      <c r="A1172" s="198">
        <v>1171</v>
      </c>
      <c r="B1172" s="53">
        <v>40071</v>
      </c>
      <c r="C1172" s="199" t="s">
        <v>239</v>
      </c>
      <c r="D1172" s="199" t="s">
        <v>254</v>
      </c>
      <c r="E1172" s="199">
        <v>184</v>
      </c>
      <c r="H1172"/>
    </row>
    <row r="1173" spans="1:8">
      <c r="A1173" s="198">
        <v>1172</v>
      </c>
      <c r="B1173" s="53">
        <v>40071</v>
      </c>
      <c r="C1173" s="199" t="s">
        <v>239</v>
      </c>
      <c r="D1173" s="199" t="s">
        <v>254</v>
      </c>
      <c r="E1173" s="199">
        <v>111</v>
      </c>
      <c r="H1173"/>
    </row>
    <row r="1174" spans="1:8">
      <c r="A1174" s="198">
        <v>1173</v>
      </c>
      <c r="B1174" s="53">
        <v>40071</v>
      </c>
      <c r="C1174" s="199" t="s">
        <v>243</v>
      </c>
      <c r="D1174" s="199" t="s">
        <v>251</v>
      </c>
      <c r="E1174" s="199">
        <v>800</v>
      </c>
      <c r="H1174"/>
    </row>
    <row r="1175" spans="1:8">
      <c r="A1175" s="198">
        <v>1174</v>
      </c>
      <c r="B1175" s="53">
        <v>40071</v>
      </c>
      <c r="C1175" s="199" t="s">
        <v>245</v>
      </c>
      <c r="D1175" s="199" t="s">
        <v>246</v>
      </c>
      <c r="E1175" s="199">
        <v>40</v>
      </c>
      <c r="H1175"/>
    </row>
    <row r="1176" spans="1:8">
      <c r="A1176" s="198">
        <v>1175</v>
      </c>
      <c r="B1176" s="53">
        <v>40071</v>
      </c>
      <c r="C1176" s="199" t="s">
        <v>239</v>
      </c>
      <c r="D1176" s="199" t="s">
        <v>240</v>
      </c>
      <c r="E1176" s="199">
        <v>529</v>
      </c>
      <c r="H1176"/>
    </row>
    <row r="1177" spans="1:8">
      <c r="A1177" s="198">
        <v>1176</v>
      </c>
      <c r="B1177" s="53">
        <v>40071</v>
      </c>
      <c r="C1177" s="199" t="s">
        <v>245</v>
      </c>
      <c r="D1177" s="199" t="s">
        <v>250</v>
      </c>
      <c r="E1177" s="199">
        <v>22500</v>
      </c>
      <c r="H1177"/>
    </row>
    <row r="1178" spans="1:8">
      <c r="A1178" s="198">
        <v>1177</v>
      </c>
      <c r="B1178" s="53">
        <v>40071</v>
      </c>
      <c r="C1178" s="199" t="s">
        <v>239</v>
      </c>
      <c r="D1178" s="199" t="s">
        <v>240</v>
      </c>
      <c r="E1178" s="199">
        <v>275</v>
      </c>
      <c r="H1178"/>
    </row>
    <row r="1179" spans="1:8">
      <c r="A1179" s="198">
        <v>1178</v>
      </c>
      <c r="B1179" s="53">
        <v>40072</v>
      </c>
      <c r="C1179" s="199" t="s">
        <v>239</v>
      </c>
      <c r="D1179" s="199" t="s">
        <v>254</v>
      </c>
      <c r="E1179" s="199">
        <v>100</v>
      </c>
      <c r="H1179"/>
    </row>
    <row r="1180" spans="1:8">
      <c r="A1180" s="198">
        <v>1179</v>
      </c>
      <c r="B1180" s="53">
        <v>40072</v>
      </c>
      <c r="C1180" s="199" t="s">
        <v>239</v>
      </c>
      <c r="D1180" s="199" t="s">
        <v>254</v>
      </c>
      <c r="E1180" s="199">
        <v>150</v>
      </c>
      <c r="H1180"/>
    </row>
    <row r="1181" spans="1:8">
      <c r="A1181" s="198">
        <v>1180</v>
      </c>
      <c r="B1181" s="53">
        <v>40073</v>
      </c>
      <c r="C1181" s="199" t="s">
        <v>239</v>
      </c>
      <c r="D1181" s="199" t="s">
        <v>254</v>
      </c>
      <c r="E1181" s="199">
        <v>150</v>
      </c>
      <c r="H1181"/>
    </row>
    <row r="1182" spans="1:8">
      <c r="A1182" s="198">
        <v>1181</v>
      </c>
      <c r="B1182" s="53">
        <v>40074</v>
      </c>
      <c r="C1182" s="199" t="s">
        <v>239</v>
      </c>
      <c r="D1182" s="199" t="s">
        <v>254</v>
      </c>
      <c r="E1182" s="199">
        <v>150</v>
      </c>
      <c r="H1182"/>
    </row>
    <row r="1183" spans="1:8">
      <c r="A1183" s="198">
        <v>1182</v>
      </c>
      <c r="B1183" s="53">
        <v>40074</v>
      </c>
      <c r="C1183" s="199" t="s">
        <v>239</v>
      </c>
      <c r="D1183" s="199" t="s">
        <v>254</v>
      </c>
      <c r="E1183" s="199">
        <v>99</v>
      </c>
      <c r="H1183"/>
    </row>
    <row r="1184" spans="1:8">
      <c r="A1184" s="198">
        <v>1183</v>
      </c>
      <c r="B1184" s="53">
        <v>40074</v>
      </c>
      <c r="C1184" s="199" t="s">
        <v>241</v>
      </c>
      <c r="D1184" s="199" t="s">
        <v>247</v>
      </c>
      <c r="E1184" s="199">
        <v>72</v>
      </c>
      <c r="H1184"/>
    </row>
    <row r="1185" spans="1:8">
      <c r="A1185" s="198">
        <v>1184</v>
      </c>
      <c r="B1185" s="53">
        <v>40074</v>
      </c>
      <c r="C1185" s="199" t="s">
        <v>248</v>
      </c>
      <c r="D1185" s="199" t="s">
        <v>260</v>
      </c>
      <c r="E1185" s="199">
        <v>2690</v>
      </c>
      <c r="H1185"/>
    </row>
    <row r="1186" spans="1:8">
      <c r="A1186" s="198">
        <v>1185</v>
      </c>
      <c r="B1186" s="53">
        <v>40074</v>
      </c>
      <c r="C1186" s="199" t="s">
        <v>248</v>
      </c>
      <c r="D1186" s="199" t="s">
        <v>248</v>
      </c>
      <c r="E1186" s="199">
        <v>380</v>
      </c>
      <c r="H1186"/>
    </row>
    <row r="1187" spans="1:8">
      <c r="A1187" s="198">
        <v>1186</v>
      </c>
      <c r="B1187" s="53">
        <v>40074</v>
      </c>
      <c r="C1187" s="199" t="s">
        <v>245</v>
      </c>
      <c r="D1187" s="199" t="s">
        <v>246</v>
      </c>
      <c r="E1187" s="199">
        <v>80</v>
      </c>
      <c r="H1187"/>
    </row>
    <row r="1188" spans="1:8">
      <c r="A1188" s="198">
        <v>1187</v>
      </c>
      <c r="B1188" s="53">
        <v>40076</v>
      </c>
      <c r="C1188" s="199" t="s">
        <v>239</v>
      </c>
      <c r="D1188" s="199" t="s">
        <v>254</v>
      </c>
      <c r="E1188" s="199">
        <v>500</v>
      </c>
      <c r="H1188"/>
    </row>
    <row r="1189" spans="1:8">
      <c r="A1189" s="198">
        <v>1188</v>
      </c>
      <c r="B1189" s="53">
        <v>40076</v>
      </c>
      <c r="C1189" s="199" t="s">
        <v>245</v>
      </c>
      <c r="D1189" s="199" t="s">
        <v>246</v>
      </c>
      <c r="E1189" s="199">
        <v>80</v>
      </c>
      <c r="H1189"/>
    </row>
    <row r="1190" spans="1:8">
      <c r="A1190" s="198">
        <v>1189</v>
      </c>
      <c r="B1190" s="53">
        <v>40076</v>
      </c>
      <c r="C1190" s="199" t="s">
        <v>243</v>
      </c>
      <c r="D1190" s="199" t="s">
        <v>251</v>
      </c>
      <c r="E1190" s="199">
        <v>299</v>
      </c>
      <c r="H1190"/>
    </row>
    <row r="1191" spans="1:8">
      <c r="A1191" s="198">
        <v>1190</v>
      </c>
      <c r="B1191" s="53">
        <v>40076</v>
      </c>
      <c r="C1191" s="199" t="s">
        <v>248</v>
      </c>
      <c r="D1191" s="199" t="s">
        <v>248</v>
      </c>
      <c r="E1191" s="199">
        <v>4500</v>
      </c>
      <c r="H1191"/>
    </row>
    <row r="1192" spans="1:8">
      <c r="A1192" s="198">
        <v>1191</v>
      </c>
      <c r="B1192" s="53">
        <v>40076</v>
      </c>
      <c r="C1192" s="199" t="s">
        <v>248</v>
      </c>
      <c r="D1192" s="199" t="s">
        <v>255</v>
      </c>
      <c r="E1192" s="199">
        <v>850</v>
      </c>
      <c r="H1192"/>
    </row>
    <row r="1193" spans="1:8">
      <c r="A1193" s="198">
        <v>1192</v>
      </c>
      <c r="B1193" s="53">
        <v>40076</v>
      </c>
      <c r="C1193" s="199" t="s">
        <v>248</v>
      </c>
      <c r="D1193" s="199" t="s">
        <v>248</v>
      </c>
      <c r="E1193" s="199">
        <v>1410</v>
      </c>
      <c r="H1193"/>
    </row>
    <row r="1194" spans="1:8">
      <c r="A1194" s="198">
        <v>1193</v>
      </c>
      <c r="B1194" s="53">
        <v>40076</v>
      </c>
      <c r="C1194" s="199" t="s">
        <v>248</v>
      </c>
      <c r="D1194" s="199" t="s">
        <v>248</v>
      </c>
      <c r="E1194" s="199">
        <v>1094</v>
      </c>
      <c r="H1194"/>
    </row>
    <row r="1195" spans="1:8">
      <c r="A1195" s="198">
        <v>1194</v>
      </c>
      <c r="B1195" s="53">
        <v>40076</v>
      </c>
      <c r="C1195" s="199" t="s">
        <v>248</v>
      </c>
      <c r="D1195" s="199" t="s">
        <v>248</v>
      </c>
      <c r="E1195" s="199">
        <v>805</v>
      </c>
      <c r="H1195"/>
    </row>
    <row r="1196" spans="1:8">
      <c r="A1196" s="198">
        <v>1195</v>
      </c>
      <c r="B1196" s="53">
        <v>40076</v>
      </c>
      <c r="C1196" s="199" t="s">
        <v>248</v>
      </c>
      <c r="D1196" s="199" t="s">
        <v>260</v>
      </c>
      <c r="E1196" s="199">
        <v>1990</v>
      </c>
      <c r="H1196"/>
    </row>
    <row r="1197" spans="1:8">
      <c r="A1197" s="198">
        <v>1196</v>
      </c>
      <c r="B1197" s="53">
        <v>40076</v>
      </c>
      <c r="C1197" s="199" t="s">
        <v>248</v>
      </c>
      <c r="D1197" s="199" t="s">
        <v>248</v>
      </c>
      <c r="E1197" s="199">
        <v>175</v>
      </c>
      <c r="H1197"/>
    </row>
    <row r="1198" spans="1:8">
      <c r="A1198" s="198">
        <v>1197</v>
      </c>
      <c r="B1198" s="53">
        <v>40076</v>
      </c>
      <c r="C1198" s="199" t="s">
        <v>248</v>
      </c>
      <c r="D1198" s="199" t="s">
        <v>248</v>
      </c>
      <c r="E1198" s="199">
        <v>2980</v>
      </c>
      <c r="H1198"/>
    </row>
    <row r="1199" spans="1:8">
      <c r="A1199" s="198">
        <v>1198</v>
      </c>
      <c r="B1199" s="53">
        <v>40076</v>
      </c>
      <c r="C1199" s="199" t="s">
        <v>248</v>
      </c>
      <c r="D1199" s="199" t="s">
        <v>248</v>
      </c>
      <c r="E1199" s="199">
        <v>2440</v>
      </c>
      <c r="H1199"/>
    </row>
    <row r="1200" spans="1:8">
      <c r="A1200" s="198">
        <v>1199</v>
      </c>
      <c r="B1200" s="53">
        <v>40076</v>
      </c>
      <c r="C1200" s="199" t="s">
        <v>243</v>
      </c>
      <c r="D1200" s="199" t="s">
        <v>251</v>
      </c>
      <c r="E1200" s="199">
        <v>15</v>
      </c>
      <c r="H1200"/>
    </row>
    <row r="1201" spans="1:8">
      <c r="A1201" s="198">
        <v>1200</v>
      </c>
      <c r="B1201" s="53">
        <v>40076</v>
      </c>
      <c r="C1201" s="199" t="s">
        <v>243</v>
      </c>
      <c r="D1201" s="199" t="s">
        <v>244</v>
      </c>
      <c r="E1201" s="199">
        <v>500</v>
      </c>
      <c r="H1201"/>
    </row>
    <row r="1202" spans="1:8">
      <c r="A1202" s="198">
        <v>1201</v>
      </c>
      <c r="B1202" s="53">
        <v>40077</v>
      </c>
      <c r="C1202" s="199" t="s">
        <v>239</v>
      </c>
      <c r="D1202" s="199" t="s">
        <v>254</v>
      </c>
      <c r="E1202" s="199">
        <v>110</v>
      </c>
      <c r="H1202"/>
    </row>
    <row r="1203" spans="1:8">
      <c r="A1203" s="198">
        <v>1202</v>
      </c>
      <c r="B1203" s="53">
        <v>40077</v>
      </c>
      <c r="C1203" s="199" t="s">
        <v>239</v>
      </c>
      <c r="D1203" s="199" t="s">
        <v>254</v>
      </c>
      <c r="E1203" s="199">
        <v>156</v>
      </c>
      <c r="H1203"/>
    </row>
    <row r="1204" spans="1:8">
      <c r="A1204" s="198">
        <v>1203</v>
      </c>
      <c r="B1204" s="53">
        <v>40077</v>
      </c>
      <c r="C1204" s="199" t="s">
        <v>239</v>
      </c>
      <c r="D1204" s="199" t="s">
        <v>240</v>
      </c>
      <c r="E1204" s="199">
        <v>40</v>
      </c>
      <c r="H1204"/>
    </row>
    <row r="1205" spans="1:8">
      <c r="A1205" s="198">
        <v>1204</v>
      </c>
      <c r="B1205" s="53">
        <v>40077</v>
      </c>
      <c r="C1205" s="199" t="s">
        <v>239</v>
      </c>
      <c r="D1205" s="199" t="s">
        <v>240</v>
      </c>
      <c r="E1205" s="199">
        <v>43</v>
      </c>
      <c r="H1205"/>
    </row>
    <row r="1206" spans="1:8">
      <c r="A1206" s="198">
        <v>1205</v>
      </c>
      <c r="B1206" s="53">
        <v>40077</v>
      </c>
      <c r="C1206" s="199" t="s">
        <v>239</v>
      </c>
      <c r="D1206" s="199" t="s">
        <v>240</v>
      </c>
      <c r="E1206" s="199">
        <v>51</v>
      </c>
      <c r="H1206"/>
    </row>
    <row r="1207" spans="1:8">
      <c r="A1207" s="198">
        <v>1206</v>
      </c>
      <c r="B1207" s="53">
        <v>40077</v>
      </c>
      <c r="C1207" s="199" t="s">
        <v>239</v>
      </c>
      <c r="D1207" s="199" t="s">
        <v>240</v>
      </c>
      <c r="E1207" s="199">
        <v>19</v>
      </c>
      <c r="H1207"/>
    </row>
    <row r="1208" spans="1:8">
      <c r="A1208" s="198">
        <v>1207</v>
      </c>
      <c r="B1208" s="53">
        <v>40077</v>
      </c>
      <c r="C1208" s="199" t="s">
        <v>239</v>
      </c>
      <c r="D1208" s="199" t="s">
        <v>240</v>
      </c>
      <c r="E1208" s="199">
        <v>36</v>
      </c>
      <c r="H1208"/>
    </row>
    <row r="1209" spans="1:8">
      <c r="A1209" s="198">
        <v>1208</v>
      </c>
      <c r="B1209" s="53">
        <v>40078</v>
      </c>
      <c r="C1209" s="199" t="s">
        <v>239</v>
      </c>
      <c r="D1209" s="199" t="s">
        <v>254</v>
      </c>
      <c r="E1209" s="199">
        <v>113</v>
      </c>
      <c r="H1209"/>
    </row>
    <row r="1210" spans="1:8">
      <c r="A1210" s="198">
        <v>1209</v>
      </c>
      <c r="B1210" s="53">
        <v>40078</v>
      </c>
      <c r="C1210" s="199" t="s">
        <v>239</v>
      </c>
      <c r="D1210" s="199" t="s">
        <v>254</v>
      </c>
      <c r="E1210" s="199">
        <v>163</v>
      </c>
      <c r="H1210"/>
    </row>
    <row r="1211" spans="1:8">
      <c r="A1211" s="198">
        <v>1210</v>
      </c>
      <c r="B1211" s="53">
        <v>40079</v>
      </c>
      <c r="C1211" s="199" t="s">
        <v>239</v>
      </c>
      <c r="D1211" s="199" t="s">
        <v>254</v>
      </c>
      <c r="E1211" s="199">
        <v>127</v>
      </c>
      <c r="H1211"/>
    </row>
    <row r="1212" spans="1:8">
      <c r="A1212" s="198">
        <v>1211</v>
      </c>
      <c r="B1212" s="53">
        <v>40079</v>
      </c>
      <c r="C1212" s="199" t="s">
        <v>239</v>
      </c>
      <c r="D1212" s="199" t="s">
        <v>254</v>
      </c>
      <c r="E1212" s="199">
        <v>150</v>
      </c>
      <c r="H1212"/>
    </row>
    <row r="1213" spans="1:8">
      <c r="A1213" s="198">
        <v>1212</v>
      </c>
      <c r="B1213" s="53">
        <v>40079</v>
      </c>
      <c r="C1213" s="199" t="s">
        <v>249</v>
      </c>
      <c r="D1213" s="199" t="s">
        <v>249</v>
      </c>
      <c r="E1213" s="199">
        <v>300</v>
      </c>
      <c r="H1213"/>
    </row>
    <row r="1214" spans="1:8">
      <c r="A1214" s="198">
        <v>1213</v>
      </c>
      <c r="B1214" s="53">
        <v>40080</v>
      </c>
      <c r="C1214" s="199" t="s">
        <v>245</v>
      </c>
      <c r="D1214" s="199" t="s">
        <v>246</v>
      </c>
      <c r="E1214" s="199">
        <v>980</v>
      </c>
      <c r="H1214"/>
    </row>
    <row r="1215" spans="1:8">
      <c r="A1215" s="198">
        <v>1214</v>
      </c>
      <c r="B1215" s="53">
        <v>40080</v>
      </c>
      <c r="C1215" s="199" t="s">
        <v>239</v>
      </c>
      <c r="D1215" s="199" t="s">
        <v>254</v>
      </c>
      <c r="E1215" s="199">
        <v>298</v>
      </c>
      <c r="H1215"/>
    </row>
    <row r="1216" spans="1:8">
      <c r="A1216" s="198">
        <v>1215</v>
      </c>
      <c r="B1216" s="53">
        <v>40080</v>
      </c>
      <c r="C1216" s="199" t="s">
        <v>245</v>
      </c>
      <c r="D1216" s="199" t="s">
        <v>246</v>
      </c>
      <c r="E1216" s="199">
        <v>882</v>
      </c>
      <c r="H1216"/>
    </row>
    <row r="1217" spans="1:8">
      <c r="A1217" s="198">
        <v>1216</v>
      </c>
      <c r="B1217" s="53">
        <v>40081</v>
      </c>
      <c r="C1217" s="199" t="s">
        <v>239</v>
      </c>
      <c r="D1217" s="199" t="s">
        <v>254</v>
      </c>
      <c r="E1217" s="199">
        <v>110</v>
      </c>
      <c r="H1217"/>
    </row>
    <row r="1218" spans="1:8">
      <c r="A1218" s="198">
        <v>1217</v>
      </c>
      <c r="B1218" s="53">
        <v>40081</v>
      </c>
      <c r="C1218" s="199" t="s">
        <v>239</v>
      </c>
      <c r="D1218" s="199" t="s">
        <v>254</v>
      </c>
      <c r="E1218" s="199">
        <v>150</v>
      </c>
      <c r="H1218"/>
    </row>
    <row r="1219" spans="1:8">
      <c r="A1219" s="198">
        <v>1218</v>
      </c>
      <c r="B1219" s="53">
        <v>40082</v>
      </c>
      <c r="C1219" s="199" t="s">
        <v>243</v>
      </c>
      <c r="D1219" s="199" t="s">
        <v>244</v>
      </c>
      <c r="E1219" s="199">
        <v>1500</v>
      </c>
      <c r="H1219"/>
    </row>
    <row r="1220" spans="1:8">
      <c r="A1220" s="198">
        <v>1219</v>
      </c>
      <c r="B1220" s="53">
        <v>40083</v>
      </c>
      <c r="C1220" s="199" t="s">
        <v>249</v>
      </c>
      <c r="D1220" s="199" t="s">
        <v>249</v>
      </c>
      <c r="E1220" s="199">
        <v>500</v>
      </c>
      <c r="H1220"/>
    </row>
    <row r="1221" spans="1:8">
      <c r="A1221" s="198">
        <v>1220</v>
      </c>
      <c r="B1221" s="53">
        <v>40084</v>
      </c>
      <c r="C1221" s="199" t="s">
        <v>239</v>
      </c>
      <c r="D1221" s="199" t="s">
        <v>254</v>
      </c>
      <c r="E1221" s="199">
        <v>127</v>
      </c>
      <c r="H1221"/>
    </row>
    <row r="1222" spans="1:8">
      <c r="A1222" s="198">
        <v>1221</v>
      </c>
      <c r="B1222" s="53">
        <v>40084</v>
      </c>
      <c r="C1222" s="199" t="s">
        <v>239</v>
      </c>
      <c r="D1222" s="199" t="s">
        <v>254</v>
      </c>
      <c r="E1222" s="199">
        <v>150</v>
      </c>
      <c r="H1222"/>
    </row>
    <row r="1223" spans="1:8">
      <c r="A1223" s="198">
        <v>1222</v>
      </c>
      <c r="B1223" s="53">
        <v>40084</v>
      </c>
      <c r="C1223" s="199" t="s">
        <v>241</v>
      </c>
      <c r="D1223" s="199" t="s">
        <v>247</v>
      </c>
      <c r="E1223" s="199">
        <v>258</v>
      </c>
      <c r="H1223"/>
    </row>
    <row r="1224" spans="1:8">
      <c r="A1224" s="198">
        <v>1223</v>
      </c>
      <c r="B1224" s="53">
        <v>40084</v>
      </c>
      <c r="C1224" s="199" t="s">
        <v>239</v>
      </c>
      <c r="D1224" s="199" t="s">
        <v>240</v>
      </c>
      <c r="E1224" s="199">
        <v>146</v>
      </c>
      <c r="H1224"/>
    </row>
    <row r="1225" spans="1:8">
      <c r="A1225" s="198">
        <v>1224</v>
      </c>
      <c r="B1225" s="53">
        <v>40085</v>
      </c>
      <c r="C1225" s="199" t="s">
        <v>239</v>
      </c>
      <c r="D1225" s="199" t="s">
        <v>254</v>
      </c>
      <c r="E1225" s="199">
        <v>223</v>
      </c>
      <c r="H1225"/>
    </row>
    <row r="1226" spans="1:8">
      <c r="A1226" s="198">
        <v>1225</v>
      </c>
      <c r="B1226" s="53">
        <v>40087</v>
      </c>
      <c r="C1226" s="199" t="s">
        <v>237</v>
      </c>
      <c r="D1226" s="199" t="s">
        <v>256</v>
      </c>
      <c r="E1226" s="199">
        <v>300</v>
      </c>
      <c r="H1226"/>
    </row>
    <row r="1227" spans="1:8">
      <c r="A1227" s="198">
        <v>1226</v>
      </c>
      <c r="B1227" s="53">
        <v>40086</v>
      </c>
      <c r="C1227" s="199" t="s">
        <v>239</v>
      </c>
      <c r="D1227" s="199" t="s">
        <v>254</v>
      </c>
      <c r="E1227" s="199">
        <v>183</v>
      </c>
      <c r="H1227"/>
    </row>
    <row r="1228" spans="1:8">
      <c r="A1228" s="198">
        <v>1227</v>
      </c>
      <c r="B1228" s="53">
        <v>40086</v>
      </c>
      <c r="C1228" s="199" t="s">
        <v>239</v>
      </c>
      <c r="D1228" s="199" t="s">
        <v>254</v>
      </c>
      <c r="E1228" s="199">
        <v>95</v>
      </c>
      <c r="H1228"/>
    </row>
    <row r="1229" spans="1:8">
      <c r="A1229" s="198">
        <v>1228</v>
      </c>
      <c r="B1229" s="53">
        <v>40086</v>
      </c>
      <c r="C1229" s="199" t="s">
        <v>245</v>
      </c>
      <c r="D1229" s="199" t="s">
        <v>246</v>
      </c>
      <c r="E1229" s="199">
        <v>255</v>
      </c>
      <c r="H1229"/>
    </row>
    <row r="1230" spans="1:8">
      <c r="A1230" s="198">
        <v>1229</v>
      </c>
      <c r="B1230" s="53">
        <v>40087</v>
      </c>
      <c r="C1230" s="199" t="s">
        <v>239</v>
      </c>
      <c r="D1230" s="199" t="s">
        <v>254</v>
      </c>
      <c r="E1230" s="199">
        <v>114</v>
      </c>
      <c r="H1230"/>
    </row>
    <row r="1231" spans="1:8">
      <c r="A1231" s="198">
        <v>1230</v>
      </c>
      <c r="B1231" s="53">
        <v>40087</v>
      </c>
      <c r="C1231" s="199" t="s">
        <v>239</v>
      </c>
      <c r="D1231" s="199" t="s">
        <v>254</v>
      </c>
      <c r="E1231" s="199">
        <v>150</v>
      </c>
      <c r="H1231"/>
    </row>
    <row r="1232" spans="1:8">
      <c r="A1232" s="198">
        <v>1231</v>
      </c>
      <c r="B1232" s="53">
        <v>40087</v>
      </c>
      <c r="C1232" s="199" t="s">
        <v>243</v>
      </c>
      <c r="D1232" s="199" t="s">
        <v>244</v>
      </c>
      <c r="E1232" s="199">
        <v>500</v>
      </c>
      <c r="H1232"/>
    </row>
    <row r="1233" spans="1:8">
      <c r="A1233" s="198">
        <v>1232</v>
      </c>
      <c r="B1233" s="53">
        <v>40088</v>
      </c>
      <c r="C1233" s="199" t="s">
        <v>239</v>
      </c>
      <c r="D1233" s="199" t="s">
        <v>254</v>
      </c>
      <c r="E1233" s="199">
        <v>150</v>
      </c>
      <c r="H1233"/>
    </row>
    <row r="1234" spans="1:8">
      <c r="A1234" s="198">
        <v>1233</v>
      </c>
      <c r="B1234" s="53">
        <v>40088</v>
      </c>
      <c r="C1234" s="199" t="s">
        <v>249</v>
      </c>
      <c r="D1234" s="199" t="s">
        <v>249</v>
      </c>
      <c r="E1234" s="199">
        <v>500</v>
      </c>
      <c r="H1234"/>
    </row>
    <row r="1235" spans="1:8">
      <c r="A1235" s="198">
        <v>1234</v>
      </c>
      <c r="B1235" s="53">
        <v>40088</v>
      </c>
      <c r="C1235" s="199" t="s">
        <v>245</v>
      </c>
      <c r="D1235" s="199" t="s">
        <v>253</v>
      </c>
      <c r="E1235" s="199">
        <v>310</v>
      </c>
      <c r="H1235"/>
    </row>
    <row r="1236" spans="1:8">
      <c r="A1236" s="198">
        <v>1235</v>
      </c>
      <c r="B1236" s="53">
        <v>40088</v>
      </c>
      <c r="C1236" s="199" t="s">
        <v>239</v>
      </c>
      <c r="D1236" s="199" t="s">
        <v>240</v>
      </c>
      <c r="E1236" s="199">
        <v>274</v>
      </c>
      <c r="H1236"/>
    </row>
    <row r="1237" spans="1:8">
      <c r="A1237" s="198">
        <v>1236</v>
      </c>
      <c r="B1237" s="53">
        <v>40088</v>
      </c>
      <c r="C1237" s="199" t="s">
        <v>239</v>
      </c>
      <c r="D1237" s="199" t="s">
        <v>240</v>
      </c>
      <c r="E1237" s="199">
        <v>43</v>
      </c>
      <c r="H1237"/>
    </row>
    <row r="1238" spans="1:8">
      <c r="A1238" s="198">
        <v>1237</v>
      </c>
      <c r="B1238" s="53">
        <v>40088</v>
      </c>
      <c r="C1238" s="199" t="s">
        <v>239</v>
      </c>
      <c r="D1238" s="199" t="s">
        <v>240</v>
      </c>
      <c r="E1238" s="199">
        <v>115</v>
      </c>
      <c r="H1238"/>
    </row>
    <row r="1239" spans="1:8">
      <c r="A1239" s="198">
        <v>1238</v>
      </c>
      <c r="B1239" s="53">
        <v>40088</v>
      </c>
      <c r="C1239" s="199" t="s">
        <v>239</v>
      </c>
      <c r="D1239" s="199" t="s">
        <v>240</v>
      </c>
      <c r="E1239" s="199">
        <v>84</v>
      </c>
      <c r="H1239"/>
    </row>
    <row r="1240" spans="1:8">
      <c r="A1240" s="198">
        <v>1239</v>
      </c>
      <c r="B1240" s="53">
        <v>40088</v>
      </c>
      <c r="C1240" s="199" t="s">
        <v>239</v>
      </c>
      <c r="D1240" s="199" t="s">
        <v>240</v>
      </c>
      <c r="E1240" s="199">
        <v>338</v>
      </c>
      <c r="H1240"/>
    </row>
    <row r="1241" spans="1:8">
      <c r="A1241" s="198">
        <v>1240</v>
      </c>
      <c r="B1241" s="53">
        <v>40088</v>
      </c>
      <c r="C1241" s="199" t="s">
        <v>239</v>
      </c>
      <c r="D1241" s="199" t="s">
        <v>240</v>
      </c>
      <c r="E1241" s="199">
        <v>35</v>
      </c>
      <c r="H1241"/>
    </row>
    <row r="1242" spans="1:8">
      <c r="A1242" s="198">
        <v>1241</v>
      </c>
      <c r="B1242" s="53">
        <v>40088</v>
      </c>
      <c r="C1242" s="199" t="s">
        <v>239</v>
      </c>
      <c r="D1242" s="199" t="s">
        <v>240</v>
      </c>
      <c r="E1242" s="199">
        <v>38</v>
      </c>
      <c r="H1242"/>
    </row>
    <row r="1243" spans="1:8">
      <c r="A1243" s="198">
        <v>1242</v>
      </c>
      <c r="B1243" s="53">
        <v>40089</v>
      </c>
      <c r="C1243" s="199" t="s">
        <v>245</v>
      </c>
      <c r="D1243" s="199" t="s">
        <v>253</v>
      </c>
      <c r="E1243" s="199">
        <v>500</v>
      </c>
      <c r="H1243"/>
    </row>
    <row r="1244" spans="1:8">
      <c r="A1244" s="198">
        <v>1243</v>
      </c>
      <c r="B1244" s="53">
        <v>40089</v>
      </c>
      <c r="C1244" s="199" t="s">
        <v>245</v>
      </c>
      <c r="D1244" s="199" t="s">
        <v>246</v>
      </c>
      <c r="E1244" s="199">
        <v>84</v>
      </c>
      <c r="H1244"/>
    </row>
    <row r="1245" spans="1:8">
      <c r="A1245" s="198">
        <v>1244</v>
      </c>
      <c r="B1245" s="53">
        <v>40090</v>
      </c>
      <c r="C1245" s="199" t="s">
        <v>239</v>
      </c>
      <c r="D1245" s="199" t="s">
        <v>240</v>
      </c>
      <c r="E1245" s="199">
        <v>1500</v>
      </c>
      <c r="H1245"/>
    </row>
    <row r="1246" spans="1:8">
      <c r="A1246" s="198">
        <v>1245</v>
      </c>
      <c r="B1246" s="53">
        <v>40090</v>
      </c>
      <c r="C1246" s="199" t="s">
        <v>249</v>
      </c>
      <c r="D1246" s="199" t="s">
        <v>249</v>
      </c>
      <c r="E1246" s="199">
        <v>1500</v>
      </c>
      <c r="H1246"/>
    </row>
    <row r="1247" spans="1:8">
      <c r="A1247" s="198">
        <v>1246</v>
      </c>
      <c r="B1247" s="53">
        <v>40091</v>
      </c>
      <c r="C1247" s="199" t="s">
        <v>239</v>
      </c>
      <c r="D1247" s="199" t="s">
        <v>254</v>
      </c>
      <c r="E1247" s="199">
        <v>121</v>
      </c>
      <c r="H1247"/>
    </row>
    <row r="1248" spans="1:8">
      <c r="A1248" s="198">
        <v>1247</v>
      </c>
      <c r="B1248" s="53">
        <v>40091</v>
      </c>
      <c r="C1248" s="199" t="s">
        <v>239</v>
      </c>
      <c r="D1248" s="199" t="s">
        <v>254</v>
      </c>
      <c r="E1248" s="199">
        <v>210</v>
      </c>
      <c r="H1248"/>
    </row>
    <row r="1249" spans="1:8">
      <c r="A1249" s="198">
        <v>1248</v>
      </c>
      <c r="B1249" s="53">
        <v>40091</v>
      </c>
      <c r="C1249" s="199" t="s">
        <v>241</v>
      </c>
      <c r="D1249" s="199" t="s">
        <v>247</v>
      </c>
      <c r="E1249" s="199">
        <v>75</v>
      </c>
      <c r="H1249"/>
    </row>
    <row r="1250" spans="1:8">
      <c r="A1250" s="198">
        <v>1249</v>
      </c>
      <c r="B1250" s="53">
        <v>40092</v>
      </c>
      <c r="C1250" s="199" t="s">
        <v>239</v>
      </c>
      <c r="D1250" s="199" t="s">
        <v>240</v>
      </c>
      <c r="E1250" s="199">
        <v>55</v>
      </c>
      <c r="H1250"/>
    </row>
    <row r="1251" spans="1:8">
      <c r="A1251" s="198">
        <v>1250</v>
      </c>
      <c r="B1251" s="53">
        <v>40092</v>
      </c>
      <c r="C1251" s="199" t="s">
        <v>239</v>
      </c>
      <c r="D1251" s="199" t="s">
        <v>254</v>
      </c>
      <c r="E1251" s="199">
        <v>120</v>
      </c>
      <c r="H1251"/>
    </row>
    <row r="1252" spans="1:8">
      <c r="A1252" s="198">
        <v>1251</v>
      </c>
      <c r="B1252" s="53">
        <v>40092</v>
      </c>
      <c r="C1252" s="199" t="s">
        <v>239</v>
      </c>
      <c r="D1252" s="199" t="s">
        <v>254</v>
      </c>
      <c r="E1252" s="199">
        <v>205</v>
      </c>
      <c r="H1252"/>
    </row>
    <row r="1253" spans="1:8">
      <c r="A1253" s="198">
        <v>1252</v>
      </c>
      <c r="B1253" s="53">
        <v>40093</v>
      </c>
      <c r="C1253" s="199" t="s">
        <v>239</v>
      </c>
      <c r="D1253" s="199" t="s">
        <v>254</v>
      </c>
      <c r="E1253" s="199">
        <v>131</v>
      </c>
      <c r="H1253"/>
    </row>
    <row r="1254" spans="1:8">
      <c r="A1254" s="198">
        <v>1253</v>
      </c>
      <c r="B1254" s="53">
        <v>40093</v>
      </c>
      <c r="C1254" s="199" t="s">
        <v>239</v>
      </c>
      <c r="D1254" s="199" t="s">
        <v>254</v>
      </c>
      <c r="E1254" s="199">
        <v>166</v>
      </c>
      <c r="H1254"/>
    </row>
    <row r="1255" spans="1:8">
      <c r="A1255" s="198">
        <v>1254</v>
      </c>
      <c r="B1255" s="53">
        <v>40094</v>
      </c>
      <c r="C1255" s="199" t="s">
        <v>243</v>
      </c>
      <c r="D1255" s="199" t="s">
        <v>251</v>
      </c>
      <c r="E1255" s="199">
        <v>100</v>
      </c>
      <c r="H1255"/>
    </row>
    <row r="1256" spans="1:8">
      <c r="A1256" s="198">
        <v>1255</v>
      </c>
      <c r="B1256" s="53">
        <v>40094</v>
      </c>
      <c r="C1256" s="199" t="s">
        <v>239</v>
      </c>
      <c r="D1256" s="199" t="s">
        <v>254</v>
      </c>
      <c r="E1256" s="199">
        <v>122</v>
      </c>
      <c r="H1256"/>
    </row>
    <row r="1257" spans="1:8">
      <c r="A1257" s="198">
        <v>1256</v>
      </c>
      <c r="B1257" s="53">
        <v>40094</v>
      </c>
      <c r="C1257" s="199" t="s">
        <v>239</v>
      </c>
      <c r="D1257" s="199" t="s">
        <v>254</v>
      </c>
      <c r="E1257" s="199">
        <v>210</v>
      </c>
      <c r="H1257"/>
    </row>
    <row r="1258" spans="1:8">
      <c r="A1258" s="198">
        <v>1257</v>
      </c>
      <c r="B1258" s="53">
        <v>40095</v>
      </c>
      <c r="C1258" s="199" t="s">
        <v>239</v>
      </c>
      <c r="D1258" s="199" t="s">
        <v>240</v>
      </c>
      <c r="E1258" s="199">
        <v>194</v>
      </c>
      <c r="H1258"/>
    </row>
    <row r="1259" spans="1:8">
      <c r="A1259" s="198">
        <v>1258</v>
      </c>
      <c r="B1259" s="53">
        <v>40095</v>
      </c>
      <c r="C1259" s="199" t="s">
        <v>239</v>
      </c>
      <c r="D1259" s="199" t="s">
        <v>254</v>
      </c>
      <c r="E1259" s="199">
        <v>210</v>
      </c>
      <c r="H1259"/>
    </row>
    <row r="1260" spans="1:8">
      <c r="A1260" s="198">
        <v>1259</v>
      </c>
      <c r="B1260" s="53">
        <v>40096</v>
      </c>
      <c r="C1260" s="199" t="s">
        <v>248</v>
      </c>
      <c r="D1260" s="199" t="s">
        <v>248</v>
      </c>
      <c r="E1260" s="199">
        <v>530</v>
      </c>
      <c r="H1260"/>
    </row>
    <row r="1261" spans="1:8">
      <c r="A1261" s="198">
        <v>1260</v>
      </c>
      <c r="B1261" s="53">
        <v>40096</v>
      </c>
      <c r="C1261" s="199" t="s">
        <v>239</v>
      </c>
      <c r="D1261" s="199" t="s">
        <v>240</v>
      </c>
      <c r="E1261" s="199">
        <v>189</v>
      </c>
      <c r="H1261"/>
    </row>
    <row r="1262" spans="1:8">
      <c r="A1262" s="198">
        <v>1261</v>
      </c>
      <c r="B1262" s="53">
        <v>40096</v>
      </c>
      <c r="C1262" s="199" t="s">
        <v>239</v>
      </c>
      <c r="D1262" s="199" t="s">
        <v>240</v>
      </c>
      <c r="E1262" s="199">
        <v>33</v>
      </c>
      <c r="H1262"/>
    </row>
    <row r="1263" spans="1:8">
      <c r="A1263" s="198">
        <v>1262</v>
      </c>
      <c r="B1263" s="53">
        <v>40096</v>
      </c>
      <c r="C1263" s="199" t="s">
        <v>239</v>
      </c>
      <c r="D1263" s="199" t="s">
        <v>240</v>
      </c>
      <c r="E1263" s="199">
        <v>48</v>
      </c>
      <c r="H1263"/>
    </row>
    <row r="1264" spans="1:8">
      <c r="A1264" s="198">
        <v>1263</v>
      </c>
      <c r="B1264" s="53">
        <v>40096</v>
      </c>
      <c r="C1264" s="199" t="s">
        <v>239</v>
      </c>
      <c r="D1264" s="199" t="s">
        <v>240</v>
      </c>
      <c r="E1264" s="199">
        <v>54</v>
      </c>
      <c r="H1264"/>
    </row>
    <row r="1265" spans="1:8">
      <c r="A1265" s="198">
        <v>1264</v>
      </c>
      <c r="B1265" s="53">
        <v>40096</v>
      </c>
      <c r="C1265" s="199" t="s">
        <v>239</v>
      </c>
      <c r="D1265" s="199" t="s">
        <v>240</v>
      </c>
      <c r="E1265" s="199">
        <v>499</v>
      </c>
      <c r="H1265"/>
    </row>
    <row r="1266" spans="1:8">
      <c r="A1266" s="198">
        <v>1265</v>
      </c>
      <c r="B1266" s="53">
        <v>40096</v>
      </c>
      <c r="C1266" s="199" t="s">
        <v>239</v>
      </c>
      <c r="D1266" s="199" t="s">
        <v>240</v>
      </c>
      <c r="E1266" s="199">
        <v>358</v>
      </c>
      <c r="H1266"/>
    </row>
    <row r="1267" spans="1:8">
      <c r="A1267" s="198">
        <v>1266</v>
      </c>
      <c r="B1267" s="53">
        <v>40096</v>
      </c>
      <c r="C1267" s="199" t="s">
        <v>239</v>
      </c>
      <c r="D1267" s="199" t="s">
        <v>240</v>
      </c>
      <c r="E1267" s="199">
        <v>355</v>
      </c>
      <c r="H1267"/>
    </row>
    <row r="1268" spans="1:8">
      <c r="A1268" s="198">
        <v>1267</v>
      </c>
      <c r="B1268" s="53">
        <v>40096</v>
      </c>
      <c r="C1268" s="199" t="s">
        <v>239</v>
      </c>
      <c r="D1268" s="199" t="s">
        <v>240</v>
      </c>
      <c r="E1268" s="199">
        <v>33</v>
      </c>
      <c r="H1268"/>
    </row>
    <row r="1269" spans="1:8">
      <c r="A1269" s="198">
        <v>1268</v>
      </c>
      <c r="B1269" s="53">
        <v>40096</v>
      </c>
      <c r="C1269" s="199" t="s">
        <v>239</v>
      </c>
      <c r="D1269" s="199" t="s">
        <v>240</v>
      </c>
      <c r="E1269" s="199">
        <v>192</v>
      </c>
      <c r="H1269"/>
    </row>
    <row r="1270" spans="1:8">
      <c r="A1270" s="198">
        <v>1269</v>
      </c>
      <c r="B1270" s="53">
        <v>40096</v>
      </c>
      <c r="C1270" s="199" t="s">
        <v>239</v>
      </c>
      <c r="D1270" s="199" t="s">
        <v>240</v>
      </c>
      <c r="E1270" s="199">
        <v>24</v>
      </c>
      <c r="H1270"/>
    </row>
    <row r="1271" spans="1:8">
      <c r="A1271" s="198">
        <v>1270</v>
      </c>
      <c r="B1271" s="53">
        <v>40096</v>
      </c>
      <c r="C1271" s="199" t="s">
        <v>239</v>
      </c>
      <c r="D1271" s="199" t="s">
        <v>240</v>
      </c>
      <c r="E1271" s="199">
        <v>109</v>
      </c>
      <c r="H1271"/>
    </row>
    <row r="1272" spans="1:8">
      <c r="A1272" s="198">
        <v>1271</v>
      </c>
      <c r="B1272" s="53">
        <v>40096</v>
      </c>
      <c r="C1272" s="199" t="s">
        <v>239</v>
      </c>
      <c r="D1272" s="199" t="s">
        <v>240</v>
      </c>
      <c r="E1272" s="199">
        <v>381</v>
      </c>
      <c r="H1272"/>
    </row>
    <row r="1273" spans="1:8">
      <c r="A1273" s="198">
        <v>1272</v>
      </c>
      <c r="B1273" s="53">
        <v>40096</v>
      </c>
      <c r="C1273" s="199" t="s">
        <v>239</v>
      </c>
      <c r="D1273" s="199" t="s">
        <v>240</v>
      </c>
      <c r="E1273" s="199">
        <v>162</v>
      </c>
      <c r="H1273"/>
    </row>
    <row r="1274" spans="1:8">
      <c r="A1274" s="198">
        <v>1273</v>
      </c>
      <c r="B1274" s="53">
        <v>40096</v>
      </c>
      <c r="C1274" s="199" t="s">
        <v>239</v>
      </c>
      <c r="D1274" s="199" t="s">
        <v>240</v>
      </c>
      <c r="E1274" s="199">
        <v>127</v>
      </c>
      <c r="H1274"/>
    </row>
    <row r="1275" spans="1:8">
      <c r="A1275" s="198">
        <v>1274</v>
      </c>
      <c r="B1275" s="53">
        <v>40096</v>
      </c>
      <c r="C1275" s="199" t="s">
        <v>239</v>
      </c>
      <c r="D1275" s="199" t="s">
        <v>240</v>
      </c>
      <c r="E1275" s="199">
        <v>31</v>
      </c>
      <c r="H1275"/>
    </row>
    <row r="1276" spans="1:8">
      <c r="A1276" s="198">
        <v>1275</v>
      </c>
      <c r="B1276" s="53">
        <v>40096</v>
      </c>
      <c r="C1276" s="199" t="s">
        <v>239</v>
      </c>
      <c r="D1276" s="199" t="s">
        <v>240</v>
      </c>
      <c r="E1276" s="199">
        <v>66</v>
      </c>
      <c r="H1276"/>
    </row>
    <row r="1277" spans="1:8">
      <c r="A1277" s="198">
        <v>1276</v>
      </c>
      <c r="B1277" s="53">
        <v>40096</v>
      </c>
      <c r="C1277" s="199" t="s">
        <v>239</v>
      </c>
      <c r="D1277" s="199" t="s">
        <v>240</v>
      </c>
      <c r="E1277" s="199">
        <v>152</v>
      </c>
      <c r="H1277"/>
    </row>
    <row r="1278" spans="1:8">
      <c r="A1278" s="198">
        <v>1277</v>
      </c>
      <c r="B1278" s="53">
        <v>40096</v>
      </c>
      <c r="C1278" s="199" t="s">
        <v>239</v>
      </c>
      <c r="D1278" s="199" t="s">
        <v>240</v>
      </c>
      <c r="E1278" s="199">
        <v>174</v>
      </c>
      <c r="H1278"/>
    </row>
    <row r="1279" spans="1:8">
      <c r="A1279" s="198">
        <v>1278</v>
      </c>
      <c r="B1279" s="53">
        <v>40096</v>
      </c>
      <c r="C1279" s="199" t="s">
        <v>239</v>
      </c>
      <c r="D1279" s="199" t="s">
        <v>240</v>
      </c>
      <c r="E1279" s="199">
        <v>102</v>
      </c>
      <c r="H1279"/>
    </row>
    <row r="1280" spans="1:8">
      <c r="A1280" s="198">
        <v>1279</v>
      </c>
      <c r="B1280" s="53">
        <v>40096</v>
      </c>
      <c r="C1280" s="199" t="s">
        <v>239</v>
      </c>
      <c r="D1280" s="199" t="s">
        <v>240</v>
      </c>
      <c r="E1280" s="199">
        <v>29</v>
      </c>
      <c r="H1280"/>
    </row>
    <row r="1281" spans="1:8">
      <c r="A1281" s="198">
        <v>1280</v>
      </c>
      <c r="B1281" s="53">
        <v>40096</v>
      </c>
      <c r="C1281" s="199" t="s">
        <v>239</v>
      </c>
      <c r="D1281" s="199" t="s">
        <v>240</v>
      </c>
      <c r="E1281" s="199">
        <v>85</v>
      </c>
      <c r="H1281"/>
    </row>
    <row r="1282" spans="1:8">
      <c r="A1282" s="198">
        <v>1281</v>
      </c>
      <c r="B1282" s="53">
        <v>40096</v>
      </c>
      <c r="C1282" s="199" t="s">
        <v>239</v>
      </c>
      <c r="D1282" s="199" t="s">
        <v>240</v>
      </c>
      <c r="E1282" s="199">
        <v>19</v>
      </c>
      <c r="H1282"/>
    </row>
    <row r="1283" spans="1:8">
      <c r="A1283" s="198">
        <v>1282</v>
      </c>
      <c r="B1283" s="53">
        <v>40096</v>
      </c>
      <c r="C1283" s="199" t="s">
        <v>248</v>
      </c>
      <c r="D1283" s="199" t="s">
        <v>248</v>
      </c>
      <c r="E1283" s="199">
        <v>580</v>
      </c>
      <c r="H1283"/>
    </row>
    <row r="1284" spans="1:8">
      <c r="A1284" s="198">
        <v>1283</v>
      </c>
      <c r="B1284" s="53">
        <v>40096</v>
      </c>
      <c r="C1284" s="199" t="s">
        <v>237</v>
      </c>
      <c r="D1284" s="199" t="s">
        <v>238</v>
      </c>
      <c r="E1284" s="199">
        <v>200</v>
      </c>
      <c r="H1284"/>
    </row>
    <row r="1285" spans="1:8">
      <c r="A1285" s="198">
        <v>1284</v>
      </c>
      <c r="B1285" s="53">
        <v>40096</v>
      </c>
      <c r="C1285" s="199" t="s">
        <v>237</v>
      </c>
      <c r="D1285" s="199" t="s">
        <v>238</v>
      </c>
      <c r="E1285" s="199">
        <v>25</v>
      </c>
      <c r="H1285"/>
    </row>
    <row r="1286" spans="1:8">
      <c r="A1286" s="198">
        <v>1285</v>
      </c>
      <c r="B1286" s="53">
        <v>40096</v>
      </c>
      <c r="C1286" s="199" t="s">
        <v>237</v>
      </c>
      <c r="D1286" s="199" t="s">
        <v>238</v>
      </c>
      <c r="E1286" s="199">
        <v>36</v>
      </c>
      <c r="H1286"/>
    </row>
    <row r="1287" spans="1:8">
      <c r="A1287" s="198">
        <v>1286</v>
      </c>
      <c r="B1287" s="53">
        <v>40097</v>
      </c>
      <c r="C1287" s="199" t="s">
        <v>248</v>
      </c>
      <c r="D1287" s="199" t="s">
        <v>260</v>
      </c>
      <c r="E1287" s="199">
        <v>1000</v>
      </c>
      <c r="H1287"/>
    </row>
    <row r="1288" spans="1:8">
      <c r="A1288" s="198">
        <v>1287</v>
      </c>
      <c r="B1288" s="53">
        <v>40098</v>
      </c>
      <c r="C1288" s="199" t="s">
        <v>239</v>
      </c>
      <c r="D1288" s="199" t="s">
        <v>254</v>
      </c>
      <c r="E1288" s="199">
        <v>108</v>
      </c>
      <c r="H1288"/>
    </row>
    <row r="1289" spans="1:8">
      <c r="A1289" s="198">
        <v>1288</v>
      </c>
      <c r="B1289" s="53">
        <v>40098</v>
      </c>
      <c r="C1289" s="199" t="s">
        <v>239</v>
      </c>
      <c r="D1289" s="199" t="s">
        <v>254</v>
      </c>
      <c r="E1289" s="199">
        <v>247</v>
      </c>
      <c r="H1289"/>
    </row>
    <row r="1290" spans="1:8">
      <c r="A1290" s="198">
        <v>1289</v>
      </c>
      <c r="B1290" s="53">
        <v>40098</v>
      </c>
      <c r="C1290" s="199" t="s">
        <v>245</v>
      </c>
      <c r="D1290" s="199" t="s">
        <v>246</v>
      </c>
      <c r="E1290" s="199">
        <v>108</v>
      </c>
      <c r="H1290"/>
    </row>
    <row r="1291" spans="1:8">
      <c r="A1291" s="198">
        <v>1290</v>
      </c>
      <c r="B1291" s="53">
        <v>40099</v>
      </c>
      <c r="C1291" s="199" t="s">
        <v>239</v>
      </c>
      <c r="D1291" s="199" t="s">
        <v>254</v>
      </c>
      <c r="E1291" s="199">
        <v>137</v>
      </c>
      <c r="H1291"/>
    </row>
    <row r="1292" spans="1:8">
      <c r="A1292" s="198">
        <v>1291</v>
      </c>
      <c r="B1292" s="53">
        <v>40099</v>
      </c>
      <c r="C1292" s="199" t="s">
        <v>239</v>
      </c>
      <c r="D1292" s="199" t="s">
        <v>254</v>
      </c>
      <c r="E1292" s="199">
        <v>206</v>
      </c>
      <c r="H1292"/>
    </row>
    <row r="1293" spans="1:8">
      <c r="A1293" s="198">
        <v>1292</v>
      </c>
      <c r="B1293" s="53">
        <v>40099</v>
      </c>
      <c r="C1293" s="199" t="s">
        <v>239</v>
      </c>
      <c r="D1293" s="199" t="s">
        <v>240</v>
      </c>
      <c r="E1293" s="199">
        <v>80</v>
      </c>
      <c r="H1293"/>
    </row>
    <row r="1294" spans="1:8">
      <c r="A1294" s="198">
        <v>1293</v>
      </c>
      <c r="B1294" s="53">
        <v>40099</v>
      </c>
      <c r="C1294" s="199" t="s">
        <v>245</v>
      </c>
      <c r="D1294" s="199" t="s">
        <v>250</v>
      </c>
      <c r="E1294" s="199">
        <v>2592.42</v>
      </c>
      <c r="H1294"/>
    </row>
    <row r="1295" spans="1:8">
      <c r="A1295" s="198">
        <v>1294</v>
      </c>
      <c r="B1295" s="53">
        <v>40100</v>
      </c>
      <c r="C1295" s="199" t="s">
        <v>239</v>
      </c>
      <c r="D1295" s="199" t="s">
        <v>254</v>
      </c>
      <c r="E1295" s="199">
        <v>210</v>
      </c>
      <c r="H1295"/>
    </row>
    <row r="1296" spans="1:8">
      <c r="A1296" s="198">
        <v>1295</v>
      </c>
      <c r="B1296" s="53">
        <v>40100</v>
      </c>
      <c r="C1296" s="199" t="s">
        <v>239</v>
      </c>
      <c r="D1296" s="199" t="s">
        <v>240</v>
      </c>
      <c r="E1296" s="199">
        <v>151</v>
      </c>
      <c r="H1296"/>
    </row>
    <row r="1297" spans="1:8">
      <c r="A1297" s="198">
        <v>1296</v>
      </c>
      <c r="B1297" s="53">
        <v>40101</v>
      </c>
      <c r="C1297" s="199" t="s">
        <v>239</v>
      </c>
      <c r="D1297" s="199" t="s">
        <v>254</v>
      </c>
      <c r="E1297" s="199">
        <v>123</v>
      </c>
      <c r="H1297"/>
    </row>
    <row r="1298" spans="1:8">
      <c r="A1298" s="198">
        <v>1297</v>
      </c>
      <c r="B1298" s="53">
        <v>40101</v>
      </c>
      <c r="C1298" s="199" t="s">
        <v>239</v>
      </c>
      <c r="D1298" s="199" t="s">
        <v>254</v>
      </c>
      <c r="E1298" s="199">
        <v>210</v>
      </c>
      <c r="H1298"/>
    </row>
    <row r="1299" spans="1:8">
      <c r="A1299" s="198">
        <v>1298</v>
      </c>
      <c r="B1299" s="53">
        <v>40101</v>
      </c>
      <c r="C1299" s="199" t="s">
        <v>239</v>
      </c>
      <c r="D1299" s="199" t="s">
        <v>240</v>
      </c>
      <c r="E1299" s="199">
        <v>120</v>
      </c>
      <c r="H1299"/>
    </row>
    <row r="1300" spans="1:8">
      <c r="A1300" s="198">
        <v>1299</v>
      </c>
      <c r="B1300" s="53">
        <v>40101</v>
      </c>
      <c r="C1300" s="199" t="s">
        <v>239</v>
      </c>
      <c r="D1300" s="199" t="s">
        <v>254</v>
      </c>
      <c r="E1300" s="199">
        <v>309</v>
      </c>
      <c r="H1300"/>
    </row>
    <row r="1301" spans="1:8">
      <c r="A1301" s="198">
        <v>1300</v>
      </c>
      <c r="B1301" s="53">
        <v>40101</v>
      </c>
      <c r="C1301" s="199" t="s">
        <v>245</v>
      </c>
      <c r="D1301" s="199" t="s">
        <v>250</v>
      </c>
      <c r="E1301" s="199">
        <v>22500</v>
      </c>
      <c r="H1301"/>
    </row>
    <row r="1302" spans="1:8">
      <c r="A1302" s="198">
        <v>1301</v>
      </c>
      <c r="B1302" s="53">
        <v>40101</v>
      </c>
      <c r="C1302" s="199" t="s">
        <v>249</v>
      </c>
      <c r="D1302" s="199" t="s">
        <v>249</v>
      </c>
      <c r="E1302" s="199">
        <v>416</v>
      </c>
      <c r="H1302"/>
    </row>
    <row r="1303" spans="1:8">
      <c r="A1303" s="198">
        <v>1302</v>
      </c>
      <c r="B1303" s="53">
        <v>40102</v>
      </c>
      <c r="C1303" s="199" t="s">
        <v>239</v>
      </c>
      <c r="D1303" s="199" t="s">
        <v>254</v>
      </c>
      <c r="E1303" s="199">
        <v>96</v>
      </c>
      <c r="H1303"/>
    </row>
    <row r="1304" spans="1:8">
      <c r="A1304" s="198">
        <v>1303</v>
      </c>
      <c r="B1304" s="53">
        <v>40102</v>
      </c>
      <c r="C1304" s="199" t="s">
        <v>239</v>
      </c>
      <c r="D1304" s="199" t="s">
        <v>254</v>
      </c>
      <c r="E1304" s="199">
        <v>210</v>
      </c>
      <c r="H1304"/>
    </row>
    <row r="1305" spans="1:8">
      <c r="A1305" s="198">
        <v>1304</v>
      </c>
      <c r="B1305" s="53">
        <v>40102</v>
      </c>
      <c r="C1305" s="199" t="s">
        <v>243</v>
      </c>
      <c r="D1305" s="199" t="s">
        <v>244</v>
      </c>
      <c r="E1305" s="199">
        <v>642</v>
      </c>
      <c r="H1305"/>
    </row>
    <row r="1306" spans="1:8">
      <c r="A1306" s="198">
        <v>1305</v>
      </c>
      <c r="B1306" s="53">
        <v>40102</v>
      </c>
      <c r="C1306" s="199" t="s">
        <v>239</v>
      </c>
      <c r="D1306" s="199" t="s">
        <v>240</v>
      </c>
      <c r="E1306" s="199">
        <v>373</v>
      </c>
      <c r="H1306"/>
    </row>
    <row r="1307" spans="1:8">
      <c r="A1307" s="198">
        <v>1306</v>
      </c>
      <c r="B1307" s="53">
        <v>40102</v>
      </c>
      <c r="C1307" s="199" t="s">
        <v>239</v>
      </c>
      <c r="D1307" s="199" t="s">
        <v>240</v>
      </c>
      <c r="E1307" s="199">
        <v>66</v>
      </c>
      <c r="H1307"/>
    </row>
    <row r="1308" spans="1:8">
      <c r="A1308" s="198">
        <v>1307</v>
      </c>
      <c r="B1308" s="53">
        <v>40102</v>
      </c>
      <c r="C1308" s="199" t="s">
        <v>239</v>
      </c>
      <c r="D1308" s="199" t="s">
        <v>240</v>
      </c>
      <c r="E1308" s="199">
        <v>290</v>
      </c>
      <c r="H1308"/>
    </row>
    <row r="1309" spans="1:8">
      <c r="A1309" s="198">
        <v>1308</v>
      </c>
      <c r="B1309" s="53">
        <v>40102</v>
      </c>
      <c r="C1309" s="199" t="s">
        <v>239</v>
      </c>
      <c r="D1309" s="199" t="s">
        <v>240</v>
      </c>
      <c r="E1309" s="199">
        <v>127</v>
      </c>
      <c r="H1309"/>
    </row>
    <row r="1310" spans="1:8">
      <c r="A1310" s="198">
        <v>1309</v>
      </c>
      <c r="B1310" s="53">
        <v>40102</v>
      </c>
      <c r="C1310" s="199" t="s">
        <v>239</v>
      </c>
      <c r="D1310" s="199" t="s">
        <v>240</v>
      </c>
      <c r="E1310" s="199">
        <v>26</v>
      </c>
      <c r="H1310"/>
    </row>
    <row r="1311" spans="1:8">
      <c r="A1311" s="198">
        <v>1310</v>
      </c>
      <c r="B1311" s="53">
        <v>40102</v>
      </c>
      <c r="C1311" s="199" t="s">
        <v>239</v>
      </c>
      <c r="D1311" s="199" t="s">
        <v>240</v>
      </c>
      <c r="E1311" s="199">
        <v>52</v>
      </c>
      <c r="H1311"/>
    </row>
    <row r="1312" spans="1:8">
      <c r="A1312" s="198">
        <v>1311</v>
      </c>
      <c r="B1312" s="53">
        <v>40102</v>
      </c>
      <c r="C1312" s="199" t="s">
        <v>239</v>
      </c>
      <c r="D1312" s="199" t="s">
        <v>240</v>
      </c>
      <c r="E1312" s="199">
        <v>34</v>
      </c>
      <c r="H1312"/>
    </row>
    <row r="1313" spans="1:8">
      <c r="A1313" s="198">
        <v>1312</v>
      </c>
      <c r="B1313" s="53">
        <v>40102</v>
      </c>
      <c r="C1313" s="199" t="s">
        <v>239</v>
      </c>
      <c r="D1313" s="199" t="s">
        <v>240</v>
      </c>
      <c r="E1313" s="199">
        <v>102</v>
      </c>
      <c r="H1313"/>
    </row>
    <row r="1314" spans="1:8">
      <c r="A1314" s="198">
        <v>1313</v>
      </c>
      <c r="B1314" s="53">
        <v>40103</v>
      </c>
      <c r="C1314" s="199" t="s">
        <v>249</v>
      </c>
      <c r="D1314" s="199" t="s">
        <v>249</v>
      </c>
      <c r="E1314" s="199">
        <v>2000</v>
      </c>
      <c r="H1314"/>
    </row>
    <row r="1315" spans="1:8">
      <c r="A1315" s="198">
        <v>1314</v>
      </c>
      <c r="B1315" s="53">
        <v>40104</v>
      </c>
      <c r="C1315" s="199" t="s">
        <v>249</v>
      </c>
      <c r="D1315" s="199" t="s">
        <v>249</v>
      </c>
      <c r="E1315" s="199">
        <v>960</v>
      </c>
      <c r="H1315"/>
    </row>
    <row r="1316" spans="1:8">
      <c r="A1316" s="198">
        <v>1315</v>
      </c>
      <c r="B1316" s="53">
        <v>40105</v>
      </c>
      <c r="C1316" s="199" t="s">
        <v>239</v>
      </c>
      <c r="D1316" s="199" t="s">
        <v>254</v>
      </c>
      <c r="E1316" s="199">
        <v>118</v>
      </c>
      <c r="H1316"/>
    </row>
    <row r="1317" spans="1:8">
      <c r="A1317" s="198">
        <v>1316</v>
      </c>
      <c r="B1317" s="53">
        <v>40106</v>
      </c>
      <c r="C1317" s="199" t="s">
        <v>239</v>
      </c>
      <c r="D1317" s="199" t="s">
        <v>254</v>
      </c>
      <c r="E1317" s="199">
        <v>0</v>
      </c>
      <c r="H1317"/>
    </row>
    <row r="1318" spans="1:8">
      <c r="A1318" s="198">
        <v>1317</v>
      </c>
      <c r="B1318" s="53">
        <v>40107</v>
      </c>
      <c r="C1318" s="199" t="s">
        <v>239</v>
      </c>
      <c r="D1318" s="199" t="s">
        <v>254</v>
      </c>
      <c r="E1318" s="199">
        <v>117</v>
      </c>
      <c r="H1318"/>
    </row>
    <row r="1319" spans="1:8">
      <c r="A1319" s="198">
        <v>1318</v>
      </c>
      <c r="B1319" s="53">
        <v>40107</v>
      </c>
      <c r="C1319" s="199" t="s">
        <v>245</v>
      </c>
      <c r="D1319" s="199" t="s">
        <v>246</v>
      </c>
      <c r="E1319" s="199">
        <v>50</v>
      </c>
      <c r="H1319"/>
    </row>
    <row r="1320" spans="1:8">
      <c r="A1320" s="198">
        <v>1319</v>
      </c>
      <c r="B1320" s="53">
        <v>40107</v>
      </c>
      <c r="C1320" s="199" t="s">
        <v>249</v>
      </c>
      <c r="D1320" s="199" t="s">
        <v>249</v>
      </c>
      <c r="E1320" s="199">
        <v>560</v>
      </c>
      <c r="H1320"/>
    </row>
    <row r="1321" spans="1:8">
      <c r="A1321" s="198">
        <v>1320</v>
      </c>
      <c r="B1321" s="53">
        <v>40107</v>
      </c>
      <c r="C1321" s="199" t="s">
        <v>249</v>
      </c>
      <c r="D1321" s="199" t="s">
        <v>249</v>
      </c>
      <c r="E1321" s="199">
        <v>300</v>
      </c>
      <c r="H1321"/>
    </row>
    <row r="1322" spans="1:8">
      <c r="A1322" s="198">
        <v>1321</v>
      </c>
      <c r="B1322" s="53">
        <v>40107</v>
      </c>
      <c r="C1322" s="199" t="s">
        <v>248</v>
      </c>
      <c r="D1322" s="199" t="s">
        <v>255</v>
      </c>
      <c r="E1322" s="199">
        <v>179</v>
      </c>
      <c r="H1322"/>
    </row>
    <row r="1323" spans="1:8">
      <c r="A1323" s="198">
        <v>1322</v>
      </c>
      <c r="B1323" s="53">
        <v>40107</v>
      </c>
      <c r="C1323" s="199" t="s">
        <v>243</v>
      </c>
      <c r="D1323" s="199" t="s">
        <v>251</v>
      </c>
      <c r="E1323" s="199">
        <v>160</v>
      </c>
      <c r="H1323"/>
    </row>
    <row r="1324" spans="1:8">
      <c r="A1324" s="198">
        <v>1323</v>
      </c>
      <c r="B1324" s="53">
        <v>40107</v>
      </c>
      <c r="C1324" s="199" t="s">
        <v>243</v>
      </c>
      <c r="D1324" s="199" t="s">
        <v>251</v>
      </c>
      <c r="E1324" s="199">
        <v>638</v>
      </c>
      <c r="H1324"/>
    </row>
    <row r="1325" spans="1:8">
      <c r="A1325" s="198">
        <v>1324</v>
      </c>
      <c r="B1325" s="53">
        <v>40107</v>
      </c>
      <c r="C1325" s="199" t="s">
        <v>249</v>
      </c>
      <c r="D1325" s="199" t="s">
        <v>249</v>
      </c>
      <c r="E1325" s="199">
        <v>500</v>
      </c>
      <c r="H1325"/>
    </row>
    <row r="1326" spans="1:8">
      <c r="A1326" s="198">
        <v>1325</v>
      </c>
      <c r="B1326" s="53">
        <v>40107</v>
      </c>
      <c r="C1326" s="199" t="s">
        <v>243</v>
      </c>
      <c r="D1326" s="199" t="s">
        <v>244</v>
      </c>
      <c r="E1326" s="199">
        <v>1000</v>
      </c>
      <c r="H1326"/>
    </row>
    <row r="1327" spans="1:8">
      <c r="A1327" s="198">
        <v>1326</v>
      </c>
      <c r="B1327" s="53">
        <v>40108</v>
      </c>
      <c r="C1327" s="199" t="s">
        <v>249</v>
      </c>
      <c r="D1327" s="199" t="s">
        <v>249</v>
      </c>
      <c r="E1327" s="199">
        <v>360</v>
      </c>
      <c r="H1327"/>
    </row>
    <row r="1328" spans="1:8">
      <c r="A1328" s="198">
        <v>1327</v>
      </c>
      <c r="B1328" s="53">
        <v>40108</v>
      </c>
      <c r="C1328" s="199" t="s">
        <v>239</v>
      </c>
      <c r="D1328" s="199" t="s">
        <v>254</v>
      </c>
      <c r="E1328" s="199">
        <v>97</v>
      </c>
      <c r="H1328"/>
    </row>
    <row r="1329" spans="1:8">
      <c r="A1329" s="198">
        <v>1328</v>
      </c>
      <c r="B1329" s="53">
        <v>40108</v>
      </c>
      <c r="C1329" s="199" t="s">
        <v>245</v>
      </c>
      <c r="D1329" s="199" t="s">
        <v>258</v>
      </c>
      <c r="E1329" s="199">
        <v>900</v>
      </c>
      <c r="H1329"/>
    </row>
    <row r="1330" spans="1:8">
      <c r="A1330" s="198">
        <v>1329</v>
      </c>
      <c r="B1330" s="53">
        <v>40109</v>
      </c>
      <c r="C1330" s="199" t="s">
        <v>239</v>
      </c>
      <c r="D1330" s="199" t="s">
        <v>254</v>
      </c>
      <c r="E1330" s="199">
        <v>96</v>
      </c>
      <c r="H1330"/>
    </row>
    <row r="1331" spans="1:8">
      <c r="A1331" s="198">
        <v>1330</v>
      </c>
      <c r="B1331" s="53">
        <v>40109</v>
      </c>
      <c r="C1331" s="199" t="s">
        <v>245</v>
      </c>
      <c r="D1331" s="199" t="s">
        <v>246</v>
      </c>
      <c r="E1331" s="199">
        <v>84</v>
      </c>
      <c r="H1331"/>
    </row>
    <row r="1332" spans="1:8">
      <c r="A1332" s="198">
        <v>1331</v>
      </c>
      <c r="B1332" s="53">
        <v>40109</v>
      </c>
      <c r="C1332" s="199" t="s">
        <v>245</v>
      </c>
      <c r="D1332" s="199" t="s">
        <v>246</v>
      </c>
      <c r="E1332" s="199">
        <v>25</v>
      </c>
      <c r="H1332"/>
    </row>
    <row r="1333" spans="1:8">
      <c r="A1333" s="198">
        <v>1332</v>
      </c>
      <c r="B1333" s="53">
        <v>40109</v>
      </c>
      <c r="C1333" s="199" t="s">
        <v>239</v>
      </c>
      <c r="D1333" s="199" t="s">
        <v>240</v>
      </c>
      <c r="E1333" s="199">
        <v>25</v>
      </c>
      <c r="H1333"/>
    </row>
    <row r="1334" spans="1:8">
      <c r="A1334" s="198">
        <v>1333</v>
      </c>
      <c r="B1334" s="53">
        <v>40110</v>
      </c>
      <c r="C1334" s="199" t="s">
        <v>245</v>
      </c>
      <c r="D1334" s="199" t="s">
        <v>246</v>
      </c>
      <c r="E1334" s="199">
        <v>40</v>
      </c>
      <c r="H1334"/>
    </row>
    <row r="1335" spans="1:8">
      <c r="A1335" s="198">
        <v>1334</v>
      </c>
      <c r="B1335" s="53">
        <v>40112</v>
      </c>
      <c r="C1335" s="199" t="s">
        <v>239</v>
      </c>
      <c r="D1335" s="199" t="s">
        <v>254</v>
      </c>
      <c r="E1335" s="199">
        <v>110</v>
      </c>
      <c r="H1335"/>
    </row>
    <row r="1336" spans="1:8">
      <c r="A1336" s="198">
        <v>1335</v>
      </c>
      <c r="B1336" s="53">
        <v>40112</v>
      </c>
      <c r="C1336" s="199" t="s">
        <v>243</v>
      </c>
      <c r="D1336" s="199" t="s">
        <v>251</v>
      </c>
      <c r="E1336" s="199">
        <v>1187</v>
      </c>
      <c r="H1336"/>
    </row>
    <row r="1337" spans="1:8">
      <c r="A1337" s="198">
        <v>1336</v>
      </c>
      <c r="B1337" s="53">
        <v>40112</v>
      </c>
      <c r="C1337" s="199" t="s">
        <v>245</v>
      </c>
      <c r="D1337" s="199" t="s">
        <v>246</v>
      </c>
      <c r="E1337" s="199">
        <v>882</v>
      </c>
      <c r="H1337"/>
    </row>
    <row r="1338" spans="1:8">
      <c r="A1338" s="198">
        <v>1337</v>
      </c>
      <c r="B1338" s="53">
        <v>40112</v>
      </c>
      <c r="C1338" s="199" t="s">
        <v>239</v>
      </c>
      <c r="D1338" s="199" t="s">
        <v>240</v>
      </c>
      <c r="E1338" s="199">
        <v>147</v>
      </c>
      <c r="H1338"/>
    </row>
    <row r="1339" spans="1:8">
      <c r="A1339" s="198">
        <v>1338</v>
      </c>
      <c r="B1339" s="53">
        <v>40112</v>
      </c>
      <c r="C1339" s="199" t="s">
        <v>239</v>
      </c>
      <c r="D1339" s="199" t="s">
        <v>240</v>
      </c>
      <c r="E1339" s="199">
        <v>150</v>
      </c>
      <c r="H1339"/>
    </row>
    <row r="1340" spans="1:8">
      <c r="A1340" s="198">
        <v>1339</v>
      </c>
      <c r="B1340" s="53">
        <v>40112</v>
      </c>
      <c r="C1340" s="199" t="s">
        <v>239</v>
      </c>
      <c r="D1340" s="199" t="s">
        <v>240</v>
      </c>
      <c r="E1340" s="199">
        <v>69</v>
      </c>
      <c r="H1340"/>
    </row>
    <row r="1341" spans="1:8">
      <c r="A1341" s="198">
        <v>1340</v>
      </c>
      <c r="B1341" s="53">
        <v>40112</v>
      </c>
      <c r="C1341" s="199" t="s">
        <v>239</v>
      </c>
      <c r="D1341" s="199" t="s">
        <v>240</v>
      </c>
      <c r="E1341" s="199">
        <v>84</v>
      </c>
      <c r="H1341"/>
    </row>
    <row r="1342" spans="1:8">
      <c r="A1342" s="198">
        <v>1341</v>
      </c>
      <c r="B1342" s="53">
        <v>40112</v>
      </c>
      <c r="C1342" s="199" t="s">
        <v>239</v>
      </c>
      <c r="D1342" s="199" t="s">
        <v>240</v>
      </c>
      <c r="E1342" s="199">
        <v>352</v>
      </c>
      <c r="H1342"/>
    </row>
    <row r="1343" spans="1:8">
      <c r="A1343" s="198">
        <v>1342</v>
      </c>
      <c r="B1343" s="53">
        <v>40112</v>
      </c>
      <c r="C1343" s="199" t="s">
        <v>239</v>
      </c>
      <c r="D1343" s="199" t="s">
        <v>240</v>
      </c>
      <c r="E1343" s="199">
        <v>55</v>
      </c>
      <c r="H1343"/>
    </row>
    <row r="1344" spans="1:8">
      <c r="A1344" s="198">
        <v>1343</v>
      </c>
      <c r="B1344" s="53">
        <v>40112</v>
      </c>
      <c r="C1344" s="199" t="s">
        <v>239</v>
      </c>
      <c r="D1344" s="199" t="s">
        <v>240</v>
      </c>
      <c r="E1344" s="199">
        <v>54</v>
      </c>
      <c r="H1344"/>
    </row>
    <row r="1345" spans="1:8">
      <c r="A1345" s="198">
        <v>1344</v>
      </c>
      <c r="B1345" s="53">
        <v>40112</v>
      </c>
      <c r="C1345" s="199" t="s">
        <v>239</v>
      </c>
      <c r="D1345" s="199" t="s">
        <v>240</v>
      </c>
      <c r="E1345" s="199">
        <v>86</v>
      </c>
      <c r="H1345"/>
    </row>
    <row r="1346" spans="1:8">
      <c r="A1346" s="198">
        <v>1345</v>
      </c>
      <c r="B1346" s="53">
        <v>40112</v>
      </c>
      <c r="C1346" s="199" t="s">
        <v>239</v>
      </c>
      <c r="D1346" s="199" t="s">
        <v>240</v>
      </c>
      <c r="E1346" s="199">
        <v>50</v>
      </c>
      <c r="H1346"/>
    </row>
    <row r="1347" spans="1:8">
      <c r="A1347" s="198">
        <v>1346</v>
      </c>
      <c r="B1347" s="53">
        <v>40113</v>
      </c>
      <c r="C1347" s="199" t="s">
        <v>241</v>
      </c>
      <c r="D1347" s="199" t="s">
        <v>247</v>
      </c>
      <c r="E1347" s="199">
        <v>200</v>
      </c>
      <c r="H1347"/>
    </row>
    <row r="1348" spans="1:8">
      <c r="A1348" s="198">
        <v>1347</v>
      </c>
      <c r="B1348" s="53">
        <v>40113</v>
      </c>
      <c r="C1348" s="199" t="s">
        <v>239</v>
      </c>
      <c r="D1348" s="199" t="s">
        <v>254</v>
      </c>
      <c r="E1348" s="199">
        <v>144</v>
      </c>
      <c r="H1348"/>
    </row>
    <row r="1349" spans="1:8">
      <c r="A1349" s="198">
        <v>1348</v>
      </c>
      <c r="B1349" s="53">
        <v>40113</v>
      </c>
      <c r="C1349" s="199" t="s">
        <v>249</v>
      </c>
      <c r="D1349" s="199" t="s">
        <v>249</v>
      </c>
      <c r="E1349" s="199">
        <v>500</v>
      </c>
      <c r="H1349"/>
    </row>
    <row r="1350" spans="1:8">
      <c r="A1350" s="198">
        <v>1349</v>
      </c>
      <c r="B1350" s="53">
        <v>40114</v>
      </c>
      <c r="C1350" s="199" t="s">
        <v>239</v>
      </c>
      <c r="D1350" s="199" t="s">
        <v>254</v>
      </c>
      <c r="E1350" s="199">
        <v>136</v>
      </c>
      <c r="H1350"/>
    </row>
    <row r="1351" spans="1:8">
      <c r="A1351" s="198">
        <v>1350</v>
      </c>
      <c r="B1351" s="53">
        <v>40114</v>
      </c>
      <c r="C1351" s="199" t="s">
        <v>239</v>
      </c>
      <c r="D1351" s="199" t="s">
        <v>240</v>
      </c>
      <c r="E1351" s="199">
        <v>35</v>
      </c>
      <c r="H1351"/>
    </row>
    <row r="1352" spans="1:8">
      <c r="A1352" s="198">
        <v>1351</v>
      </c>
      <c r="B1352" s="53">
        <v>40114</v>
      </c>
      <c r="C1352" s="199" t="s">
        <v>243</v>
      </c>
      <c r="D1352" s="199" t="s">
        <v>244</v>
      </c>
      <c r="E1352" s="199">
        <v>3000</v>
      </c>
      <c r="H1352"/>
    </row>
    <row r="1353" spans="1:8">
      <c r="A1353" s="198">
        <v>1352</v>
      </c>
      <c r="B1353" s="53">
        <v>40114</v>
      </c>
      <c r="C1353" s="199" t="s">
        <v>243</v>
      </c>
      <c r="D1353" s="199" t="s">
        <v>244</v>
      </c>
      <c r="E1353" s="199">
        <v>264</v>
      </c>
      <c r="H1353"/>
    </row>
    <row r="1354" spans="1:8">
      <c r="A1354" s="198">
        <v>1353</v>
      </c>
      <c r="B1354" s="53">
        <v>40115</v>
      </c>
      <c r="C1354" s="199" t="s">
        <v>239</v>
      </c>
      <c r="D1354" s="199" t="s">
        <v>254</v>
      </c>
      <c r="E1354" s="199">
        <v>106</v>
      </c>
      <c r="H1354"/>
    </row>
    <row r="1355" spans="1:8">
      <c r="A1355" s="198">
        <v>1354</v>
      </c>
      <c r="B1355" s="53">
        <v>40116</v>
      </c>
      <c r="C1355" s="199" t="s">
        <v>239</v>
      </c>
      <c r="D1355" s="199" t="s">
        <v>254</v>
      </c>
      <c r="E1355" s="199">
        <v>500</v>
      </c>
      <c r="H1355"/>
    </row>
    <row r="1356" spans="1:8">
      <c r="A1356" s="198">
        <v>1355</v>
      </c>
      <c r="B1356" s="53">
        <v>40116</v>
      </c>
      <c r="C1356" s="199" t="s">
        <v>243</v>
      </c>
      <c r="D1356" s="199" t="s">
        <v>244</v>
      </c>
      <c r="E1356" s="199">
        <v>413</v>
      </c>
      <c r="H1356"/>
    </row>
    <row r="1357" spans="1:8">
      <c r="A1357" s="198">
        <v>1356</v>
      </c>
      <c r="B1357" s="53">
        <v>40116</v>
      </c>
      <c r="C1357" s="199" t="s">
        <v>245</v>
      </c>
      <c r="D1357" s="199" t="s">
        <v>246</v>
      </c>
      <c r="E1357" s="199">
        <v>21</v>
      </c>
      <c r="H1357"/>
    </row>
    <row r="1358" spans="1:8">
      <c r="A1358" s="198">
        <v>1357</v>
      </c>
      <c r="B1358" s="53">
        <v>40116</v>
      </c>
      <c r="C1358" s="199" t="s">
        <v>245</v>
      </c>
      <c r="D1358" s="199" t="s">
        <v>246</v>
      </c>
      <c r="E1358" s="199">
        <v>25</v>
      </c>
      <c r="H1358"/>
    </row>
    <row r="1359" spans="1:8">
      <c r="A1359" s="198">
        <v>1358</v>
      </c>
      <c r="B1359" s="53">
        <v>40117</v>
      </c>
      <c r="C1359" s="199" t="s">
        <v>245</v>
      </c>
      <c r="D1359" s="199" t="s">
        <v>246</v>
      </c>
      <c r="E1359" s="199">
        <v>100</v>
      </c>
      <c r="H1359"/>
    </row>
    <row r="1360" spans="1:8">
      <c r="A1360" s="198">
        <v>1359</v>
      </c>
      <c r="B1360" s="53">
        <v>40117</v>
      </c>
      <c r="C1360" s="199" t="s">
        <v>245</v>
      </c>
      <c r="D1360" s="199" t="s">
        <v>246</v>
      </c>
      <c r="E1360" s="199">
        <v>21</v>
      </c>
      <c r="H1360"/>
    </row>
    <row r="1361" spans="1:8">
      <c r="A1361" s="198">
        <v>1360</v>
      </c>
      <c r="B1361" s="53">
        <v>40117</v>
      </c>
      <c r="C1361" s="199" t="s">
        <v>245</v>
      </c>
      <c r="D1361" s="199" t="s">
        <v>246</v>
      </c>
      <c r="E1361" s="199">
        <v>255</v>
      </c>
      <c r="H1361"/>
    </row>
    <row r="1362" spans="1:8">
      <c r="A1362" s="198">
        <v>1361</v>
      </c>
      <c r="B1362" s="53">
        <v>40118</v>
      </c>
      <c r="C1362" s="199" t="s">
        <v>249</v>
      </c>
      <c r="D1362" s="199" t="s">
        <v>249</v>
      </c>
      <c r="E1362" s="199">
        <v>500</v>
      </c>
      <c r="H1362"/>
    </row>
    <row r="1363" spans="1:8">
      <c r="A1363" s="198">
        <v>1362</v>
      </c>
      <c r="B1363" s="53">
        <v>40119</v>
      </c>
      <c r="C1363" s="199" t="s">
        <v>245</v>
      </c>
      <c r="D1363" s="199" t="s">
        <v>246</v>
      </c>
      <c r="E1363" s="199">
        <v>50</v>
      </c>
      <c r="H1363"/>
    </row>
    <row r="1364" spans="1:8">
      <c r="A1364" s="198">
        <v>1363</v>
      </c>
      <c r="B1364" s="53">
        <v>40119</v>
      </c>
      <c r="C1364" s="199" t="s">
        <v>239</v>
      </c>
      <c r="D1364" s="199" t="s">
        <v>254</v>
      </c>
      <c r="E1364" s="199">
        <v>127</v>
      </c>
      <c r="H1364"/>
    </row>
    <row r="1365" spans="1:8">
      <c r="A1365" s="198">
        <v>1364</v>
      </c>
      <c r="B1365" s="53">
        <v>40119</v>
      </c>
      <c r="C1365" s="199" t="s">
        <v>243</v>
      </c>
      <c r="D1365" s="199" t="s">
        <v>244</v>
      </c>
      <c r="E1365" s="199">
        <v>485</v>
      </c>
      <c r="H1365"/>
    </row>
    <row r="1366" spans="1:8">
      <c r="A1366" s="198">
        <v>1365</v>
      </c>
      <c r="B1366" s="53">
        <v>40119</v>
      </c>
      <c r="C1366" s="199" t="s">
        <v>245</v>
      </c>
      <c r="D1366" s="199" t="s">
        <v>246</v>
      </c>
      <c r="E1366" s="199">
        <v>882</v>
      </c>
      <c r="H1366"/>
    </row>
    <row r="1367" spans="1:8">
      <c r="A1367" s="198">
        <v>1366</v>
      </c>
      <c r="B1367" s="53">
        <v>40120</v>
      </c>
      <c r="C1367" s="199" t="s">
        <v>239</v>
      </c>
      <c r="D1367" s="199" t="s">
        <v>254</v>
      </c>
      <c r="E1367" s="199">
        <v>330</v>
      </c>
      <c r="H1367"/>
    </row>
    <row r="1368" spans="1:8">
      <c r="A1368" s="198">
        <v>1367</v>
      </c>
      <c r="B1368" s="53">
        <v>40122</v>
      </c>
      <c r="C1368" s="199" t="s">
        <v>239</v>
      </c>
      <c r="D1368" s="199" t="s">
        <v>240</v>
      </c>
      <c r="E1368" s="199">
        <v>45</v>
      </c>
      <c r="H1368"/>
    </row>
    <row r="1369" spans="1:8">
      <c r="A1369" s="198">
        <v>1368</v>
      </c>
      <c r="B1369" s="53">
        <v>40122</v>
      </c>
      <c r="C1369" s="199" t="s">
        <v>245</v>
      </c>
      <c r="D1369" s="199" t="s">
        <v>253</v>
      </c>
      <c r="E1369" s="199">
        <v>1500</v>
      </c>
      <c r="H1369"/>
    </row>
    <row r="1370" spans="1:8">
      <c r="A1370" s="198">
        <v>1369</v>
      </c>
      <c r="B1370" s="53">
        <v>40123</v>
      </c>
      <c r="C1370" s="199" t="s">
        <v>239</v>
      </c>
      <c r="D1370" s="199" t="s">
        <v>240</v>
      </c>
      <c r="E1370" s="199">
        <v>20</v>
      </c>
      <c r="H1370"/>
    </row>
    <row r="1371" spans="1:8">
      <c r="A1371" s="198">
        <v>1370</v>
      </c>
      <c r="B1371" s="53">
        <v>40123</v>
      </c>
      <c r="C1371" s="199" t="s">
        <v>241</v>
      </c>
      <c r="D1371" s="199" t="s">
        <v>242</v>
      </c>
      <c r="E1371" s="199">
        <v>175</v>
      </c>
      <c r="H1371"/>
    </row>
    <row r="1372" spans="1:8">
      <c r="A1372" s="198">
        <v>1371</v>
      </c>
      <c r="B1372" s="53">
        <v>40123</v>
      </c>
      <c r="C1372" s="199" t="s">
        <v>241</v>
      </c>
      <c r="D1372" s="199" t="s">
        <v>242</v>
      </c>
      <c r="E1372" s="199">
        <v>260</v>
      </c>
      <c r="H1372"/>
    </row>
    <row r="1373" spans="1:8">
      <c r="A1373" s="198">
        <v>1372</v>
      </c>
      <c r="B1373" s="53">
        <v>40123</v>
      </c>
      <c r="C1373" s="199" t="s">
        <v>243</v>
      </c>
      <c r="D1373" s="199" t="s">
        <v>244</v>
      </c>
      <c r="E1373" s="199">
        <v>2000</v>
      </c>
      <c r="H1373"/>
    </row>
    <row r="1374" spans="1:8">
      <c r="A1374" s="198">
        <v>1373</v>
      </c>
      <c r="B1374" s="53">
        <v>40124</v>
      </c>
      <c r="C1374" s="199" t="s">
        <v>243</v>
      </c>
      <c r="D1374" s="199" t="s">
        <v>244</v>
      </c>
      <c r="E1374" s="199">
        <v>1360</v>
      </c>
      <c r="H1374"/>
    </row>
    <row r="1375" spans="1:8">
      <c r="A1375" s="198">
        <v>1374</v>
      </c>
      <c r="B1375" s="53">
        <v>40125</v>
      </c>
      <c r="C1375" s="199" t="s">
        <v>239</v>
      </c>
      <c r="D1375" s="199" t="s">
        <v>240</v>
      </c>
      <c r="E1375" s="199">
        <v>61</v>
      </c>
      <c r="H1375"/>
    </row>
    <row r="1376" spans="1:8">
      <c r="A1376" s="198">
        <v>1375</v>
      </c>
      <c r="B1376" s="53">
        <v>40125</v>
      </c>
      <c r="C1376" s="199" t="s">
        <v>239</v>
      </c>
      <c r="D1376" s="199" t="s">
        <v>240</v>
      </c>
      <c r="E1376" s="199">
        <v>500</v>
      </c>
      <c r="H1376"/>
    </row>
    <row r="1377" spans="1:8">
      <c r="A1377" s="198">
        <v>1376</v>
      </c>
      <c r="B1377" s="53">
        <v>40125</v>
      </c>
      <c r="C1377" s="199" t="s">
        <v>249</v>
      </c>
      <c r="D1377" s="199" t="s">
        <v>249</v>
      </c>
      <c r="E1377" s="199">
        <v>505</v>
      </c>
      <c r="H1377"/>
    </row>
    <row r="1378" spans="1:8">
      <c r="A1378" s="198">
        <v>1377</v>
      </c>
      <c r="B1378" s="53">
        <v>40126</v>
      </c>
      <c r="C1378" s="199" t="s">
        <v>239</v>
      </c>
      <c r="D1378" s="199" t="s">
        <v>254</v>
      </c>
      <c r="E1378" s="199">
        <v>200</v>
      </c>
      <c r="H1378"/>
    </row>
    <row r="1379" spans="1:8">
      <c r="A1379" s="198">
        <v>1378</v>
      </c>
      <c r="B1379" s="53">
        <v>40126</v>
      </c>
      <c r="C1379" s="199" t="s">
        <v>239</v>
      </c>
      <c r="D1379" s="199" t="s">
        <v>254</v>
      </c>
      <c r="E1379" s="199">
        <v>105</v>
      </c>
      <c r="H1379"/>
    </row>
    <row r="1380" spans="1:8">
      <c r="A1380" s="198">
        <v>1379</v>
      </c>
      <c r="B1380" s="53">
        <v>40126</v>
      </c>
      <c r="C1380" s="199" t="s">
        <v>243</v>
      </c>
      <c r="D1380" s="199" t="s">
        <v>251</v>
      </c>
      <c r="E1380" s="199">
        <v>15</v>
      </c>
      <c r="H1380"/>
    </row>
    <row r="1381" spans="1:8">
      <c r="A1381" s="198">
        <v>1380</v>
      </c>
      <c r="B1381" s="53">
        <v>40127</v>
      </c>
      <c r="C1381" s="199" t="s">
        <v>239</v>
      </c>
      <c r="D1381" s="199" t="s">
        <v>254</v>
      </c>
      <c r="E1381" s="199">
        <v>137</v>
      </c>
      <c r="H1381"/>
    </row>
    <row r="1382" spans="1:8">
      <c r="A1382" s="198">
        <v>1381</v>
      </c>
      <c r="B1382" s="53">
        <v>40127</v>
      </c>
      <c r="C1382" s="199" t="s">
        <v>239</v>
      </c>
      <c r="D1382" s="199" t="s">
        <v>240</v>
      </c>
      <c r="E1382" s="199">
        <v>110</v>
      </c>
      <c r="H1382"/>
    </row>
    <row r="1383" spans="1:8">
      <c r="A1383" s="198">
        <v>1382</v>
      </c>
      <c r="B1383" s="53">
        <v>40127</v>
      </c>
      <c r="C1383" s="199" t="s">
        <v>239</v>
      </c>
      <c r="D1383" s="199" t="s">
        <v>240</v>
      </c>
      <c r="E1383" s="199">
        <v>627</v>
      </c>
      <c r="H1383"/>
    </row>
    <row r="1384" spans="1:8">
      <c r="A1384" s="198">
        <v>1383</v>
      </c>
      <c r="B1384" s="53">
        <v>40127</v>
      </c>
      <c r="C1384" s="199" t="s">
        <v>239</v>
      </c>
      <c r="D1384" s="199" t="s">
        <v>240</v>
      </c>
      <c r="E1384" s="199">
        <v>687</v>
      </c>
      <c r="H1384"/>
    </row>
    <row r="1385" spans="1:8">
      <c r="A1385" s="198">
        <v>1384</v>
      </c>
      <c r="B1385" s="53">
        <v>40127</v>
      </c>
      <c r="C1385" s="199" t="s">
        <v>239</v>
      </c>
      <c r="D1385" s="199" t="s">
        <v>240</v>
      </c>
      <c r="E1385" s="199">
        <v>250</v>
      </c>
      <c r="H1385"/>
    </row>
    <row r="1386" spans="1:8">
      <c r="A1386" s="198">
        <v>1385</v>
      </c>
      <c r="B1386" s="53">
        <v>40127</v>
      </c>
      <c r="C1386" s="199" t="s">
        <v>239</v>
      </c>
      <c r="D1386" s="199" t="s">
        <v>240</v>
      </c>
      <c r="E1386" s="199">
        <v>1828</v>
      </c>
      <c r="H1386"/>
    </row>
    <row r="1387" spans="1:8">
      <c r="A1387" s="198">
        <v>1386</v>
      </c>
      <c r="B1387" s="53">
        <v>40127</v>
      </c>
      <c r="C1387" s="199" t="s">
        <v>239</v>
      </c>
      <c r="D1387" s="199" t="s">
        <v>240</v>
      </c>
      <c r="E1387" s="199">
        <v>3008</v>
      </c>
      <c r="H1387"/>
    </row>
    <row r="1388" spans="1:8">
      <c r="A1388" s="198">
        <v>1387</v>
      </c>
      <c r="B1388" s="53">
        <v>40127</v>
      </c>
      <c r="C1388" s="199" t="s">
        <v>239</v>
      </c>
      <c r="D1388" s="199" t="s">
        <v>240</v>
      </c>
      <c r="E1388" s="199">
        <v>61</v>
      </c>
      <c r="H1388"/>
    </row>
    <row r="1389" spans="1:8">
      <c r="A1389" s="198">
        <v>1388</v>
      </c>
      <c r="B1389" s="53">
        <v>40127</v>
      </c>
      <c r="C1389" s="199" t="s">
        <v>239</v>
      </c>
      <c r="D1389" s="199" t="s">
        <v>240</v>
      </c>
      <c r="E1389" s="199">
        <v>50</v>
      </c>
      <c r="H1389"/>
    </row>
    <row r="1390" spans="1:8">
      <c r="A1390" s="198">
        <v>1389</v>
      </c>
      <c r="B1390" s="53">
        <v>40128</v>
      </c>
      <c r="C1390" s="199" t="s">
        <v>239</v>
      </c>
      <c r="D1390" s="199" t="s">
        <v>254</v>
      </c>
      <c r="E1390" s="199">
        <v>180</v>
      </c>
      <c r="H1390"/>
    </row>
    <row r="1391" spans="1:8">
      <c r="A1391" s="198">
        <v>1390</v>
      </c>
      <c r="B1391" s="53">
        <v>40128</v>
      </c>
      <c r="C1391" s="199" t="s">
        <v>245</v>
      </c>
      <c r="D1391" s="199" t="s">
        <v>246</v>
      </c>
      <c r="E1391" s="199">
        <v>25</v>
      </c>
      <c r="H1391"/>
    </row>
    <row r="1392" spans="1:8">
      <c r="A1392" s="198">
        <v>1391</v>
      </c>
      <c r="B1392" s="53">
        <v>40128</v>
      </c>
      <c r="C1392" s="199" t="s">
        <v>243</v>
      </c>
      <c r="D1392" s="199" t="s">
        <v>244</v>
      </c>
      <c r="E1392" s="199">
        <v>460</v>
      </c>
      <c r="H1392"/>
    </row>
    <row r="1393" spans="1:8">
      <c r="A1393" s="198">
        <v>1392</v>
      </c>
      <c r="B1393" s="53">
        <v>40129</v>
      </c>
      <c r="C1393" s="199" t="s">
        <v>239</v>
      </c>
      <c r="D1393" s="199" t="s">
        <v>254</v>
      </c>
      <c r="E1393" s="199">
        <v>252</v>
      </c>
      <c r="H1393"/>
    </row>
    <row r="1394" spans="1:8">
      <c r="A1394" s="198">
        <v>1393</v>
      </c>
      <c r="B1394" s="53">
        <v>40129</v>
      </c>
      <c r="C1394" s="199" t="s">
        <v>239</v>
      </c>
      <c r="D1394" s="199" t="s">
        <v>254</v>
      </c>
      <c r="E1394" s="199">
        <v>360</v>
      </c>
      <c r="H1394"/>
    </row>
    <row r="1395" spans="1:8">
      <c r="A1395" s="198">
        <v>1394</v>
      </c>
      <c r="B1395" s="53">
        <v>40130</v>
      </c>
      <c r="C1395" s="199" t="s">
        <v>239</v>
      </c>
      <c r="D1395" s="199" t="s">
        <v>240</v>
      </c>
      <c r="E1395" s="199">
        <v>42</v>
      </c>
      <c r="H1395"/>
    </row>
    <row r="1396" spans="1:8">
      <c r="A1396" s="198">
        <v>1395</v>
      </c>
      <c r="B1396" s="53">
        <v>40130</v>
      </c>
      <c r="C1396" s="199" t="s">
        <v>245</v>
      </c>
      <c r="D1396" s="199" t="s">
        <v>246</v>
      </c>
      <c r="E1396" s="199">
        <v>28</v>
      </c>
      <c r="H1396"/>
    </row>
    <row r="1397" spans="1:8">
      <c r="A1397" s="198">
        <v>1396</v>
      </c>
      <c r="B1397" s="53">
        <v>40130</v>
      </c>
      <c r="C1397" s="199" t="s">
        <v>245</v>
      </c>
      <c r="D1397" s="199" t="s">
        <v>246</v>
      </c>
      <c r="E1397" s="199">
        <v>55</v>
      </c>
      <c r="H1397"/>
    </row>
    <row r="1398" spans="1:8">
      <c r="A1398" s="198">
        <v>1397</v>
      </c>
      <c r="B1398" s="53">
        <v>40130</v>
      </c>
      <c r="C1398" s="199" t="s">
        <v>245</v>
      </c>
      <c r="D1398" s="199" t="s">
        <v>250</v>
      </c>
      <c r="E1398" s="199">
        <v>2643.17</v>
      </c>
      <c r="H1398"/>
    </row>
    <row r="1399" spans="1:8">
      <c r="A1399" s="198">
        <v>1398</v>
      </c>
      <c r="B1399" s="53">
        <v>40131</v>
      </c>
      <c r="C1399" s="199" t="s">
        <v>249</v>
      </c>
      <c r="D1399" s="199" t="s">
        <v>249</v>
      </c>
      <c r="E1399" s="199">
        <v>500</v>
      </c>
      <c r="H1399"/>
    </row>
    <row r="1400" spans="1:8">
      <c r="A1400" s="198">
        <v>1399</v>
      </c>
      <c r="B1400" s="53">
        <v>40132</v>
      </c>
      <c r="C1400" s="199" t="s">
        <v>245</v>
      </c>
      <c r="D1400" s="199" t="s">
        <v>250</v>
      </c>
      <c r="E1400" s="199">
        <v>22500</v>
      </c>
      <c r="H1400"/>
    </row>
    <row r="1401" spans="1:8">
      <c r="A1401" s="198">
        <v>1400</v>
      </c>
      <c r="B1401" s="53">
        <v>40134</v>
      </c>
      <c r="C1401" s="199" t="s">
        <v>239</v>
      </c>
      <c r="D1401" s="199" t="s">
        <v>254</v>
      </c>
      <c r="E1401" s="199">
        <v>103</v>
      </c>
      <c r="H1401"/>
    </row>
    <row r="1402" spans="1:8">
      <c r="A1402" s="198">
        <v>1401</v>
      </c>
      <c r="B1402" s="53">
        <v>40134</v>
      </c>
      <c r="C1402" s="199" t="s">
        <v>249</v>
      </c>
      <c r="D1402" s="199" t="s">
        <v>249</v>
      </c>
      <c r="E1402" s="199">
        <v>500</v>
      </c>
      <c r="H1402"/>
    </row>
    <row r="1403" spans="1:8">
      <c r="A1403" s="198">
        <v>1402</v>
      </c>
      <c r="B1403" s="53">
        <v>40135</v>
      </c>
      <c r="C1403" s="199" t="s">
        <v>239</v>
      </c>
      <c r="D1403" s="199" t="s">
        <v>254</v>
      </c>
      <c r="E1403" s="199">
        <v>540</v>
      </c>
      <c r="H1403"/>
    </row>
    <row r="1404" spans="1:8">
      <c r="A1404" s="198">
        <v>1403</v>
      </c>
      <c r="B1404" s="53">
        <v>40135</v>
      </c>
      <c r="C1404" s="199" t="s">
        <v>245</v>
      </c>
      <c r="D1404" s="199" t="s">
        <v>246</v>
      </c>
      <c r="E1404" s="199">
        <v>50</v>
      </c>
      <c r="H1404"/>
    </row>
    <row r="1405" spans="1:8">
      <c r="A1405" s="198">
        <v>1404</v>
      </c>
      <c r="B1405" s="53">
        <v>40135</v>
      </c>
      <c r="C1405" s="199" t="s">
        <v>245</v>
      </c>
      <c r="D1405" s="199" t="s">
        <v>253</v>
      </c>
      <c r="E1405" s="199">
        <v>1500</v>
      </c>
      <c r="H1405"/>
    </row>
    <row r="1406" spans="1:8">
      <c r="A1406" s="198">
        <v>1405</v>
      </c>
      <c r="B1406" s="53">
        <v>40135</v>
      </c>
      <c r="C1406" s="199" t="s">
        <v>239</v>
      </c>
      <c r="D1406" s="199" t="s">
        <v>254</v>
      </c>
      <c r="E1406" s="199">
        <v>210</v>
      </c>
      <c r="H1406"/>
    </row>
    <row r="1407" spans="1:8">
      <c r="A1407" s="198">
        <v>1406</v>
      </c>
      <c r="B1407" s="53">
        <v>40136</v>
      </c>
      <c r="C1407" s="199" t="s">
        <v>239</v>
      </c>
      <c r="D1407" s="199" t="s">
        <v>254</v>
      </c>
      <c r="E1407" s="199">
        <v>98</v>
      </c>
      <c r="H1407"/>
    </row>
    <row r="1408" spans="1:8">
      <c r="A1408" s="198">
        <v>1407</v>
      </c>
      <c r="B1408" s="53">
        <v>40136</v>
      </c>
      <c r="C1408" s="199" t="s">
        <v>239</v>
      </c>
      <c r="D1408" s="199" t="s">
        <v>240</v>
      </c>
      <c r="E1408" s="199">
        <v>128</v>
      </c>
      <c r="H1408"/>
    </row>
    <row r="1409" spans="1:8">
      <c r="A1409" s="198">
        <v>1408</v>
      </c>
      <c r="B1409" s="53">
        <v>40136</v>
      </c>
      <c r="C1409" s="199" t="s">
        <v>241</v>
      </c>
      <c r="D1409" s="199" t="s">
        <v>257</v>
      </c>
      <c r="E1409" s="199">
        <v>99</v>
      </c>
      <c r="H1409"/>
    </row>
    <row r="1410" spans="1:8">
      <c r="A1410" s="198">
        <v>1409</v>
      </c>
      <c r="B1410" s="53">
        <v>40137</v>
      </c>
      <c r="C1410" s="199" t="s">
        <v>239</v>
      </c>
      <c r="D1410" s="199" t="s">
        <v>240</v>
      </c>
      <c r="E1410" s="199">
        <v>527</v>
      </c>
      <c r="H1410"/>
    </row>
    <row r="1411" spans="1:8">
      <c r="A1411" s="198">
        <v>1410</v>
      </c>
      <c r="B1411" s="53">
        <v>40137</v>
      </c>
      <c r="C1411" s="199" t="s">
        <v>243</v>
      </c>
      <c r="D1411" s="199" t="s">
        <v>244</v>
      </c>
      <c r="E1411" s="199">
        <v>1500</v>
      </c>
      <c r="H1411"/>
    </row>
    <row r="1412" spans="1:8">
      <c r="A1412" s="198">
        <v>1411</v>
      </c>
      <c r="B1412" s="53">
        <v>40138</v>
      </c>
      <c r="C1412" s="199" t="s">
        <v>245</v>
      </c>
      <c r="D1412" s="199" t="s">
        <v>246</v>
      </c>
      <c r="E1412" s="199">
        <v>1000</v>
      </c>
      <c r="H1412"/>
    </row>
    <row r="1413" spans="1:8">
      <c r="A1413" s="198">
        <v>1412</v>
      </c>
      <c r="B1413" s="53">
        <v>40138</v>
      </c>
      <c r="C1413" s="199" t="s">
        <v>239</v>
      </c>
      <c r="D1413" s="199" t="s">
        <v>240</v>
      </c>
      <c r="E1413" s="199">
        <v>20</v>
      </c>
      <c r="H1413"/>
    </row>
    <row r="1414" spans="1:8">
      <c r="A1414" s="198">
        <v>1413</v>
      </c>
      <c r="B1414" s="53">
        <v>40138</v>
      </c>
      <c r="C1414" s="199" t="s">
        <v>237</v>
      </c>
      <c r="D1414" s="199" t="s">
        <v>238</v>
      </c>
      <c r="E1414" s="199">
        <v>558</v>
      </c>
      <c r="H1414"/>
    </row>
    <row r="1415" spans="1:8">
      <c r="A1415" s="198">
        <v>1414</v>
      </c>
      <c r="B1415" s="53">
        <v>40138</v>
      </c>
      <c r="C1415" s="199" t="s">
        <v>249</v>
      </c>
      <c r="D1415" s="199" t="s">
        <v>249</v>
      </c>
      <c r="E1415" s="199">
        <v>500</v>
      </c>
      <c r="H1415"/>
    </row>
    <row r="1416" spans="1:8">
      <c r="A1416" s="198">
        <v>1415</v>
      </c>
      <c r="B1416" s="53">
        <v>40138</v>
      </c>
      <c r="C1416" s="199" t="s">
        <v>239</v>
      </c>
      <c r="D1416" s="199" t="s">
        <v>254</v>
      </c>
      <c r="E1416" s="199">
        <v>750</v>
      </c>
      <c r="H1416"/>
    </row>
    <row r="1417" spans="1:8">
      <c r="A1417" s="198">
        <v>1416</v>
      </c>
      <c r="B1417" s="53">
        <v>40140</v>
      </c>
      <c r="C1417" s="199" t="s">
        <v>239</v>
      </c>
      <c r="D1417" s="199" t="s">
        <v>254</v>
      </c>
      <c r="E1417" s="199">
        <v>157</v>
      </c>
      <c r="H1417"/>
    </row>
    <row r="1418" spans="1:8">
      <c r="A1418" s="198">
        <v>1417</v>
      </c>
      <c r="B1418" s="53">
        <v>40140</v>
      </c>
      <c r="C1418" s="199" t="s">
        <v>243</v>
      </c>
      <c r="D1418" s="199" t="s">
        <v>244</v>
      </c>
      <c r="E1418" s="199">
        <v>275</v>
      </c>
      <c r="H1418"/>
    </row>
    <row r="1419" spans="1:8">
      <c r="A1419" s="198">
        <v>1418</v>
      </c>
      <c r="B1419" s="53">
        <v>40141</v>
      </c>
      <c r="C1419" s="199" t="s">
        <v>239</v>
      </c>
      <c r="D1419" s="199" t="s">
        <v>254</v>
      </c>
      <c r="E1419" s="199">
        <v>120</v>
      </c>
      <c r="H1419"/>
    </row>
    <row r="1420" spans="1:8">
      <c r="A1420" s="198">
        <v>1419</v>
      </c>
      <c r="B1420" s="53">
        <v>40141</v>
      </c>
      <c r="C1420" s="199" t="s">
        <v>239</v>
      </c>
      <c r="D1420" s="199" t="s">
        <v>254</v>
      </c>
      <c r="E1420" s="199">
        <v>232</v>
      </c>
      <c r="H1420"/>
    </row>
    <row r="1421" spans="1:8">
      <c r="A1421" s="198">
        <v>1420</v>
      </c>
      <c r="B1421" s="53">
        <v>40141</v>
      </c>
      <c r="C1421" s="199" t="s">
        <v>239</v>
      </c>
      <c r="D1421" s="199" t="s">
        <v>240</v>
      </c>
      <c r="E1421" s="199">
        <v>180</v>
      </c>
      <c r="H1421"/>
    </row>
    <row r="1422" spans="1:8">
      <c r="A1422" s="198">
        <v>1421</v>
      </c>
      <c r="B1422" s="53">
        <v>40142</v>
      </c>
      <c r="C1422" s="199" t="s">
        <v>243</v>
      </c>
      <c r="D1422" s="199" t="s">
        <v>251</v>
      </c>
      <c r="E1422" s="199">
        <v>15</v>
      </c>
      <c r="H1422"/>
    </row>
    <row r="1423" spans="1:8">
      <c r="A1423" s="198">
        <v>1422</v>
      </c>
      <c r="B1423" s="53">
        <v>40142</v>
      </c>
      <c r="C1423" s="199" t="s">
        <v>239</v>
      </c>
      <c r="D1423" s="199" t="s">
        <v>254</v>
      </c>
      <c r="E1423" s="199">
        <v>750</v>
      </c>
      <c r="H1423"/>
    </row>
    <row r="1424" spans="1:8">
      <c r="A1424" s="198">
        <v>1423</v>
      </c>
      <c r="B1424" s="53">
        <v>40143</v>
      </c>
      <c r="C1424" s="199" t="s">
        <v>239</v>
      </c>
      <c r="D1424" s="199" t="s">
        <v>240</v>
      </c>
      <c r="E1424" s="199">
        <v>549</v>
      </c>
      <c r="H1424"/>
    </row>
    <row r="1425" spans="1:8">
      <c r="A1425" s="198">
        <v>1424</v>
      </c>
      <c r="B1425" s="53">
        <v>40146</v>
      </c>
      <c r="C1425" s="199" t="s">
        <v>241</v>
      </c>
      <c r="D1425" s="199" t="s">
        <v>247</v>
      </c>
      <c r="E1425" s="199">
        <v>524</v>
      </c>
      <c r="H1425"/>
    </row>
    <row r="1426" spans="1:8">
      <c r="A1426" s="198">
        <v>1425</v>
      </c>
      <c r="B1426" s="53">
        <v>40146</v>
      </c>
      <c r="C1426" s="199" t="s">
        <v>241</v>
      </c>
      <c r="D1426" s="199" t="s">
        <v>247</v>
      </c>
      <c r="E1426" s="199">
        <v>159</v>
      </c>
      <c r="H1426"/>
    </row>
    <row r="1427" spans="1:8">
      <c r="A1427" s="198">
        <v>1426</v>
      </c>
      <c r="B1427" s="53">
        <v>40146</v>
      </c>
      <c r="C1427" s="199" t="s">
        <v>239</v>
      </c>
      <c r="D1427" s="199" t="s">
        <v>240</v>
      </c>
      <c r="E1427" s="199">
        <v>365</v>
      </c>
      <c r="H1427"/>
    </row>
    <row r="1428" spans="1:8">
      <c r="A1428" s="198">
        <v>1427</v>
      </c>
      <c r="B1428" s="53">
        <v>40146</v>
      </c>
      <c r="C1428" s="199" t="s">
        <v>248</v>
      </c>
      <c r="D1428" s="199" t="s">
        <v>260</v>
      </c>
      <c r="E1428" s="199">
        <v>1500</v>
      </c>
      <c r="H1428"/>
    </row>
    <row r="1429" spans="1:8">
      <c r="A1429" s="198">
        <v>1428</v>
      </c>
      <c r="B1429" s="53">
        <v>40146</v>
      </c>
      <c r="C1429" s="199" t="s">
        <v>262</v>
      </c>
      <c r="D1429" s="199" t="s">
        <v>262</v>
      </c>
      <c r="E1429" s="199">
        <v>3000</v>
      </c>
      <c r="H1429"/>
    </row>
    <row r="1430" spans="1:8">
      <c r="A1430" s="198">
        <v>1429</v>
      </c>
      <c r="B1430" s="53">
        <v>40146</v>
      </c>
      <c r="C1430" s="199" t="s">
        <v>248</v>
      </c>
      <c r="D1430" s="199" t="s">
        <v>260</v>
      </c>
      <c r="E1430" s="199">
        <v>1600</v>
      </c>
      <c r="H1430"/>
    </row>
    <row r="1431" spans="1:8">
      <c r="A1431" s="198">
        <v>1430</v>
      </c>
      <c r="B1431" s="53">
        <v>40146</v>
      </c>
      <c r="C1431" s="199" t="s">
        <v>249</v>
      </c>
      <c r="D1431" s="199" t="s">
        <v>249</v>
      </c>
      <c r="E1431" s="199">
        <v>500</v>
      </c>
      <c r="H1431"/>
    </row>
    <row r="1432" spans="1:8">
      <c r="A1432" s="198">
        <v>1431</v>
      </c>
      <c r="B1432" s="53">
        <v>40147</v>
      </c>
      <c r="C1432" s="199" t="s">
        <v>239</v>
      </c>
      <c r="D1432" s="199" t="s">
        <v>254</v>
      </c>
      <c r="E1432" s="199">
        <v>130</v>
      </c>
      <c r="H1432"/>
    </row>
    <row r="1433" spans="1:8">
      <c r="A1433" s="198">
        <v>1432</v>
      </c>
      <c r="B1433" s="53">
        <v>40147</v>
      </c>
      <c r="C1433" s="199" t="s">
        <v>245</v>
      </c>
      <c r="D1433" s="199" t="s">
        <v>246</v>
      </c>
      <c r="E1433" s="199">
        <v>255</v>
      </c>
      <c r="H1433"/>
    </row>
    <row r="1434" spans="1:8">
      <c r="A1434" s="198">
        <v>1433</v>
      </c>
      <c r="B1434" s="53">
        <v>40147</v>
      </c>
      <c r="C1434" s="199" t="s">
        <v>239</v>
      </c>
      <c r="D1434" s="199" t="s">
        <v>254</v>
      </c>
      <c r="E1434" s="199">
        <v>307</v>
      </c>
      <c r="H1434"/>
    </row>
    <row r="1435" spans="1:8">
      <c r="A1435" s="198">
        <v>1434</v>
      </c>
      <c r="B1435" s="53">
        <v>40147</v>
      </c>
      <c r="C1435" s="199" t="s">
        <v>243</v>
      </c>
      <c r="D1435" s="199" t="s">
        <v>244</v>
      </c>
      <c r="E1435" s="199">
        <v>1218</v>
      </c>
      <c r="H1435"/>
    </row>
    <row r="1436" spans="1:8">
      <c r="A1436" s="198">
        <v>1435</v>
      </c>
      <c r="B1436" s="53">
        <v>40147</v>
      </c>
      <c r="C1436" s="199" t="s">
        <v>241</v>
      </c>
      <c r="D1436" s="199" t="s">
        <v>242</v>
      </c>
      <c r="E1436" s="199">
        <v>76</v>
      </c>
      <c r="H1436"/>
    </row>
    <row r="1437" spans="1:8">
      <c r="A1437" s="198">
        <v>1436</v>
      </c>
      <c r="B1437" s="53">
        <v>40147</v>
      </c>
      <c r="C1437" s="199" t="s">
        <v>241</v>
      </c>
      <c r="D1437" s="199" t="s">
        <v>242</v>
      </c>
      <c r="E1437" s="199">
        <v>102</v>
      </c>
      <c r="H1437"/>
    </row>
    <row r="1438" spans="1:8">
      <c r="A1438" s="198">
        <v>1437</v>
      </c>
      <c r="B1438" s="53">
        <v>40147</v>
      </c>
      <c r="C1438" s="199" t="s">
        <v>237</v>
      </c>
      <c r="D1438" s="199" t="s">
        <v>238</v>
      </c>
      <c r="E1438" s="199">
        <v>80</v>
      </c>
      <c r="H1438"/>
    </row>
    <row r="1439" spans="1:8">
      <c r="A1439" s="198">
        <v>1438</v>
      </c>
      <c r="B1439" s="53">
        <v>40147</v>
      </c>
      <c r="C1439" s="199" t="s">
        <v>239</v>
      </c>
      <c r="D1439" s="199" t="s">
        <v>240</v>
      </c>
      <c r="E1439" s="199">
        <v>150</v>
      </c>
      <c r="H1439"/>
    </row>
    <row r="1440" spans="1:8">
      <c r="A1440" s="198">
        <v>1439</v>
      </c>
      <c r="B1440" s="53">
        <v>40147</v>
      </c>
      <c r="C1440" s="199" t="s">
        <v>239</v>
      </c>
      <c r="D1440" s="199" t="s">
        <v>240</v>
      </c>
      <c r="E1440" s="199">
        <v>28</v>
      </c>
      <c r="H1440"/>
    </row>
    <row r="1441" spans="1:8">
      <c r="A1441" s="198">
        <v>1440</v>
      </c>
      <c r="B1441" s="53">
        <v>40147</v>
      </c>
      <c r="C1441" s="199" t="s">
        <v>239</v>
      </c>
      <c r="D1441" s="199" t="s">
        <v>240</v>
      </c>
      <c r="E1441" s="199">
        <v>58</v>
      </c>
      <c r="H1441"/>
    </row>
    <row r="1442" spans="1:8">
      <c r="A1442" s="198">
        <v>1441</v>
      </c>
      <c r="B1442" s="53">
        <v>40147</v>
      </c>
      <c r="C1442" s="199" t="s">
        <v>239</v>
      </c>
      <c r="D1442" s="199" t="s">
        <v>240</v>
      </c>
      <c r="E1442" s="199">
        <v>236</v>
      </c>
      <c r="H1442"/>
    </row>
    <row r="1443" spans="1:8">
      <c r="A1443" s="198">
        <v>1442</v>
      </c>
      <c r="B1443" s="53">
        <v>40147</v>
      </c>
      <c r="C1443" s="199" t="s">
        <v>239</v>
      </c>
      <c r="D1443" s="199" t="s">
        <v>240</v>
      </c>
      <c r="E1443" s="199">
        <v>130</v>
      </c>
      <c r="H1443"/>
    </row>
    <row r="1444" spans="1:8">
      <c r="A1444" s="198">
        <v>1443</v>
      </c>
      <c r="B1444" s="53">
        <v>40147</v>
      </c>
      <c r="C1444" s="199" t="s">
        <v>239</v>
      </c>
      <c r="D1444" s="199" t="s">
        <v>240</v>
      </c>
      <c r="E1444" s="199">
        <v>88</v>
      </c>
      <c r="H1444"/>
    </row>
    <row r="1445" spans="1:8">
      <c r="A1445" s="198">
        <v>1444</v>
      </c>
      <c r="B1445" s="53">
        <v>40147</v>
      </c>
      <c r="C1445" s="199" t="s">
        <v>239</v>
      </c>
      <c r="D1445" s="199" t="s">
        <v>240</v>
      </c>
      <c r="E1445" s="199">
        <v>175</v>
      </c>
      <c r="H1445"/>
    </row>
    <row r="1446" spans="1:8">
      <c r="A1446" s="198">
        <v>1445</v>
      </c>
      <c r="B1446" s="53">
        <v>40147</v>
      </c>
      <c r="C1446" s="199" t="s">
        <v>239</v>
      </c>
      <c r="D1446" s="199" t="s">
        <v>240</v>
      </c>
      <c r="E1446" s="199">
        <v>326</v>
      </c>
      <c r="H1446"/>
    </row>
    <row r="1447" spans="1:8">
      <c r="A1447" s="198">
        <v>1446</v>
      </c>
      <c r="B1447" s="53">
        <v>40147</v>
      </c>
      <c r="C1447" s="199" t="s">
        <v>239</v>
      </c>
      <c r="D1447" s="199" t="s">
        <v>240</v>
      </c>
      <c r="E1447" s="199">
        <v>117</v>
      </c>
      <c r="H1447"/>
    </row>
    <row r="1448" spans="1:8">
      <c r="A1448" s="198">
        <v>1447</v>
      </c>
      <c r="B1448" s="53">
        <v>40147</v>
      </c>
      <c r="C1448" s="199" t="s">
        <v>239</v>
      </c>
      <c r="D1448" s="199" t="s">
        <v>240</v>
      </c>
      <c r="E1448" s="199">
        <v>42</v>
      </c>
      <c r="H1448"/>
    </row>
    <row r="1449" spans="1:8">
      <c r="A1449" s="198">
        <v>1448</v>
      </c>
      <c r="B1449" s="53">
        <v>40147</v>
      </c>
      <c r="C1449" s="199" t="s">
        <v>239</v>
      </c>
      <c r="D1449" s="199" t="s">
        <v>240</v>
      </c>
      <c r="E1449" s="199">
        <v>135</v>
      </c>
      <c r="H1449"/>
    </row>
    <row r="1450" spans="1:8">
      <c r="A1450" s="198">
        <v>1449</v>
      </c>
      <c r="B1450" s="53">
        <v>40147</v>
      </c>
      <c r="C1450" s="199" t="s">
        <v>239</v>
      </c>
      <c r="D1450" s="199" t="s">
        <v>240</v>
      </c>
      <c r="E1450" s="199">
        <v>84</v>
      </c>
      <c r="H1450"/>
    </row>
    <row r="1451" spans="1:8">
      <c r="A1451" s="198">
        <v>1450</v>
      </c>
      <c r="B1451" s="53">
        <v>40147</v>
      </c>
      <c r="C1451" s="199" t="s">
        <v>239</v>
      </c>
      <c r="D1451" s="199" t="s">
        <v>240</v>
      </c>
      <c r="E1451" s="199">
        <v>143</v>
      </c>
      <c r="H1451"/>
    </row>
    <row r="1452" spans="1:8">
      <c r="A1452" s="198">
        <v>1451</v>
      </c>
      <c r="B1452" s="53">
        <v>40147</v>
      </c>
      <c r="C1452" s="199" t="s">
        <v>239</v>
      </c>
      <c r="D1452" s="199" t="s">
        <v>240</v>
      </c>
      <c r="E1452" s="199">
        <v>162</v>
      </c>
      <c r="H1452"/>
    </row>
    <row r="1453" spans="1:8">
      <c r="A1453" s="198">
        <v>1452</v>
      </c>
      <c r="B1453" s="53">
        <v>40147</v>
      </c>
      <c r="C1453" s="199" t="s">
        <v>239</v>
      </c>
      <c r="D1453" s="199" t="s">
        <v>240</v>
      </c>
      <c r="E1453" s="199">
        <v>39</v>
      </c>
      <c r="H1453"/>
    </row>
    <row r="1454" spans="1:8">
      <c r="A1454" s="198">
        <v>1453</v>
      </c>
      <c r="B1454" s="53">
        <v>40147</v>
      </c>
      <c r="C1454" s="199" t="s">
        <v>239</v>
      </c>
      <c r="D1454" s="199" t="s">
        <v>240</v>
      </c>
      <c r="E1454" s="199">
        <v>187</v>
      </c>
      <c r="H1454"/>
    </row>
    <row r="1455" spans="1:8">
      <c r="A1455" s="198">
        <v>1454</v>
      </c>
      <c r="B1455" s="53">
        <v>40147</v>
      </c>
      <c r="C1455" s="199" t="s">
        <v>245</v>
      </c>
      <c r="D1455" s="199" t="s">
        <v>246</v>
      </c>
      <c r="E1455" s="199">
        <v>100</v>
      </c>
      <c r="H1455"/>
    </row>
    <row r="1456" spans="1:8">
      <c r="A1456" s="198">
        <v>1455</v>
      </c>
      <c r="B1456" s="53">
        <v>40147</v>
      </c>
      <c r="C1456" s="199" t="s">
        <v>262</v>
      </c>
      <c r="D1456" s="199" t="s">
        <v>262</v>
      </c>
      <c r="E1456" s="199">
        <v>100</v>
      </c>
      <c r="H1456"/>
    </row>
    <row r="1457" spans="1:8">
      <c r="A1457" s="198">
        <v>1456</v>
      </c>
      <c r="B1457" s="53">
        <v>40147</v>
      </c>
      <c r="C1457" s="199" t="s">
        <v>245</v>
      </c>
      <c r="D1457" s="199" t="s">
        <v>253</v>
      </c>
      <c r="E1457" s="199">
        <v>500</v>
      </c>
      <c r="H1457"/>
    </row>
    <row r="1458" spans="1:8">
      <c r="A1458" s="198">
        <v>1457</v>
      </c>
      <c r="B1458" s="53">
        <v>40148</v>
      </c>
      <c r="C1458" s="199" t="s">
        <v>245</v>
      </c>
      <c r="D1458" s="199" t="s">
        <v>246</v>
      </c>
      <c r="E1458" s="199">
        <v>882</v>
      </c>
      <c r="H1458"/>
    </row>
    <row r="1459" spans="1:8">
      <c r="A1459" s="198">
        <v>1458</v>
      </c>
      <c r="B1459" s="53">
        <v>40148</v>
      </c>
      <c r="C1459" s="199" t="s">
        <v>245</v>
      </c>
      <c r="D1459" s="199" t="s">
        <v>246</v>
      </c>
      <c r="E1459" s="199">
        <v>882</v>
      </c>
      <c r="H1459"/>
    </row>
    <row r="1460" spans="1:8">
      <c r="A1460" s="198">
        <v>1459</v>
      </c>
      <c r="B1460" s="53">
        <v>40149</v>
      </c>
      <c r="C1460" s="199" t="s">
        <v>239</v>
      </c>
      <c r="D1460" s="199" t="s">
        <v>254</v>
      </c>
      <c r="E1460" s="199">
        <v>170</v>
      </c>
      <c r="H1460"/>
    </row>
    <row r="1461" spans="1:8">
      <c r="A1461" s="198">
        <v>1460</v>
      </c>
      <c r="B1461" s="53">
        <v>40150</v>
      </c>
      <c r="C1461" s="199" t="s">
        <v>241</v>
      </c>
      <c r="D1461" s="199" t="s">
        <v>247</v>
      </c>
      <c r="E1461" s="199">
        <v>1675</v>
      </c>
      <c r="H1461"/>
    </row>
    <row r="1462" spans="1:8">
      <c r="A1462" s="198">
        <v>1461</v>
      </c>
      <c r="B1462" s="53">
        <v>40150</v>
      </c>
      <c r="C1462" s="199" t="s">
        <v>243</v>
      </c>
      <c r="D1462" s="199" t="s">
        <v>251</v>
      </c>
      <c r="E1462" s="199">
        <v>15</v>
      </c>
      <c r="H1462"/>
    </row>
    <row r="1463" spans="1:8">
      <c r="A1463" s="198">
        <v>1462</v>
      </c>
      <c r="B1463" s="53">
        <v>40150</v>
      </c>
      <c r="C1463" s="199" t="s">
        <v>239</v>
      </c>
      <c r="D1463" s="199" t="s">
        <v>240</v>
      </c>
      <c r="E1463" s="199">
        <v>137</v>
      </c>
      <c r="H1463"/>
    </row>
    <row r="1464" spans="1:8">
      <c r="A1464" s="198">
        <v>1463</v>
      </c>
      <c r="B1464" s="53">
        <v>40151</v>
      </c>
      <c r="C1464" s="199" t="s">
        <v>239</v>
      </c>
      <c r="D1464" s="199" t="s">
        <v>254</v>
      </c>
      <c r="E1464" s="199">
        <v>109</v>
      </c>
      <c r="H1464"/>
    </row>
    <row r="1465" spans="1:8">
      <c r="A1465" s="198">
        <v>1464</v>
      </c>
      <c r="B1465" s="53">
        <v>40151</v>
      </c>
      <c r="C1465" s="199" t="s">
        <v>239</v>
      </c>
      <c r="D1465" s="199" t="s">
        <v>240</v>
      </c>
      <c r="E1465" s="199">
        <v>750</v>
      </c>
      <c r="H1465"/>
    </row>
    <row r="1466" spans="1:8">
      <c r="A1466" s="198">
        <v>1465</v>
      </c>
      <c r="B1466" s="53">
        <v>40151</v>
      </c>
      <c r="C1466" s="199" t="s">
        <v>249</v>
      </c>
      <c r="D1466" s="199" t="s">
        <v>249</v>
      </c>
      <c r="E1466" s="199">
        <v>822</v>
      </c>
      <c r="H1466"/>
    </row>
    <row r="1467" spans="1:8">
      <c r="A1467" s="198">
        <v>1466</v>
      </c>
      <c r="B1467" s="53">
        <v>40153</v>
      </c>
      <c r="C1467" s="199" t="s">
        <v>239</v>
      </c>
      <c r="D1467" s="199" t="s">
        <v>254</v>
      </c>
      <c r="E1467" s="199">
        <v>115</v>
      </c>
      <c r="H1467"/>
    </row>
    <row r="1468" spans="1:8">
      <c r="A1468" s="198">
        <v>1467</v>
      </c>
      <c r="B1468" s="53">
        <v>40153</v>
      </c>
      <c r="C1468" s="199" t="s">
        <v>239</v>
      </c>
      <c r="D1468" s="199" t="s">
        <v>240</v>
      </c>
      <c r="E1468" s="199">
        <v>400</v>
      </c>
      <c r="H1468"/>
    </row>
    <row r="1469" spans="1:8">
      <c r="A1469" s="198">
        <v>1468</v>
      </c>
      <c r="B1469" s="53">
        <v>40153</v>
      </c>
      <c r="C1469" s="199" t="s">
        <v>239</v>
      </c>
      <c r="D1469" s="199" t="s">
        <v>240</v>
      </c>
      <c r="E1469" s="199">
        <v>100</v>
      </c>
      <c r="H1469"/>
    </row>
    <row r="1470" spans="1:8">
      <c r="A1470" s="198">
        <v>1469</v>
      </c>
      <c r="B1470" s="53">
        <v>40153</v>
      </c>
      <c r="C1470" s="199" t="s">
        <v>249</v>
      </c>
      <c r="D1470" s="199" t="s">
        <v>249</v>
      </c>
      <c r="E1470" s="199">
        <v>500</v>
      </c>
      <c r="H1470"/>
    </row>
    <row r="1471" spans="1:8">
      <c r="A1471" s="198">
        <v>1470</v>
      </c>
      <c r="B1471" s="53">
        <v>40154</v>
      </c>
      <c r="C1471" s="199" t="s">
        <v>239</v>
      </c>
      <c r="D1471" s="199" t="s">
        <v>240</v>
      </c>
      <c r="E1471" s="199">
        <v>109</v>
      </c>
      <c r="H1471"/>
    </row>
    <row r="1472" spans="1:8">
      <c r="A1472" s="198">
        <v>1471</v>
      </c>
      <c r="B1472" s="53">
        <v>40155</v>
      </c>
      <c r="C1472" s="199" t="s">
        <v>262</v>
      </c>
      <c r="D1472" s="199" t="s">
        <v>262</v>
      </c>
      <c r="E1472" s="199">
        <v>12000</v>
      </c>
      <c r="H1472"/>
    </row>
    <row r="1473" spans="1:8">
      <c r="A1473" s="198">
        <v>1472</v>
      </c>
      <c r="B1473" s="53">
        <v>40155</v>
      </c>
      <c r="C1473" s="199" t="s">
        <v>239</v>
      </c>
      <c r="D1473" s="199" t="s">
        <v>254</v>
      </c>
      <c r="E1473" s="199">
        <v>147</v>
      </c>
      <c r="H1473"/>
    </row>
    <row r="1474" spans="1:8">
      <c r="A1474" s="198">
        <v>1473</v>
      </c>
      <c r="B1474" s="53">
        <v>40155</v>
      </c>
      <c r="C1474" s="199" t="s">
        <v>239</v>
      </c>
      <c r="D1474" s="199" t="s">
        <v>254</v>
      </c>
      <c r="E1474" s="199">
        <v>226</v>
      </c>
      <c r="H1474"/>
    </row>
    <row r="1475" spans="1:8">
      <c r="A1475" s="198">
        <v>1474</v>
      </c>
      <c r="B1475" s="53">
        <v>40155</v>
      </c>
      <c r="C1475" s="199" t="s">
        <v>245</v>
      </c>
      <c r="D1475" s="199" t="s">
        <v>250</v>
      </c>
      <c r="E1475" s="199">
        <v>2170.34</v>
      </c>
      <c r="H1475"/>
    </row>
    <row r="1476" spans="1:8">
      <c r="A1476" s="198">
        <v>1475</v>
      </c>
      <c r="B1476" s="53">
        <v>40156</v>
      </c>
      <c r="C1476" s="199" t="s">
        <v>239</v>
      </c>
      <c r="D1476" s="199" t="s">
        <v>254</v>
      </c>
      <c r="E1476" s="199">
        <v>183</v>
      </c>
      <c r="H1476"/>
    </row>
    <row r="1477" spans="1:8">
      <c r="A1477" s="198">
        <v>1476</v>
      </c>
      <c r="B1477" s="53">
        <v>40156</v>
      </c>
      <c r="C1477" s="199" t="s">
        <v>249</v>
      </c>
      <c r="D1477" s="199" t="s">
        <v>249</v>
      </c>
      <c r="E1477" s="199">
        <v>500</v>
      </c>
      <c r="H1477"/>
    </row>
    <row r="1478" spans="1:8">
      <c r="A1478" s="198">
        <v>1477</v>
      </c>
      <c r="B1478" s="53">
        <v>40156</v>
      </c>
      <c r="C1478" s="199" t="s">
        <v>239</v>
      </c>
      <c r="D1478" s="199" t="s">
        <v>254</v>
      </c>
      <c r="E1478" s="199">
        <v>125</v>
      </c>
      <c r="H1478"/>
    </row>
    <row r="1479" spans="1:8">
      <c r="A1479" s="198">
        <v>1478</v>
      </c>
      <c r="B1479" s="53">
        <v>40156</v>
      </c>
      <c r="C1479" s="199" t="s">
        <v>239</v>
      </c>
      <c r="D1479" s="199" t="s">
        <v>240</v>
      </c>
      <c r="E1479" s="199">
        <v>70</v>
      </c>
      <c r="H1479"/>
    </row>
    <row r="1480" spans="1:8">
      <c r="A1480" s="198">
        <v>1479</v>
      </c>
      <c r="B1480" s="53">
        <v>40156</v>
      </c>
      <c r="C1480" s="199" t="s">
        <v>241</v>
      </c>
      <c r="D1480" s="199" t="s">
        <v>247</v>
      </c>
      <c r="E1480" s="199">
        <v>35</v>
      </c>
      <c r="H1480"/>
    </row>
    <row r="1481" spans="1:8">
      <c r="A1481" s="198">
        <v>1480</v>
      </c>
      <c r="B1481" s="53">
        <v>40156</v>
      </c>
      <c r="C1481" s="199" t="s">
        <v>241</v>
      </c>
      <c r="D1481" s="199" t="s">
        <v>247</v>
      </c>
      <c r="E1481" s="199">
        <v>45</v>
      </c>
      <c r="H1481"/>
    </row>
    <row r="1482" spans="1:8">
      <c r="A1482" s="198">
        <v>1481</v>
      </c>
      <c r="B1482" s="53">
        <v>40156</v>
      </c>
      <c r="C1482" s="199" t="s">
        <v>241</v>
      </c>
      <c r="D1482" s="199" t="s">
        <v>247</v>
      </c>
      <c r="E1482" s="199">
        <v>340</v>
      </c>
      <c r="H1482"/>
    </row>
    <row r="1483" spans="1:8">
      <c r="A1483" s="198">
        <v>1482</v>
      </c>
      <c r="B1483" s="53">
        <v>40157</v>
      </c>
      <c r="C1483" s="199" t="s">
        <v>239</v>
      </c>
      <c r="D1483" s="199" t="s">
        <v>240</v>
      </c>
      <c r="E1483" s="199">
        <v>40</v>
      </c>
      <c r="H1483"/>
    </row>
    <row r="1484" spans="1:8">
      <c r="A1484" s="198">
        <v>1483</v>
      </c>
      <c r="B1484" s="53">
        <v>40157</v>
      </c>
      <c r="C1484" s="199" t="s">
        <v>239</v>
      </c>
      <c r="D1484" s="199" t="s">
        <v>254</v>
      </c>
      <c r="E1484" s="199">
        <v>118</v>
      </c>
      <c r="H1484"/>
    </row>
    <row r="1485" spans="1:8">
      <c r="A1485" s="198">
        <v>1484</v>
      </c>
      <c r="B1485" s="53">
        <v>40157</v>
      </c>
      <c r="C1485" s="199" t="s">
        <v>243</v>
      </c>
      <c r="D1485" s="199" t="s">
        <v>251</v>
      </c>
      <c r="E1485" s="199">
        <v>1000</v>
      </c>
      <c r="H1485"/>
    </row>
    <row r="1486" spans="1:8">
      <c r="A1486" s="198">
        <v>1485</v>
      </c>
      <c r="B1486" s="53">
        <v>40157</v>
      </c>
      <c r="C1486" s="199" t="s">
        <v>248</v>
      </c>
      <c r="D1486" s="199" t="s">
        <v>260</v>
      </c>
      <c r="E1486" s="199">
        <v>2368</v>
      </c>
      <c r="H1486"/>
    </row>
    <row r="1487" spans="1:8">
      <c r="A1487" s="198">
        <v>1486</v>
      </c>
      <c r="B1487" s="53">
        <v>40157</v>
      </c>
      <c r="C1487" s="199" t="s">
        <v>239</v>
      </c>
      <c r="D1487" s="199" t="s">
        <v>254</v>
      </c>
      <c r="E1487" s="199">
        <v>228</v>
      </c>
      <c r="H1487"/>
    </row>
    <row r="1488" spans="1:8">
      <c r="A1488" s="198">
        <v>1487</v>
      </c>
      <c r="B1488" s="53">
        <v>40158</v>
      </c>
      <c r="C1488" s="199" t="s">
        <v>239</v>
      </c>
      <c r="D1488" s="199" t="s">
        <v>254</v>
      </c>
      <c r="E1488" s="199">
        <v>1000</v>
      </c>
      <c r="H1488"/>
    </row>
    <row r="1489" spans="1:8">
      <c r="A1489" s="198">
        <v>1488</v>
      </c>
      <c r="B1489" s="53">
        <v>40158</v>
      </c>
      <c r="C1489" s="199" t="s">
        <v>248</v>
      </c>
      <c r="D1489" s="199" t="s">
        <v>260</v>
      </c>
      <c r="E1489" s="199">
        <v>0</v>
      </c>
      <c r="H1489"/>
    </row>
    <row r="1490" spans="1:8">
      <c r="A1490" s="198">
        <v>1489</v>
      </c>
      <c r="B1490" s="53">
        <v>40159</v>
      </c>
      <c r="C1490" s="199" t="s">
        <v>239</v>
      </c>
      <c r="D1490" s="199" t="s">
        <v>254</v>
      </c>
      <c r="E1490" s="199">
        <v>176</v>
      </c>
      <c r="H1490"/>
    </row>
    <row r="1491" spans="1:8">
      <c r="A1491" s="198">
        <v>1490</v>
      </c>
      <c r="B1491" s="53">
        <v>40159</v>
      </c>
      <c r="C1491" s="199" t="s">
        <v>239</v>
      </c>
      <c r="D1491" s="199" t="s">
        <v>240</v>
      </c>
      <c r="E1491" s="199">
        <v>495</v>
      </c>
      <c r="H1491"/>
    </row>
    <row r="1492" spans="1:8">
      <c r="A1492" s="198">
        <v>1491</v>
      </c>
      <c r="B1492" s="53">
        <v>40159</v>
      </c>
      <c r="C1492" s="199" t="s">
        <v>241</v>
      </c>
      <c r="D1492" s="199" t="s">
        <v>247</v>
      </c>
      <c r="E1492" s="199">
        <v>405</v>
      </c>
      <c r="H1492"/>
    </row>
    <row r="1493" spans="1:8">
      <c r="A1493" s="198">
        <v>1492</v>
      </c>
      <c r="B1493" s="53">
        <v>40159</v>
      </c>
      <c r="C1493" s="199" t="s">
        <v>249</v>
      </c>
      <c r="D1493" s="199" t="s">
        <v>249</v>
      </c>
      <c r="E1493" s="199">
        <v>500</v>
      </c>
      <c r="H1493"/>
    </row>
    <row r="1494" spans="1:8">
      <c r="A1494" s="198">
        <v>1493</v>
      </c>
      <c r="B1494" s="53">
        <v>40161</v>
      </c>
      <c r="C1494" s="199" t="s">
        <v>239</v>
      </c>
      <c r="D1494" s="199" t="s">
        <v>254</v>
      </c>
      <c r="E1494" s="199">
        <v>600</v>
      </c>
      <c r="H1494"/>
    </row>
    <row r="1495" spans="1:8">
      <c r="A1495" s="198">
        <v>1494</v>
      </c>
      <c r="B1495" s="53">
        <v>40161</v>
      </c>
      <c r="C1495" s="199" t="s">
        <v>239</v>
      </c>
      <c r="D1495" s="199" t="s">
        <v>254</v>
      </c>
      <c r="E1495" s="199">
        <v>280</v>
      </c>
      <c r="H1495"/>
    </row>
    <row r="1496" spans="1:8">
      <c r="A1496" s="198">
        <v>1495</v>
      </c>
      <c r="B1496" s="53">
        <v>40162</v>
      </c>
      <c r="C1496" s="199" t="s">
        <v>239</v>
      </c>
      <c r="D1496" s="199" t="s">
        <v>254</v>
      </c>
      <c r="E1496" s="199">
        <v>210</v>
      </c>
      <c r="H1496"/>
    </row>
    <row r="1497" spans="1:8">
      <c r="A1497" s="198">
        <v>1496</v>
      </c>
      <c r="B1497" s="53">
        <v>40162</v>
      </c>
      <c r="C1497" s="199" t="s">
        <v>239</v>
      </c>
      <c r="D1497" s="199" t="s">
        <v>240</v>
      </c>
      <c r="E1497" s="199">
        <v>35</v>
      </c>
      <c r="H1497"/>
    </row>
    <row r="1498" spans="1:8">
      <c r="A1498" s="198">
        <v>1497</v>
      </c>
      <c r="B1498" s="53">
        <v>40162</v>
      </c>
      <c r="C1498" s="199" t="s">
        <v>239</v>
      </c>
      <c r="D1498" s="199" t="s">
        <v>240</v>
      </c>
      <c r="E1498" s="199">
        <v>263</v>
      </c>
      <c r="H1498"/>
    </row>
    <row r="1499" spans="1:8">
      <c r="A1499" s="198">
        <v>1498</v>
      </c>
      <c r="B1499" s="53">
        <v>40162</v>
      </c>
      <c r="C1499" s="199" t="s">
        <v>245</v>
      </c>
      <c r="D1499" s="199" t="s">
        <v>250</v>
      </c>
      <c r="E1499" s="199">
        <v>22500</v>
      </c>
      <c r="H1499"/>
    </row>
    <row r="1500" spans="1:8">
      <c r="A1500" s="198">
        <v>1499</v>
      </c>
      <c r="B1500" s="53">
        <v>40163</v>
      </c>
      <c r="C1500" s="199" t="s">
        <v>239</v>
      </c>
      <c r="D1500" s="199" t="s">
        <v>254</v>
      </c>
      <c r="E1500" s="199">
        <v>158</v>
      </c>
      <c r="H1500"/>
    </row>
    <row r="1501" spans="1:8">
      <c r="A1501" s="198">
        <v>1500</v>
      </c>
      <c r="B1501" s="53">
        <v>40164</v>
      </c>
      <c r="C1501" s="199" t="s">
        <v>245</v>
      </c>
      <c r="D1501" s="199" t="s">
        <v>246</v>
      </c>
      <c r="E1501" s="199">
        <v>50</v>
      </c>
      <c r="H1501"/>
    </row>
    <row r="1502" spans="1:8">
      <c r="A1502" s="198">
        <v>1501</v>
      </c>
      <c r="B1502" s="53">
        <v>40165</v>
      </c>
      <c r="C1502" s="199" t="s">
        <v>245</v>
      </c>
      <c r="D1502" s="199" t="s">
        <v>246</v>
      </c>
      <c r="E1502" s="199">
        <v>50</v>
      </c>
      <c r="H1502"/>
    </row>
    <row r="1503" spans="1:8">
      <c r="A1503" s="198">
        <v>1502</v>
      </c>
      <c r="B1503" s="53">
        <v>40165</v>
      </c>
      <c r="C1503" s="199" t="s">
        <v>243</v>
      </c>
      <c r="D1503" s="199" t="s">
        <v>244</v>
      </c>
      <c r="E1503" s="199">
        <v>300</v>
      </c>
      <c r="H1503"/>
    </row>
    <row r="1504" spans="1:8">
      <c r="A1504" s="198">
        <v>1503</v>
      </c>
      <c r="B1504" s="53">
        <v>40165</v>
      </c>
      <c r="C1504" s="199" t="s">
        <v>239</v>
      </c>
      <c r="D1504" s="199" t="s">
        <v>240</v>
      </c>
      <c r="E1504" s="199">
        <v>14</v>
      </c>
      <c r="H1504"/>
    </row>
    <row r="1505" spans="1:8">
      <c r="A1505" s="198">
        <v>1504</v>
      </c>
      <c r="B1505" s="53">
        <v>40165</v>
      </c>
      <c r="C1505" s="199" t="s">
        <v>239</v>
      </c>
      <c r="D1505" s="199" t="s">
        <v>240</v>
      </c>
      <c r="E1505" s="199">
        <v>72</v>
      </c>
      <c r="H1505"/>
    </row>
    <row r="1506" spans="1:8">
      <c r="A1506" s="198">
        <v>1505</v>
      </c>
      <c r="B1506" s="53">
        <v>40165</v>
      </c>
      <c r="C1506" s="199" t="s">
        <v>239</v>
      </c>
      <c r="D1506" s="199" t="s">
        <v>240</v>
      </c>
      <c r="E1506" s="199">
        <v>190</v>
      </c>
      <c r="H1506"/>
    </row>
    <row r="1507" spans="1:8">
      <c r="A1507" s="198">
        <v>1506</v>
      </c>
      <c r="B1507" s="53">
        <v>40165</v>
      </c>
      <c r="C1507" s="199" t="s">
        <v>239</v>
      </c>
      <c r="D1507" s="199" t="s">
        <v>240</v>
      </c>
      <c r="E1507" s="199">
        <v>126</v>
      </c>
      <c r="H1507"/>
    </row>
    <row r="1508" spans="1:8">
      <c r="A1508" s="198">
        <v>1507</v>
      </c>
      <c r="B1508" s="53">
        <v>40166</v>
      </c>
      <c r="C1508" s="199" t="s">
        <v>239</v>
      </c>
      <c r="D1508" s="199" t="s">
        <v>254</v>
      </c>
      <c r="E1508" s="199">
        <v>169</v>
      </c>
      <c r="H1508"/>
    </row>
    <row r="1509" spans="1:8">
      <c r="A1509" s="198">
        <v>1508</v>
      </c>
      <c r="B1509" s="53">
        <v>40166</v>
      </c>
      <c r="C1509" s="199" t="s">
        <v>243</v>
      </c>
      <c r="D1509" s="199" t="s">
        <v>244</v>
      </c>
      <c r="E1509" s="199">
        <v>1310</v>
      </c>
      <c r="H1509"/>
    </row>
    <row r="1510" spans="1:8">
      <c r="A1510" s="198">
        <v>1509</v>
      </c>
      <c r="B1510" s="53">
        <v>40166</v>
      </c>
      <c r="C1510" s="199" t="s">
        <v>243</v>
      </c>
      <c r="D1510" s="199" t="s">
        <v>251</v>
      </c>
      <c r="E1510" s="199">
        <v>190</v>
      </c>
      <c r="H1510"/>
    </row>
    <row r="1511" spans="1:8">
      <c r="A1511" s="198">
        <v>1510</v>
      </c>
      <c r="B1511" s="53">
        <v>40166</v>
      </c>
      <c r="C1511" s="199" t="s">
        <v>249</v>
      </c>
      <c r="D1511" s="199" t="s">
        <v>249</v>
      </c>
      <c r="E1511" s="199">
        <v>500</v>
      </c>
      <c r="H1511"/>
    </row>
    <row r="1512" spans="1:8">
      <c r="A1512" s="198">
        <v>1511</v>
      </c>
      <c r="B1512" s="53">
        <v>40167</v>
      </c>
      <c r="C1512" s="199" t="s">
        <v>243</v>
      </c>
      <c r="D1512" s="199" t="s">
        <v>251</v>
      </c>
      <c r="E1512" s="199">
        <v>4000</v>
      </c>
      <c r="H1512"/>
    </row>
    <row r="1513" spans="1:8">
      <c r="A1513" s="198">
        <v>1512</v>
      </c>
      <c r="B1513" s="53">
        <v>40167</v>
      </c>
      <c r="C1513" s="199" t="s">
        <v>239</v>
      </c>
      <c r="D1513" s="199" t="s">
        <v>240</v>
      </c>
      <c r="E1513" s="199">
        <v>50</v>
      </c>
      <c r="H1513"/>
    </row>
    <row r="1514" spans="1:8">
      <c r="A1514" s="198">
        <v>1513</v>
      </c>
      <c r="B1514" s="53">
        <v>40168</v>
      </c>
      <c r="C1514" s="199" t="s">
        <v>239</v>
      </c>
      <c r="D1514" s="199" t="s">
        <v>254</v>
      </c>
      <c r="E1514" s="199">
        <v>230</v>
      </c>
      <c r="H1514"/>
    </row>
    <row r="1515" spans="1:8">
      <c r="A1515" s="198">
        <v>1514</v>
      </c>
      <c r="B1515" s="53">
        <v>40168</v>
      </c>
      <c r="C1515" s="199" t="s">
        <v>249</v>
      </c>
      <c r="D1515" s="199" t="s">
        <v>249</v>
      </c>
      <c r="E1515" s="199">
        <v>500</v>
      </c>
      <c r="H1515"/>
    </row>
    <row r="1516" spans="1:8">
      <c r="A1516" s="198">
        <v>1515</v>
      </c>
      <c r="B1516" s="53">
        <v>40168</v>
      </c>
      <c r="C1516" s="199" t="s">
        <v>245</v>
      </c>
      <c r="D1516" s="199" t="s">
        <v>253</v>
      </c>
      <c r="E1516" s="199">
        <v>500</v>
      </c>
      <c r="H1516"/>
    </row>
    <row r="1517" spans="1:8">
      <c r="A1517" s="198">
        <v>1516</v>
      </c>
      <c r="B1517" s="53">
        <v>40168</v>
      </c>
      <c r="C1517" s="199" t="s">
        <v>239</v>
      </c>
      <c r="D1517" s="199" t="s">
        <v>254</v>
      </c>
      <c r="E1517" s="199">
        <v>150</v>
      </c>
      <c r="H1517"/>
    </row>
    <row r="1518" spans="1:8">
      <c r="A1518" s="198">
        <v>1517</v>
      </c>
      <c r="B1518" s="53">
        <v>40169</v>
      </c>
      <c r="C1518" s="199" t="s">
        <v>239</v>
      </c>
      <c r="D1518" s="199" t="s">
        <v>240</v>
      </c>
      <c r="E1518" s="199">
        <v>105</v>
      </c>
      <c r="H1518"/>
    </row>
    <row r="1519" spans="1:8">
      <c r="A1519" s="198">
        <v>1518</v>
      </c>
      <c r="B1519" s="53">
        <v>40169</v>
      </c>
      <c r="C1519" s="199" t="s">
        <v>239</v>
      </c>
      <c r="D1519" s="199" t="s">
        <v>254</v>
      </c>
      <c r="E1519" s="199">
        <v>188</v>
      </c>
      <c r="H1519"/>
    </row>
    <row r="1520" spans="1:8">
      <c r="A1520" s="198">
        <v>1519</v>
      </c>
      <c r="B1520" s="53">
        <v>40169</v>
      </c>
      <c r="C1520" s="199" t="s">
        <v>241</v>
      </c>
      <c r="D1520" s="199" t="s">
        <v>242</v>
      </c>
      <c r="E1520" s="199">
        <v>56</v>
      </c>
      <c r="H1520"/>
    </row>
    <row r="1521" spans="1:8">
      <c r="A1521" s="198">
        <v>1520</v>
      </c>
      <c r="B1521" s="53">
        <v>40169</v>
      </c>
      <c r="C1521" s="199" t="s">
        <v>241</v>
      </c>
      <c r="D1521" s="199" t="s">
        <v>242</v>
      </c>
      <c r="E1521" s="199">
        <v>69</v>
      </c>
      <c r="H1521"/>
    </row>
    <row r="1522" spans="1:8">
      <c r="A1522" s="198">
        <v>1521</v>
      </c>
      <c r="B1522" s="53">
        <v>40169</v>
      </c>
      <c r="C1522" s="199" t="s">
        <v>241</v>
      </c>
      <c r="D1522" s="199" t="s">
        <v>242</v>
      </c>
      <c r="E1522" s="199">
        <v>80</v>
      </c>
      <c r="H1522"/>
    </row>
    <row r="1523" spans="1:8">
      <c r="A1523" s="198">
        <v>1522</v>
      </c>
      <c r="B1523" s="53">
        <v>40169</v>
      </c>
      <c r="C1523" s="199" t="s">
        <v>241</v>
      </c>
      <c r="D1523" s="199" t="s">
        <v>242</v>
      </c>
      <c r="E1523" s="199">
        <v>56</v>
      </c>
      <c r="H1523"/>
    </row>
    <row r="1524" spans="1:8">
      <c r="A1524" s="198">
        <v>1523</v>
      </c>
      <c r="B1524" s="53">
        <v>40169</v>
      </c>
      <c r="C1524" s="199" t="s">
        <v>243</v>
      </c>
      <c r="D1524" s="199" t="s">
        <v>244</v>
      </c>
      <c r="E1524" s="199">
        <v>550</v>
      </c>
      <c r="H1524"/>
    </row>
    <row r="1525" spans="1:8">
      <c r="A1525" s="198">
        <v>1524</v>
      </c>
      <c r="B1525" s="53">
        <v>40169</v>
      </c>
      <c r="C1525" s="199" t="s">
        <v>237</v>
      </c>
      <c r="D1525" s="199" t="s">
        <v>238</v>
      </c>
      <c r="E1525" s="199">
        <v>838</v>
      </c>
      <c r="H1525"/>
    </row>
    <row r="1526" spans="1:8">
      <c r="A1526" s="198">
        <v>1525</v>
      </c>
      <c r="B1526" s="53">
        <v>40169</v>
      </c>
      <c r="C1526" s="199" t="s">
        <v>239</v>
      </c>
      <c r="D1526" s="199" t="s">
        <v>240</v>
      </c>
      <c r="E1526" s="199">
        <v>8920</v>
      </c>
      <c r="H1526"/>
    </row>
    <row r="1527" spans="1:8">
      <c r="A1527" s="198">
        <v>1526</v>
      </c>
      <c r="B1527" s="53">
        <v>40170</v>
      </c>
      <c r="C1527" s="199" t="s">
        <v>239</v>
      </c>
      <c r="D1527" s="199" t="s">
        <v>254</v>
      </c>
      <c r="E1527" s="199">
        <v>201</v>
      </c>
      <c r="H1527"/>
    </row>
    <row r="1528" spans="1:8">
      <c r="A1528" s="198">
        <v>1527</v>
      </c>
      <c r="B1528" s="53">
        <v>40170</v>
      </c>
      <c r="C1528" s="199" t="s">
        <v>239</v>
      </c>
      <c r="D1528" s="199" t="s">
        <v>254</v>
      </c>
      <c r="E1528" s="199">
        <v>146</v>
      </c>
      <c r="H1528"/>
    </row>
    <row r="1529" spans="1:8">
      <c r="A1529" s="198">
        <v>1528</v>
      </c>
      <c r="B1529" s="53">
        <v>40170</v>
      </c>
      <c r="C1529" s="199" t="s">
        <v>243</v>
      </c>
      <c r="D1529" s="199" t="s">
        <v>244</v>
      </c>
      <c r="E1529" s="199">
        <v>350</v>
      </c>
      <c r="H1529"/>
    </row>
    <row r="1530" spans="1:8">
      <c r="A1530" s="198">
        <v>1529</v>
      </c>
      <c r="B1530" s="53">
        <v>40170</v>
      </c>
      <c r="C1530" s="199" t="s">
        <v>245</v>
      </c>
      <c r="D1530" s="199" t="s">
        <v>250</v>
      </c>
      <c r="E1530" s="199">
        <v>550</v>
      </c>
      <c r="H1530"/>
    </row>
    <row r="1531" spans="1:8">
      <c r="A1531" s="198">
        <v>1530</v>
      </c>
      <c r="B1531" s="53">
        <v>40171</v>
      </c>
      <c r="C1531" s="199" t="s">
        <v>239</v>
      </c>
      <c r="D1531" s="199" t="s">
        <v>254</v>
      </c>
      <c r="E1531" s="199">
        <v>386</v>
      </c>
      <c r="H1531"/>
    </row>
    <row r="1532" spans="1:8">
      <c r="A1532" s="198">
        <v>1531</v>
      </c>
      <c r="B1532" s="53">
        <v>40171</v>
      </c>
      <c r="C1532" s="199" t="s">
        <v>241</v>
      </c>
      <c r="D1532" s="199" t="s">
        <v>247</v>
      </c>
      <c r="E1532" s="199">
        <v>400</v>
      </c>
      <c r="H1532"/>
    </row>
    <row r="1533" spans="1:8">
      <c r="A1533" s="198">
        <v>1532</v>
      </c>
      <c r="B1533" s="53">
        <v>40171</v>
      </c>
      <c r="C1533" s="199" t="s">
        <v>241</v>
      </c>
      <c r="D1533" s="199" t="s">
        <v>257</v>
      </c>
      <c r="E1533" s="199">
        <v>190</v>
      </c>
      <c r="H1533"/>
    </row>
    <row r="1534" spans="1:8">
      <c r="A1534" s="198">
        <v>1533</v>
      </c>
      <c r="B1534" s="53">
        <v>40171</v>
      </c>
      <c r="C1534" s="199" t="s">
        <v>243</v>
      </c>
      <c r="D1534" s="199" t="s">
        <v>244</v>
      </c>
      <c r="E1534" s="199">
        <v>400</v>
      </c>
      <c r="H1534"/>
    </row>
    <row r="1535" spans="1:8">
      <c r="A1535" s="198">
        <v>1534</v>
      </c>
      <c r="B1535" s="53">
        <v>40171</v>
      </c>
      <c r="C1535" s="199" t="s">
        <v>241</v>
      </c>
      <c r="D1535" s="199" t="s">
        <v>247</v>
      </c>
      <c r="E1535" s="199">
        <v>230</v>
      </c>
      <c r="H1535"/>
    </row>
    <row r="1536" spans="1:8">
      <c r="A1536" s="198">
        <v>1535</v>
      </c>
      <c r="B1536" s="53">
        <v>40171</v>
      </c>
      <c r="C1536" s="199" t="s">
        <v>243</v>
      </c>
      <c r="D1536" s="199" t="s">
        <v>244</v>
      </c>
      <c r="E1536" s="199">
        <v>340</v>
      </c>
      <c r="H1536"/>
    </row>
    <row r="1537" spans="1:8">
      <c r="A1537" s="198">
        <v>1536</v>
      </c>
      <c r="B1537" s="53">
        <v>40171</v>
      </c>
      <c r="C1537" s="199" t="s">
        <v>241</v>
      </c>
      <c r="D1537" s="199" t="s">
        <v>259</v>
      </c>
      <c r="E1537" s="199">
        <v>950</v>
      </c>
      <c r="H1537"/>
    </row>
    <row r="1538" spans="1:8">
      <c r="A1538" s="198">
        <v>1537</v>
      </c>
      <c r="B1538" s="53">
        <v>40171</v>
      </c>
      <c r="C1538" s="199" t="s">
        <v>243</v>
      </c>
      <c r="D1538" s="199" t="s">
        <v>244</v>
      </c>
      <c r="E1538" s="199">
        <v>800</v>
      </c>
      <c r="H1538"/>
    </row>
    <row r="1539" spans="1:8">
      <c r="A1539" s="198">
        <v>1538</v>
      </c>
      <c r="B1539" s="53">
        <v>40172</v>
      </c>
      <c r="C1539" s="199" t="s">
        <v>239</v>
      </c>
      <c r="D1539" s="199" t="s">
        <v>240</v>
      </c>
      <c r="E1539" s="199">
        <v>660</v>
      </c>
      <c r="H1539"/>
    </row>
    <row r="1540" spans="1:8">
      <c r="A1540" s="198">
        <v>1539</v>
      </c>
      <c r="B1540" s="53">
        <v>40172</v>
      </c>
      <c r="C1540" s="199" t="s">
        <v>239</v>
      </c>
      <c r="D1540" s="199" t="s">
        <v>240</v>
      </c>
      <c r="E1540" s="199">
        <v>80</v>
      </c>
      <c r="H1540"/>
    </row>
    <row r="1541" spans="1:8">
      <c r="A1541" s="198">
        <v>1540</v>
      </c>
      <c r="B1541" s="53">
        <v>40172</v>
      </c>
      <c r="C1541" s="199" t="s">
        <v>243</v>
      </c>
      <c r="D1541" s="199" t="s">
        <v>251</v>
      </c>
      <c r="E1541" s="199">
        <v>550</v>
      </c>
      <c r="H1541"/>
    </row>
    <row r="1542" spans="1:8">
      <c r="A1542" s="198">
        <v>1541</v>
      </c>
      <c r="B1542" s="53">
        <v>40172</v>
      </c>
      <c r="C1542" s="199" t="s">
        <v>243</v>
      </c>
      <c r="D1542" s="199" t="s">
        <v>251</v>
      </c>
      <c r="E1542" s="199">
        <v>1281</v>
      </c>
      <c r="H1542"/>
    </row>
    <row r="1543" spans="1:8">
      <c r="A1543" s="198">
        <v>1542</v>
      </c>
      <c r="B1543" s="53">
        <v>40172</v>
      </c>
      <c r="C1543" s="199" t="s">
        <v>239</v>
      </c>
      <c r="D1543" s="199" t="s">
        <v>254</v>
      </c>
      <c r="E1543" s="199">
        <v>150</v>
      </c>
      <c r="H1543"/>
    </row>
    <row r="1544" spans="1:8">
      <c r="A1544" s="198">
        <v>1543</v>
      </c>
      <c r="B1544" s="53">
        <v>40172</v>
      </c>
      <c r="C1544" s="199" t="s">
        <v>243</v>
      </c>
      <c r="D1544" s="199" t="s">
        <v>244</v>
      </c>
      <c r="E1544" s="199">
        <v>1500</v>
      </c>
      <c r="H1544"/>
    </row>
    <row r="1545" spans="1:8">
      <c r="A1545" s="198">
        <v>1544</v>
      </c>
      <c r="B1545" s="53">
        <v>40172</v>
      </c>
      <c r="C1545" s="199" t="s">
        <v>243</v>
      </c>
      <c r="D1545" s="199" t="s">
        <v>251</v>
      </c>
      <c r="E1545" s="199">
        <v>15</v>
      </c>
      <c r="H1545"/>
    </row>
    <row r="1546" spans="1:8">
      <c r="A1546" s="198">
        <v>1545</v>
      </c>
      <c r="B1546" s="53">
        <v>40173</v>
      </c>
      <c r="C1546" s="199" t="s">
        <v>249</v>
      </c>
      <c r="D1546" s="199" t="s">
        <v>249</v>
      </c>
      <c r="E1546" s="199">
        <v>500</v>
      </c>
      <c r="H1546"/>
    </row>
    <row r="1547" spans="1:8">
      <c r="A1547" s="198">
        <v>1546</v>
      </c>
      <c r="B1547" s="53">
        <v>40173</v>
      </c>
      <c r="C1547" s="199" t="s">
        <v>239</v>
      </c>
      <c r="D1547" s="199" t="s">
        <v>254</v>
      </c>
      <c r="E1547" s="199">
        <v>735</v>
      </c>
      <c r="H1547"/>
    </row>
    <row r="1548" spans="1:8">
      <c r="A1548" s="198">
        <v>1547</v>
      </c>
      <c r="B1548" s="53">
        <v>40173</v>
      </c>
      <c r="C1548" s="199" t="s">
        <v>241</v>
      </c>
      <c r="D1548" s="199" t="s">
        <v>247</v>
      </c>
      <c r="E1548" s="199">
        <v>94</v>
      </c>
      <c r="H1548"/>
    </row>
    <row r="1549" spans="1:8">
      <c r="A1549" s="198">
        <v>1548</v>
      </c>
      <c r="B1549" s="53">
        <v>40173</v>
      </c>
      <c r="C1549" s="199" t="s">
        <v>262</v>
      </c>
      <c r="D1549" s="199" t="s">
        <v>262</v>
      </c>
      <c r="E1549" s="199">
        <v>1772</v>
      </c>
      <c r="H1549"/>
    </row>
    <row r="1550" spans="1:8">
      <c r="A1550" s="198">
        <v>1549</v>
      </c>
      <c r="B1550" s="53">
        <v>40173</v>
      </c>
      <c r="C1550" s="199" t="s">
        <v>243</v>
      </c>
      <c r="D1550" s="199" t="s">
        <v>244</v>
      </c>
      <c r="E1550" s="199">
        <v>2578</v>
      </c>
      <c r="H1550"/>
    </row>
    <row r="1551" spans="1:8">
      <c r="A1551" s="198">
        <v>1550</v>
      </c>
      <c r="B1551" s="53">
        <v>40173</v>
      </c>
      <c r="C1551" s="199" t="s">
        <v>241</v>
      </c>
      <c r="D1551" s="199" t="s">
        <v>259</v>
      </c>
      <c r="E1551" s="199">
        <v>2200</v>
      </c>
      <c r="H1551"/>
    </row>
    <row r="1552" spans="1:8">
      <c r="A1552" s="198">
        <v>1551</v>
      </c>
      <c r="B1552" s="53">
        <v>40173</v>
      </c>
      <c r="C1552" s="199" t="s">
        <v>245</v>
      </c>
      <c r="D1552" s="199" t="s">
        <v>246</v>
      </c>
      <c r="E1552" s="199">
        <v>150</v>
      </c>
      <c r="H1552"/>
    </row>
    <row r="1553" spans="1:8">
      <c r="A1553" s="198">
        <v>1552</v>
      </c>
      <c r="B1553" s="53">
        <v>40173</v>
      </c>
      <c r="C1553" s="199" t="s">
        <v>239</v>
      </c>
      <c r="D1553" s="199" t="s">
        <v>240</v>
      </c>
      <c r="E1553" s="199">
        <v>522</v>
      </c>
      <c r="H1553"/>
    </row>
    <row r="1554" spans="1:8">
      <c r="A1554" s="198">
        <v>1553</v>
      </c>
      <c r="B1554" s="53">
        <v>40173</v>
      </c>
      <c r="C1554" s="199" t="s">
        <v>239</v>
      </c>
      <c r="D1554" s="199" t="s">
        <v>240</v>
      </c>
      <c r="E1554" s="199">
        <v>148</v>
      </c>
      <c r="H1554"/>
    </row>
    <row r="1555" spans="1:8">
      <c r="A1555" s="198">
        <v>1554</v>
      </c>
      <c r="B1555" s="53">
        <v>40173</v>
      </c>
      <c r="C1555" s="199" t="s">
        <v>243</v>
      </c>
      <c r="D1555" s="199" t="s">
        <v>244</v>
      </c>
      <c r="E1555" s="199">
        <v>201</v>
      </c>
      <c r="H1555"/>
    </row>
    <row r="1556" spans="1:8">
      <c r="A1556" s="198">
        <v>1555</v>
      </c>
      <c r="B1556" s="53">
        <v>40174</v>
      </c>
      <c r="C1556" s="199" t="s">
        <v>243</v>
      </c>
      <c r="D1556" s="199" t="s">
        <v>251</v>
      </c>
      <c r="E1556" s="199">
        <v>1350</v>
      </c>
      <c r="H1556"/>
    </row>
    <row r="1557" spans="1:8">
      <c r="A1557" s="198">
        <v>1556</v>
      </c>
      <c r="B1557" s="53">
        <v>40174</v>
      </c>
      <c r="C1557" s="199" t="s">
        <v>239</v>
      </c>
      <c r="D1557" s="199" t="s">
        <v>240</v>
      </c>
      <c r="E1557" s="199">
        <v>280</v>
      </c>
      <c r="H1557"/>
    </row>
    <row r="1558" spans="1:8">
      <c r="A1558" s="198">
        <v>1557</v>
      </c>
      <c r="B1558" s="53">
        <v>40174</v>
      </c>
      <c r="C1558" s="199" t="s">
        <v>239</v>
      </c>
      <c r="D1558" s="199" t="s">
        <v>254</v>
      </c>
      <c r="E1558" s="199">
        <v>358</v>
      </c>
      <c r="H1558"/>
    </row>
    <row r="1559" spans="1:8">
      <c r="A1559" s="198">
        <v>1558</v>
      </c>
      <c r="B1559" s="53">
        <v>40175</v>
      </c>
      <c r="C1559" s="199" t="s">
        <v>239</v>
      </c>
      <c r="D1559" s="199" t="s">
        <v>240</v>
      </c>
      <c r="E1559" s="199">
        <v>190</v>
      </c>
      <c r="H1559"/>
    </row>
    <row r="1560" spans="1:8">
      <c r="A1560" s="198">
        <v>1559</v>
      </c>
      <c r="B1560" s="53">
        <v>40175</v>
      </c>
      <c r="C1560" s="199" t="s">
        <v>239</v>
      </c>
      <c r="D1560" s="199" t="s">
        <v>254</v>
      </c>
      <c r="E1560" s="199">
        <v>124</v>
      </c>
      <c r="H1560"/>
    </row>
    <row r="1561" spans="1:8">
      <c r="A1561" s="198">
        <v>1560</v>
      </c>
      <c r="B1561" s="53">
        <v>40176</v>
      </c>
      <c r="C1561" s="199" t="s">
        <v>239</v>
      </c>
      <c r="D1561" s="199" t="s">
        <v>254</v>
      </c>
      <c r="E1561" s="199">
        <v>146</v>
      </c>
      <c r="H1561"/>
    </row>
    <row r="1562" spans="1:8">
      <c r="A1562" s="198">
        <v>1561</v>
      </c>
      <c r="B1562" s="53">
        <v>40176</v>
      </c>
      <c r="C1562" s="199" t="s">
        <v>243</v>
      </c>
      <c r="D1562" s="199" t="s">
        <v>244</v>
      </c>
      <c r="E1562" s="199">
        <v>2040</v>
      </c>
      <c r="H1562"/>
    </row>
    <row r="1563" spans="1:8">
      <c r="A1563" s="198">
        <v>1562</v>
      </c>
      <c r="B1563" s="53">
        <v>40176</v>
      </c>
      <c r="C1563" s="199" t="s">
        <v>248</v>
      </c>
      <c r="D1563" s="199" t="s">
        <v>260</v>
      </c>
      <c r="E1563" s="199">
        <v>4990</v>
      </c>
      <c r="H1563"/>
    </row>
    <row r="1564" spans="1:8">
      <c r="A1564" s="198">
        <v>1563</v>
      </c>
      <c r="B1564" s="53">
        <v>40177</v>
      </c>
      <c r="C1564" s="199" t="s">
        <v>243</v>
      </c>
      <c r="D1564" s="199" t="s">
        <v>244</v>
      </c>
      <c r="E1564" s="199">
        <v>2721</v>
      </c>
      <c r="H1564"/>
    </row>
    <row r="1565" spans="1:8">
      <c r="A1565" s="198">
        <v>1564</v>
      </c>
      <c r="B1565" s="53">
        <v>40177</v>
      </c>
      <c r="C1565" s="199" t="s">
        <v>239</v>
      </c>
      <c r="D1565" s="199" t="s">
        <v>254</v>
      </c>
      <c r="E1565" s="199">
        <v>1631</v>
      </c>
      <c r="H1565"/>
    </row>
    <row r="1566" spans="1:8">
      <c r="A1566" s="198">
        <v>1565</v>
      </c>
      <c r="B1566" s="53">
        <v>40177</v>
      </c>
      <c r="C1566" s="199" t="s">
        <v>239</v>
      </c>
      <c r="D1566" s="199" t="s">
        <v>254</v>
      </c>
      <c r="E1566" s="199">
        <v>201</v>
      </c>
      <c r="H1566"/>
    </row>
    <row r="1567" spans="1:8">
      <c r="A1567" s="198">
        <v>1566</v>
      </c>
      <c r="B1567" s="53">
        <v>40177</v>
      </c>
      <c r="C1567" s="199" t="s">
        <v>243</v>
      </c>
      <c r="D1567" s="199" t="s">
        <v>244</v>
      </c>
      <c r="E1567" s="199">
        <v>2082</v>
      </c>
      <c r="H1567"/>
    </row>
    <row r="1568" spans="1:8">
      <c r="A1568" s="198">
        <v>1567</v>
      </c>
      <c r="B1568" s="53">
        <v>40177</v>
      </c>
      <c r="C1568" s="199" t="s">
        <v>243</v>
      </c>
      <c r="D1568" s="199" t="s">
        <v>244</v>
      </c>
      <c r="E1568" s="199">
        <v>9350</v>
      </c>
      <c r="H1568"/>
    </row>
    <row r="1569" spans="1:8">
      <c r="A1569" s="198">
        <v>1568</v>
      </c>
      <c r="B1569" s="53">
        <v>40177</v>
      </c>
      <c r="C1569" s="199" t="s">
        <v>243</v>
      </c>
      <c r="D1569" s="199" t="s">
        <v>244</v>
      </c>
      <c r="E1569" s="199">
        <v>5340</v>
      </c>
      <c r="H1569"/>
    </row>
    <row r="1570" spans="1:8">
      <c r="A1570" s="198">
        <v>1569</v>
      </c>
      <c r="B1570" s="53">
        <v>40177</v>
      </c>
      <c r="C1570" s="199" t="s">
        <v>243</v>
      </c>
      <c r="D1570" s="199" t="s">
        <v>251</v>
      </c>
      <c r="E1570" s="199">
        <v>420</v>
      </c>
      <c r="H1570"/>
    </row>
    <row r="1571" spans="1:8">
      <c r="A1571" s="198">
        <v>1570</v>
      </c>
      <c r="B1571" s="53">
        <v>40177</v>
      </c>
      <c r="C1571" s="199" t="s">
        <v>245</v>
      </c>
      <c r="D1571" s="199" t="s">
        <v>246</v>
      </c>
      <c r="E1571" s="199">
        <v>100</v>
      </c>
      <c r="H1571"/>
    </row>
    <row r="1572" spans="1:8">
      <c r="A1572" s="198">
        <v>1571</v>
      </c>
      <c r="B1572" s="53">
        <v>40178</v>
      </c>
      <c r="C1572" s="199" t="s">
        <v>239</v>
      </c>
      <c r="D1572" s="199" t="s">
        <v>240</v>
      </c>
      <c r="E1572" s="199">
        <v>1284</v>
      </c>
      <c r="H1572"/>
    </row>
    <row r="1573" spans="1:8">
      <c r="A1573" s="198">
        <v>1572</v>
      </c>
      <c r="B1573" s="53">
        <v>40178</v>
      </c>
      <c r="C1573" s="199" t="s">
        <v>239</v>
      </c>
      <c r="D1573" s="199" t="s">
        <v>240</v>
      </c>
      <c r="E1573" s="199">
        <v>1664</v>
      </c>
      <c r="H1573"/>
    </row>
    <row r="1574" spans="1:8">
      <c r="A1574" s="198">
        <v>1573</v>
      </c>
      <c r="B1574" s="53">
        <v>40178</v>
      </c>
      <c r="C1574" s="199" t="s">
        <v>248</v>
      </c>
      <c r="D1574" s="199" t="s">
        <v>248</v>
      </c>
      <c r="E1574" s="199">
        <v>530</v>
      </c>
      <c r="H1574"/>
    </row>
    <row r="1575" spans="1:8">
      <c r="A1575" s="198">
        <v>1574</v>
      </c>
      <c r="B1575" s="53">
        <v>40178</v>
      </c>
      <c r="C1575" s="199" t="s">
        <v>241</v>
      </c>
      <c r="D1575" s="199" t="s">
        <v>247</v>
      </c>
      <c r="E1575" s="199">
        <v>347</v>
      </c>
      <c r="H1575"/>
    </row>
    <row r="1576" spans="1:8">
      <c r="E1576" s="56"/>
      <c r="H1576"/>
    </row>
    <row r="1577" spans="1:8">
      <c r="E1577" s="56"/>
      <c r="H1577"/>
    </row>
    <row r="1578" spans="1:8">
      <c r="H1578"/>
    </row>
    <row r="1579" spans="1:8">
      <c r="A1579" s="57"/>
      <c r="B1579" s="57"/>
      <c r="H1579"/>
    </row>
    <row r="1580" spans="1:8">
      <c r="A1580" s="57"/>
      <c r="B1580" s="57"/>
      <c r="H1580"/>
    </row>
    <row r="1581" spans="1:8">
      <c r="H1581"/>
    </row>
    <row r="1582" spans="1:8">
      <c r="H1582"/>
    </row>
    <row r="1583" spans="1:8">
      <c r="H1583"/>
    </row>
  </sheetData>
  <dataValidations count="2">
    <dataValidation type="list" allowBlank="1" showInputMessage="1" showErrorMessage="1" sqref="D65537:D67110 D131073:D132646 D196609:D198182 D262145:D263718 D327681:D329254 D393217:D394790 D458753:D460326 D524289:D525862 D589825:D591398 D655361:D656934 D720897:D722470 D786433:D788006 D851969:D853542 D917505:D919078 D983041:D984614 H65537:H67110 H131073:H132646 H196609:H198182 H262145:H263718 H327681:H329254 H393217:H394790 H458753:H460326 H524289:H525862 H589825:H591398 H655361:H656934 H720897:H722470 H786433:H788006 H851969:H853542 H917505:H919078 H983041:H984614" xr:uid="{16DE5775-C13F-44A7-AD35-2E3534C142B8}">
      <formula1>Категории_расходов</formula1>
    </dataValidation>
    <dataValidation showInputMessage="1" showErrorMessage="1" errorTitle="22" promptTitle="33" sqref="C65537:C67110 C131073:C132646 C196609:C198182 C262145:C263718 C327681:C329254 C393217:C394790 C458753:C460326 C524289:C525862 C589825:C591398 C655361:C656934 C720897:C722470 C786433:C788006 C851969:C853542 C917505:C919078 C983041:C984614 C2:C1575" xr:uid="{3B2107E5-1750-4B9F-B2DB-700256B325A5}"/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F0C1D-B90C-4CB4-BEE2-20C965C1AD8C}">
  <sheetPr codeName="Лист15">
    <tabColor rgb="FF00B050"/>
  </sheetPr>
  <dimension ref="A1:N25"/>
  <sheetViews>
    <sheetView showGridLines="0" zoomScaleNormal="100" workbookViewId="0">
      <selection activeCell="G4" sqref="G4"/>
    </sheetView>
  </sheetViews>
  <sheetFormatPr defaultRowHeight="15.75"/>
  <cols>
    <col min="1" max="1" width="39.42578125" style="62" bestFit="1" customWidth="1"/>
    <col min="2" max="2" width="27.28515625" style="62" customWidth="1"/>
    <col min="3" max="3" width="19.5703125" style="62" customWidth="1"/>
    <col min="4" max="4" width="20" style="62" customWidth="1"/>
    <col min="5" max="16384" width="9.140625" style="62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686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696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197" t="s">
        <v>284</v>
      </c>
      <c r="B4" s="197" t="s">
        <v>135</v>
      </c>
      <c r="C4" s="197" t="s">
        <v>279</v>
      </c>
      <c r="D4" s="197" t="s">
        <v>280</v>
      </c>
    </row>
    <row r="5" spans="1:14">
      <c r="A5" s="200" t="s">
        <v>728</v>
      </c>
      <c r="B5" s="199" t="s">
        <v>950</v>
      </c>
      <c r="C5" s="199" t="s">
        <v>951</v>
      </c>
      <c r="D5" s="199" t="s">
        <v>952</v>
      </c>
    </row>
    <row r="6" spans="1:14">
      <c r="A6" s="201" t="s">
        <v>729</v>
      </c>
      <c r="B6" s="199" t="s">
        <v>953</v>
      </c>
      <c r="C6" s="199" t="s">
        <v>954</v>
      </c>
      <c r="D6" s="199" t="s">
        <v>955</v>
      </c>
    </row>
    <row r="7" spans="1:14">
      <c r="A7" s="200" t="s">
        <v>730</v>
      </c>
      <c r="B7" s="199" t="s">
        <v>956</v>
      </c>
      <c r="C7" s="199" t="s">
        <v>957</v>
      </c>
      <c r="D7" s="199" t="s">
        <v>958</v>
      </c>
    </row>
    <row r="8" spans="1:14">
      <c r="A8" s="201" t="s">
        <v>731</v>
      </c>
      <c r="B8" s="199" t="s">
        <v>959</v>
      </c>
      <c r="C8" s="199" t="s">
        <v>960</v>
      </c>
      <c r="D8" s="199" t="s">
        <v>961</v>
      </c>
    </row>
    <row r="9" spans="1:14">
      <c r="A9" s="200" t="s">
        <v>732</v>
      </c>
      <c r="B9" s="199" t="s">
        <v>962</v>
      </c>
      <c r="C9" s="199" t="s">
        <v>963</v>
      </c>
      <c r="D9" s="199" t="s">
        <v>964</v>
      </c>
    </row>
    <row r="10" spans="1:14">
      <c r="A10" s="201" t="s">
        <v>733</v>
      </c>
      <c r="B10" s="199" t="s">
        <v>965</v>
      </c>
      <c r="C10" s="199" t="s">
        <v>966</v>
      </c>
      <c r="D10" s="199" t="s">
        <v>967</v>
      </c>
    </row>
    <row r="11" spans="1:14">
      <c r="A11" s="200" t="s">
        <v>734</v>
      </c>
      <c r="B11" s="199" t="s">
        <v>968</v>
      </c>
      <c r="C11" s="199" t="s">
        <v>969</v>
      </c>
      <c r="D11" s="199" t="s">
        <v>970</v>
      </c>
    </row>
    <row r="12" spans="1:14">
      <c r="A12" s="201" t="s">
        <v>735</v>
      </c>
      <c r="B12" s="199" t="s">
        <v>971</v>
      </c>
      <c r="C12" s="199" t="s">
        <v>972</v>
      </c>
      <c r="D12" s="199" t="s">
        <v>973</v>
      </c>
    </row>
    <row r="13" spans="1:14">
      <c r="A13" s="200" t="s">
        <v>736</v>
      </c>
      <c r="B13" s="199" t="s">
        <v>974</v>
      </c>
      <c r="C13" s="199" t="s">
        <v>975</v>
      </c>
      <c r="D13" s="199" t="s">
        <v>976</v>
      </c>
    </row>
    <row r="14" spans="1:14">
      <c r="A14" s="201" t="s">
        <v>737</v>
      </c>
      <c r="B14" s="199" t="s">
        <v>977</v>
      </c>
      <c r="C14" s="199" t="s">
        <v>978</v>
      </c>
      <c r="D14" s="199" t="s">
        <v>961</v>
      </c>
    </row>
    <row r="15" spans="1:14">
      <c r="A15" s="200" t="s">
        <v>738</v>
      </c>
      <c r="B15" s="199" t="s">
        <v>979</v>
      </c>
      <c r="C15" s="199" t="s">
        <v>980</v>
      </c>
      <c r="D15" s="199" t="s">
        <v>981</v>
      </c>
    </row>
    <row r="16" spans="1:14">
      <c r="A16" s="201" t="s">
        <v>739</v>
      </c>
      <c r="B16" s="199" t="s">
        <v>982</v>
      </c>
      <c r="C16" s="199" t="s">
        <v>978</v>
      </c>
      <c r="D16" s="199" t="s">
        <v>970</v>
      </c>
    </row>
    <row r="17" spans="1:4">
      <c r="A17" s="200" t="s">
        <v>740</v>
      </c>
      <c r="B17" s="199" t="s">
        <v>983</v>
      </c>
      <c r="C17" s="199" t="s">
        <v>963</v>
      </c>
      <c r="D17" s="199" t="s">
        <v>984</v>
      </c>
    </row>
    <row r="18" spans="1:4">
      <c r="A18" s="201" t="s">
        <v>741</v>
      </c>
      <c r="B18" s="199" t="s">
        <v>985</v>
      </c>
      <c r="C18" s="199" t="s">
        <v>986</v>
      </c>
      <c r="D18" s="199" t="s">
        <v>967</v>
      </c>
    </row>
    <row r="19" spans="1:4">
      <c r="A19" s="200" t="s">
        <v>742</v>
      </c>
      <c r="B19" s="199" t="s">
        <v>987</v>
      </c>
      <c r="C19" s="199" t="s">
        <v>988</v>
      </c>
      <c r="D19" s="199" t="s">
        <v>989</v>
      </c>
    </row>
    <row r="20" spans="1:4">
      <c r="A20" s="202" t="s">
        <v>743</v>
      </c>
      <c r="B20" s="199" t="s">
        <v>990</v>
      </c>
      <c r="C20" s="199" t="s">
        <v>991</v>
      </c>
      <c r="D20" s="199" t="s">
        <v>973</v>
      </c>
    </row>
    <row r="21" spans="1:4">
      <c r="A21" s="200" t="s">
        <v>744</v>
      </c>
      <c r="B21" s="199" t="s">
        <v>992</v>
      </c>
      <c r="C21" s="199" t="s">
        <v>993</v>
      </c>
      <c r="D21" s="199" t="s">
        <v>994</v>
      </c>
    </row>
    <row r="22" spans="1:4">
      <c r="A22" s="201" t="s">
        <v>745</v>
      </c>
      <c r="B22" s="199" t="s">
        <v>995</v>
      </c>
      <c r="C22" s="199" t="s">
        <v>996</v>
      </c>
      <c r="D22" s="199" t="s">
        <v>997</v>
      </c>
    </row>
    <row r="23" spans="1:4">
      <c r="A23" s="200" t="s">
        <v>746</v>
      </c>
      <c r="B23" s="199" t="s">
        <v>998</v>
      </c>
      <c r="C23" s="199" t="s">
        <v>972</v>
      </c>
      <c r="D23" s="199" t="s">
        <v>973</v>
      </c>
    </row>
    <row r="24" spans="1:4">
      <c r="A24" s="201" t="s">
        <v>747</v>
      </c>
      <c r="B24" s="199" t="s">
        <v>999</v>
      </c>
      <c r="C24" s="199" t="s">
        <v>1000</v>
      </c>
      <c r="D24" s="199" t="s">
        <v>970</v>
      </c>
    </row>
    <row r="25" spans="1:4">
      <c r="A25" s="200" t="s">
        <v>748</v>
      </c>
      <c r="B25" s="199" t="s">
        <v>1001</v>
      </c>
      <c r="C25" s="199" t="s">
        <v>1002</v>
      </c>
      <c r="D25" s="199" t="s">
        <v>1003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94406-B818-4323-A0A8-127836E64831}">
  <sheetPr codeName="Лист16">
    <tabColor rgb="FF00B0F0"/>
  </sheetPr>
  <dimension ref="A1:Q12"/>
  <sheetViews>
    <sheetView showGridLines="0" zoomScale="50" zoomScaleNormal="50" workbookViewId="0">
      <selection activeCell="H12" sqref="A4:H12"/>
    </sheetView>
  </sheetViews>
  <sheetFormatPr defaultRowHeight="15"/>
  <cols>
    <col min="1" max="1" width="41.85546875" customWidth="1"/>
    <col min="2" max="2" width="21.5703125" customWidth="1"/>
    <col min="3" max="3" width="10.85546875" customWidth="1"/>
    <col min="4" max="4" width="17.140625" customWidth="1"/>
    <col min="5" max="5" width="21.7109375" customWidth="1"/>
    <col min="6" max="6" width="25.28515625" bestFit="1" customWidth="1"/>
    <col min="7" max="7" width="13.28515625" customWidth="1"/>
    <col min="8" max="8" width="12.85546875" customWidth="1"/>
  </cols>
  <sheetData>
    <row r="1" spans="1:17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7" ht="18.75" thickTop="1" thickBot="1">
      <c r="A2" s="252" t="s">
        <v>697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7" ht="33.75" customHeight="1" thickTop="1">
      <c r="A3" s="251" t="s">
        <v>698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7" s="51" customFormat="1" ht="31.5" customHeight="1">
      <c r="A4" s="218" t="s">
        <v>288</v>
      </c>
      <c r="B4" s="219" t="s">
        <v>289</v>
      </c>
      <c r="C4" s="219" t="s">
        <v>358</v>
      </c>
      <c r="D4" s="219" t="s">
        <v>359</v>
      </c>
      <c r="E4" s="219" t="s">
        <v>360</v>
      </c>
      <c r="F4" s="219" t="s">
        <v>361</v>
      </c>
      <c r="G4" s="219" t="s">
        <v>362</v>
      </c>
      <c r="H4" s="219" t="s">
        <v>290</v>
      </c>
      <c r="J4" s="218"/>
      <c r="K4" s="219"/>
      <c r="L4" s="219"/>
      <c r="M4" s="219"/>
      <c r="N4" s="219"/>
      <c r="O4" s="219"/>
      <c r="P4" s="219"/>
      <c r="Q4" s="219"/>
    </row>
    <row r="5" spans="1:17">
      <c r="A5" s="220" t="s">
        <v>291</v>
      </c>
      <c r="B5" s="220">
        <v>1</v>
      </c>
      <c r="C5" s="221">
        <v>600</v>
      </c>
      <c r="D5" s="221">
        <v>10</v>
      </c>
      <c r="E5" s="222">
        <v>7.0000000000000007E-2</v>
      </c>
      <c r="F5" s="222">
        <v>0.2</v>
      </c>
      <c r="G5" s="221">
        <f t="shared" ref="G5:G6" si="0">(C5+D5+C5*E5/100+C5*F5/100)*B5</f>
        <v>611.62</v>
      </c>
      <c r="H5" s="220" t="s">
        <v>292</v>
      </c>
      <c r="J5" s="220"/>
      <c r="K5" s="220"/>
      <c r="L5" s="221"/>
      <c r="M5" s="221"/>
      <c r="N5" s="222"/>
      <c r="O5" s="222"/>
      <c r="P5" s="221"/>
      <c r="Q5" s="220"/>
    </row>
    <row r="6" spans="1:17">
      <c r="A6" s="220" t="s">
        <v>293</v>
      </c>
      <c r="B6" s="220">
        <v>1</v>
      </c>
      <c r="C6" s="221">
        <v>100</v>
      </c>
      <c r="D6" s="221">
        <v>10</v>
      </c>
      <c r="E6" s="222">
        <v>7.0000000000000007E-2</v>
      </c>
      <c r="F6" s="222">
        <v>0.2</v>
      </c>
      <c r="G6" s="221">
        <f t="shared" si="0"/>
        <v>110.27</v>
      </c>
      <c r="H6" s="220" t="s">
        <v>292</v>
      </c>
      <c r="J6" s="220"/>
      <c r="K6" s="220"/>
      <c r="L6" s="221"/>
      <c r="M6" s="221"/>
      <c r="N6" s="222"/>
      <c r="O6" s="222"/>
      <c r="P6" s="221"/>
      <c r="Q6" s="220"/>
    </row>
    <row r="7" spans="1:17">
      <c r="A7" s="220" t="s">
        <v>287</v>
      </c>
      <c r="B7" s="220">
        <v>1</v>
      </c>
      <c r="C7" s="221">
        <v>50</v>
      </c>
      <c r="D7" s="221">
        <v>2</v>
      </c>
      <c r="E7" s="222">
        <v>0.05</v>
      </c>
      <c r="F7" s="222">
        <v>0.15</v>
      </c>
      <c r="G7" s="221">
        <f t="shared" ref="G7:G12" si="1">(C7+D7+C7*E7/100+C7*F7/100)*B7</f>
        <v>52.1</v>
      </c>
      <c r="H7" s="220" t="s">
        <v>292</v>
      </c>
      <c r="J7" s="220"/>
      <c r="K7" s="220"/>
      <c r="L7" s="221"/>
      <c r="M7" s="221"/>
      <c r="N7" s="222"/>
      <c r="O7" s="222"/>
      <c r="P7" s="221"/>
      <c r="Q7" s="220"/>
    </row>
    <row r="8" spans="1:17">
      <c r="A8" s="220" t="s">
        <v>294</v>
      </c>
      <c r="B8" s="220">
        <v>1</v>
      </c>
      <c r="C8" s="221">
        <v>50</v>
      </c>
      <c r="D8" s="221">
        <v>0</v>
      </c>
      <c r="E8" s="222">
        <v>0.03</v>
      </c>
      <c r="F8" s="222">
        <v>0.3</v>
      </c>
      <c r="G8" s="221">
        <f t="shared" si="1"/>
        <v>50.164999999999999</v>
      </c>
      <c r="H8" s="220" t="s">
        <v>292</v>
      </c>
      <c r="J8" s="220"/>
      <c r="K8" s="220"/>
      <c r="L8" s="221"/>
      <c r="M8" s="221"/>
      <c r="N8" s="222"/>
      <c r="O8" s="222"/>
      <c r="P8" s="221"/>
      <c r="Q8" s="220"/>
    </row>
    <row r="9" spans="1:17">
      <c r="A9" s="220" t="s">
        <v>295</v>
      </c>
      <c r="B9" s="220">
        <v>5</v>
      </c>
      <c r="C9" s="221">
        <v>1</v>
      </c>
      <c r="D9" s="221">
        <v>0</v>
      </c>
      <c r="E9" s="222">
        <v>0.05</v>
      </c>
      <c r="F9" s="222">
        <v>0.1</v>
      </c>
      <c r="G9" s="221">
        <f t="shared" si="1"/>
        <v>5.0074999999999994</v>
      </c>
      <c r="H9" s="220" t="s">
        <v>281</v>
      </c>
      <c r="J9" s="220"/>
      <c r="K9" s="220"/>
      <c r="L9" s="221"/>
      <c r="M9" s="221"/>
      <c r="N9" s="222"/>
      <c r="O9" s="222"/>
      <c r="P9" s="221"/>
      <c r="Q9" s="220"/>
    </row>
    <row r="10" spans="1:17">
      <c r="A10" s="220" t="s">
        <v>296</v>
      </c>
      <c r="B10" s="220">
        <v>1</v>
      </c>
      <c r="C10" s="221">
        <v>100</v>
      </c>
      <c r="D10" s="221">
        <v>10</v>
      </c>
      <c r="E10" s="222">
        <v>0.08</v>
      </c>
      <c r="F10" s="222">
        <v>0.12</v>
      </c>
      <c r="G10" s="221">
        <f t="shared" si="1"/>
        <v>110.2</v>
      </c>
      <c r="H10" s="220" t="s">
        <v>292</v>
      </c>
      <c r="J10" s="220"/>
      <c r="K10" s="220"/>
      <c r="L10" s="221"/>
      <c r="M10" s="221"/>
      <c r="N10" s="222"/>
      <c r="O10" s="222"/>
      <c r="P10" s="221"/>
      <c r="Q10" s="220"/>
    </row>
    <row r="11" spans="1:17">
      <c r="A11" s="220" t="s">
        <v>297</v>
      </c>
      <c r="B11" s="220">
        <v>1</v>
      </c>
      <c r="C11" s="221">
        <v>50</v>
      </c>
      <c r="D11" s="221">
        <v>10</v>
      </c>
      <c r="E11" s="222">
        <v>0.1</v>
      </c>
      <c r="F11" s="222">
        <v>0.2</v>
      </c>
      <c r="G11" s="221">
        <f t="shared" si="1"/>
        <v>60.15</v>
      </c>
      <c r="H11" s="220" t="s">
        <v>292</v>
      </c>
      <c r="J11" s="220"/>
      <c r="K11" s="220"/>
      <c r="L11" s="221"/>
      <c r="M11" s="221"/>
      <c r="N11" s="222"/>
      <c r="O11" s="222"/>
      <c r="P11" s="221"/>
      <c r="Q11" s="220"/>
    </row>
    <row r="12" spans="1:17">
      <c r="A12" s="220" t="s">
        <v>298</v>
      </c>
      <c r="B12" s="220">
        <v>1</v>
      </c>
      <c r="C12" s="221">
        <v>100</v>
      </c>
      <c r="D12" s="221">
        <v>15</v>
      </c>
      <c r="E12" s="222">
        <v>0.01</v>
      </c>
      <c r="F12" s="222">
        <v>0.3</v>
      </c>
      <c r="G12" s="221">
        <f t="shared" si="1"/>
        <v>115.31</v>
      </c>
      <c r="H12" s="220" t="s">
        <v>292</v>
      </c>
      <c r="J12" s="220"/>
      <c r="K12" s="220"/>
      <c r="L12" s="221"/>
      <c r="M12" s="221"/>
      <c r="N12" s="222"/>
      <c r="O12" s="222"/>
      <c r="P12" s="221"/>
      <c r="Q12" s="220"/>
    </row>
  </sheetData>
  <mergeCells count="3">
    <mergeCell ref="A1:N1"/>
    <mergeCell ref="A2:N2"/>
    <mergeCell ref="A3:N3"/>
  </mergeCells>
  <dataValidations count="1">
    <dataValidation type="list" showInputMessage="1" showErrorMessage="1" errorTitle="Ошибка ввода единиц измерения!" error="Выберите значение из списка!" promptTitle="Единица измерения." prompt="Выберите значение из списка." sqref="H5:H12" xr:uid="{62ED077B-310F-46E6-AA55-1C5A7D4F338E}">
      <formula1>"шт.,м"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1F6C-6692-4B9B-9FF8-10CDA65BA4E4}">
  <sheetPr codeName="Лист17">
    <tabColor rgb="FF00B0F0"/>
    <pageSetUpPr fitToPage="1"/>
  </sheetPr>
  <dimension ref="A1:F27"/>
  <sheetViews>
    <sheetView zoomScale="75" zoomScaleNormal="75" workbookViewId="0">
      <selection activeCell="C22" sqref="C22"/>
    </sheetView>
  </sheetViews>
  <sheetFormatPr defaultRowHeight="12.75"/>
  <cols>
    <col min="1" max="1" width="28.85546875" style="64" customWidth="1"/>
    <col min="2" max="2" width="42.85546875" style="64" customWidth="1"/>
    <col min="3" max="3" width="16" style="64" customWidth="1"/>
    <col min="4" max="4" width="8.140625" style="64" customWidth="1"/>
    <col min="5" max="5" width="9.140625" style="64"/>
    <col min="6" max="6" width="14.5703125" style="64" customWidth="1"/>
    <col min="7" max="256" width="9.140625" style="64"/>
    <col min="257" max="257" width="39.7109375" style="64" customWidth="1"/>
    <col min="258" max="512" width="9.140625" style="64"/>
    <col min="513" max="513" width="39.7109375" style="64" customWidth="1"/>
    <col min="514" max="768" width="9.140625" style="64"/>
    <col min="769" max="769" width="39.7109375" style="64" customWidth="1"/>
    <col min="770" max="1024" width="9.140625" style="64"/>
    <col min="1025" max="1025" width="39.7109375" style="64" customWidth="1"/>
    <col min="1026" max="1280" width="9.140625" style="64"/>
    <col min="1281" max="1281" width="39.7109375" style="64" customWidth="1"/>
    <col min="1282" max="1536" width="9.140625" style="64"/>
    <col min="1537" max="1537" width="39.7109375" style="64" customWidth="1"/>
    <col min="1538" max="1792" width="9.140625" style="64"/>
    <col min="1793" max="1793" width="39.7109375" style="64" customWidth="1"/>
    <col min="1794" max="2048" width="9.140625" style="64"/>
    <col min="2049" max="2049" width="39.7109375" style="64" customWidth="1"/>
    <col min="2050" max="2304" width="9.140625" style="64"/>
    <col min="2305" max="2305" width="39.7109375" style="64" customWidth="1"/>
    <col min="2306" max="2560" width="9.140625" style="64"/>
    <col min="2561" max="2561" width="39.7109375" style="64" customWidth="1"/>
    <col min="2562" max="2816" width="9.140625" style="64"/>
    <col min="2817" max="2817" width="39.7109375" style="64" customWidth="1"/>
    <col min="2818" max="3072" width="9.140625" style="64"/>
    <col min="3073" max="3073" width="39.7109375" style="64" customWidth="1"/>
    <col min="3074" max="3328" width="9.140625" style="64"/>
    <col min="3329" max="3329" width="39.7109375" style="64" customWidth="1"/>
    <col min="3330" max="3584" width="9.140625" style="64"/>
    <col min="3585" max="3585" width="39.7109375" style="64" customWidth="1"/>
    <col min="3586" max="3840" width="9.140625" style="64"/>
    <col min="3841" max="3841" width="39.7109375" style="64" customWidth="1"/>
    <col min="3842" max="4096" width="9.140625" style="64"/>
    <col min="4097" max="4097" width="39.7109375" style="64" customWidth="1"/>
    <col min="4098" max="4352" width="9.140625" style="64"/>
    <col min="4353" max="4353" width="39.7109375" style="64" customWidth="1"/>
    <col min="4354" max="4608" width="9.140625" style="64"/>
    <col min="4609" max="4609" width="39.7109375" style="64" customWidth="1"/>
    <col min="4610" max="4864" width="9.140625" style="64"/>
    <col min="4865" max="4865" width="39.7109375" style="64" customWidth="1"/>
    <col min="4866" max="5120" width="9.140625" style="64"/>
    <col min="5121" max="5121" width="39.7109375" style="64" customWidth="1"/>
    <col min="5122" max="5376" width="9.140625" style="64"/>
    <col min="5377" max="5377" width="39.7109375" style="64" customWidth="1"/>
    <col min="5378" max="5632" width="9.140625" style="64"/>
    <col min="5633" max="5633" width="39.7109375" style="64" customWidth="1"/>
    <col min="5634" max="5888" width="9.140625" style="64"/>
    <col min="5889" max="5889" width="39.7109375" style="64" customWidth="1"/>
    <col min="5890" max="6144" width="9.140625" style="64"/>
    <col min="6145" max="6145" width="39.7109375" style="64" customWidth="1"/>
    <col min="6146" max="6400" width="9.140625" style="64"/>
    <col min="6401" max="6401" width="39.7109375" style="64" customWidth="1"/>
    <col min="6402" max="6656" width="9.140625" style="64"/>
    <col min="6657" max="6657" width="39.7109375" style="64" customWidth="1"/>
    <col min="6658" max="6912" width="9.140625" style="64"/>
    <col min="6913" max="6913" width="39.7109375" style="64" customWidth="1"/>
    <col min="6914" max="7168" width="9.140625" style="64"/>
    <col min="7169" max="7169" width="39.7109375" style="64" customWidth="1"/>
    <col min="7170" max="7424" width="9.140625" style="64"/>
    <col min="7425" max="7425" width="39.7109375" style="64" customWidth="1"/>
    <col min="7426" max="7680" width="9.140625" style="64"/>
    <col min="7681" max="7681" width="39.7109375" style="64" customWidth="1"/>
    <col min="7682" max="7936" width="9.140625" style="64"/>
    <col min="7937" max="7937" width="39.7109375" style="64" customWidth="1"/>
    <col min="7938" max="8192" width="9.140625" style="64"/>
    <col min="8193" max="8193" width="39.7109375" style="64" customWidth="1"/>
    <col min="8194" max="8448" width="9.140625" style="64"/>
    <col min="8449" max="8449" width="39.7109375" style="64" customWidth="1"/>
    <col min="8450" max="8704" width="9.140625" style="64"/>
    <col min="8705" max="8705" width="39.7109375" style="64" customWidth="1"/>
    <col min="8706" max="8960" width="9.140625" style="64"/>
    <col min="8961" max="8961" width="39.7109375" style="64" customWidth="1"/>
    <col min="8962" max="9216" width="9.140625" style="64"/>
    <col min="9217" max="9217" width="39.7109375" style="64" customWidth="1"/>
    <col min="9218" max="9472" width="9.140625" style="64"/>
    <col min="9473" max="9473" width="39.7109375" style="64" customWidth="1"/>
    <col min="9474" max="9728" width="9.140625" style="64"/>
    <col min="9729" max="9729" width="39.7109375" style="64" customWidth="1"/>
    <col min="9730" max="9984" width="9.140625" style="64"/>
    <col min="9985" max="9985" width="39.7109375" style="64" customWidth="1"/>
    <col min="9986" max="10240" width="9.140625" style="64"/>
    <col min="10241" max="10241" width="39.7109375" style="64" customWidth="1"/>
    <col min="10242" max="10496" width="9.140625" style="64"/>
    <col min="10497" max="10497" width="39.7109375" style="64" customWidth="1"/>
    <col min="10498" max="10752" width="9.140625" style="64"/>
    <col min="10753" max="10753" width="39.7109375" style="64" customWidth="1"/>
    <col min="10754" max="11008" width="9.140625" style="64"/>
    <col min="11009" max="11009" width="39.7109375" style="64" customWidth="1"/>
    <col min="11010" max="11264" width="9.140625" style="64"/>
    <col min="11265" max="11265" width="39.7109375" style="64" customWidth="1"/>
    <col min="11266" max="11520" width="9.140625" style="64"/>
    <col min="11521" max="11521" width="39.7109375" style="64" customWidth="1"/>
    <col min="11522" max="11776" width="9.140625" style="64"/>
    <col min="11777" max="11777" width="39.7109375" style="64" customWidth="1"/>
    <col min="11778" max="12032" width="9.140625" style="64"/>
    <col min="12033" max="12033" width="39.7109375" style="64" customWidth="1"/>
    <col min="12034" max="12288" width="9.140625" style="64"/>
    <col min="12289" max="12289" width="39.7109375" style="64" customWidth="1"/>
    <col min="12290" max="12544" width="9.140625" style="64"/>
    <col min="12545" max="12545" width="39.7109375" style="64" customWidth="1"/>
    <col min="12546" max="12800" width="9.140625" style="64"/>
    <col min="12801" max="12801" width="39.7109375" style="64" customWidth="1"/>
    <col min="12802" max="13056" width="9.140625" style="64"/>
    <col min="13057" max="13057" width="39.7109375" style="64" customWidth="1"/>
    <col min="13058" max="13312" width="9.140625" style="64"/>
    <col min="13313" max="13313" width="39.7109375" style="64" customWidth="1"/>
    <col min="13314" max="13568" width="9.140625" style="64"/>
    <col min="13569" max="13569" width="39.7109375" style="64" customWidth="1"/>
    <col min="13570" max="13824" width="9.140625" style="64"/>
    <col min="13825" max="13825" width="39.7109375" style="64" customWidth="1"/>
    <col min="13826" max="14080" width="9.140625" style="64"/>
    <col min="14081" max="14081" width="39.7109375" style="64" customWidth="1"/>
    <col min="14082" max="14336" width="9.140625" style="64"/>
    <col min="14337" max="14337" width="39.7109375" style="64" customWidth="1"/>
    <col min="14338" max="14592" width="9.140625" style="64"/>
    <col min="14593" max="14593" width="39.7109375" style="64" customWidth="1"/>
    <col min="14594" max="14848" width="9.140625" style="64"/>
    <col min="14849" max="14849" width="39.7109375" style="64" customWidth="1"/>
    <col min="14850" max="15104" width="9.140625" style="64"/>
    <col min="15105" max="15105" width="39.7109375" style="64" customWidth="1"/>
    <col min="15106" max="15360" width="9.140625" style="64"/>
    <col min="15361" max="15361" width="39.7109375" style="64" customWidth="1"/>
    <col min="15362" max="15616" width="9.140625" style="64"/>
    <col min="15617" max="15617" width="39.7109375" style="64" customWidth="1"/>
    <col min="15618" max="15872" width="9.140625" style="64"/>
    <col min="15873" max="15873" width="39.7109375" style="64" customWidth="1"/>
    <col min="15874" max="16128" width="9.140625" style="64"/>
    <col min="16129" max="16129" width="39.7109375" style="64" customWidth="1"/>
    <col min="16130" max="16384" width="9.140625" style="64"/>
  </cols>
  <sheetData>
    <row r="1" spans="1:6" ht="31.5" customHeight="1">
      <c r="A1" s="254" t="s">
        <v>107</v>
      </c>
      <c r="B1" s="255"/>
    </row>
    <row r="2" spans="1:6" ht="15.75">
      <c r="A2" s="15" t="s">
        <v>108</v>
      </c>
      <c r="B2" s="16" t="s">
        <v>109</v>
      </c>
      <c r="F2" s="65"/>
    </row>
    <row r="3" spans="1:6">
      <c r="A3" s="17" t="s">
        <v>110</v>
      </c>
      <c r="B3" s="18" t="s">
        <v>111</v>
      </c>
      <c r="F3" s="65"/>
    </row>
    <row r="4" spans="1:6">
      <c r="A4" s="17" t="s">
        <v>112</v>
      </c>
      <c r="B4" s="19" t="s">
        <v>113</v>
      </c>
      <c r="F4" s="65"/>
    </row>
    <row r="5" spans="1:6">
      <c r="A5" s="17" t="s">
        <v>114</v>
      </c>
      <c r="B5" s="19" t="s">
        <v>115</v>
      </c>
      <c r="F5" s="65"/>
    </row>
    <row r="6" spans="1:6">
      <c r="A6" s="17" t="s">
        <v>116</v>
      </c>
      <c r="B6" s="19" t="s">
        <v>117</v>
      </c>
      <c r="F6" s="65"/>
    </row>
    <row r="7" spans="1:6">
      <c r="A7" s="17" t="s">
        <v>118</v>
      </c>
      <c r="B7" s="19" t="s">
        <v>119</v>
      </c>
      <c r="F7" s="65"/>
    </row>
    <row r="8" spans="1:6">
      <c r="A8" s="17" t="s">
        <v>120</v>
      </c>
      <c r="B8" s="19" t="s">
        <v>121</v>
      </c>
      <c r="F8" s="65"/>
    </row>
    <row r="9" spans="1:6">
      <c r="A9" s="17" t="s">
        <v>122</v>
      </c>
      <c r="B9" s="19" t="s">
        <v>123</v>
      </c>
      <c r="F9" s="65"/>
    </row>
    <row r="10" spans="1:6">
      <c r="A10" s="17" t="s">
        <v>124</v>
      </c>
      <c r="B10" s="19" t="s">
        <v>125</v>
      </c>
      <c r="F10" s="65"/>
    </row>
    <row r="11" spans="1:6">
      <c r="A11" s="17" t="s">
        <v>126</v>
      </c>
      <c r="B11" s="20" t="s">
        <v>127</v>
      </c>
      <c r="F11" s="65"/>
    </row>
    <row r="12" spans="1:6">
      <c r="A12" s="21"/>
      <c r="B12" s="21"/>
    </row>
    <row r="13" spans="1:6">
      <c r="A13" s="21"/>
      <c r="B13" s="21"/>
    </row>
    <row r="14" spans="1:6" ht="25.5">
      <c r="A14" s="17" t="s">
        <v>128</v>
      </c>
      <c r="B14" s="22">
        <v>32</v>
      </c>
    </row>
    <row r="15" spans="1:6">
      <c r="A15" s="17" t="s">
        <v>129</v>
      </c>
      <c r="B15" s="23">
        <v>0.18</v>
      </c>
    </row>
    <row r="16" spans="1:6">
      <c r="A16" s="17" t="s">
        <v>130</v>
      </c>
      <c r="B16" s="24">
        <v>0.2</v>
      </c>
    </row>
    <row r="17" spans="1:5" s="66" customFormat="1">
      <c r="A17" s="21"/>
      <c r="B17" s="25"/>
    </row>
    <row r="18" spans="1:5" s="66" customFormat="1">
      <c r="A18" s="21"/>
      <c r="B18" s="26"/>
    </row>
    <row r="19" spans="1:5">
      <c r="A19" s="17" t="s">
        <v>131</v>
      </c>
      <c r="B19" s="27">
        <v>13308363.199999999</v>
      </c>
    </row>
    <row r="20" spans="1:5">
      <c r="A20" s="17" t="s">
        <v>13</v>
      </c>
      <c r="B20" s="28">
        <v>18722740.927999996</v>
      </c>
    </row>
    <row r="21" spans="1:5">
      <c r="A21" s="17" t="s">
        <v>132</v>
      </c>
      <c r="B21" s="29">
        <v>5414377.7279999945</v>
      </c>
    </row>
    <row r="27" spans="1:5">
      <c r="E27" s="65"/>
    </row>
  </sheetData>
  <mergeCells count="1">
    <mergeCell ref="A1:B1"/>
  </mergeCells>
  <printOptions horizontalCentered="1" verticalCentered="1" headings="1"/>
  <pageMargins left="0.78740157480314965" right="0.78740157480314965" top="0.78740157480314965" bottom="0.39370078740157483" header="0.31496062992125984" footer="0.31496062992125984"/>
  <pageSetup paperSize="9" orientation="landscape" cellComments="asDisplayed" verticalDpi="0" r:id="rId1"/>
  <headerFooter>
    <oddHeader>&amp;LВнутренняя спецификация проекта "1С:Ремонтная мастерская"&amp;RЛИСТ "&amp;A"</oddHeader>
    <oddFooter>&amp;L&amp;Z&amp;F&amp;R&amp;P/&amp;N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85884-3E04-44DB-8918-F2507A28F345}">
  <sheetPr codeName="Лист18">
    <tabColor rgb="FF00B0F0"/>
  </sheetPr>
  <dimension ref="A1:N11"/>
  <sheetViews>
    <sheetView workbookViewId="0">
      <selection activeCell="B8" sqref="B8"/>
    </sheetView>
  </sheetViews>
  <sheetFormatPr defaultRowHeight="15"/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697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699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68"/>
    </row>
    <row r="6" spans="1:14"/>
    <row r="11" spans="1:14">
      <c r="B11" s="203"/>
    </row>
  </sheetData>
  <mergeCells count="3">
    <mergeCell ref="A1:N1"/>
    <mergeCell ref="A2:N2"/>
    <mergeCell ref="A3:N3"/>
  </mergeCells>
  <pageMargins left="0.70866141732283472" right="0.70866141732283472" top="0.74803149606299213" bottom="0.74803149606299213" header="0.31496062992125984" footer="0.31496062992125984"/>
  <pageSetup paperSize="9" orientation="portrait" cellComments="atEnd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3AB6E-68C6-4A45-9903-468F1792BA64}">
  <sheetPr codeName="Лист19">
    <tabColor rgb="FF00B0F0"/>
  </sheetPr>
  <dimension ref="A1:N20"/>
  <sheetViews>
    <sheetView workbookViewId="0">
      <selection activeCell="A4" sqref="A4"/>
    </sheetView>
  </sheetViews>
  <sheetFormatPr defaultRowHeight="15"/>
  <cols>
    <col min="1" max="1" width="32.140625" customWidth="1"/>
    <col min="2" max="4" width="16.7109375" customWidth="1"/>
    <col min="10" max="10" width="9.140625" customWidth="1"/>
    <col min="12" max="13" width="9.140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697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700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" customHeight="1">
      <c r="A4" s="223" t="s">
        <v>299</v>
      </c>
      <c r="B4" s="223"/>
      <c r="C4" s="223"/>
      <c r="D4" s="223"/>
    </row>
    <row r="5" spans="1:14">
      <c r="A5" t="s">
        <v>300</v>
      </c>
      <c r="B5" t="s">
        <v>131</v>
      </c>
      <c r="C5" t="s">
        <v>13</v>
      </c>
      <c r="D5" t="s">
        <v>132</v>
      </c>
    </row>
    <row r="6" spans="1:14">
      <c r="A6" t="s">
        <v>301</v>
      </c>
    </row>
    <row r="7" spans="1:14">
      <c r="A7" t="s">
        <v>288</v>
      </c>
      <c r="B7">
        <v>37601.599999999999</v>
      </c>
      <c r="C7">
        <v>52473.184000000008</v>
      </c>
      <c r="D7">
        <v>14871.58400000001</v>
      </c>
    </row>
    <row r="8" spans="1:14">
      <c r="A8" t="s">
        <v>302</v>
      </c>
      <c r="B8">
        <v>6574080</v>
      </c>
      <c r="C8">
        <v>9308897.2799999975</v>
      </c>
      <c r="D8">
        <v>2734817.2799999975</v>
      </c>
    </row>
    <row r="9" spans="1:14">
      <c r="A9" t="s">
        <v>303</v>
      </c>
      <c r="B9">
        <v>6611681.5999999996</v>
      </c>
      <c r="C9">
        <v>9361370.4639999978</v>
      </c>
      <c r="D9">
        <v>2749688.8639999973</v>
      </c>
    </row>
    <row r="10" spans="1:14">
      <c r="A10" t="s">
        <v>304</v>
      </c>
    </row>
    <row r="11" spans="1:14">
      <c r="A11" t="s">
        <v>288</v>
      </c>
      <c r="B11">
        <v>37601.599999999999</v>
      </c>
      <c r="C11">
        <v>52473.184000000008</v>
      </c>
      <c r="D11">
        <v>14871.58400000001</v>
      </c>
    </row>
    <row r="12" spans="1:14">
      <c r="A12" t="s">
        <v>302</v>
      </c>
      <c r="B12">
        <v>6574080</v>
      </c>
      <c r="C12">
        <v>9308897.2799999975</v>
      </c>
      <c r="D12">
        <v>2734817.2799999975</v>
      </c>
    </row>
    <row r="13" spans="1:14">
      <c r="A13" t="s">
        <v>305</v>
      </c>
      <c r="B13">
        <v>6611681.5999999996</v>
      </c>
      <c r="C13">
        <v>9361370.4639999978</v>
      </c>
      <c r="D13">
        <v>2749688.8639999973</v>
      </c>
    </row>
    <row r="14" spans="1:14">
      <c r="A14" t="s">
        <v>306</v>
      </c>
    </row>
    <row r="15" spans="1:14">
      <c r="A15" t="s">
        <v>307</v>
      </c>
      <c r="B15">
        <v>25000</v>
      </c>
      <c r="C15">
        <v>0</v>
      </c>
      <c r="D15">
        <v>-25000</v>
      </c>
    </row>
    <row r="16" spans="1:14">
      <c r="A16" t="s">
        <v>308</v>
      </c>
      <c r="B16">
        <v>10000</v>
      </c>
      <c r="C16">
        <v>0</v>
      </c>
      <c r="D16">
        <v>-10000</v>
      </c>
    </row>
    <row r="17" spans="1:4">
      <c r="A17" t="s">
        <v>309</v>
      </c>
      <c r="B17">
        <v>30000</v>
      </c>
      <c r="C17">
        <v>0</v>
      </c>
      <c r="D17">
        <v>-30000</v>
      </c>
    </row>
    <row r="18" spans="1:4">
      <c r="A18" t="s">
        <v>310</v>
      </c>
      <c r="B18">
        <v>20000</v>
      </c>
      <c r="C18">
        <v>0</v>
      </c>
      <c r="D18">
        <v>-20000</v>
      </c>
    </row>
    <row r="19" spans="1:4">
      <c r="A19" t="s">
        <v>311</v>
      </c>
      <c r="B19">
        <v>85000</v>
      </c>
      <c r="C19">
        <v>0</v>
      </c>
      <c r="D19">
        <v>-85000</v>
      </c>
    </row>
    <row r="20" spans="1:4">
      <c r="A20" t="s">
        <v>312</v>
      </c>
      <c r="B20">
        <v>13308363.199999999</v>
      </c>
      <c r="C20">
        <v>18722740.927999996</v>
      </c>
      <c r="D20">
        <v>5414377.7279999945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4E02-1A81-4E51-A1F8-2719E84DB0D9}">
  <sheetPr codeName="Лист20">
    <tabColor rgb="FF00B0F0"/>
  </sheetPr>
  <dimension ref="A1:N4"/>
  <sheetViews>
    <sheetView workbookViewId="0">
      <selection activeCell="C6" sqref="C6"/>
    </sheetView>
  </sheetViews>
  <sheetFormatPr defaultRowHeight="15"/>
  <cols>
    <col min="1" max="1" width="32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697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33.75" customHeight="1" thickTop="1">
      <c r="A3" s="251" t="s">
        <v>701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224" t="s">
        <v>313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0AD9B-8B41-45EF-BB30-AA196EB7C611}">
  <sheetPr codeName="Лист21">
    <tabColor rgb="FF0070C0"/>
  </sheetPr>
  <dimension ref="A1:N3"/>
  <sheetViews>
    <sheetView workbookViewId="0">
      <selection activeCell="I4" sqref="I4"/>
    </sheetView>
  </sheetViews>
  <sheetFormatPr defaultRowHeight="15"/>
  <cols>
    <col min="1" max="16384" width="9.140625" style="67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702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703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CFD2-5B91-4373-84BD-4FE83B1157AF}">
  <sheetPr codeName="Лист22">
    <tabColor rgb="FF0070C0"/>
  </sheetPr>
  <dimension ref="A1:N19"/>
  <sheetViews>
    <sheetView showGridLines="0" topLeftCell="A2" zoomScaleNormal="100" workbookViewId="0">
      <selection activeCell="A6" sqref="A6"/>
    </sheetView>
  </sheetViews>
  <sheetFormatPr defaultColWidth="9.140625" defaultRowHeight="15"/>
  <cols>
    <col min="1" max="7" width="10.7109375" style="69" customWidth="1"/>
    <col min="8" max="15" width="9.140625" style="69" customWidth="1"/>
    <col min="16" max="16384" width="9.140625" style="69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702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704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257" t="s">
        <v>315</v>
      </c>
      <c r="B4" s="259" t="s">
        <v>316</v>
      </c>
      <c r="C4" s="260"/>
      <c r="D4" s="260"/>
      <c r="E4" s="260"/>
      <c r="F4" s="260"/>
      <c r="G4" s="261"/>
    </row>
    <row r="5" spans="1:14">
      <c r="A5" s="258"/>
      <c r="B5" s="70">
        <v>0.05</v>
      </c>
      <c r="C5" s="70">
        <v>0.1</v>
      </c>
      <c r="D5" s="70">
        <v>0.15</v>
      </c>
      <c r="E5" s="70">
        <v>0.2</v>
      </c>
      <c r="F5" s="70">
        <v>0.25</v>
      </c>
      <c r="G5" s="70">
        <v>0.3</v>
      </c>
    </row>
    <row r="6" spans="1:14">
      <c r="A6" s="225">
        <v>5590</v>
      </c>
      <c r="B6" s="54">
        <v>5310.5</v>
      </c>
      <c r="C6" s="54">
        <v>5031</v>
      </c>
      <c r="D6" s="54">
        <v>4751.5</v>
      </c>
      <c r="E6" s="54">
        <v>4472</v>
      </c>
      <c r="F6" s="54">
        <v>4192.5</v>
      </c>
      <c r="G6" s="54">
        <v>3912.9999999999995</v>
      </c>
    </row>
    <row r="7" spans="1:14">
      <c r="A7" s="54">
        <v>19332</v>
      </c>
      <c r="B7" s="54">
        <v>18365.399999999998</v>
      </c>
      <c r="C7" s="54">
        <v>17398.8</v>
      </c>
      <c r="D7" s="54">
        <v>16432.2</v>
      </c>
      <c r="E7" s="54">
        <v>15465.6</v>
      </c>
      <c r="F7" s="54">
        <v>14499</v>
      </c>
      <c r="G7" s="54">
        <v>13532.4</v>
      </c>
    </row>
    <row r="8" spans="1:14">
      <c r="A8" s="54">
        <v>14281</v>
      </c>
      <c r="B8" s="54">
        <v>13566.949999999999</v>
      </c>
      <c r="C8" s="54">
        <v>12852.9</v>
      </c>
      <c r="D8" s="54">
        <v>12138.85</v>
      </c>
      <c r="E8" s="54">
        <v>11424.800000000001</v>
      </c>
      <c r="F8" s="54">
        <v>10710.75</v>
      </c>
      <c r="G8" s="54">
        <v>9996.6999999999989</v>
      </c>
    </row>
    <row r="9" spans="1:14">
      <c r="A9" s="54">
        <v>9398</v>
      </c>
      <c r="B9" s="54">
        <v>8928.1</v>
      </c>
      <c r="C9" s="54">
        <v>8458.2000000000007</v>
      </c>
      <c r="D9" s="54">
        <v>7988.3</v>
      </c>
      <c r="E9" s="54">
        <v>7518.4000000000005</v>
      </c>
      <c r="F9" s="54">
        <v>7048.5</v>
      </c>
      <c r="G9" s="54">
        <v>6578.5999999999995</v>
      </c>
    </row>
    <row r="10" spans="1:14">
      <c r="A10" s="54">
        <v>14228</v>
      </c>
      <c r="B10" s="54">
        <v>13516.599999999999</v>
      </c>
      <c r="C10" s="54">
        <v>12805.2</v>
      </c>
      <c r="D10" s="54">
        <v>12093.8</v>
      </c>
      <c r="E10" s="54">
        <v>11382.400000000001</v>
      </c>
      <c r="F10" s="54">
        <v>10671</v>
      </c>
      <c r="G10" s="54">
        <v>9959.5999999999985</v>
      </c>
    </row>
    <row r="11" spans="1:14">
      <c r="A11" s="54">
        <v>11412</v>
      </c>
      <c r="B11" s="54">
        <v>10841.4</v>
      </c>
      <c r="C11" s="54">
        <v>10270.800000000001</v>
      </c>
      <c r="D11" s="54">
        <v>9700.1999999999989</v>
      </c>
      <c r="E11" s="54">
        <v>9129.6</v>
      </c>
      <c r="F11" s="54">
        <v>8559</v>
      </c>
      <c r="G11" s="54">
        <v>7988.4</v>
      </c>
    </row>
    <row r="12" spans="1:14">
      <c r="A12" s="54">
        <v>3334</v>
      </c>
      <c r="B12" s="54">
        <v>3167.2999999999997</v>
      </c>
      <c r="C12" s="54">
        <v>3000.6</v>
      </c>
      <c r="D12" s="54">
        <v>2833.9</v>
      </c>
      <c r="E12" s="54">
        <v>2667.2000000000003</v>
      </c>
      <c r="F12" s="54">
        <v>2500.5</v>
      </c>
      <c r="G12" s="54">
        <v>2333.7999999999997</v>
      </c>
    </row>
    <row r="13" spans="1:14">
      <c r="A13" s="54">
        <v>3678</v>
      </c>
      <c r="B13" s="54">
        <v>3494.1</v>
      </c>
      <c r="C13" s="54">
        <v>3310.2000000000003</v>
      </c>
      <c r="D13" s="54">
        <v>3126.2999999999997</v>
      </c>
      <c r="E13" s="54">
        <v>2942.4</v>
      </c>
      <c r="F13" s="54">
        <v>2758.5</v>
      </c>
      <c r="G13" s="54">
        <v>2574.6</v>
      </c>
    </row>
    <row r="14" spans="1:14">
      <c r="A14" s="54">
        <v>17265</v>
      </c>
      <c r="B14" s="54">
        <v>16401.75</v>
      </c>
      <c r="C14" s="54">
        <v>15538.5</v>
      </c>
      <c r="D14" s="54">
        <v>14675.25</v>
      </c>
      <c r="E14" s="54">
        <v>13812</v>
      </c>
      <c r="F14" s="54">
        <v>12948.75</v>
      </c>
      <c r="G14" s="54">
        <v>12085.5</v>
      </c>
    </row>
    <row r="15" spans="1:14">
      <c r="A15" s="54">
        <v>12662</v>
      </c>
      <c r="B15" s="54">
        <v>12028.9</v>
      </c>
      <c r="C15" s="54">
        <v>11395.800000000001</v>
      </c>
      <c r="D15" s="54">
        <v>10762.699999999999</v>
      </c>
      <c r="E15" s="54">
        <v>10129.6</v>
      </c>
      <c r="F15" s="54">
        <v>9496.5</v>
      </c>
      <c r="G15" s="54">
        <v>8863.4</v>
      </c>
    </row>
    <row r="16" spans="1:14">
      <c r="A16" s="54">
        <v>19470</v>
      </c>
      <c r="B16" s="54">
        <v>18496.5</v>
      </c>
      <c r="C16" s="54">
        <v>17523</v>
      </c>
      <c r="D16" s="54">
        <v>16549.5</v>
      </c>
      <c r="E16" s="54">
        <v>15576</v>
      </c>
      <c r="F16" s="54">
        <v>14602.5</v>
      </c>
      <c r="G16" s="54">
        <v>13629</v>
      </c>
    </row>
    <row r="17" spans="1:7">
      <c r="A17" s="54">
        <v>14967</v>
      </c>
      <c r="B17" s="54">
        <v>14218.65</v>
      </c>
      <c r="C17" s="54">
        <v>13470.300000000001</v>
      </c>
      <c r="D17" s="54">
        <v>12721.949999999999</v>
      </c>
      <c r="E17" s="54">
        <v>11973.6</v>
      </c>
      <c r="F17" s="54">
        <v>11225.25</v>
      </c>
      <c r="G17" s="54">
        <v>10476.9</v>
      </c>
    </row>
    <row r="18" spans="1:7">
      <c r="A18" s="54">
        <v>6694</v>
      </c>
      <c r="B18" s="54">
        <v>6359.2999999999993</v>
      </c>
      <c r="C18" s="54">
        <v>6024.6</v>
      </c>
      <c r="D18" s="54">
        <v>5689.9</v>
      </c>
      <c r="E18" s="54">
        <v>5355.2000000000007</v>
      </c>
      <c r="F18" s="54">
        <v>5020.5</v>
      </c>
      <c r="G18" s="54">
        <v>4685.7999999999993</v>
      </c>
    </row>
    <row r="19" spans="1:7">
      <c r="A19" s="54">
        <v>17520</v>
      </c>
      <c r="B19" s="54">
        <v>16644</v>
      </c>
      <c r="C19" s="54">
        <v>15768</v>
      </c>
      <c r="D19" s="54">
        <v>14892</v>
      </c>
      <c r="E19" s="54">
        <v>14016</v>
      </c>
      <c r="F19" s="54">
        <v>13140</v>
      </c>
      <c r="G19" s="54">
        <v>12264</v>
      </c>
    </row>
  </sheetData>
  <mergeCells count="5">
    <mergeCell ref="A4:A5"/>
    <mergeCell ref="B4:G4"/>
    <mergeCell ref="A1:N1"/>
    <mergeCell ref="A2:N2"/>
    <mergeCell ref="A3:N3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A1B4-3A52-46EF-9690-484DFFD204FA}">
  <sheetPr codeName="Лист23">
    <tabColor rgb="FF0070C0"/>
  </sheetPr>
  <dimension ref="A1:N19"/>
  <sheetViews>
    <sheetView zoomScaleNormal="100" workbookViewId="0">
      <selection activeCell="I10" sqref="I10"/>
    </sheetView>
  </sheetViews>
  <sheetFormatPr defaultColWidth="9.140625" defaultRowHeight="15"/>
  <cols>
    <col min="1" max="7" width="10.7109375" style="69" customWidth="1"/>
    <col min="8" max="15" width="9.140625" style="69" customWidth="1"/>
    <col min="16" max="16384" width="9.140625" style="69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702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705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257" t="s">
        <v>315</v>
      </c>
      <c r="B4" s="259" t="s">
        <v>316</v>
      </c>
      <c r="C4" s="260"/>
      <c r="D4" s="260"/>
      <c r="E4" s="260"/>
      <c r="F4" s="260"/>
      <c r="G4" s="261"/>
    </row>
    <row r="5" spans="1:14">
      <c r="A5" s="258"/>
      <c r="B5" s="70">
        <v>0.05</v>
      </c>
      <c r="C5" s="70">
        <v>0.1</v>
      </c>
      <c r="D5" s="70">
        <v>0.15</v>
      </c>
      <c r="E5" s="70">
        <v>0.2</v>
      </c>
      <c r="F5" s="70">
        <v>0.25</v>
      </c>
      <c r="G5" s="70">
        <v>0.3</v>
      </c>
    </row>
    <row r="6" spans="1:14">
      <c r="A6" s="226">
        <v>5590</v>
      </c>
      <c r="B6" s="54">
        <v>5310.5</v>
      </c>
      <c r="C6" s="54">
        <v>5031</v>
      </c>
      <c r="D6" s="54">
        <v>4751.5</v>
      </c>
      <c r="E6" s="226">
        <v>4472</v>
      </c>
      <c r="F6" s="54">
        <v>4192.5</v>
      </c>
      <c r="G6" s="54">
        <v>3912.9999999999995</v>
      </c>
    </row>
    <row r="7" spans="1:14">
      <c r="A7" s="226">
        <v>19332</v>
      </c>
      <c r="B7" s="54">
        <v>18365.399999999998</v>
      </c>
      <c r="C7" s="54">
        <v>17398.8</v>
      </c>
      <c r="D7" s="54">
        <v>16432.2</v>
      </c>
      <c r="E7" s="226">
        <v>15465.6</v>
      </c>
      <c r="F7" s="54">
        <v>14499</v>
      </c>
      <c r="G7" s="54">
        <v>13532.4</v>
      </c>
    </row>
    <row r="8" spans="1:14">
      <c r="A8" s="227">
        <v>14281</v>
      </c>
      <c r="B8" s="54">
        <v>13566.949999999999</v>
      </c>
      <c r="C8" s="54">
        <v>12852.9</v>
      </c>
      <c r="D8" s="54">
        <v>12138.85</v>
      </c>
      <c r="E8" s="226">
        <v>11424.800000000001</v>
      </c>
      <c r="F8" s="54">
        <v>10710.75</v>
      </c>
      <c r="G8" s="54">
        <v>9996.6999999999989</v>
      </c>
    </row>
    <row r="9" spans="1:14">
      <c r="A9" s="227">
        <v>9398</v>
      </c>
      <c r="B9" s="54">
        <v>8928.1</v>
      </c>
      <c r="C9" s="54">
        <v>8458.2000000000007</v>
      </c>
      <c r="D9" s="54">
        <v>7988.3</v>
      </c>
      <c r="E9" s="226">
        <v>7518.4000000000005</v>
      </c>
      <c r="F9" s="54">
        <v>7048.5</v>
      </c>
      <c r="G9" s="54">
        <v>6578.5999999999995</v>
      </c>
    </row>
    <row r="10" spans="1:14">
      <c r="A10" s="227">
        <v>14228</v>
      </c>
      <c r="B10" s="54">
        <v>13516.599999999999</v>
      </c>
      <c r="C10" s="54">
        <v>12805.2</v>
      </c>
      <c r="D10" s="54">
        <v>12093.8</v>
      </c>
      <c r="E10" s="226">
        <v>11382.400000000001</v>
      </c>
      <c r="F10" s="54">
        <v>10671</v>
      </c>
      <c r="G10" s="54">
        <v>9959.5999999999985</v>
      </c>
    </row>
    <row r="11" spans="1:14">
      <c r="A11" s="227">
        <v>11412</v>
      </c>
      <c r="B11" s="54">
        <v>10841.4</v>
      </c>
      <c r="C11" s="54">
        <v>10270.800000000001</v>
      </c>
      <c r="D11" s="54">
        <v>9700.1999999999989</v>
      </c>
      <c r="E11" s="54">
        <v>9129.6</v>
      </c>
      <c r="F11" s="54">
        <v>8559</v>
      </c>
      <c r="G11" s="54">
        <v>7988.4</v>
      </c>
    </row>
    <row r="12" spans="1:14">
      <c r="A12" s="227">
        <v>3334</v>
      </c>
      <c r="B12" s="54">
        <v>3167.2999999999997</v>
      </c>
      <c r="C12" s="54">
        <v>3000.6</v>
      </c>
      <c r="D12" s="54">
        <v>2833.9</v>
      </c>
      <c r="E12" s="54">
        <v>2667.2000000000003</v>
      </c>
      <c r="F12" s="54">
        <v>2500.5</v>
      </c>
      <c r="G12" s="54">
        <v>2333.7999999999997</v>
      </c>
    </row>
    <row r="13" spans="1:14">
      <c r="A13" s="227">
        <v>3678</v>
      </c>
      <c r="B13" s="54">
        <v>3494.1</v>
      </c>
      <c r="C13" s="54">
        <v>3310.2000000000003</v>
      </c>
      <c r="D13" s="54">
        <v>3126.2999999999997</v>
      </c>
      <c r="E13" s="54">
        <v>2942.4</v>
      </c>
      <c r="F13" s="54">
        <v>2758.5</v>
      </c>
      <c r="G13" s="54">
        <v>2574.6</v>
      </c>
    </row>
    <row r="14" spans="1:14">
      <c r="A14" s="227">
        <v>17265</v>
      </c>
      <c r="B14" s="54">
        <v>16401.75</v>
      </c>
      <c r="C14" s="54">
        <v>15538.5</v>
      </c>
      <c r="D14" s="54">
        <v>14675.25</v>
      </c>
      <c r="E14" s="54">
        <v>13812</v>
      </c>
      <c r="F14" s="54">
        <v>12948.75</v>
      </c>
      <c r="G14" s="54">
        <v>12085.5</v>
      </c>
    </row>
    <row r="15" spans="1:14">
      <c r="A15" s="227">
        <v>12662</v>
      </c>
      <c r="B15" s="54">
        <v>12028.9</v>
      </c>
      <c r="C15" s="54">
        <v>11395.800000000001</v>
      </c>
      <c r="D15" s="54">
        <v>10762.699999999999</v>
      </c>
      <c r="E15" s="54">
        <v>10129.6</v>
      </c>
      <c r="F15" s="54">
        <v>9496.5</v>
      </c>
      <c r="G15" s="54">
        <v>8863.4</v>
      </c>
    </row>
    <row r="16" spans="1:14">
      <c r="A16" s="227">
        <v>19470</v>
      </c>
      <c r="B16" s="54">
        <v>18496.5</v>
      </c>
      <c r="C16" s="54">
        <v>17523</v>
      </c>
      <c r="D16" s="54">
        <v>16549.5</v>
      </c>
      <c r="E16" s="54">
        <v>15576</v>
      </c>
      <c r="F16" s="54">
        <v>14602.5</v>
      </c>
      <c r="G16" s="54">
        <v>13629</v>
      </c>
    </row>
    <row r="17" spans="1:7">
      <c r="A17" s="227">
        <v>14967</v>
      </c>
      <c r="B17" s="54">
        <v>14218.65</v>
      </c>
      <c r="C17" s="54">
        <v>13470.300000000001</v>
      </c>
      <c r="D17" s="54">
        <v>12721.949999999999</v>
      </c>
      <c r="E17" s="54">
        <v>11973.6</v>
      </c>
      <c r="F17" s="54">
        <v>11225.25</v>
      </c>
      <c r="G17" s="54">
        <v>10476.9</v>
      </c>
    </row>
    <row r="18" spans="1:7">
      <c r="A18" s="227">
        <v>6694</v>
      </c>
      <c r="B18" s="54">
        <v>6359.2999999999993</v>
      </c>
      <c r="C18" s="54">
        <v>6024.6</v>
      </c>
      <c r="D18" s="54">
        <v>5689.9</v>
      </c>
      <c r="E18" s="54">
        <v>5355.2000000000007</v>
      </c>
      <c r="F18" s="54">
        <v>5020.5</v>
      </c>
      <c r="G18" s="54">
        <v>4685.7999999999993</v>
      </c>
    </row>
    <row r="19" spans="1:7">
      <c r="A19" s="227">
        <v>17520</v>
      </c>
      <c r="B19" s="54">
        <v>16644</v>
      </c>
      <c r="C19" s="54">
        <v>15768</v>
      </c>
      <c r="D19" s="54">
        <v>14892</v>
      </c>
      <c r="E19" s="54">
        <v>14016</v>
      </c>
      <c r="F19" s="54">
        <v>13140</v>
      </c>
      <c r="G19" s="54">
        <v>12264</v>
      </c>
    </row>
  </sheetData>
  <mergeCells count="5">
    <mergeCell ref="A4:A5"/>
    <mergeCell ref="B4:G4"/>
    <mergeCell ref="A1:N1"/>
    <mergeCell ref="A2:N2"/>
    <mergeCell ref="A3:N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Рубли">
                <anchor moveWithCells="1" sizeWithCells="1">
                  <from>
                    <xdr:col>7</xdr:col>
                    <xdr:colOff>600075</xdr:colOff>
                    <xdr:row>5</xdr:row>
                    <xdr:rowOff>38100</xdr:rowOff>
                  </from>
                  <to>
                    <xdr:col>9</xdr:col>
                    <xdr:colOff>285750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5523B-4600-4A11-ACB6-7236F24D0BBA}">
  <sheetPr codeName="Лист24">
    <tabColor rgb="FF0070C0"/>
  </sheetPr>
  <dimension ref="A1:N19"/>
  <sheetViews>
    <sheetView zoomScaleNormal="100" workbookViewId="0">
      <selection activeCell="F11" sqref="F11"/>
    </sheetView>
  </sheetViews>
  <sheetFormatPr defaultColWidth="9.140625" defaultRowHeight="15"/>
  <cols>
    <col min="1" max="7" width="10.7109375" style="69" customWidth="1"/>
    <col min="8" max="15" width="9.140625" style="69" customWidth="1"/>
    <col min="16" max="16384" width="9.140625" style="69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702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706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257" t="s">
        <v>315</v>
      </c>
      <c r="B4" s="259" t="s">
        <v>316</v>
      </c>
      <c r="C4" s="260"/>
      <c r="D4" s="260"/>
      <c r="E4" s="260"/>
      <c r="F4" s="260"/>
      <c r="G4" s="261"/>
    </row>
    <row r="5" spans="1:14">
      <c r="A5" s="258"/>
      <c r="B5" s="70">
        <v>0.05</v>
      </c>
      <c r="C5" s="70">
        <v>0.1</v>
      </c>
      <c r="D5" s="70">
        <v>0.15</v>
      </c>
      <c r="E5" s="70">
        <v>0.2</v>
      </c>
      <c r="F5" s="70">
        <v>0.25</v>
      </c>
      <c r="G5" s="70">
        <v>0.3</v>
      </c>
    </row>
    <row r="6" spans="1:14">
      <c r="A6" s="71">
        <v>5590</v>
      </c>
      <c r="B6" s="226">
        <v>5310.5</v>
      </c>
      <c r="C6" s="226">
        <v>5031</v>
      </c>
      <c r="D6" s="226">
        <v>4751.5</v>
      </c>
      <c r="E6" s="226">
        <v>4472</v>
      </c>
      <c r="F6" s="226">
        <v>4192.5</v>
      </c>
      <c r="G6" s="226">
        <v>3912.9999999999995</v>
      </c>
    </row>
    <row r="7" spans="1:14">
      <c r="A7" s="54">
        <v>19332</v>
      </c>
      <c r="B7" s="226">
        <v>18365.399999999998</v>
      </c>
      <c r="C7" s="226">
        <v>17398.8</v>
      </c>
      <c r="D7" s="226">
        <v>16432.2</v>
      </c>
      <c r="E7" s="226">
        <v>15465.6</v>
      </c>
      <c r="F7" s="226">
        <v>14499</v>
      </c>
      <c r="G7" s="226">
        <v>13532.4</v>
      </c>
    </row>
    <row r="8" spans="1:14">
      <c r="A8" s="54">
        <v>14281</v>
      </c>
      <c r="B8" s="226">
        <v>13566.949999999999</v>
      </c>
      <c r="C8" s="226">
        <v>12852.9</v>
      </c>
      <c r="D8" s="226">
        <v>12138.85</v>
      </c>
      <c r="E8" s="226">
        <v>11424.800000000001</v>
      </c>
      <c r="F8" s="226">
        <v>10710.75</v>
      </c>
      <c r="G8" s="226">
        <v>9996.6999999999989</v>
      </c>
    </row>
    <row r="9" spans="1:14">
      <c r="A9" s="228">
        <v>9398</v>
      </c>
      <c r="B9" s="226">
        <v>8928.1</v>
      </c>
      <c r="C9" s="226">
        <v>8458.2000000000007</v>
      </c>
      <c r="D9" s="226">
        <v>7988.3</v>
      </c>
      <c r="E9" s="226">
        <v>7518.4000000000005</v>
      </c>
      <c r="F9" s="226">
        <v>7048.5</v>
      </c>
      <c r="G9" s="226">
        <v>6578.5999999999995</v>
      </c>
    </row>
    <row r="10" spans="1:14">
      <c r="A10" s="228">
        <v>14228</v>
      </c>
      <c r="B10" s="226">
        <v>13516.599999999999</v>
      </c>
      <c r="C10" s="226">
        <v>12805.2</v>
      </c>
      <c r="D10" s="226">
        <v>12093.8</v>
      </c>
      <c r="E10" s="226">
        <v>11382.400000000001</v>
      </c>
      <c r="F10" s="226">
        <v>10671</v>
      </c>
      <c r="G10" s="226">
        <v>9959.5999999999985</v>
      </c>
    </row>
    <row r="11" spans="1:14">
      <c r="A11" s="228">
        <v>11412</v>
      </c>
      <c r="B11" s="226">
        <v>10841.4</v>
      </c>
      <c r="C11" s="226">
        <v>10270.800000000001</v>
      </c>
      <c r="D11" s="226">
        <v>9700.1999999999989</v>
      </c>
      <c r="E11" s="226">
        <v>9129.6</v>
      </c>
      <c r="F11" s="226">
        <v>8559</v>
      </c>
      <c r="G11" s="226">
        <v>7988.4</v>
      </c>
    </row>
    <row r="12" spans="1:14">
      <c r="A12" s="228">
        <v>3334</v>
      </c>
      <c r="B12" s="226">
        <v>3167.2999999999997</v>
      </c>
      <c r="C12" s="226">
        <v>3000.6</v>
      </c>
      <c r="D12" s="226">
        <v>2833.9</v>
      </c>
      <c r="E12" s="226">
        <v>2667.2000000000003</v>
      </c>
      <c r="F12" s="226">
        <v>2500.5</v>
      </c>
      <c r="G12" s="226">
        <v>2333.7999999999997</v>
      </c>
    </row>
    <row r="13" spans="1:14">
      <c r="A13" s="228">
        <v>3678</v>
      </c>
      <c r="B13" s="226">
        <v>3494.1</v>
      </c>
      <c r="C13" s="226">
        <v>3310.2000000000003</v>
      </c>
      <c r="D13" s="226">
        <v>3126.2999999999997</v>
      </c>
      <c r="E13" s="226">
        <v>2942.4</v>
      </c>
      <c r="F13" s="226">
        <v>2758.5</v>
      </c>
      <c r="G13" s="226">
        <v>2574.6</v>
      </c>
    </row>
    <row r="14" spans="1:14">
      <c r="A14" s="228">
        <v>17265</v>
      </c>
      <c r="B14" s="226">
        <v>16401.75</v>
      </c>
      <c r="C14" s="226">
        <v>15538.5</v>
      </c>
      <c r="D14" s="226">
        <v>14675.25</v>
      </c>
      <c r="E14" s="226">
        <v>13812</v>
      </c>
      <c r="F14" s="226">
        <v>12948.75</v>
      </c>
      <c r="G14" s="226">
        <v>12085.5</v>
      </c>
    </row>
    <row r="15" spans="1:14">
      <c r="A15" s="54">
        <v>12662</v>
      </c>
      <c r="B15" s="226">
        <v>12028.9</v>
      </c>
      <c r="C15" s="226">
        <v>11395.800000000001</v>
      </c>
      <c r="D15" s="226">
        <v>10762.699999999999</v>
      </c>
      <c r="E15" s="226">
        <v>10129.6</v>
      </c>
      <c r="F15" s="226">
        <v>9496.5</v>
      </c>
      <c r="G15" s="226">
        <v>8863.4</v>
      </c>
    </row>
    <row r="16" spans="1:14">
      <c r="A16" s="54">
        <v>19470</v>
      </c>
      <c r="B16" s="226">
        <v>18496.5</v>
      </c>
      <c r="C16" s="226">
        <v>17523</v>
      </c>
      <c r="D16" s="226">
        <v>16549.5</v>
      </c>
      <c r="E16" s="226">
        <v>15576</v>
      </c>
      <c r="F16" s="226">
        <v>14602.5</v>
      </c>
      <c r="G16" s="226">
        <v>13629</v>
      </c>
    </row>
    <row r="17" spans="1:7">
      <c r="A17" s="54">
        <v>14967</v>
      </c>
      <c r="B17" s="226">
        <v>14218.65</v>
      </c>
      <c r="C17" s="226">
        <v>13470.300000000001</v>
      </c>
      <c r="D17" s="226">
        <v>12721.949999999999</v>
      </c>
      <c r="E17" s="226">
        <v>11973.6</v>
      </c>
      <c r="F17" s="226">
        <v>11225.25</v>
      </c>
      <c r="G17" s="226">
        <v>10476.9</v>
      </c>
    </row>
    <row r="18" spans="1:7">
      <c r="A18" s="54">
        <v>6694</v>
      </c>
      <c r="B18" s="226">
        <v>6359.2999999999993</v>
      </c>
      <c r="C18" s="226">
        <v>6024.6</v>
      </c>
      <c r="D18" s="226">
        <v>5689.9</v>
      </c>
      <c r="E18" s="226">
        <v>5355.2000000000007</v>
      </c>
      <c r="F18" s="226">
        <v>5020.5</v>
      </c>
      <c r="G18" s="226">
        <v>4685.7999999999993</v>
      </c>
    </row>
    <row r="19" spans="1:7">
      <c r="A19" s="54">
        <v>17520</v>
      </c>
      <c r="B19" s="226">
        <v>16644</v>
      </c>
      <c r="C19" s="226">
        <v>15768</v>
      </c>
      <c r="D19" s="226">
        <v>14892</v>
      </c>
      <c r="E19" s="226">
        <v>14016</v>
      </c>
      <c r="F19" s="226">
        <v>13140</v>
      </c>
      <c r="G19" s="226">
        <v>12264</v>
      </c>
    </row>
  </sheetData>
  <mergeCells count="5">
    <mergeCell ref="A4:A5"/>
    <mergeCell ref="B4:G4"/>
    <mergeCell ref="A1:N1"/>
    <mergeCell ref="A2:N2"/>
    <mergeCell ref="A3:N3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4EA6-C491-4458-9ED3-7A8DC0C6FE17}">
  <sheetPr codeName="Лист25">
    <tabColor rgb="FFFFC000"/>
  </sheetPr>
  <dimension ref="A1:N13"/>
  <sheetViews>
    <sheetView topLeftCell="A7" zoomScale="80" zoomScaleNormal="80" workbookViewId="0">
      <selection activeCell="P27" sqref="P27"/>
    </sheetView>
  </sheetViews>
  <sheetFormatPr defaultRowHeight="15"/>
  <cols>
    <col min="1" max="1" width="55.42578125" style="69" bestFit="1" customWidth="1"/>
    <col min="2" max="2" width="23.42578125" style="69" bestFit="1" customWidth="1"/>
    <col min="3" max="3" width="17.28515625" style="69" customWidth="1"/>
    <col min="4" max="4" width="12.7109375" style="69" customWidth="1"/>
    <col min="5" max="5" width="12.85546875" style="69" customWidth="1"/>
    <col min="6" max="6" width="13.85546875" style="69" customWidth="1"/>
    <col min="7" max="16384" width="9.140625" style="69"/>
  </cols>
  <sheetData>
    <row r="1" spans="1:14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customFormat="1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customFormat="1" ht="33.75" customHeight="1" thickTop="1">
      <c r="A3" s="251" t="s">
        <v>708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s="72" customFormat="1" ht="45">
      <c r="A4" s="52" t="s">
        <v>302</v>
      </c>
      <c r="B4" s="52" t="s">
        <v>317</v>
      </c>
      <c r="C4" s="52" t="s">
        <v>318</v>
      </c>
      <c r="D4" s="52" t="s">
        <v>319</v>
      </c>
      <c r="E4" s="52" t="s">
        <v>320</v>
      </c>
      <c r="F4" s="52" t="s">
        <v>321</v>
      </c>
    </row>
    <row r="5" spans="1:14">
      <c r="A5" s="54" t="s">
        <v>322</v>
      </c>
      <c r="B5" s="54" t="s">
        <v>272</v>
      </c>
      <c r="C5" s="54">
        <v>24</v>
      </c>
      <c r="D5" s="54">
        <v>50</v>
      </c>
      <c r="E5" s="54">
        <f t="shared" ref="E5:E13" si="0">C5*D5</f>
        <v>1200</v>
      </c>
      <c r="F5" s="54">
        <v>15</v>
      </c>
    </row>
    <row r="6" spans="1:14">
      <c r="A6" s="54" t="s">
        <v>323</v>
      </c>
      <c r="B6" s="54" t="s">
        <v>271</v>
      </c>
      <c r="C6" s="54">
        <v>16</v>
      </c>
      <c r="D6" s="54">
        <v>50</v>
      </c>
      <c r="E6" s="54">
        <f t="shared" si="0"/>
        <v>800</v>
      </c>
      <c r="F6" s="54">
        <v>30</v>
      </c>
    </row>
    <row r="7" spans="1:14">
      <c r="A7" s="54" t="s">
        <v>324</v>
      </c>
      <c r="B7" s="54" t="s">
        <v>272</v>
      </c>
      <c r="C7" s="54">
        <v>24</v>
      </c>
      <c r="D7" s="54">
        <v>50</v>
      </c>
      <c r="E7" s="54">
        <f t="shared" si="0"/>
        <v>1200</v>
      </c>
      <c r="F7" s="54">
        <v>30</v>
      </c>
    </row>
    <row r="8" spans="1:14">
      <c r="A8" s="54" t="s">
        <v>325</v>
      </c>
      <c r="B8" s="54" t="s">
        <v>326</v>
      </c>
      <c r="C8" s="54">
        <v>40</v>
      </c>
      <c r="D8" s="54">
        <v>30</v>
      </c>
      <c r="E8" s="54">
        <f t="shared" si="0"/>
        <v>1200</v>
      </c>
      <c r="F8" s="54">
        <v>50</v>
      </c>
    </row>
    <row r="9" spans="1:14">
      <c r="A9" s="54" t="s">
        <v>327</v>
      </c>
      <c r="B9" s="54" t="s">
        <v>326</v>
      </c>
      <c r="C9" s="54">
        <v>32</v>
      </c>
      <c r="D9" s="54">
        <v>30</v>
      </c>
      <c r="E9" s="54">
        <f t="shared" si="0"/>
        <v>960</v>
      </c>
      <c r="F9" s="54">
        <v>50</v>
      </c>
    </row>
    <row r="10" spans="1:14">
      <c r="A10" s="54" t="s">
        <v>328</v>
      </c>
      <c r="B10" s="54" t="s">
        <v>276</v>
      </c>
      <c r="C10" s="54">
        <v>8</v>
      </c>
      <c r="D10" s="54">
        <v>20</v>
      </c>
      <c r="E10" s="54">
        <f t="shared" si="0"/>
        <v>160</v>
      </c>
      <c r="F10" s="54">
        <v>15</v>
      </c>
    </row>
    <row r="11" spans="1:14">
      <c r="A11" s="54" t="s">
        <v>329</v>
      </c>
      <c r="B11" s="54" t="s">
        <v>276</v>
      </c>
      <c r="C11" s="54">
        <v>8</v>
      </c>
      <c r="D11" s="54">
        <v>20</v>
      </c>
      <c r="E11" s="54">
        <f t="shared" si="0"/>
        <v>160</v>
      </c>
      <c r="F11" s="54">
        <v>15</v>
      </c>
    </row>
    <row r="12" spans="1:14">
      <c r="A12" s="54" t="s">
        <v>330</v>
      </c>
      <c r="B12" s="54" t="s">
        <v>278</v>
      </c>
      <c r="C12" s="54">
        <v>8</v>
      </c>
      <c r="D12" s="54">
        <v>20</v>
      </c>
      <c r="E12" s="54">
        <f t="shared" si="0"/>
        <v>160</v>
      </c>
      <c r="F12" s="54">
        <v>20</v>
      </c>
    </row>
    <row r="13" spans="1:14">
      <c r="A13" s="54" t="s">
        <v>331</v>
      </c>
      <c r="B13" s="54" t="s">
        <v>276</v>
      </c>
      <c r="C13" s="54">
        <v>16</v>
      </c>
      <c r="D13" s="54">
        <v>20</v>
      </c>
      <c r="E13" s="54">
        <f t="shared" si="0"/>
        <v>320</v>
      </c>
      <c r="F13" s="54">
        <v>30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CFB9E-0C3B-41F4-8090-F712943D2351}">
  <sheetPr codeName="Лист26">
    <tabColor rgb="FFFFC000"/>
  </sheetPr>
  <dimension ref="A1:N13"/>
  <sheetViews>
    <sheetView topLeftCell="A3" workbookViewId="0">
      <selection activeCell="B9" sqref="B9"/>
    </sheetView>
  </sheetViews>
  <sheetFormatPr defaultRowHeight="15"/>
  <cols>
    <col min="1" max="1" width="55.42578125" style="69" bestFit="1" customWidth="1"/>
    <col min="2" max="2" width="23.42578125" style="69" bestFit="1" customWidth="1"/>
    <col min="3" max="3" width="17.28515625" style="69" customWidth="1"/>
    <col min="4" max="4" width="12.7109375" style="69" customWidth="1"/>
    <col min="5" max="5" width="12.85546875" style="69" customWidth="1"/>
    <col min="6" max="6" width="13.85546875" style="69" customWidth="1"/>
    <col min="7" max="16384" width="9.140625" style="69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709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s="72" customFormat="1" ht="45">
      <c r="A4" s="52" t="s">
        <v>302</v>
      </c>
      <c r="B4" s="52" t="s">
        <v>317</v>
      </c>
      <c r="C4" s="52" t="s">
        <v>318</v>
      </c>
      <c r="D4" s="52" t="s">
        <v>319</v>
      </c>
      <c r="E4" s="52" t="s">
        <v>320</v>
      </c>
      <c r="F4" s="52" t="s">
        <v>321</v>
      </c>
    </row>
    <row r="5" spans="1:14">
      <c r="A5" s="54" t="s">
        <v>322</v>
      </c>
      <c r="B5" s="54" t="s">
        <v>272</v>
      </c>
      <c r="C5" s="54">
        <v>24</v>
      </c>
      <c r="D5" s="54">
        <v>50</v>
      </c>
      <c r="E5" s="54">
        <f t="shared" ref="E5:E13" si="0">C5*D5</f>
        <v>1200</v>
      </c>
      <c r="F5" s="54">
        <v>15</v>
      </c>
    </row>
    <row r="6" spans="1:14">
      <c r="A6" s="54" t="s">
        <v>323</v>
      </c>
      <c r="B6" s="54" t="s">
        <v>271</v>
      </c>
      <c r="C6" s="54">
        <v>16</v>
      </c>
      <c r="D6" s="54">
        <v>50</v>
      </c>
      <c r="E6" s="54">
        <f t="shared" si="0"/>
        <v>800</v>
      </c>
      <c r="F6" s="54">
        <v>200</v>
      </c>
    </row>
    <row r="7" spans="1:14">
      <c r="A7" s="54" t="s">
        <v>324</v>
      </c>
      <c r="B7" s="54" t="s">
        <v>272</v>
      </c>
      <c r="C7" s="54">
        <v>24</v>
      </c>
      <c r="D7" s="54">
        <v>50</v>
      </c>
      <c r="E7" s="54">
        <f t="shared" si="0"/>
        <v>1200</v>
      </c>
      <c r="F7" s="54">
        <v>150</v>
      </c>
    </row>
    <row r="8" spans="1:14">
      <c r="A8" s="54" t="s">
        <v>325</v>
      </c>
      <c r="B8" s="54" t="s">
        <v>326</v>
      </c>
      <c r="C8" s="54">
        <v>40</v>
      </c>
      <c r="D8" s="54">
        <v>30</v>
      </c>
      <c r="E8" s="54">
        <f t="shared" si="0"/>
        <v>1200</v>
      </c>
      <c r="F8" s="54">
        <v>50</v>
      </c>
    </row>
    <row r="9" spans="1:14">
      <c r="A9" s="54" t="s">
        <v>327</v>
      </c>
      <c r="B9" s="54" t="s">
        <v>326</v>
      </c>
      <c r="C9" s="54">
        <v>32</v>
      </c>
      <c r="D9" s="54">
        <v>30</v>
      </c>
      <c r="E9" s="54">
        <f t="shared" si="0"/>
        <v>960</v>
      </c>
      <c r="F9" s="54">
        <v>50</v>
      </c>
    </row>
    <row r="10" spans="1:14">
      <c r="A10" s="54" t="s">
        <v>328</v>
      </c>
      <c r="B10" s="54" t="s">
        <v>276</v>
      </c>
      <c r="C10" s="54">
        <v>8</v>
      </c>
      <c r="D10" s="54">
        <v>20</v>
      </c>
      <c r="E10" s="54">
        <f t="shared" si="0"/>
        <v>160</v>
      </c>
      <c r="F10" s="54">
        <v>15</v>
      </c>
    </row>
    <row r="11" spans="1:14">
      <c r="A11" s="54" t="s">
        <v>329</v>
      </c>
      <c r="B11" s="54" t="s">
        <v>276</v>
      </c>
      <c r="C11" s="54">
        <v>8</v>
      </c>
      <c r="D11" s="54">
        <v>20</v>
      </c>
      <c r="E11" s="54">
        <f t="shared" si="0"/>
        <v>160</v>
      </c>
      <c r="F11" s="54">
        <v>15</v>
      </c>
    </row>
    <row r="12" spans="1:14">
      <c r="A12" s="54" t="s">
        <v>330</v>
      </c>
      <c r="B12" s="54" t="s">
        <v>278</v>
      </c>
      <c r="C12" s="54">
        <v>8</v>
      </c>
      <c r="D12" s="54">
        <v>20</v>
      </c>
      <c r="E12" s="54">
        <f t="shared" si="0"/>
        <v>160</v>
      </c>
      <c r="F12" s="54">
        <v>20</v>
      </c>
    </row>
    <row r="13" spans="1:14">
      <c r="A13" s="54" t="s">
        <v>331</v>
      </c>
      <c r="B13" s="54" t="s">
        <v>276</v>
      </c>
      <c r="C13" s="54">
        <v>16</v>
      </c>
      <c r="D13" s="54">
        <v>20</v>
      </c>
      <c r="E13" s="54">
        <f t="shared" si="0"/>
        <v>320</v>
      </c>
      <c r="F13" s="54">
        <v>30</v>
      </c>
    </row>
  </sheetData>
  <mergeCells count="3">
    <mergeCell ref="A1:N1"/>
    <mergeCell ref="A2:N2"/>
    <mergeCell ref="A3:N3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6A404-E05E-443D-B70F-F3FA0980827F}">
  <sheetPr codeName="Лист27">
    <tabColor rgb="FFFFC000"/>
  </sheetPr>
  <dimension ref="A1:N9"/>
  <sheetViews>
    <sheetView showGridLines="0" topLeftCell="A5" workbookViewId="0">
      <selection activeCell="A10" sqref="A10"/>
    </sheetView>
  </sheetViews>
  <sheetFormatPr defaultColWidth="9.140625" defaultRowHeight="15"/>
  <cols>
    <col min="1" max="1" width="9.140625" style="73"/>
    <col min="2" max="5" width="14.7109375" style="73" customWidth="1"/>
    <col min="6" max="16384" width="9.140625" style="73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2" t="s">
        <v>332</v>
      </c>
      <c r="C4" s="262"/>
      <c r="D4" s="262"/>
      <c r="E4" s="262"/>
    </row>
    <row r="5" spans="1:14">
      <c r="B5" s="52" t="s">
        <v>333</v>
      </c>
      <c r="C5" s="52" t="s">
        <v>334</v>
      </c>
      <c r="D5" s="52" t="s">
        <v>335</v>
      </c>
      <c r="E5" s="52" t="s">
        <v>336</v>
      </c>
    </row>
    <row r="6" spans="1:14">
      <c r="B6" s="54" t="s">
        <v>337</v>
      </c>
      <c r="C6" s="74">
        <v>15262</v>
      </c>
      <c r="D6" s="74">
        <v>65842</v>
      </c>
      <c r="E6" s="74">
        <v>35892</v>
      </c>
    </row>
    <row r="7" spans="1:14">
      <c r="B7" s="54" t="s">
        <v>338</v>
      </c>
      <c r="C7" s="74">
        <v>35984</v>
      </c>
      <c r="D7" s="74">
        <v>15983</v>
      </c>
      <c r="E7" s="74">
        <v>64871</v>
      </c>
    </row>
    <row r="8" spans="1:14">
      <c r="B8" s="54" t="s">
        <v>339</v>
      </c>
      <c r="C8" s="74">
        <v>35789</v>
      </c>
      <c r="D8" s="74">
        <v>35846</v>
      </c>
      <c r="E8" s="74">
        <v>15497</v>
      </c>
    </row>
    <row r="9" spans="1:14">
      <c r="B9" s="54" t="s">
        <v>340</v>
      </c>
      <c r="C9" s="74">
        <v>15682</v>
      </c>
      <c r="D9" s="74">
        <v>25641</v>
      </c>
      <c r="E9" s="74">
        <v>35846</v>
      </c>
    </row>
  </sheetData>
  <mergeCells count="4">
    <mergeCell ref="B4:E4"/>
    <mergeCell ref="A1:N1"/>
    <mergeCell ref="A2:N2"/>
    <mergeCell ref="A3:N3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528BE-F32C-4B20-A1AB-5812F7AC6AF0}">
  <sheetPr codeName="Лист28">
    <tabColor rgb="FFFFC000"/>
  </sheetPr>
  <dimension ref="A1:N9"/>
  <sheetViews>
    <sheetView showGridLines="0" topLeftCell="A4" workbookViewId="0">
      <selection activeCell="B6" sqref="B6"/>
    </sheetView>
  </sheetViews>
  <sheetFormatPr defaultColWidth="9.140625" defaultRowHeight="15"/>
  <cols>
    <col min="1" max="1" width="9.140625" style="73"/>
    <col min="2" max="5" width="14.7109375" style="73" customWidth="1"/>
    <col min="6" max="16384" width="9.140625" style="73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711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2" t="s">
        <v>332</v>
      </c>
      <c r="C4" s="262"/>
      <c r="D4" s="262"/>
      <c r="E4" s="262"/>
    </row>
    <row r="5" spans="1:14">
      <c r="B5" s="52" t="s">
        <v>333</v>
      </c>
      <c r="C5" s="52" t="s">
        <v>334</v>
      </c>
      <c r="D5" s="52" t="s">
        <v>335</v>
      </c>
      <c r="E5" s="52" t="s">
        <v>336</v>
      </c>
    </row>
    <row r="6" spans="1:14">
      <c r="B6" s="54" t="s">
        <v>337</v>
      </c>
      <c r="C6" s="74">
        <v>35000</v>
      </c>
      <c r="D6" s="74">
        <v>65842</v>
      </c>
      <c r="E6" s="74">
        <v>35892</v>
      </c>
    </row>
    <row r="7" spans="1:14">
      <c r="B7" s="54" t="s">
        <v>338</v>
      </c>
      <c r="C7" s="74">
        <v>35984</v>
      </c>
      <c r="D7" s="74">
        <v>15983</v>
      </c>
      <c r="E7" s="74">
        <v>64871</v>
      </c>
    </row>
    <row r="8" spans="1:14">
      <c r="B8" s="54" t="s">
        <v>339</v>
      </c>
      <c r="C8" s="74">
        <v>35789</v>
      </c>
      <c r="D8" s="74">
        <v>35846</v>
      </c>
      <c r="E8" s="74">
        <v>15497</v>
      </c>
    </row>
    <row r="9" spans="1:14">
      <c r="B9" s="54" t="s">
        <v>340</v>
      </c>
      <c r="C9" s="74">
        <v>15682</v>
      </c>
      <c r="D9" s="74">
        <v>25641</v>
      </c>
      <c r="E9" s="74">
        <v>35846</v>
      </c>
    </row>
  </sheetData>
  <mergeCells count="4">
    <mergeCell ref="B4:E4"/>
    <mergeCell ref="A1:N1"/>
    <mergeCell ref="A2:N2"/>
    <mergeCell ref="A3:N3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6BA45-C021-4F86-8B3D-9F2BDE80D692}">
  <sheetPr codeName="Лист29">
    <tabColor rgb="FFFFC000"/>
  </sheetPr>
  <dimension ref="A1:N8"/>
  <sheetViews>
    <sheetView showGridLines="0" topLeftCell="A6" workbookViewId="0">
      <selection activeCell="A13" sqref="A13"/>
    </sheetView>
  </sheetViews>
  <sheetFormatPr defaultColWidth="9.140625" defaultRowHeight="15"/>
  <cols>
    <col min="1" max="1" width="9.140625" style="73"/>
    <col min="2" max="2" width="19.140625" style="73" customWidth="1"/>
    <col min="3" max="6" width="13.42578125" style="73" customWidth="1"/>
    <col min="7" max="7" width="13.140625" style="73" customWidth="1"/>
    <col min="8" max="16384" width="9.140625" style="73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712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2" t="s">
        <v>332</v>
      </c>
      <c r="C4" s="262"/>
      <c r="D4" s="262"/>
      <c r="E4" s="262"/>
      <c r="F4" s="262"/>
      <c r="G4" s="262"/>
    </row>
    <row r="5" spans="1:14">
      <c r="B5" s="52" t="s">
        <v>341</v>
      </c>
      <c r="C5" s="52" t="s">
        <v>337</v>
      </c>
      <c r="D5" s="52" t="s">
        <v>338</v>
      </c>
      <c r="E5" s="52" t="s">
        <v>339</v>
      </c>
      <c r="F5" s="52" t="s">
        <v>340</v>
      </c>
      <c r="G5" s="52" t="s">
        <v>342</v>
      </c>
    </row>
    <row r="6" spans="1:14">
      <c r="B6" s="74" t="s">
        <v>334</v>
      </c>
      <c r="C6" s="74">
        <v>15262</v>
      </c>
      <c r="D6" s="74">
        <v>35984</v>
      </c>
      <c r="E6" s="74">
        <v>35789</v>
      </c>
      <c r="F6" s="74">
        <v>15682</v>
      </c>
      <c r="G6" s="74">
        <f>SUM(C6:F6)</f>
        <v>102717</v>
      </c>
    </row>
    <row r="7" spans="1:14">
      <c r="B7" s="74" t="s">
        <v>335</v>
      </c>
      <c r="C7" s="74">
        <v>65842</v>
      </c>
      <c r="D7" s="74">
        <v>15983</v>
      </c>
      <c r="E7" s="74">
        <v>35846</v>
      </c>
      <c r="F7" s="74">
        <v>25641</v>
      </c>
      <c r="G7" s="74">
        <f t="shared" ref="G7:G8" si="0">SUM(C7:F7)</f>
        <v>143312</v>
      </c>
    </row>
    <row r="8" spans="1:14">
      <c r="B8" s="74" t="s">
        <v>336</v>
      </c>
      <c r="C8" s="74">
        <v>35892</v>
      </c>
      <c r="D8" s="74">
        <v>64871</v>
      </c>
      <c r="E8" s="74">
        <v>15497</v>
      </c>
      <c r="F8" s="74">
        <v>35846</v>
      </c>
      <c r="G8" s="74">
        <f t="shared" si="0"/>
        <v>152106</v>
      </c>
    </row>
  </sheetData>
  <mergeCells count="4">
    <mergeCell ref="B4:G4"/>
    <mergeCell ref="A1:N1"/>
    <mergeCell ref="A2:N2"/>
    <mergeCell ref="A3:N3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8C97-1845-4E77-BE8A-5B955C7847F6}">
  <sheetPr codeName="Лист30" filterMode="1">
    <tabColor rgb="FFFFC000"/>
  </sheetPr>
  <dimension ref="A1:N9"/>
  <sheetViews>
    <sheetView showGridLines="0" zoomScale="75" zoomScaleNormal="75" workbookViewId="0">
      <selection activeCell="G25" sqref="G19:G25"/>
    </sheetView>
  </sheetViews>
  <sheetFormatPr defaultColWidth="9.140625" defaultRowHeight="15"/>
  <cols>
    <col min="1" max="1" width="9.140625" style="73"/>
    <col min="2" max="5" width="14.7109375" style="73" customWidth="1"/>
    <col min="6" max="16384" width="9.140625" style="73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713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2" t="s">
        <v>332</v>
      </c>
      <c r="C4" s="262"/>
      <c r="D4" s="262"/>
      <c r="E4" s="262"/>
    </row>
    <row r="5" spans="1:14">
      <c r="B5" s="52" t="s">
        <v>333</v>
      </c>
      <c r="C5" s="52" t="s">
        <v>334</v>
      </c>
      <c r="D5" s="52" t="s">
        <v>335</v>
      </c>
      <c r="E5" s="52" t="s">
        <v>336</v>
      </c>
    </row>
    <row r="6" spans="1:14">
      <c r="B6" s="54" t="s">
        <v>337</v>
      </c>
      <c r="C6" s="74">
        <v>15262</v>
      </c>
      <c r="D6" s="74">
        <v>65842</v>
      </c>
      <c r="E6" s="74">
        <v>35892</v>
      </c>
    </row>
    <row r="7" spans="1:14" hidden="1">
      <c r="B7" s="54" t="s">
        <v>338</v>
      </c>
      <c r="C7" s="74">
        <v>35984</v>
      </c>
      <c r="D7" s="74">
        <v>15983</v>
      </c>
      <c r="E7" s="74">
        <v>64871</v>
      </c>
    </row>
    <row r="8" spans="1:14" hidden="1">
      <c r="B8" s="54" t="s">
        <v>339</v>
      </c>
      <c r="C8" s="74">
        <v>35789</v>
      </c>
      <c r="D8" s="74">
        <v>35846</v>
      </c>
      <c r="E8" s="74">
        <v>15497</v>
      </c>
    </row>
    <row r="9" spans="1:14">
      <c r="B9" s="54" t="s">
        <v>340</v>
      </c>
      <c r="C9" s="74">
        <v>15682</v>
      </c>
      <c r="D9" s="74">
        <v>25641</v>
      </c>
      <c r="E9" s="74">
        <v>35846</v>
      </c>
    </row>
  </sheetData>
  <autoFilter ref="B5:E9" xr:uid="{00000000-0009-0000-0000-000005000000}">
    <filterColumn colId="0">
      <filters>
        <filter val="I кв"/>
        <filter val="IV кв"/>
      </filters>
    </filterColumn>
  </autoFilter>
  <mergeCells count="4">
    <mergeCell ref="B4:E4"/>
    <mergeCell ref="A1:N1"/>
    <mergeCell ref="A2:N2"/>
    <mergeCell ref="A3:N3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6D30D-4B04-44DC-BE8E-478560BFE27E}">
  <sheetPr codeName="Лист31">
    <tabColor rgb="FFFFC000"/>
  </sheetPr>
  <dimension ref="A1:N8"/>
  <sheetViews>
    <sheetView showGridLines="0" zoomScale="75" zoomScaleNormal="75" workbookViewId="0">
      <selection activeCell="S24" sqref="S24"/>
    </sheetView>
  </sheetViews>
  <sheetFormatPr defaultColWidth="9.140625" defaultRowHeight="15"/>
  <cols>
    <col min="1" max="1" width="9.140625" style="73"/>
    <col min="2" max="2" width="19.140625" style="73" customWidth="1"/>
    <col min="3" max="6" width="13.42578125" style="73" customWidth="1"/>
    <col min="7" max="7" width="13.140625" style="73" customWidth="1"/>
    <col min="8" max="8" width="12.5703125" style="73" customWidth="1"/>
    <col min="9" max="16384" width="9.140625" style="73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707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714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2" t="s">
        <v>332</v>
      </c>
      <c r="C4" s="262"/>
      <c r="D4" s="262"/>
      <c r="E4" s="262"/>
      <c r="F4" s="262"/>
      <c r="G4" s="262"/>
    </row>
    <row r="5" spans="1:14">
      <c r="B5" s="52" t="s">
        <v>341</v>
      </c>
      <c r="C5" s="52" t="s">
        <v>337</v>
      </c>
      <c r="D5" s="52" t="s">
        <v>338</v>
      </c>
      <c r="E5" s="52" t="s">
        <v>339</v>
      </c>
      <c r="F5" s="52" t="s">
        <v>340</v>
      </c>
      <c r="G5" s="52" t="s">
        <v>342</v>
      </c>
      <c r="H5" s="52" t="s">
        <v>343</v>
      </c>
    </row>
    <row r="6" spans="1:14">
      <c r="B6" s="74" t="s">
        <v>334</v>
      </c>
      <c r="C6" s="74">
        <v>15262</v>
      </c>
      <c r="D6" s="74">
        <v>35984</v>
      </c>
      <c r="E6" s="74">
        <v>35789</v>
      </c>
      <c r="F6" s="74">
        <v>15682</v>
      </c>
      <c r="G6" s="74">
        <f>SUM(C6:F6)</f>
        <v>102717</v>
      </c>
      <c r="H6" s="74">
        <v>120000</v>
      </c>
    </row>
    <row r="7" spans="1:14">
      <c r="B7" s="74" t="s">
        <v>335</v>
      </c>
      <c r="C7" s="74">
        <v>65842</v>
      </c>
      <c r="D7" s="74">
        <v>15983</v>
      </c>
      <c r="E7" s="74">
        <v>35846</v>
      </c>
      <c r="F7" s="74">
        <v>25641</v>
      </c>
      <c r="G7" s="74">
        <f t="shared" ref="G7:G8" si="0">SUM(C7:F7)</f>
        <v>143312</v>
      </c>
      <c r="H7" s="74">
        <v>150000</v>
      </c>
    </row>
    <row r="8" spans="1:14">
      <c r="B8" s="74" t="s">
        <v>336</v>
      </c>
      <c r="C8" s="74">
        <v>35892</v>
      </c>
      <c r="D8" s="74">
        <v>64871</v>
      </c>
      <c r="E8" s="74">
        <v>15497</v>
      </c>
      <c r="F8" s="74">
        <v>35846</v>
      </c>
      <c r="G8" s="74">
        <f t="shared" si="0"/>
        <v>152106</v>
      </c>
      <c r="H8" s="74">
        <v>130000</v>
      </c>
    </row>
  </sheetData>
  <mergeCells count="4">
    <mergeCell ref="B4:G4"/>
    <mergeCell ref="A1:N1"/>
    <mergeCell ref="A2:N2"/>
    <mergeCell ref="A3:N3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BB0E7-518D-4CBA-8278-B072D3A73BAE}">
  <sheetPr codeName="Лист32">
    <tabColor rgb="FF92D050"/>
    <pageSetUpPr fitToPage="1"/>
  </sheetPr>
  <dimension ref="A1:N23"/>
  <sheetViews>
    <sheetView showGridLines="0" topLeftCell="A3" zoomScale="90" zoomScaleNormal="90" zoomScalePageLayoutView="75" workbookViewId="0">
      <selection activeCell="I5" sqref="I5"/>
    </sheetView>
  </sheetViews>
  <sheetFormatPr defaultRowHeight="15"/>
  <cols>
    <col min="1" max="1" width="9.28515625" bestFit="1" customWidth="1"/>
    <col min="2" max="2" width="28.7109375" bestFit="1" customWidth="1"/>
    <col min="3" max="3" width="16.28515625" customWidth="1"/>
    <col min="4" max="4" width="10.28515625" bestFit="1" customWidth="1"/>
    <col min="5" max="5" width="15.140625" bestFit="1" customWidth="1"/>
    <col min="6" max="6" width="16.140625" bestFit="1" customWidth="1"/>
    <col min="7" max="7" width="15.7109375" bestFit="1" customWidth="1"/>
    <col min="8" max="8" width="11.28515625" bestFit="1" customWidth="1"/>
    <col min="9" max="9" width="17.140625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716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45">
      <c r="A4" s="75" t="s">
        <v>344</v>
      </c>
      <c r="B4" s="75" t="s">
        <v>2</v>
      </c>
      <c r="C4" s="75" t="s">
        <v>3</v>
      </c>
      <c r="D4" s="75" t="s">
        <v>5</v>
      </c>
      <c r="E4" s="75" t="s">
        <v>345</v>
      </c>
      <c r="F4" s="75" t="s">
        <v>7</v>
      </c>
      <c r="G4" s="75" t="s">
        <v>8</v>
      </c>
      <c r="H4" s="75" t="s">
        <v>9</v>
      </c>
      <c r="I4" s="75" t="s">
        <v>10</v>
      </c>
    </row>
    <row r="5" spans="1:14">
      <c r="A5" s="76">
        <v>135454</v>
      </c>
      <c r="B5" s="76" t="s">
        <v>346</v>
      </c>
      <c r="C5" s="76" t="s">
        <v>347</v>
      </c>
      <c r="D5" s="77">
        <v>0.15</v>
      </c>
      <c r="E5" s="76">
        <v>1</v>
      </c>
      <c r="F5" s="76">
        <v>1</v>
      </c>
      <c r="G5" s="76">
        <v>1</v>
      </c>
      <c r="H5" s="78">
        <v>40809</v>
      </c>
      <c r="I5" s="76">
        <v>21</v>
      </c>
    </row>
    <row r="6" spans="1:14">
      <c r="A6" s="76">
        <v>321654</v>
      </c>
      <c r="B6" s="76" t="s">
        <v>348</v>
      </c>
      <c r="C6" s="76" t="s">
        <v>349</v>
      </c>
      <c r="D6" s="77">
        <v>0.15</v>
      </c>
      <c r="E6" s="76">
        <v>2</v>
      </c>
      <c r="F6" s="76">
        <v>1</v>
      </c>
      <c r="G6" s="76">
        <v>1</v>
      </c>
      <c r="H6" s="78">
        <v>40810</v>
      </c>
      <c r="I6" s="76">
        <v>21</v>
      </c>
    </row>
    <row r="7" spans="1:14">
      <c r="A7" s="76">
        <v>154651</v>
      </c>
      <c r="B7" s="76" t="s">
        <v>350</v>
      </c>
      <c r="C7" s="76" t="s">
        <v>351</v>
      </c>
      <c r="D7" s="77">
        <v>0.15</v>
      </c>
      <c r="E7" s="76">
        <v>3</v>
      </c>
      <c r="F7" s="76">
        <v>1</v>
      </c>
      <c r="G7" s="76">
        <v>1</v>
      </c>
      <c r="H7" s="78"/>
      <c r="I7" s="76">
        <v>21</v>
      </c>
    </row>
    <row r="8" spans="1:14">
      <c r="A8" s="76">
        <v>654651</v>
      </c>
      <c r="B8" s="76" t="s">
        <v>352</v>
      </c>
      <c r="C8" s="76" t="s">
        <v>347</v>
      </c>
      <c r="D8" s="77">
        <v>0.15</v>
      </c>
      <c r="E8" s="76">
        <v>4</v>
      </c>
      <c r="F8" s="76">
        <v>1</v>
      </c>
      <c r="G8" s="76">
        <v>0</v>
      </c>
      <c r="H8" s="78">
        <v>40812</v>
      </c>
      <c r="I8" s="76">
        <v>4</v>
      </c>
    </row>
    <row r="9" spans="1:14">
      <c r="A9" s="76">
        <v>165431</v>
      </c>
      <c r="B9" s="76" t="s">
        <v>353</v>
      </c>
      <c r="C9" s="76" t="s">
        <v>349</v>
      </c>
      <c r="D9" s="77">
        <v>0.15</v>
      </c>
      <c r="E9" s="76">
        <v>1</v>
      </c>
      <c r="F9" s="76">
        <v>1</v>
      </c>
      <c r="G9" s="76">
        <v>0</v>
      </c>
      <c r="H9" s="78">
        <v>40813</v>
      </c>
      <c r="I9" s="76">
        <v>4</v>
      </c>
    </row>
    <row r="10" spans="1:14">
      <c r="A10" s="76">
        <v>165841</v>
      </c>
      <c r="B10" s="76" t="s">
        <v>346</v>
      </c>
      <c r="C10" s="76" t="s">
        <v>351</v>
      </c>
      <c r="D10" s="77">
        <v>0.15</v>
      </c>
      <c r="E10" s="76">
        <v>2</v>
      </c>
      <c r="F10" s="76">
        <v>1</v>
      </c>
      <c r="G10" s="76">
        <v>0</v>
      </c>
      <c r="H10" s="78"/>
      <c r="I10" s="76">
        <v>4</v>
      </c>
    </row>
    <row r="11" spans="1:14">
      <c r="A11" s="76">
        <v>165451</v>
      </c>
      <c r="B11" s="76" t="s">
        <v>348</v>
      </c>
      <c r="C11" s="76" t="s">
        <v>347</v>
      </c>
      <c r="D11" s="77">
        <v>0.15</v>
      </c>
      <c r="E11" s="76">
        <v>3</v>
      </c>
      <c r="F11" s="76">
        <v>0</v>
      </c>
      <c r="G11" s="76">
        <v>0</v>
      </c>
      <c r="H11" s="78">
        <v>40815</v>
      </c>
      <c r="I11" s="76">
        <v>4</v>
      </c>
    </row>
    <row r="12" spans="1:14">
      <c r="A12" s="76">
        <v>684651</v>
      </c>
      <c r="B12" s="76" t="s">
        <v>350</v>
      </c>
      <c r="C12" s="76" t="s">
        <v>349</v>
      </c>
      <c r="D12" s="77">
        <v>0.15</v>
      </c>
      <c r="E12" s="76">
        <v>4</v>
      </c>
      <c r="F12" s="76">
        <v>0</v>
      </c>
      <c r="G12" s="76">
        <v>0</v>
      </c>
      <c r="H12" s="78"/>
      <c r="I12" s="76">
        <v>4</v>
      </c>
    </row>
    <row r="13" spans="1:14">
      <c r="A13" s="76">
        <v>462135</v>
      </c>
      <c r="B13" s="76" t="s">
        <v>352</v>
      </c>
      <c r="C13" s="76" t="s">
        <v>351</v>
      </c>
      <c r="D13" s="77">
        <v>0.15</v>
      </c>
      <c r="E13" s="76">
        <v>5</v>
      </c>
      <c r="F13" s="76">
        <v>0</v>
      </c>
      <c r="G13" s="76">
        <v>0</v>
      </c>
      <c r="H13" s="78">
        <v>40817</v>
      </c>
      <c r="I13" s="76">
        <v>4</v>
      </c>
    </row>
    <row r="14" spans="1:14">
      <c r="A14" s="76">
        <v>165135</v>
      </c>
      <c r="B14" s="76" t="s">
        <v>353</v>
      </c>
      <c r="C14" s="76" t="s">
        <v>347</v>
      </c>
      <c r="D14" s="77">
        <v>0.15</v>
      </c>
      <c r="E14" s="76">
        <v>6</v>
      </c>
      <c r="F14" s="76">
        <v>0</v>
      </c>
      <c r="G14" s="76">
        <v>0</v>
      </c>
      <c r="H14" s="78">
        <v>40818</v>
      </c>
      <c r="I14" s="76">
        <v>4</v>
      </c>
    </row>
    <row r="15" spans="1:14">
      <c r="A15" s="76">
        <v>654651</v>
      </c>
      <c r="B15" s="76" t="s">
        <v>352</v>
      </c>
      <c r="C15" s="76" t="s">
        <v>347</v>
      </c>
      <c r="D15" s="77">
        <v>0.15</v>
      </c>
      <c r="E15" s="76">
        <v>4</v>
      </c>
      <c r="F15" s="76">
        <v>1</v>
      </c>
      <c r="G15" s="76">
        <v>0</v>
      </c>
      <c r="H15" s="78">
        <v>40812</v>
      </c>
      <c r="I15" s="76">
        <v>4</v>
      </c>
    </row>
    <row r="16" spans="1:14">
      <c r="A16" s="76">
        <v>165431</v>
      </c>
      <c r="B16" s="76" t="s">
        <v>353</v>
      </c>
      <c r="C16" s="76" t="s">
        <v>349</v>
      </c>
      <c r="D16" s="77">
        <v>0.15</v>
      </c>
      <c r="E16" s="76">
        <v>1</v>
      </c>
      <c r="F16" s="76">
        <v>1</v>
      </c>
      <c r="G16" s="76">
        <v>0</v>
      </c>
      <c r="H16" s="78">
        <v>40813</v>
      </c>
      <c r="I16" s="76">
        <v>4</v>
      </c>
    </row>
    <row r="17" spans="1:9">
      <c r="A17" s="76">
        <v>165841</v>
      </c>
      <c r="B17" s="76" t="s">
        <v>346</v>
      </c>
      <c r="C17" s="76" t="s">
        <v>351</v>
      </c>
      <c r="D17" s="77">
        <v>0.15</v>
      </c>
      <c r="E17" s="76">
        <v>2</v>
      </c>
      <c r="F17" s="76">
        <v>1</v>
      </c>
      <c r="G17" s="76">
        <v>0</v>
      </c>
      <c r="H17" s="78"/>
      <c r="I17" s="76">
        <v>4</v>
      </c>
    </row>
    <row r="18" spans="1:9">
      <c r="A18" s="76">
        <v>165451</v>
      </c>
      <c r="B18" s="76" t="s">
        <v>348</v>
      </c>
      <c r="C18" s="76" t="s">
        <v>347</v>
      </c>
      <c r="D18" s="77">
        <v>0.15</v>
      </c>
      <c r="E18" s="76">
        <v>3</v>
      </c>
      <c r="F18" s="76">
        <v>0</v>
      </c>
      <c r="G18" s="76">
        <v>0</v>
      </c>
      <c r="H18" s="78">
        <v>40815</v>
      </c>
      <c r="I18" s="76">
        <v>4</v>
      </c>
    </row>
    <row r="19" spans="1:9">
      <c r="A19" s="76">
        <v>462135</v>
      </c>
      <c r="B19" s="76" t="s">
        <v>352</v>
      </c>
      <c r="C19" s="76" t="s">
        <v>351</v>
      </c>
      <c r="D19" s="77">
        <v>0.15</v>
      </c>
      <c r="E19" s="76">
        <v>5</v>
      </c>
      <c r="F19" s="76">
        <v>0</v>
      </c>
      <c r="G19" s="76">
        <v>0</v>
      </c>
      <c r="H19" s="78">
        <v>40817</v>
      </c>
      <c r="I19" s="76">
        <v>4</v>
      </c>
    </row>
    <row r="20" spans="1:9">
      <c r="A20" s="76">
        <v>165135</v>
      </c>
      <c r="B20" s="76" t="s">
        <v>353</v>
      </c>
      <c r="C20" s="76" t="s">
        <v>347</v>
      </c>
      <c r="D20" s="77">
        <v>0.15</v>
      </c>
      <c r="E20" s="76">
        <v>6</v>
      </c>
      <c r="F20" s="76">
        <v>0</v>
      </c>
      <c r="G20" s="76">
        <v>0</v>
      </c>
      <c r="H20" s="78">
        <v>40818</v>
      </c>
      <c r="I20" s="76">
        <v>4</v>
      </c>
    </row>
    <row r="21" spans="1:9">
      <c r="A21" s="76">
        <v>321654</v>
      </c>
      <c r="B21" s="76" t="s">
        <v>348</v>
      </c>
      <c r="C21" s="76" t="s">
        <v>349</v>
      </c>
      <c r="D21" s="77">
        <v>0.15</v>
      </c>
      <c r="E21" s="76">
        <v>2</v>
      </c>
      <c r="F21" s="76">
        <v>1</v>
      </c>
      <c r="G21" s="76">
        <v>1</v>
      </c>
      <c r="H21" s="78">
        <v>40810</v>
      </c>
      <c r="I21" s="76">
        <v>21</v>
      </c>
    </row>
    <row r="22" spans="1:9">
      <c r="A22" s="76">
        <v>154651</v>
      </c>
      <c r="B22" s="76" t="s">
        <v>350</v>
      </c>
      <c r="C22" s="76" t="s">
        <v>351</v>
      </c>
      <c r="D22" s="77">
        <v>0.15</v>
      </c>
      <c r="E22" s="76">
        <v>3</v>
      </c>
      <c r="F22" s="76">
        <v>1</v>
      </c>
      <c r="G22" s="76">
        <v>1</v>
      </c>
      <c r="H22" s="78"/>
      <c r="I22" s="76">
        <v>21</v>
      </c>
    </row>
    <row r="23" spans="1:9">
      <c r="A23" s="76">
        <v>654651</v>
      </c>
      <c r="B23" s="76" t="s">
        <v>352</v>
      </c>
      <c r="C23" s="76" t="s">
        <v>347</v>
      </c>
      <c r="D23" s="77">
        <v>0.15</v>
      </c>
      <c r="E23" s="76">
        <v>4</v>
      </c>
      <c r="F23" s="76">
        <v>1</v>
      </c>
      <c r="G23" s="76">
        <v>0</v>
      </c>
      <c r="H23" s="78"/>
      <c r="I23" s="76">
        <v>4</v>
      </c>
    </row>
  </sheetData>
  <mergeCells count="3">
    <mergeCell ref="A1:N1"/>
    <mergeCell ref="A2:N2"/>
    <mergeCell ref="A3:N3"/>
  </mergeCells>
  <dataValidations count="1">
    <dataValidation type="custom" allowBlank="1" showInputMessage="1" showErrorMessage="1" sqref="A5:A23" xr:uid="{D4A9A5A9-78D3-401A-9376-0A4FC8CFF2EC}">
      <formula1>COUNTIF($A$5:$A$14,A5)=1</formula1>
    </dataValidation>
  </dataValidations>
  <printOptions horizontalCentered="1"/>
  <pageMargins left="0.59055118110236227" right="0.59055118110236227" top="0.59055118110236227" bottom="0.59055118110236227" header="0.31496062992125984" footer="0.31496062992125984"/>
  <pageSetup paperSize="9" scale="72" fitToHeight="0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42E66-251E-4FCB-A21F-50E211DB000A}">
  <sheetPr codeName="Лист33">
    <tabColor rgb="FF92D050"/>
    <pageSetUpPr fitToPage="1"/>
  </sheetPr>
  <dimension ref="A1:N66"/>
  <sheetViews>
    <sheetView showGridLines="0" view="pageBreakPreview" zoomScale="60" zoomScaleNormal="100" workbookViewId="0">
      <selection activeCell="A4" sqref="A4:E37"/>
    </sheetView>
  </sheetViews>
  <sheetFormatPr defaultRowHeight="15"/>
  <cols>
    <col min="1" max="1" width="15.28515625" bestFit="1" customWidth="1"/>
    <col min="2" max="2" width="44.140625" customWidth="1"/>
    <col min="3" max="3" width="22.42578125" bestFit="1" customWidth="1"/>
    <col min="4" max="4" width="9.140625" bestFit="1" customWidth="1"/>
    <col min="5" max="5" width="8.42578125" bestFit="1" customWidth="1"/>
    <col min="6" max="6" width="18.85546875" bestFit="1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717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22.5">
      <c r="A4" s="208" t="s">
        <v>749</v>
      </c>
      <c r="B4" s="208" t="s">
        <v>750</v>
      </c>
      <c r="C4" s="208" t="s">
        <v>136</v>
      </c>
      <c r="D4" s="208" t="s">
        <v>751</v>
      </c>
      <c r="E4" s="208" t="s">
        <v>752</v>
      </c>
      <c r="F4" s="208" t="s">
        <v>753</v>
      </c>
    </row>
    <row r="5" spans="1:14" ht="22.5">
      <c r="A5" s="206" t="s">
        <v>754</v>
      </c>
      <c r="B5" s="206" t="s">
        <v>755</v>
      </c>
      <c r="C5" s="206" t="s">
        <v>756</v>
      </c>
      <c r="D5" s="206" t="s">
        <v>757</v>
      </c>
      <c r="E5" s="206" t="s">
        <v>758</v>
      </c>
      <c r="F5" s="206" t="s">
        <v>151</v>
      </c>
    </row>
    <row r="6" spans="1:14" ht="22.5">
      <c r="A6" s="207" t="s">
        <v>759</v>
      </c>
      <c r="B6" s="207" t="s">
        <v>728</v>
      </c>
      <c r="C6" s="207" t="s">
        <v>756</v>
      </c>
      <c r="D6" s="207" t="s">
        <v>757</v>
      </c>
      <c r="E6" s="207" t="s">
        <v>760</v>
      </c>
      <c r="F6" s="207" t="s">
        <v>151</v>
      </c>
    </row>
    <row r="7" spans="1:14" ht="22.5">
      <c r="A7" s="206" t="s">
        <v>761</v>
      </c>
      <c r="B7" s="206" t="s">
        <v>729</v>
      </c>
      <c r="C7" s="206" t="s">
        <v>756</v>
      </c>
      <c r="D7" s="206" t="s">
        <v>757</v>
      </c>
      <c r="E7" s="206" t="s">
        <v>757</v>
      </c>
      <c r="F7" s="206" t="s">
        <v>152</v>
      </c>
    </row>
    <row r="8" spans="1:14" ht="22.5">
      <c r="A8" s="207" t="s">
        <v>762</v>
      </c>
      <c r="B8" s="207" t="s">
        <v>763</v>
      </c>
      <c r="C8" s="207" t="s">
        <v>756</v>
      </c>
      <c r="D8" s="207" t="s">
        <v>757</v>
      </c>
      <c r="E8" s="207" t="s">
        <v>764</v>
      </c>
      <c r="F8" s="207" t="s">
        <v>151</v>
      </c>
    </row>
    <row r="9" spans="1:14" ht="22.5">
      <c r="A9" s="206" t="s">
        <v>765</v>
      </c>
      <c r="B9" s="206" t="s">
        <v>730</v>
      </c>
      <c r="C9" s="206" t="s">
        <v>756</v>
      </c>
      <c r="D9" s="206" t="s">
        <v>757</v>
      </c>
      <c r="E9" s="206" t="s">
        <v>766</v>
      </c>
      <c r="F9" s="206" t="s">
        <v>146</v>
      </c>
    </row>
    <row r="10" spans="1:14" ht="22.5">
      <c r="A10" s="207" t="s">
        <v>767</v>
      </c>
      <c r="B10" s="207" t="s">
        <v>731</v>
      </c>
      <c r="C10" s="207" t="s">
        <v>756</v>
      </c>
      <c r="D10" s="207" t="s">
        <v>757</v>
      </c>
      <c r="E10" s="207" t="s">
        <v>768</v>
      </c>
      <c r="F10" s="207" t="s">
        <v>151</v>
      </c>
    </row>
    <row r="11" spans="1:14" ht="22.5">
      <c r="A11" s="206" t="s">
        <v>769</v>
      </c>
      <c r="B11" s="206" t="s">
        <v>770</v>
      </c>
      <c r="C11" s="206" t="s">
        <v>756</v>
      </c>
      <c r="D11" s="206" t="s">
        <v>757</v>
      </c>
      <c r="E11" s="206" t="s">
        <v>758</v>
      </c>
      <c r="F11" s="206" t="s">
        <v>151</v>
      </c>
    </row>
    <row r="12" spans="1:14" ht="22.5">
      <c r="A12" s="207" t="s">
        <v>771</v>
      </c>
      <c r="B12" s="207" t="s">
        <v>772</v>
      </c>
      <c r="C12" s="207" t="s">
        <v>756</v>
      </c>
      <c r="D12" s="207" t="s">
        <v>757</v>
      </c>
      <c r="E12" s="207" t="s">
        <v>764</v>
      </c>
      <c r="F12" s="207" t="s">
        <v>151</v>
      </c>
    </row>
    <row r="13" spans="1:14" ht="22.5">
      <c r="A13" s="206" t="s">
        <v>773</v>
      </c>
      <c r="B13" s="206" t="s">
        <v>774</v>
      </c>
      <c r="C13" s="206" t="s">
        <v>756</v>
      </c>
      <c r="D13" s="206" t="s">
        <v>757</v>
      </c>
      <c r="E13" s="206" t="s">
        <v>760</v>
      </c>
      <c r="F13" s="206" t="s">
        <v>151</v>
      </c>
    </row>
    <row r="14" spans="1:14" ht="22.5">
      <c r="A14" s="207" t="s">
        <v>775</v>
      </c>
      <c r="B14" s="207" t="s">
        <v>776</v>
      </c>
      <c r="C14" s="207" t="s">
        <v>756</v>
      </c>
      <c r="D14" s="207" t="s">
        <v>757</v>
      </c>
      <c r="E14" s="207" t="s">
        <v>777</v>
      </c>
      <c r="F14" s="207" t="s">
        <v>146</v>
      </c>
    </row>
    <row r="15" spans="1:14" ht="22.5">
      <c r="A15" s="206" t="s">
        <v>778</v>
      </c>
      <c r="B15" s="206" t="s">
        <v>776</v>
      </c>
      <c r="C15" s="206" t="s">
        <v>756</v>
      </c>
      <c r="D15" s="206" t="s">
        <v>757</v>
      </c>
      <c r="E15" s="206" t="s">
        <v>779</v>
      </c>
      <c r="F15" s="206" t="s">
        <v>144</v>
      </c>
    </row>
    <row r="16" spans="1:14" ht="22.5">
      <c r="A16" s="207" t="s">
        <v>780</v>
      </c>
      <c r="B16" s="207" t="s">
        <v>732</v>
      </c>
      <c r="C16" s="207" t="s">
        <v>756</v>
      </c>
      <c r="D16" s="207" t="s">
        <v>781</v>
      </c>
      <c r="E16" s="207" t="s">
        <v>781</v>
      </c>
      <c r="F16" s="207" t="s">
        <v>144</v>
      </c>
    </row>
    <row r="17" spans="1:6" ht="22.5">
      <c r="A17" s="206" t="s">
        <v>782</v>
      </c>
      <c r="B17" s="206" t="s">
        <v>732</v>
      </c>
      <c r="C17" s="206" t="s">
        <v>756</v>
      </c>
      <c r="D17" s="206" t="s">
        <v>757</v>
      </c>
      <c r="E17" s="206" t="s">
        <v>760</v>
      </c>
      <c r="F17" s="206" t="s">
        <v>151</v>
      </c>
    </row>
    <row r="18" spans="1:6" ht="22.5">
      <c r="A18" s="207" t="s">
        <v>783</v>
      </c>
      <c r="B18" s="207" t="s">
        <v>784</v>
      </c>
      <c r="C18" s="207" t="s">
        <v>756</v>
      </c>
      <c r="D18" s="207" t="s">
        <v>757</v>
      </c>
      <c r="E18" s="207" t="s">
        <v>768</v>
      </c>
      <c r="F18" s="207" t="s">
        <v>151</v>
      </c>
    </row>
    <row r="19" spans="1:6" ht="22.5">
      <c r="A19" s="206" t="s">
        <v>785</v>
      </c>
      <c r="B19" s="206" t="s">
        <v>784</v>
      </c>
      <c r="C19" s="206" t="s">
        <v>756</v>
      </c>
      <c r="D19" s="206" t="s">
        <v>757</v>
      </c>
      <c r="E19" s="206" t="s">
        <v>786</v>
      </c>
      <c r="F19" s="206" t="s">
        <v>144</v>
      </c>
    </row>
    <row r="20" spans="1:6" ht="22.5">
      <c r="A20" s="207" t="s">
        <v>787</v>
      </c>
      <c r="B20" s="207" t="s">
        <v>733</v>
      </c>
      <c r="C20" s="207" t="s">
        <v>756</v>
      </c>
      <c r="D20" s="207" t="s">
        <v>757</v>
      </c>
      <c r="E20" s="207" t="s">
        <v>760</v>
      </c>
      <c r="F20" s="207" t="s">
        <v>151</v>
      </c>
    </row>
    <row r="21" spans="1:6" ht="22.5">
      <c r="A21" s="206" t="s">
        <v>788</v>
      </c>
      <c r="B21" s="206" t="s">
        <v>734</v>
      </c>
      <c r="C21" s="206" t="s">
        <v>756</v>
      </c>
      <c r="D21" s="206" t="s">
        <v>757</v>
      </c>
      <c r="E21" s="206" t="s">
        <v>757</v>
      </c>
      <c r="F21" s="206" t="s">
        <v>152</v>
      </c>
    </row>
    <row r="22" spans="1:6" ht="22.5">
      <c r="A22" s="207" t="s">
        <v>789</v>
      </c>
      <c r="B22" s="207" t="s">
        <v>790</v>
      </c>
      <c r="C22" s="207" t="s">
        <v>756</v>
      </c>
      <c r="D22" s="207" t="s">
        <v>757</v>
      </c>
      <c r="E22" s="207" t="s">
        <v>791</v>
      </c>
      <c r="F22" s="207" t="s">
        <v>144</v>
      </c>
    </row>
    <row r="23" spans="1:6" ht="22.5">
      <c r="A23" s="206" t="s">
        <v>792</v>
      </c>
      <c r="B23" s="206" t="s">
        <v>793</v>
      </c>
      <c r="C23" s="206" t="s">
        <v>756</v>
      </c>
      <c r="D23" s="206" t="s">
        <v>757</v>
      </c>
      <c r="E23" s="206" t="s">
        <v>777</v>
      </c>
      <c r="F23" s="206" t="s">
        <v>146</v>
      </c>
    </row>
    <row r="24" spans="1:6" ht="22.5">
      <c r="A24" s="207" t="s">
        <v>794</v>
      </c>
      <c r="B24" s="207" t="s">
        <v>795</v>
      </c>
      <c r="C24" s="207" t="s">
        <v>756</v>
      </c>
      <c r="D24" s="207" t="s">
        <v>757</v>
      </c>
      <c r="E24" s="207" t="s">
        <v>791</v>
      </c>
      <c r="F24" s="207" t="s">
        <v>144</v>
      </c>
    </row>
    <row r="25" spans="1:6" ht="22.5">
      <c r="A25" s="206" t="s">
        <v>796</v>
      </c>
      <c r="B25" s="206" t="s">
        <v>797</v>
      </c>
      <c r="C25" s="206" t="s">
        <v>756</v>
      </c>
      <c r="D25" s="206" t="s">
        <v>757</v>
      </c>
      <c r="E25" s="206" t="s">
        <v>798</v>
      </c>
      <c r="F25" s="206" t="s">
        <v>144</v>
      </c>
    </row>
    <row r="26" spans="1:6" ht="22.5">
      <c r="A26" s="207" t="s">
        <v>799</v>
      </c>
      <c r="B26" s="207" t="s">
        <v>797</v>
      </c>
      <c r="C26" s="207" t="s">
        <v>756</v>
      </c>
      <c r="D26" s="207" t="s">
        <v>757</v>
      </c>
      <c r="E26" s="207" t="s">
        <v>768</v>
      </c>
      <c r="F26" s="207" t="s">
        <v>151</v>
      </c>
    </row>
    <row r="27" spans="1:6" ht="22.5">
      <c r="A27" s="206" t="s">
        <v>800</v>
      </c>
      <c r="B27" s="206" t="s">
        <v>801</v>
      </c>
      <c r="C27" s="206" t="s">
        <v>756</v>
      </c>
      <c r="D27" s="206" t="s">
        <v>757</v>
      </c>
      <c r="E27" s="206" t="s">
        <v>758</v>
      </c>
      <c r="F27" s="206" t="s">
        <v>151</v>
      </c>
    </row>
    <row r="28" spans="1:6" ht="22.5">
      <c r="A28" s="207" t="s">
        <v>802</v>
      </c>
      <c r="B28" s="207" t="s">
        <v>803</v>
      </c>
      <c r="C28" s="207" t="s">
        <v>756</v>
      </c>
      <c r="D28" s="207" t="s">
        <v>804</v>
      </c>
      <c r="E28" s="207" t="s">
        <v>804</v>
      </c>
      <c r="F28" s="207" t="s">
        <v>144</v>
      </c>
    </row>
    <row r="29" spans="1:6" ht="22.5">
      <c r="A29" s="206" t="s">
        <v>805</v>
      </c>
      <c r="B29" s="206" t="s">
        <v>803</v>
      </c>
      <c r="C29" s="206" t="s">
        <v>756</v>
      </c>
      <c r="D29" s="206" t="s">
        <v>757</v>
      </c>
      <c r="E29" s="206" t="s">
        <v>806</v>
      </c>
      <c r="F29" s="206" t="s">
        <v>144</v>
      </c>
    </row>
    <row r="30" spans="1:6" ht="22.5">
      <c r="A30" s="207" t="s">
        <v>807</v>
      </c>
      <c r="B30" s="207" t="s">
        <v>808</v>
      </c>
      <c r="C30" s="207" t="s">
        <v>756</v>
      </c>
      <c r="D30" s="207" t="s">
        <v>757</v>
      </c>
      <c r="E30" s="207" t="s">
        <v>777</v>
      </c>
      <c r="F30" s="207" t="s">
        <v>146</v>
      </c>
    </row>
    <row r="31" spans="1:6" ht="22.5">
      <c r="A31" s="206" t="s">
        <v>809</v>
      </c>
      <c r="B31" s="206" t="s">
        <v>735</v>
      </c>
      <c r="C31" s="206" t="s">
        <v>756</v>
      </c>
      <c r="D31" s="206" t="s">
        <v>757</v>
      </c>
      <c r="E31" s="206" t="s">
        <v>768</v>
      </c>
      <c r="F31" s="206" t="s">
        <v>151</v>
      </c>
    </row>
    <row r="32" spans="1:6" ht="22.5">
      <c r="A32" s="207" t="s">
        <v>810</v>
      </c>
      <c r="B32" s="207" t="s">
        <v>736</v>
      </c>
      <c r="C32" s="207" t="s">
        <v>756</v>
      </c>
      <c r="D32" s="207" t="s">
        <v>757</v>
      </c>
      <c r="E32" s="207" t="s">
        <v>760</v>
      </c>
      <c r="F32" s="207" t="s">
        <v>151</v>
      </c>
    </row>
    <row r="33" spans="1:6" ht="22.5">
      <c r="A33" s="206" t="s">
        <v>811</v>
      </c>
      <c r="B33" s="206" t="s">
        <v>737</v>
      </c>
      <c r="C33" s="206" t="s">
        <v>756</v>
      </c>
      <c r="D33" s="206" t="s">
        <v>781</v>
      </c>
      <c r="E33" s="206" t="s">
        <v>781</v>
      </c>
      <c r="F33" s="206" t="s">
        <v>144</v>
      </c>
    </row>
    <row r="34" spans="1:6" ht="22.5">
      <c r="A34" s="207" t="s">
        <v>812</v>
      </c>
      <c r="B34" s="207" t="s">
        <v>737</v>
      </c>
      <c r="C34" s="207" t="s">
        <v>756</v>
      </c>
      <c r="D34" s="207" t="s">
        <v>757</v>
      </c>
      <c r="E34" s="207" t="s">
        <v>777</v>
      </c>
      <c r="F34" s="207" t="s">
        <v>146</v>
      </c>
    </row>
    <row r="35" spans="1:6" ht="22.5">
      <c r="A35" s="206" t="s">
        <v>813</v>
      </c>
      <c r="B35" s="206" t="s">
        <v>738</v>
      </c>
      <c r="C35" s="206" t="s">
        <v>756</v>
      </c>
      <c r="D35" s="206" t="s">
        <v>757</v>
      </c>
      <c r="E35" s="206" t="s">
        <v>814</v>
      </c>
      <c r="F35" s="206" t="s">
        <v>144</v>
      </c>
    </row>
    <row r="36" spans="1:6" ht="22.5">
      <c r="A36" s="207" t="s">
        <v>815</v>
      </c>
      <c r="B36" s="207" t="s">
        <v>739</v>
      </c>
      <c r="C36" s="207" t="s">
        <v>756</v>
      </c>
      <c r="D36" s="207" t="s">
        <v>757</v>
      </c>
      <c r="E36" s="207" t="s">
        <v>798</v>
      </c>
      <c r="F36" s="207" t="s">
        <v>144</v>
      </c>
    </row>
    <row r="37" spans="1:6" ht="22.5">
      <c r="A37" s="206" t="s">
        <v>816</v>
      </c>
      <c r="B37" s="206" t="s">
        <v>739</v>
      </c>
      <c r="C37" s="206" t="s">
        <v>756</v>
      </c>
      <c r="D37" s="206" t="s">
        <v>757</v>
      </c>
      <c r="E37" s="206" t="s">
        <v>777</v>
      </c>
      <c r="F37" s="206" t="s">
        <v>146</v>
      </c>
    </row>
    <row r="38" spans="1:6" ht="22.5">
      <c r="A38" s="207" t="s">
        <v>817</v>
      </c>
      <c r="B38" s="207" t="s">
        <v>818</v>
      </c>
      <c r="C38" s="207" t="s">
        <v>756</v>
      </c>
      <c r="D38" s="207" t="s">
        <v>757</v>
      </c>
      <c r="E38" s="207" t="s">
        <v>798</v>
      </c>
      <c r="F38" s="207" t="s">
        <v>144</v>
      </c>
    </row>
    <row r="39" spans="1:6" ht="22.5">
      <c r="A39" s="206" t="s">
        <v>819</v>
      </c>
      <c r="B39" s="206" t="s">
        <v>818</v>
      </c>
      <c r="C39" s="206" t="s">
        <v>756</v>
      </c>
      <c r="D39" s="206" t="s">
        <v>757</v>
      </c>
      <c r="E39" s="206" t="s">
        <v>814</v>
      </c>
      <c r="F39" s="206" t="s">
        <v>144</v>
      </c>
    </row>
    <row r="40" spans="1:6" ht="22.5">
      <c r="A40" s="207" t="s">
        <v>820</v>
      </c>
      <c r="B40" s="207" t="s">
        <v>740</v>
      </c>
      <c r="C40" s="207" t="s">
        <v>756</v>
      </c>
      <c r="D40" s="207" t="s">
        <v>781</v>
      </c>
      <c r="E40" s="207" t="s">
        <v>781</v>
      </c>
      <c r="F40" s="207" t="s">
        <v>144</v>
      </c>
    </row>
    <row r="41" spans="1:6" ht="22.5">
      <c r="A41" s="206" t="s">
        <v>821</v>
      </c>
      <c r="B41" s="206" t="s">
        <v>740</v>
      </c>
      <c r="C41" s="206" t="s">
        <v>756</v>
      </c>
      <c r="D41" s="206" t="s">
        <v>757</v>
      </c>
      <c r="E41" s="206" t="s">
        <v>806</v>
      </c>
      <c r="F41" s="206" t="s">
        <v>144</v>
      </c>
    </row>
    <row r="42" spans="1:6" ht="22.5">
      <c r="A42" s="207" t="s">
        <v>822</v>
      </c>
      <c r="B42" s="207" t="s">
        <v>823</v>
      </c>
      <c r="C42" s="207" t="s">
        <v>756</v>
      </c>
      <c r="D42" s="207" t="s">
        <v>757</v>
      </c>
      <c r="E42" s="207" t="s">
        <v>824</v>
      </c>
      <c r="F42" s="207" t="s">
        <v>144</v>
      </c>
    </row>
    <row r="43" spans="1:6" ht="22.5">
      <c r="A43" s="206" t="s">
        <v>825</v>
      </c>
      <c r="B43" s="206" t="s">
        <v>741</v>
      </c>
      <c r="C43" s="206" t="s">
        <v>756</v>
      </c>
      <c r="D43" s="206" t="s">
        <v>757</v>
      </c>
      <c r="E43" s="206" t="s">
        <v>764</v>
      </c>
      <c r="F43" s="206" t="s">
        <v>151</v>
      </c>
    </row>
    <row r="44" spans="1:6" ht="22.5">
      <c r="A44" s="207" t="s">
        <v>826</v>
      </c>
      <c r="B44" s="207" t="s">
        <v>742</v>
      </c>
      <c r="C44" s="207" t="s">
        <v>756</v>
      </c>
      <c r="D44" s="207" t="s">
        <v>781</v>
      </c>
      <c r="E44" s="207" t="s">
        <v>781</v>
      </c>
      <c r="F44" s="207" t="s">
        <v>144</v>
      </c>
    </row>
    <row r="45" spans="1:6" ht="22.5">
      <c r="A45" s="206" t="s">
        <v>827</v>
      </c>
      <c r="B45" s="206" t="s">
        <v>742</v>
      </c>
      <c r="C45" s="206" t="s">
        <v>756</v>
      </c>
      <c r="D45" s="206" t="s">
        <v>757</v>
      </c>
      <c r="E45" s="206" t="s">
        <v>777</v>
      </c>
      <c r="F45" s="206" t="s">
        <v>146</v>
      </c>
    </row>
    <row r="46" spans="1:6" ht="22.5">
      <c r="A46" s="207" t="s">
        <v>828</v>
      </c>
      <c r="B46" s="207" t="s">
        <v>829</v>
      </c>
      <c r="C46" s="207" t="s">
        <v>756</v>
      </c>
      <c r="D46" s="207" t="s">
        <v>757</v>
      </c>
      <c r="E46" s="207" t="s">
        <v>766</v>
      </c>
      <c r="F46" s="207" t="s">
        <v>146</v>
      </c>
    </row>
    <row r="47" spans="1:6" ht="22.5">
      <c r="A47" s="206" t="s">
        <v>830</v>
      </c>
      <c r="B47" s="206" t="s">
        <v>743</v>
      </c>
      <c r="C47" s="206" t="s">
        <v>756</v>
      </c>
      <c r="D47" s="206" t="s">
        <v>757</v>
      </c>
      <c r="E47" s="206" t="s">
        <v>760</v>
      </c>
      <c r="F47" s="206" t="s">
        <v>151</v>
      </c>
    </row>
    <row r="48" spans="1:6" ht="22.5">
      <c r="A48" s="207" t="s">
        <v>822</v>
      </c>
      <c r="B48" s="207" t="s">
        <v>744</v>
      </c>
      <c r="C48" s="207" t="s">
        <v>756</v>
      </c>
      <c r="D48" s="207" t="s">
        <v>757</v>
      </c>
      <c r="E48" s="207" t="s">
        <v>831</v>
      </c>
      <c r="F48" s="207" t="s">
        <v>144</v>
      </c>
    </row>
    <row r="49" spans="1:6" ht="22.5">
      <c r="A49" s="206" t="s">
        <v>832</v>
      </c>
      <c r="B49" s="206" t="s">
        <v>744</v>
      </c>
      <c r="C49" s="206" t="s">
        <v>756</v>
      </c>
      <c r="D49" s="206" t="s">
        <v>757</v>
      </c>
      <c r="E49" s="206" t="s">
        <v>766</v>
      </c>
      <c r="F49" s="206" t="s">
        <v>146</v>
      </c>
    </row>
    <row r="50" spans="1:6" ht="22.5">
      <c r="A50" s="207" t="s">
        <v>833</v>
      </c>
      <c r="B50" s="207" t="s">
        <v>834</v>
      </c>
      <c r="C50" s="207" t="s">
        <v>756</v>
      </c>
      <c r="D50" s="207" t="s">
        <v>757</v>
      </c>
      <c r="E50" s="207" t="s">
        <v>760</v>
      </c>
      <c r="F50" s="207" t="s">
        <v>151</v>
      </c>
    </row>
    <row r="51" spans="1:6" ht="22.5">
      <c r="A51" s="206" t="s">
        <v>835</v>
      </c>
      <c r="B51" s="206" t="s">
        <v>836</v>
      </c>
      <c r="C51" s="206" t="s">
        <v>756</v>
      </c>
      <c r="D51" s="206" t="s">
        <v>757</v>
      </c>
      <c r="E51" s="206" t="s">
        <v>768</v>
      </c>
      <c r="F51" s="206" t="s">
        <v>151</v>
      </c>
    </row>
    <row r="52" spans="1:6" ht="22.5">
      <c r="A52" s="207" t="s">
        <v>837</v>
      </c>
      <c r="B52" s="207" t="s">
        <v>838</v>
      </c>
      <c r="C52" s="207" t="s">
        <v>756</v>
      </c>
      <c r="D52" s="207" t="s">
        <v>757</v>
      </c>
      <c r="E52" s="207" t="s">
        <v>839</v>
      </c>
      <c r="F52" s="207" t="s">
        <v>144</v>
      </c>
    </row>
    <row r="53" spans="1:6" ht="22.5">
      <c r="A53" s="206" t="s">
        <v>840</v>
      </c>
      <c r="B53" s="206" t="s">
        <v>745</v>
      </c>
      <c r="C53" s="206" t="s">
        <v>756</v>
      </c>
      <c r="D53" s="206" t="s">
        <v>757</v>
      </c>
      <c r="E53" s="206" t="s">
        <v>766</v>
      </c>
      <c r="F53" s="206" t="s">
        <v>146</v>
      </c>
    </row>
    <row r="54" spans="1:6" ht="22.5">
      <c r="A54" s="207" t="s">
        <v>841</v>
      </c>
      <c r="B54" s="207" t="s">
        <v>842</v>
      </c>
      <c r="C54" s="207" t="s">
        <v>756</v>
      </c>
      <c r="D54" s="207" t="s">
        <v>757</v>
      </c>
      <c r="E54" s="207" t="s">
        <v>843</v>
      </c>
      <c r="F54" s="207" t="s">
        <v>144</v>
      </c>
    </row>
    <row r="55" spans="1:6" ht="22.5">
      <c r="A55" s="206" t="s">
        <v>844</v>
      </c>
      <c r="B55" s="206" t="s">
        <v>746</v>
      </c>
      <c r="C55" s="206" t="s">
        <v>756</v>
      </c>
      <c r="D55" s="206" t="s">
        <v>757</v>
      </c>
      <c r="E55" s="206" t="s">
        <v>758</v>
      </c>
      <c r="F55" s="206" t="s">
        <v>151</v>
      </c>
    </row>
    <row r="56" spans="1:6" ht="22.5">
      <c r="A56" s="207" t="s">
        <v>845</v>
      </c>
      <c r="B56" s="207" t="s">
        <v>747</v>
      </c>
      <c r="C56" s="207" t="s">
        <v>756</v>
      </c>
      <c r="D56" s="207" t="s">
        <v>757</v>
      </c>
      <c r="E56" s="207" t="s">
        <v>777</v>
      </c>
      <c r="F56" s="207" t="s">
        <v>146</v>
      </c>
    </row>
    <row r="57" spans="1:6" ht="22.5">
      <c r="A57" s="206" t="s">
        <v>846</v>
      </c>
      <c r="B57" s="206" t="s">
        <v>748</v>
      </c>
      <c r="C57" s="206" t="s">
        <v>756</v>
      </c>
      <c r="D57" s="206" t="s">
        <v>757</v>
      </c>
      <c r="E57" s="206" t="s">
        <v>779</v>
      </c>
      <c r="F57" s="206" t="s">
        <v>144</v>
      </c>
    </row>
    <row r="58" spans="1:6" ht="22.5">
      <c r="A58" s="207" t="s">
        <v>847</v>
      </c>
      <c r="B58" s="207" t="s">
        <v>748</v>
      </c>
      <c r="C58" s="207" t="s">
        <v>756</v>
      </c>
      <c r="D58" s="207" t="s">
        <v>757</v>
      </c>
      <c r="E58" s="207" t="s">
        <v>777</v>
      </c>
      <c r="F58" s="207" t="s">
        <v>146</v>
      </c>
    </row>
    <row r="59" spans="1:6" ht="22.5">
      <c r="A59" s="206" t="s">
        <v>769</v>
      </c>
      <c r="B59" s="206" t="s">
        <v>848</v>
      </c>
      <c r="C59" s="206" t="s">
        <v>756</v>
      </c>
      <c r="D59" s="206" t="s">
        <v>757</v>
      </c>
      <c r="E59" s="206" t="s">
        <v>814</v>
      </c>
      <c r="F59" s="206" t="s">
        <v>144</v>
      </c>
    </row>
    <row r="60" spans="1:6" ht="22.5">
      <c r="A60" s="207" t="s">
        <v>849</v>
      </c>
      <c r="B60" s="207" t="s">
        <v>850</v>
      </c>
      <c r="C60" s="207" t="s">
        <v>756</v>
      </c>
      <c r="D60" s="207" t="s">
        <v>757</v>
      </c>
      <c r="E60" s="207" t="s">
        <v>757</v>
      </c>
      <c r="F60" s="207" t="s">
        <v>152</v>
      </c>
    </row>
    <row r="61" spans="1:6" ht="22.5">
      <c r="A61" s="206" t="s">
        <v>851</v>
      </c>
      <c r="B61" s="206" t="s">
        <v>852</v>
      </c>
      <c r="C61" s="206" t="s">
        <v>756</v>
      </c>
      <c r="D61" s="206" t="s">
        <v>757</v>
      </c>
      <c r="E61" s="206" t="s">
        <v>853</v>
      </c>
      <c r="F61" s="206" t="s">
        <v>144</v>
      </c>
    </row>
    <row r="62" spans="1:6" ht="22.5">
      <c r="A62" s="207" t="s">
        <v>854</v>
      </c>
      <c r="B62" s="207" t="s">
        <v>855</v>
      </c>
      <c r="C62" s="207" t="s">
        <v>756</v>
      </c>
      <c r="D62" s="207" t="s">
        <v>757</v>
      </c>
      <c r="E62" s="207" t="s">
        <v>758</v>
      </c>
      <c r="F62" s="207" t="s">
        <v>151</v>
      </c>
    </row>
    <row r="63" spans="1:6" ht="22.5">
      <c r="A63" s="206" t="s">
        <v>856</v>
      </c>
      <c r="B63" s="206" t="s">
        <v>857</v>
      </c>
      <c r="C63" s="206" t="s">
        <v>756</v>
      </c>
      <c r="D63" s="206" t="s">
        <v>757</v>
      </c>
      <c r="E63" s="206" t="s">
        <v>758</v>
      </c>
      <c r="F63" s="206" t="s">
        <v>151</v>
      </c>
    </row>
    <row r="64" spans="1:6" ht="22.5">
      <c r="A64" s="207" t="s">
        <v>858</v>
      </c>
      <c r="B64" s="207" t="s">
        <v>859</v>
      </c>
      <c r="C64" s="207" t="s">
        <v>756</v>
      </c>
      <c r="D64" s="207" t="s">
        <v>781</v>
      </c>
      <c r="E64" s="207" t="s">
        <v>781</v>
      </c>
      <c r="F64" s="207" t="s">
        <v>144</v>
      </c>
    </row>
    <row r="65" spans="1:6" ht="22.5">
      <c r="A65" s="206" t="s">
        <v>860</v>
      </c>
      <c r="B65" s="206" t="s">
        <v>859</v>
      </c>
      <c r="C65" s="206" t="s">
        <v>756</v>
      </c>
      <c r="D65" s="206" t="s">
        <v>757</v>
      </c>
      <c r="E65" s="206" t="s">
        <v>798</v>
      </c>
      <c r="F65" s="206" t="s">
        <v>144</v>
      </c>
    </row>
    <row r="66" spans="1:6" ht="22.5">
      <c r="A66" s="207" t="s">
        <v>861</v>
      </c>
      <c r="B66" s="207" t="s">
        <v>862</v>
      </c>
      <c r="C66" s="207" t="s">
        <v>756</v>
      </c>
      <c r="D66" s="207" t="s">
        <v>757</v>
      </c>
      <c r="E66" s="207" t="s">
        <v>766</v>
      </c>
      <c r="F66" s="207" t="s">
        <v>146</v>
      </c>
    </row>
  </sheetData>
  <mergeCells count="3">
    <mergeCell ref="A1:N1"/>
    <mergeCell ref="A2:N2"/>
    <mergeCell ref="A3:N3"/>
  </mergeCells>
  <printOptions headings="1" gridLines="1"/>
  <pageMargins left="0.70866141732283472" right="0.70866141732283472" top="0.74803149606299213" bottom="0.74803149606299213" header="0.31496062992125984" footer="0.31496062992125984"/>
  <pageSetup paperSize="9" scale="84" orientation="portrait" cellComments="atEnd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AEA2C-0DE0-4156-BC70-446FA114DB7C}">
  <sheetPr codeName="Лист34">
    <tabColor rgb="FF92D050"/>
  </sheetPr>
  <dimension ref="A1:N9"/>
  <sheetViews>
    <sheetView showGridLines="0" zoomScale="75" zoomScaleNormal="75" workbookViewId="0">
      <selection activeCell="E9" sqref="B4:E9"/>
    </sheetView>
  </sheetViews>
  <sheetFormatPr defaultColWidth="9.140625" defaultRowHeight="15"/>
  <cols>
    <col min="1" max="1" width="9.140625" style="79"/>
    <col min="2" max="5" width="14.7109375" style="79" customWidth="1"/>
    <col min="6" max="16384" width="9.140625" style="79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718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.75">
      <c r="B4" s="263" t="s">
        <v>332</v>
      </c>
      <c r="C4" s="263"/>
      <c r="D4" s="263"/>
      <c r="E4" s="263"/>
    </row>
    <row r="5" spans="1:14">
      <c r="B5" s="52" t="s">
        <v>333</v>
      </c>
      <c r="C5" s="52" t="s">
        <v>334</v>
      </c>
      <c r="D5" s="52" t="s">
        <v>335</v>
      </c>
      <c r="E5" s="52" t="s">
        <v>336</v>
      </c>
    </row>
    <row r="6" spans="1:14">
      <c r="B6" s="54" t="s">
        <v>337</v>
      </c>
      <c r="C6" s="74">
        <v>15262</v>
      </c>
      <c r="D6" s="74">
        <v>65842</v>
      </c>
      <c r="E6" s="74">
        <v>35892</v>
      </c>
    </row>
    <row r="7" spans="1:14">
      <c r="B7" s="54" t="s">
        <v>338</v>
      </c>
      <c r="C7" s="74">
        <v>35984</v>
      </c>
      <c r="D7" s="74">
        <v>15983</v>
      </c>
      <c r="E7" s="74">
        <v>64871</v>
      </c>
    </row>
    <row r="8" spans="1:14">
      <c r="B8" s="54" t="s">
        <v>339</v>
      </c>
      <c r="C8" s="74">
        <v>35789</v>
      </c>
      <c r="D8" s="74">
        <v>35846</v>
      </c>
      <c r="E8" s="74">
        <v>15497</v>
      </c>
    </row>
    <row r="9" spans="1:14">
      <c r="B9" s="54" t="s">
        <v>340</v>
      </c>
      <c r="C9" s="74">
        <v>15682</v>
      </c>
      <c r="D9" s="74">
        <v>25641</v>
      </c>
      <c r="E9" s="74">
        <v>35846</v>
      </c>
    </row>
  </sheetData>
  <mergeCells count="4">
    <mergeCell ref="B4:E4"/>
    <mergeCell ref="A1:N1"/>
    <mergeCell ref="A2:N2"/>
    <mergeCell ref="A3:N3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12F73-A34D-45F0-B1FF-55E5EFA31168}">
  <sheetPr codeName="Лист35">
    <tabColor rgb="FF92D050"/>
  </sheetPr>
  <dimension ref="A1:O1582"/>
  <sheetViews>
    <sheetView zoomScale="75" zoomScaleNormal="75" workbookViewId="0">
      <selection activeCell="L23" sqref="L23"/>
    </sheetView>
  </sheetViews>
  <sheetFormatPr defaultRowHeight="12.75"/>
  <cols>
    <col min="1" max="1" width="8.7109375" style="55" bestFit="1" customWidth="1"/>
    <col min="2" max="2" width="21.85546875" style="55" bestFit="1" customWidth="1"/>
    <col min="3" max="3" width="11.28515625" style="55" bestFit="1" customWidth="1"/>
    <col min="4" max="4" width="23.42578125" style="55" bestFit="1" customWidth="1"/>
    <col min="5" max="5" width="12.42578125" style="55" bestFit="1" customWidth="1"/>
    <col min="6" max="6" width="9" style="55" bestFit="1" customWidth="1"/>
    <col min="7" max="11" width="9.140625" style="55"/>
    <col min="12" max="12" width="14.5703125" style="55" bestFit="1" customWidth="1"/>
    <col min="13" max="249" width="9.140625" style="55"/>
    <col min="250" max="250" width="5" style="55" customWidth="1"/>
    <col min="251" max="251" width="19.28515625" style="55" customWidth="1"/>
    <col min="252" max="252" width="11.42578125" style="55" customWidth="1"/>
    <col min="253" max="253" width="21.85546875" style="55" customWidth="1"/>
    <col min="254" max="254" width="35.42578125" style="55" customWidth="1"/>
    <col min="255" max="255" width="10.140625" style="55" bestFit="1" customWidth="1"/>
    <col min="256" max="505" width="9.140625" style="55"/>
    <col min="506" max="506" width="5" style="55" customWidth="1"/>
    <col min="507" max="507" width="19.28515625" style="55" customWidth="1"/>
    <col min="508" max="508" width="11.42578125" style="55" customWidth="1"/>
    <col min="509" max="509" width="21.85546875" style="55" customWidth="1"/>
    <col min="510" max="510" width="35.42578125" style="55" customWidth="1"/>
    <col min="511" max="511" width="10.140625" style="55" bestFit="1" customWidth="1"/>
    <col min="512" max="761" width="9.140625" style="55"/>
    <col min="762" max="762" width="5" style="55" customWidth="1"/>
    <col min="763" max="763" width="19.28515625" style="55" customWidth="1"/>
    <col min="764" max="764" width="11.42578125" style="55" customWidth="1"/>
    <col min="765" max="765" width="21.85546875" style="55" customWidth="1"/>
    <col min="766" max="766" width="35.42578125" style="55" customWidth="1"/>
    <col min="767" max="767" width="10.140625" style="55" bestFit="1" customWidth="1"/>
    <col min="768" max="1017" width="9.140625" style="55"/>
    <col min="1018" max="1018" width="5" style="55" customWidth="1"/>
    <col min="1019" max="1019" width="19.28515625" style="55" customWidth="1"/>
    <col min="1020" max="1020" width="11.42578125" style="55" customWidth="1"/>
    <col min="1021" max="1021" width="21.85546875" style="55" customWidth="1"/>
    <col min="1022" max="1022" width="35.42578125" style="55" customWidth="1"/>
    <col min="1023" max="1023" width="10.140625" style="55" bestFit="1" customWidth="1"/>
    <col min="1024" max="1273" width="9.140625" style="55"/>
    <col min="1274" max="1274" width="5" style="55" customWidth="1"/>
    <col min="1275" max="1275" width="19.28515625" style="55" customWidth="1"/>
    <col min="1276" max="1276" width="11.42578125" style="55" customWidth="1"/>
    <col min="1277" max="1277" width="21.85546875" style="55" customWidth="1"/>
    <col min="1278" max="1278" width="35.42578125" style="55" customWidth="1"/>
    <col min="1279" max="1279" width="10.140625" style="55" bestFit="1" customWidth="1"/>
    <col min="1280" max="1529" width="9.140625" style="55"/>
    <col min="1530" max="1530" width="5" style="55" customWidth="1"/>
    <col min="1531" max="1531" width="19.28515625" style="55" customWidth="1"/>
    <col min="1532" max="1532" width="11.42578125" style="55" customWidth="1"/>
    <col min="1533" max="1533" width="21.85546875" style="55" customWidth="1"/>
    <col min="1534" max="1534" width="35.42578125" style="55" customWidth="1"/>
    <col min="1535" max="1535" width="10.140625" style="55" bestFit="1" customWidth="1"/>
    <col min="1536" max="1785" width="9.140625" style="55"/>
    <col min="1786" max="1786" width="5" style="55" customWidth="1"/>
    <col min="1787" max="1787" width="19.28515625" style="55" customWidth="1"/>
    <col min="1788" max="1788" width="11.42578125" style="55" customWidth="1"/>
    <col min="1789" max="1789" width="21.85546875" style="55" customWidth="1"/>
    <col min="1790" max="1790" width="35.42578125" style="55" customWidth="1"/>
    <col min="1791" max="1791" width="10.140625" style="55" bestFit="1" customWidth="1"/>
    <col min="1792" max="2041" width="9.140625" style="55"/>
    <col min="2042" max="2042" width="5" style="55" customWidth="1"/>
    <col min="2043" max="2043" width="19.28515625" style="55" customWidth="1"/>
    <col min="2044" max="2044" width="11.42578125" style="55" customWidth="1"/>
    <col min="2045" max="2045" width="21.85546875" style="55" customWidth="1"/>
    <col min="2046" max="2046" width="35.42578125" style="55" customWidth="1"/>
    <col min="2047" max="2047" width="10.140625" style="55" bestFit="1" customWidth="1"/>
    <col min="2048" max="2297" width="9.140625" style="55"/>
    <col min="2298" max="2298" width="5" style="55" customWidth="1"/>
    <col min="2299" max="2299" width="19.28515625" style="55" customWidth="1"/>
    <col min="2300" max="2300" width="11.42578125" style="55" customWidth="1"/>
    <col min="2301" max="2301" width="21.85546875" style="55" customWidth="1"/>
    <col min="2302" max="2302" width="35.42578125" style="55" customWidth="1"/>
    <col min="2303" max="2303" width="10.140625" style="55" bestFit="1" customWidth="1"/>
    <col min="2304" max="2553" width="9.140625" style="55"/>
    <col min="2554" max="2554" width="5" style="55" customWidth="1"/>
    <col min="2555" max="2555" width="19.28515625" style="55" customWidth="1"/>
    <col min="2556" max="2556" width="11.42578125" style="55" customWidth="1"/>
    <col min="2557" max="2557" width="21.85546875" style="55" customWidth="1"/>
    <col min="2558" max="2558" width="35.42578125" style="55" customWidth="1"/>
    <col min="2559" max="2559" width="10.140625" style="55" bestFit="1" customWidth="1"/>
    <col min="2560" max="2809" width="9.140625" style="55"/>
    <col min="2810" max="2810" width="5" style="55" customWidth="1"/>
    <col min="2811" max="2811" width="19.28515625" style="55" customWidth="1"/>
    <col min="2812" max="2812" width="11.42578125" style="55" customWidth="1"/>
    <col min="2813" max="2813" width="21.85546875" style="55" customWidth="1"/>
    <col min="2814" max="2814" width="35.42578125" style="55" customWidth="1"/>
    <col min="2815" max="2815" width="10.140625" style="55" bestFit="1" customWidth="1"/>
    <col min="2816" max="3065" width="9.140625" style="55"/>
    <col min="3066" max="3066" width="5" style="55" customWidth="1"/>
    <col min="3067" max="3067" width="19.28515625" style="55" customWidth="1"/>
    <col min="3068" max="3068" width="11.42578125" style="55" customWidth="1"/>
    <col min="3069" max="3069" width="21.85546875" style="55" customWidth="1"/>
    <col min="3070" max="3070" width="35.42578125" style="55" customWidth="1"/>
    <col min="3071" max="3071" width="10.140625" style="55" bestFit="1" customWidth="1"/>
    <col min="3072" max="3321" width="9.140625" style="55"/>
    <col min="3322" max="3322" width="5" style="55" customWidth="1"/>
    <col min="3323" max="3323" width="19.28515625" style="55" customWidth="1"/>
    <col min="3324" max="3324" width="11.42578125" style="55" customWidth="1"/>
    <col min="3325" max="3325" width="21.85546875" style="55" customWidth="1"/>
    <col min="3326" max="3326" width="35.42578125" style="55" customWidth="1"/>
    <col min="3327" max="3327" width="10.140625" style="55" bestFit="1" customWidth="1"/>
    <col min="3328" max="3577" width="9.140625" style="55"/>
    <col min="3578" max="3578" width="5" style="55" customWidth="1"/>
    <col min="3579" max="3579" width="19.28515625" style="55" customWidth="1"/>
    <col min="3580" max="3580" width="11.42578125" style="55" customWidth="1"/>
    <col min="3581" max="3581" width="21.85546875" style="55" customWidth="1"/>
    <col min="3582" max="3582" width="35.42578125" style="55" customWidth="1"/>
    <col min="3583" max="3583" width="10.140625" style="55" bestFit="1" customWidth="1"/>
    <col min="3584" max="3833" width="9.140625" style="55"/>
    <col min="3834" max="3834" width="5" style="55" customWidth="1"/>
    <col min="3835" max="3835" width="19.28515625" style="55" customWidth="1"/>
    <col min="3836" max="3836" width="11.42578125" style="55" customWidth="1"/>
    <col min="3837" max="3837" width="21.85546875" style="55" customWidth="1"/>
    <col min="3838" max="3838" width="35.42578125" style="55" customWidth="1"/>
    <col min="3839" max="3839" width="10.140625" style="55" bestFit="1" customWidth="1"/>
    <col min="3840" max="4089" width="9.140625" style="55"/>
    <col min="4090" max="4090" width="5" style="55" customWidth="1"/>
    <col min="4091" max="4091" width="19.28515625" style="55" customWidth="1"/>
    <col min="4092" max="4092" width="11.42578125" style="55" customWidth="1"/>
    <col min="4093" max="4093" width="21.85546875" style="55" customWidth="1"/>
    <col min="4094" max="4094" width="35.42578125" style="55" customWidth="1"/>
    <col min="4095" max="4095" width="10.140625" style="55" bestFit="1" customWidth="1"/>
    <col min="4096" max="4345" width="9.140625" style="55"/>
    <col min="4346" max="4346" width="5" style="55" customWidth="1"/>
    <col min="4347" max="4347" width="19.28515625" style="55" customWidth="1"/>
    <col min="4348" max="4348" width="11.42578125" style="55" customWidth="1"/>
    <col min="4349" max="4349" width="21.85546875" style="55" customWidth="1"/>
    <col min="4350" max="4350" width="35.42578125" style="55" customWidth="1"/>
    <col min="4351" max="4351" width="10.140625" style="55" bestFit="1" customWidth="1"/>
    <col min="4352" max="4601" width="9.140625" style="55"/>
    <col min="4602" max="4602" width="5" style="55" customWidth="1"/>
    <col min="4603" max="4603" width="19.28515625" style="55" customWidth="1"/>
    <col min="4604" max="4604" width="11.42578125" style="55" customWidth="1"/>
    <col min="4605" max="4605" width="21.85546875" style="55" customWidth="1"/>
    <col min="4606" max="4606" width="35.42578125" style="55" customWidth="1"/>
    <col min="4607" max="4607" width="10.140625" style="55" bestFit="1" customWidth="1"/>
    <col min="4608" max="4857" width="9.140625" style="55"/>
    <col min="4858" max="4858" width="5" style="55" customWidth="1"/>
    <col min="4859" max="4859" width="19.28515625" style="55" customWidth="1"/>
    <col min="4860" max="4860" width="11.42578125" style="55" customWidth="1"/>
    <col min="4861" max="4861" width="21.85546875" style="55" customWidth="1"/>
    <col min="4862" max="4862" width="35.42578125" style="55" customWidth="1"/>
    <col min="4863" max="4863" width="10.140625" style="55" bestFit="1" customWidth="1"/>
    <col min="4864" max="5113" width="9.140625" style="55"/>
    <col min="5114" max="5114" width="5" style="55" customWidth="1"/>
    <col min="5115" max="5115" width="19.28515625" style="55" customWidth="1"/>
    <col min="5116" max="5116" width="11.42578125" style="55" customWidth="1"/>
    <col min="5117" max="5117" width="21.85546875" style="55" customWidth="1"/>
    <col min="5118" max="5118" width="35.42578125" style="55" customWidth="1"/>
    <col min="5119" max="5119" width="10.140625" style="55" bestFit="1" customWidth="1"/>
    <col min="5120" max="5369" width="9.140625" style="55"/>
    <col min="5370" max="5370" width="5" style="55" customWidth="1"/>
    <col min="5371" max="5371" width="19.28515625" style="55" customWidth="1"/>
    <col min="5372" max="5372" width="11.42578125" style="55" customWidth="1"/>
    <col min="5373" max="5373" width="21.85546875" style="55" customWidth="1"/>
    <col min="5374" max="5374" width="35.42578125" style="55" customWidth="1"/>
    <col min="5375" max="5375" width="10.140625" style="55" bestFit="1" customWidth="1"/>
    <col min="5376" max="5625" width="9.140625" style="55"/>
    <col min="5626" max="5626" width="5" style="55" customWidth="1"/>
    <col min="5627" max="5627" width="19.28515625" style="55" customWidth="1"/>
    <col min="5628" max="5628" width="11.42578125" style="55" customWidth="1"/>
    <col min="5629" max="5629" width="21.85546875" style="55" customWidth="1"/>
    <col min="5630" max="5630" width="35.42578125" style="55" customWidth="1"/>
    <col min="5631" max="5631" width="10.140625" style="55" bestFit="1" customWidth="1"/>
    <col min="5632" max="5881" width="9.140625" style="55"/>
    <col min="5882" max="5882" width="5" style="55" customWidth="1"/>
    <col min="5883" max="5883" width="19.28515625" style="55" customWidth="1"/>
    <col min="5884" max="5884" width="11.42578125" style="55" customWidth="1"/>
    <col min="5885" max="5885" width="21.85546875" style="55" customWidth="1"/>
    <col min="5886" max="5886" width="35.42578125" style="55" customWidth="1"/>
    <col min="5887" max="5887" width="10.140625" style="55" bestFit="1" customWidth="1"/>
    <col min="5888" max="6137" width="9.140625" style="55"/>
    <col min="6138" max="6138" width="5" style="55" customWidth="1"/>
    <col min="6139" max="6139" width="19.28515625" style="55" customWidth="1"/>
    <col min="6140" max="6140" width="11.42578125" style="55" customWidth="1"/>
    <col min="6141" max="6141" width="21.85546875" style="55" customWidth="1"/>
    <col min="6142" max="6142" width="35.42578125" style="55" customWidth="1"/>
    <col min="6143" max="6143" width="10.140625" style="55" bestFit="1" customWidth="1"/>
    <col min="6144" max="6393" width="9.140625" style="55"/>
    <col min="6394" max="6394" width="5" style="55" customWidth="1"/>
    <col min="6395" max="6395" width="19.28515625" style="55" customWidth="1"/>
    <col min="6396" max="6396" width="11.42578125" style="55" customWidth="1"/>
    <col min="6397" max="6397" width="21.85546875" style="55" customWidth="1"/>
    <col min="6398" max="6398" width="35.42578125" style="55" customWidth="1"/>
    <col min="6399" max="6399" width="10.140625" style="55" bestFit="1" customWidth="1"/>
    <col min="6400" max="6649" width="9.140625" style="55"/>
    <col min="6650" max="6650" width="5" style="55" customWidth="1"/>
    <col min="6651" max="6651" width="19.28515625" style="55" customWidth="1"/>
    <col min="6652" max="6652" width="11.42578125" style="55" customWidth="1"/>
    <col min="6653" max="6653" width="21.85546875" style="55" customWidth="1"/>
    <col min="6654" max="6654" width="35.42578125" style="55" customWidth="1"/>
    <col min="6655" max="6655" width="10.140625" style="55" bestFit="1" customWidth="1"/>
    <col min="6656" max="6905" width="9.140625" style="55"/>
    <col min="6906" max="6906" width="5" style="55" customWidth="1"/>
    <col min="6907" max="6907" width="19.28515625" style="55" customWidth="1"/>
    <col min="6908" max="6908" width="11.42578125" style="55" customWidth="1"/>
    <col min="6909" max="6909" width="21.85546875" style="55" customWidth="1"/>
    <col min="6910" max="6910" width="35.42578125" style="55" customWidth="1"/>
    <col min="6911" max="6911" width="10.140625" style="55" bestFit="1" customWidth="1"/>
    <col min="6912" max="7161" width="9.140625" style="55"/>
    <col min="7162" max="7162" width="5" style="55" customWidth="1"/>
    <col min="7163" max="7163" width="19.28515625" style="55" customWidth="1"/>
    <col min="7164" max="7164" width="11.42578125" style="55" customWidth="1"/>
    <col min="7165" max="7165" width="21.85546875" style="55" customWidth="1"/>
    <col min="7166" max="7166" width="35.42578125" style="55" customWidth="1"/>
    <col min="7167" max="7167" width="10.140625" style="55" bestFit="1" customWidth="1"/>
    <col min="7168" max="7417" width="9.140625" style="55"/>
    <col min="7418" max="7418" width="5" style="55" customWidth="1"/>
    <col min="7419" max="7419" width="19.28515625" style="55" customWidth="1"/>
    <col min="7420" max="7420" width="11.42578125" style="55" customWidth="1"/>
    <col min="7421" max="7421" width="21.85546875" style="55" customWidth="1"/>
    <col min="7422" max="7422" width="35.42578125" style="55" customWidth="1"/>
    <col min="7423" max="7423" width="10.140625" style="55" bestFit="1" customWidth="1"/>
    <col min="7424" max="7673" width="9.140625" style="55"/>
    <col min="7674" max="7674" width="5" style="55" customWidth="1"/>
    <col min="7675" max="7675" width="19.28515625" style="55" customWidth="1"/>
    <col min="7676" max="7676" width="11.42578125" style="55" customWidth="1"/>
    <col min="7677" max="7677" width="21.85546875" style="55" customWidth="1"/>
    <col min="7678" max="7678" width="35.42578125" style="55" customWidth="1"/>
    <col min="7679" max="7679" width="10.140625" style="55" bestFit="1" customWidth="1"/>
    <col min="7680" max="7929" width="9.140625" style="55"/>
    <col min="7930" max="7930" width="5" style="55" customWidth="1"/>
    <col min="7931" max="7931" width="19.28515625" style="55" customWidth="1"/>
    <col min="7932" max="7932" width="11.42578125" style="55" customWidth="1"/>
    <col min="7933" max="7933" width="21.85546875" style="55" customWidth="1"/>
    <col min="7934" max="7934" width="35.42578125" style="55" customWidth="1"/>
    <col min="7935" max="7935" width="10.140625" style="55" bestFit="1" customWidth="1"/>
    <col min="7936" max="8185" width="9.140625" style="55"/>
    <col min="8186" max="8186" width="5" style="55" customWidth="1"/>
    <col min="8187" max="8187" width="19.28515625" style="55" customWidth="1"/>
    <col min="8188" max="8188" width="11.42578125" style="55" customWidth="1"/>
    <col min="8189" max="8189" width="21.85546875" style="55" customWidth="1"/>
    <col min="8190" max="8190" width="35.42578125" style="55" customWidth="1"/>
    <col min="8191" max="8191" width="10.140625" style="55" bestFit="1" customWidth="1"/>
    <col min="8192" max="8441" width="9.140625" style="55"/>
    <col min="8442" max="8442" width="5" style="55" customWidth="1"/>
    <col min="8443" max="8443" width="19.28515625" style="55" customWidth="1"/>
    <col min="8444" max="8444" width="11.42578125" style="55" customWidth="1"/>
    <col min="8445" max="8445" width="21.85546875" style="55" customWidth="1"/>
    <col min="8446" max="8446" width="35.42578125" style="55" customWidth="1"/>
    <col min="8447" max="8447" width="10.140625" style="55" bestFit="1" customWidth="1"/>
    <col min="8448" max="8697" width="9.140625" style="55"/>
    <col min="8698" max="8698" width="5" style="55" customWidth="1"/>
    <col min="8699" max="8699" width="19.28515625" style="55" customWidth="1"/>
    <col min="8700" max="8700" width="11.42578125" style="55" customWidth="1"/>
    <col min="8701" max="8701" width="21.85546875" style="55" customWidth="1"/>
    <col min="8702" max="8702" width="35.42578125" style="55" customWidth="1"/>
    <col min="8703" max="8703" width="10.140625" style="55" bestFit="1" customWidth="1"/>
    <col min="8704" max="8953" width="9.140625" style="55"/>
    <col min="8954" max="8954" width="5" style="55" customWidth="1"/>
    <col min="8955" max="8955" width="19.28515625" style="55" customWidth="1"/>
    <col min="8956" max="8956" width="11.42578125" style="55" customWidth="1"/>
    <col min="8957" max="8957" width="21.85546875" style="55" customWidth="1"/>
    <col min="8958" max="8958" width="35.42578125" style="55" customWidth="1"/>
    <col min="8959" max="8959" width="10.140625" style="55" bestFit="1" customWidth="1"/>
    <col min="8960" max="9209" width="9.140625" style="55"/>
    <col min="9210" max="9210" width="5" style="55" customWidth="1"/>
    <col min="9211" max="9211" width="19.28515625" style="55" customWidth="1"/>
    <col min="9212" max="9212" width="11.42578125" style="55" customWidth="1"/>
    <col min="9213" max="9213" width="21.85546875" style="55" customWidth="1"/>
    <col min="9214" max="9214" width="35.42578125" style="55" customWidth="1"/>
    <col min="9215" max="9215" width="10.140625" style="55" bestFit="1" customWidth="1"/>
    <col min="9216" max="9465" width="9.140625" style="55"/>
    <col min="9466" max="9466" width="5" style="55" customWidth="1"/>
    <col min="9467" max="9467" width="19.28515625" style="55" customWidth="1"/>
    <col min="9468" max="9468" width="11.42578125" style="55" customWidth="1"/>
    <col min="9469" max="9469" width="21.85546875" style="55" customWidth="1"/>
    <col min="9470" max="9470" width="35.42578125" style="55" customWidth="1"/>
    <col min="9471" max="9471" width="10.140625" style="55" bestFit="1" customWidth="1"/>
    <col min="9472" max="9721" width="9.140625" style="55"/>
    <col min="9722" max="9722" width="5" style="55" customWidth="1"/>
    <col min="9723" max="9723" width="19.28515625" style="55" customWidth="1"/>
    <col min="9724" max="9724" width="11.42578125" style="55" customWidth="1"/>
    <col min="9725" max="9725" width="21.85546875" style="55" customWidth="1"/>
    <col min="9726" max="9726" width="35.42578125" style="55" customWidth="1"/>
    <col min="9727" max="9727" width="10.140625" style="55" bestFit="1" customWidth="1"/>
    <col min="9728" max="9977" width="9.140625" style="55"/>
    <col min="9978" max="9978" width="5" style="55" customWidth="1"/>
    <col min="9979" max="9979" width="19.28515625" style="55" customWidth="1"/>
    <col min="9980" max="9980" width="11.42578125" style="55" customWidth="1"/>
    <col min="9981" max="9981" width="21.85546875" style="55" customWidth="1"/>
    <col min="9982" max="9982" width="35.42578125" style="55" customWidth="1"/>
    <col min="9983" max="9983" width="10.140625" style="55" bestFit="1" customWidth="1"/>
    <col min="9984" max="10233" width="9.140625" style="55"/>
    <col min="10234" max="10234" width="5" style="55" customWidth="1"/>
    <col min="10235" max="10235" width="19.28515625" style="55" customWidth="1"/>
    <col min="10236" max="10236" width="11.42578125" style="55" customWidth="1"/>
    <col min="10237" max="10237" width="21.85546875" style="55" customWidth="1"/>
    <col min="10238" max="10238" width="35.42578125" style="55" customWidth="1"/>
    <col min="10239" max="10239" width="10.140625" style="55" bestFit="1" customWidth="1"/>
    <col min="10240" max="10489" width="9.140625" style="55"/>
    <col min="10490" max="10490" width="5" style="55" customWidth="1"/>
    <col min="10491" max="10491" width="19.28515625" style="55" customWidth="1"/>
    <col min="10492" max="10492" width="11.42578125" style="55" customWidth="1"/>
    <col min="10493" max="10493" width="21.85546875" style="55" customWidth="1"/>
    <col min="10494" max="10494" width="35.42578125" style="55" customWidth="1"/>
    <col min="10495" max="10495" width="10.140625" style="55" bestFit="1" customWidth="1"/>
    <col min="10496" max="10745" width="9.140625" style="55"/>
    <col min="10746" max="10746" width="5" style="55" customWidth="1"/>
    <col min="10747" max="10747" width="19.28515625" style="55" customWidth="1"/>
    <col min="10748" max="10748" width="11.42578125" style="55" customWidth="1"/>
    <col min="10749" max="10749" width="21.85546875" style="55" customWidth="1"/>
    <col min="10750" max="10750" width="35.42578125" style="55" customWidth="1"/>
    <col min="10751" max="10751" width="10.140625" style="55" bestFit="1" customWidth="1"/>
    <col min="10752" max="11001" width="9.140625" style="55"/>
    <col min="11002" max="11002" width="5" style="55" customWidth="1"/>
    <col min="11003" max="11003" width="19.28515625" style="55" customWidth="1"/>
    <col min="11004" max="11004" width="11.42578125" style="55" customWidth="1"/>
    <col min="11005" max="11005" width="21.85546875" style="55" customWidth="1"/>
    <col min="11006" max="11006" width="35.42578125" style="55" customWidth="1"/>
    <col min="11007" max="11007" width="10.140625" style="55" bestFit="1" customWidth="1"/>
    <col min="11008" max="11257" width="9.140625" style="55"/>
    <col min="11258" max="11258" width="5" style="55" customWidth="1"/>
    <col min="11259" max="11259" width="19.28515625" style="55" customWidth="1"/>
    <col min="11260" max="11260" width="11.42578125" style="55" customWidth="1"/>
    <col min="11261" max="11261" width="21.85546875" style="55" customWidth="1"/>
    <col min="11262" max="11262" width="35.42578125" style="55" customWidth="1"/>
    <col min="11263" max="11263" width="10.140625" style="55" bestFit="1" customWidth="1"/>
    <col min="11264" max="11513" width="9.140625" style="55"/>
    <col min="11514" max="11514" width="5" style="55" customWidth="1"/>
    <col min="11515" max="11515" width="19.28515625" style="55" customWidth="1"/>
    <col min="11516" max="11516" width="11.42578125" style="55" customWidth="1"/>
    <col min="11517" max="11517" width="21.85546875" style="55" customWidth="1"/>
    <col min="11518" max="11518" width="35.42578125" style="55" customWidth="1"/>
    <col min="11519" max="11519" width="10.140625" style="55" bestFit="1" customWidth="1"/>
    <col min="11520" max="11769" width="9.140625" style="55"/>
    <col min="11770" max="11770" width="5" style="55" customWidth="1"/>
    <col min="11771" max="11771" width="19.28515625" style="55" customWidth="1"/>
    <col min="11772" max="11772" width="11.42578125" style="55" customWidth="1"/>
    <col min="11773" max="11773" width="21.85546875" style="55" customWidth="1"/>
    <col min="11774" max="11774" width="35.42578125" style="55" customWidth="1"/>
    <col min="11775" max="11775" width="10.140625" style="55" bestFit="1" customWidth="1"/>
    <col min="11776" max="12025" width="9.140625" style="55"/>
    <col min="12026" max="12026" width="5" style="55" customWidth="1"/>
    <col min="12027" max="12027" width="19.28515625" style="55" customWidth="1"/>
    <col min="12028" max="12028" width="11.42578125" style="55" customWidth="1"/>
    <col min="12029" max="12029" width="21.85546875" style="55" customWidth="1"/>
    <col min="12030" max="12030" width="35.42578125" style="55" customWidth="1"/>
    <col min="12031" max="12031" width="10.140625" style="55" bestFit="1" customWidth="1"/>
    <col min="12032" max="12281" width="9.140625" style="55"/>
    <col min="12282" max="12282" width="5" style="55" customWidth="1"/>
    <col min="12283" max="12283" width="19.28515625" style="55" customWidth="1"/>
    <col min="12284" max="12284" width="11.42578125" style="55" customWidth="1"/>
    <col min="12285" max="12285" width="21.85546875" style="55" customWidth="1"/>
    <col min="12286" max="12286" width="35.42578125" style="55" customWidth="1"/>
    <col min="12287" max="12287" width="10.140625" style="55" bestFit="1" customWidth="1"/>
    <col min="12288" max="12537" width="9.140625" style="55"/>
    <col min="12538" max="12538" width="5" style="55" customWidth="1"/>
    <col min="12539" max="12539" width="19.28515625" style="55" customWidth="1"/>
    <col min="12540" max="12540" width="11.42578125" style="55" customWidth="1"/>
    <col min="12541" max="12541" width="21.85546875" style="55" customWidth="1"/>
    <col min="12542" max="12542" width="35.42578125" style="55" customWidth="1"/>
    <col min="12543" max="12543" width="10.140625" style="55" bestFit="1" customWidth="1"/>
    <col min="12544" max="12793" width="9.140625" style="55"/>
    <col min="12794" max="12794" width="5" style="55" customWidth="1"/>
    <col min="12795" max="12795" width="19.28515625" style="55" customWidth="1"/>
    <col min="12796" max="12796" width="11.42578125" style="55" customWidth="1"/>
    <col min="12797" max="12797" width="21.85546875" style="55" customWidth="1"/>
    <col min="12798" max="12798" width="35.42578125" style="55" customWidth="1"/>
    <col min="12799" max="12799" width="10.140625" style="55" bestFit="1" customWidth="1"/>
    <col min="12800" max="13049" width="9.140625" style="55"/>
    <col min="13050" max="13050" width="5" style="55" customWidth="1"/>
    <col min="13051" max="13051" width="19.28515625" style="55" customWidth="1"/>
    <col min="13052" max="13052" width="11.42578125" style="55" customWidth="1"/>
    <col min="13053" max="13053" width="21.85546875" style="55" customWidth="1"/>
    <col min="13054" max="13054" width="35.42578125" style="55" customWidth="1"/>
    <col min="13055" max="13055" width="10.140625" style="55" bestFit="1" customWidth="1"/>
    <col min="13056" max="13305" width="9.140625" style="55"/>
    <col min="13306" max="13306" width="5" style="55" customWidth="1"/>
    <col min="13307" max="13307" width="19.28515625" style="55" customWidth="1"/>
    <col min="13308" max="13308" width="11.42578125" style="55" customWidth="1"/>
    <col min="13309" max="13309" width="21.85546875" style="55" customWidth="1"/>
    <col min="13310" max="13310" width="35.42578125" style="55" customWidth="1"/>
    <col min="13311" max="13311" width="10.140625" style="55" bestFit="1" customWidth="1"/>
    <col min="13312" max="13561" width="9.140625" style="55"/>
    <col min="13562" max="13562" width="5" style="55" customWidth="1"/>
    <col min="13563" max="13563" width="19.28515625" style="55" customWidth="1"/>
    <col min="13564" max="13564" width="11.42578125" style="55" customWidth="1"/>
    <col min="13565" max="13565" width="21.85546875" style="55" customWidth="1"/>
    <col min="13566" max="13566" width="35.42578125" style="55" customWidth="1"/>
    <col min="13567" max="13567" width="10.140625" style="55" bestFit="1" customWidth="1"/>
    <col min="13568" max="13817" width="9.140625" style="55"/>
    <col min="13818" max="13818" width="5" style="55" customWidth="1"/>
    <col min="13819" max="13819" width="19.28515625" style="55" customWidth="1"/>
    <col min="13820" max="13820" width="11.42578125" style="55" customWidth="1"/>
    <col min="13821" max="13821" width="21.85546875" style="55" customWidth="1"/>
    <col min="13822" max="13822" width="35.42578125" style="55" customWidth="1"/>
    <col min="13823" max="13823" width="10.140625" style="55" bestFit="1" customWidth="1"/>
    <col min="13824" max="14073" width="9.140625" style="55"/>
    <col min="14074" max="14074" width="5" style="55" customWidth="1"/>
    <col min="14075" max="14075" width="19.28515625" style="55" customWidth="1"/>
    <col min="14076" max="14076" width="11.42578125" style="55" customWidth="1"/>
    <col min="14077" max="14077" width="21.85546875" style="55" customWidth="1"/>
    <col min="14078" max="14078" width="35.42578125" style="55" customWidth="1"/>
    <col min="14079" max="14079" width="10.140625" style="55" bestFit="1" customWidth="1"/>
    <col min="14080" max="14329" width="9.140625" style="55"/>
    <col min="14330" max="14330" width="5" style="55" customWidth="1"/>
    <col min="14331" max="14331" width="19.28515625" style="55" customWidth="1"/>
    <col min="14332" max="14332" width="11.42578125" style="55" customWidth="1"/>
    <col min="14333" max="14333" width="21.85546875" style="55" customWidth="1"/>
    <col min="14334" max="14334" width="35.42578125" style="55" customWidth="1"/>
    <col min="14335" max="14335" width="10.140625" style="55" bestFit="1" customWidth="1"/>
    <col min="14336" max="14585" width="9.140625" style="55"/>
    <col min="14586" max="14586" width="5" style="55" customWidth="1"/>
    <col min="14587" max="14587" width="19.28515625" style="55" customWidth="1"/>
    <col min="14588" max="14588" width="11.42578125" style="55" customWidth="1"/>
    <col min="14589" max="14589" width="21.85546875" style="55" customWidth="1"/>
    <col min="14590" max="14590" width="35.42578125" style="55" customWidth="1"/>
    <col min="14591" max="14591" width="10.140625" style="55" bestFit="1" customWidth="1"/>
    <col min="14592" max="14841" width="9.140625" style="55"/>
    <col min="14842" max="14842" width="5" style="55" customWidth="1"/>
    <col min="14843" max="14843" width="19.28515625" style="55" customWidth="1"/>
    <col min="14844" max="14844" width="11.42578125" style="55" customWidth="1"/>
    <col min="14845" max="14845" width="21.85546875" style="55" customWidth="1"/>
    <col min="14846" max="14846" width="35.42578125" style="55" customWidth="1"/>
    <col min="14847" max="14847" width="10.140625" style="55" bestFit="1" customWidth="1"/>
    <col min="14848" max="15097" width="9.140625" style="55"/>
    <col min="15098" max="15098" width="5" style="55" customWidth="1"/>
    <col min="15099" max="15099" width="19.28515625" style="55" customWidth="1"/>
    <col min="15100" max="15100" width="11.42578125" style="55" customWidth="1"/>
    <col min="15101" max="15101" width="21.85546875" style="55" customWidth="1"/>
    <col min="15102" max="15102" width="35.42578125" style="55" customWidth="1"/>
    <col min="15103" max="15103" width="10.140625" style="55" bestFit="1" customWidth="1"/>
    <col min="15104" max="15353" width="9.140625" style="55"/>
    <col min="15354" max="15354" width="5" style="55" customWidth="1"/>
    <col min="15355" max="15355" width="19.28515625" style="55" customWidth="1"/>
    <col min="15356" max="15356" width="11.42578125" style="55" customWidth="1"/>
    <col min="15357" max="15357" width="21.85546875" style="55" customWidth="1"/>
    <col min="15358" max="15358" width="35.42578125" style="55" customWidth="1"/>
    <col min="15359" max="15359" width="10.140625" style="55" bestFit="1" customWidth="1"/>
    <col min="15360" max="15609" width="9.140625" style="55"/>
    <col min="15610" max="15610" width="5" style="55" customWidth="1"/>
    <col min="15611" max="15611" width="19.28515625" style="55" customWidth="1"/>
    <col min="15612" max="15612" width="11.42578125" style="55" customWidth="1"/>
    <col min="15613" max="15613" width="21.85546875" style="55" customWidth="1"/>
    <col min="15614" max="15614" width="35.42578125" style="55" customWidth="1"/>
    <col min="15615" max="15615" width="10.140625" style="55" bestFit="1" customWidth="1"/>
    <col min="15616" max="15865" width="9.140625" style="55"/>
    <col min="15866" max="15866" width="5" style="55" customWidth="1"/>
    <col min="15867" max="15867" width="19.28515625" style="55" customWidth="1"/>
    <col min="15868" max="15868" width="11.42578125" style="55" customWidth="1"/>
    <col min="15869" max="15869" width="21.85546875" style="55" customWidth="1"/>
    <col min="15870" max="15870" width="35.42578125" style="55" customWidth="1"/>
    <col min="15871" max="15871" width="10.140625" style="55" bestFit="1" customWidth="1"/>
    <col min="15872" max="16121" width="9.140625" style="55"/>
    <col min="16122" max="16122" width="5" style="55" customWidth="1"/>
    <col min="16123" max="16123" width="19.28515625" style="55" customWidth="1"/>
    <col min="16124" max="16124" width="11.42578125" style="55" customWidth="1"/>
    <col min="16125" max="16125" width="21.85546875" style="55" customWidth="1"/>
    <col min="16126" max="16126" width="35.42578125" style="55" customWidth="1"/>
    <col min="16127" max="16127" width="10.140625" style="55" bestFit="1" customWidth="1"/>
    <col min="16128" max="16384" width="9.140625" style="55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719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">
      <c r="A4" s="52" t="s">
        <v>354</v>
      </c>
      <c r="B4" s="52" t="s">
        <v>234</v>
      </c>
      <c r="C4" s="52" t="s">
        <v>0</v>
      </c>
      <c r="D4" s="52" t="s">
        <v>235</v>
      </c>
      <c r="E4" s="52" t="s">
        <v>236</v>
      </c>
      <c r="F4" s="52" t="s">
        <v>355</v>
      </c>
    </row>
    <row r="5" spans="1:14" ht="14.25">
      <c r="A5" s="54">
        <f>MONTH(C5)</f>
        <v>1</v>
      </c>
      <c r="B5" s="54" t="s">
        <v>237</v>
      </c>
      <c r="C5" s="53">
        <v>39814</v>
      </c>
      <c r="D5" s="54" t="s">
        <v>238</v>
      </c>
      <c r="E5" s="54">
        <v>800</v>
      </c>
      <c r="F5" s="54" t="s">
        <v>356</v>
      </c>
    </row>
    <row r="6" spans="1:14" ht="14.25">
      <c r="A6" s="54">
        <f>MONTH(C6)</f>
        <v>1</v>
      </c>
      <c r="B6" s="54" t="s">
        <v>239</v>
      </c>
      <c r="C6" s="53">
        <v>39814</v>
      </c>
      <c r="D6" s="54" t="s">
        <v>240</v>
      </c>
      <c r="E6" s="54">
        <v>68</v>
      </c>
      <c r="F6" s="54" t="s">
        <v>356</v>
      </c>
    </row>
    <row r="7" spans="1:14" ht="14.25">
      <c r="A7" s="54">
        <f t="shared" ref="A7:A70" si="0">MONTH(C7)</f>
        <v>1</v>
      </c>
      <c r="B7" s="54" t="s">
        <v>239</v>
      </c>
      <c r="C7" s="53">
        <v>39814</v>
      </c>
      <c r="D7" s="54" t="s">
        <v>240</v>
      </c>
      <c r="E7" s="54">
        <v>17</v>
      </c>
      <c r="F7" s="54" t="s">
        <v>356</v>
      </c>
    </row>
    <row r="8" spans="1:14" ht="14.25">
      <c r="A8" s="54">
        <f t="shared" si="0"/>
        <v>1</v>
      </c>
      <c r="B8" s="54" t="s">
        <v>239</v>
      </c>
      <c r="C8" s="53">
        <v>39814</v>
      </c>
      <c r="D8" s="54" t="s">
        <v>240</v>
      </c>
      <c r="E8" s="54">
        <v>199</v>
      </c>
      <c r="F8" s="54" t="s">
        <v>356</v>
      </c>
    </row>
    <row r="9" spans="1:14" ht="14.25">
      <c r="A9" s="54">
        <f t="shared" si="0"/>
        <v>1</v>
      </c>
      <c r="B9" s="54" t="s">
        <v>239</v>
      </c>
      <c r="C9" s="53">
        <v>39814</v>
      </c>
      <c r="D9" s="54" t="s">
        <v>240</v>
      </c>
      <c r="E9" s="54">
        <v>103</v>
      </c>
      <c r="F9" s="54" t="s">
        <v>356</v>
      </c>
    </row>
    <row r="10" spans="1:14" ht="14.25">
      <c r="A10" s="54">
        <f t="shared" si="0"/>
        <v>1</v>
      </c>
      <c r="B10" s="54" t="s">
        <v>239</v>
      </c>
      <c r="C10" s="53">
        <v>39814</v>
      </c>
      <c r="D10" s="54" t="s">
        <v>240</v>
      </c>
      <c r="E10" s="54">
        <v>167</v>
      </c>
      <c r="F10" s="54" t="s">
        <v>356</v>
      </c>
    </row>
    <row r="11" spans="1:14" ht="14.25">
      <c r="A11" s="54">
        <f t="shared" si="0"/>
        <v>1</v>
      </c>
      <c r="B11" s="54" t="s">
        <v>241</v>
      </c>
      <c r="C11" s="53">
        <v>39814</v>
      </c>
      <c r="D11" s="54" t="s">
        <v>242</v>
      </c>
      <c r="E11" s="54">
        <v>117</v>
      </c>
      <c r="F11" s="54" t="s">
        <v>356</v>
      </c>
    </row>
    <row r="12" spans="1:14" ht="14.25">
      <c r="A12" s="54">
        <f t="shared" si="0"/>
        <v>1</v>
      </c>
      <c r="B12" s="54" t="s">
        <v>237</v>
      </c>
      <c r="C12" s="53">
        <v>39814</v>
      </c>
      <c r="D12" s="54" t="s">
        <v>238</v>
      </c>
      <c r="E12" s="54">
        <v>128</v>
      </c>
      <c r="F12" s="54" t="s">
        <v>356</v>
      </c>
    </row>
    <row r="13" spans="1:14" ht="14.25">
      <c r="A13" s="54">
        <f t="shared" si="0"/>
        <v>1</v>
      </c>
      <c r="B13" s="54" t="s">
        <v>237</v>
      </c>
      <c r="C13" s="53">
        <v>39814</v>
      </c>
      <c r="D13" s="54" t="s">
        <v>238</v>
      </c>
      <c r="E13" s="54">
        <v>699</v>
      </c>
      <c r="F13" s="54" t="s">
        <v>356</v>
      </c>
    </row>
    <row r="14" spans="1:14" ht="14.25">
      <c r="A14" s="54">
        <f t="shared" si="0"/>
        <v>1</v>
      </c>
      <c r="B14" s="54" t="s">
        <v>237</v>
      </c>
      <c r="C14" s="53">
        <v>39814</v>
      </c>
      <c r="D14" s="54" t="s">
        <v>238</v>
      </c>
      <c r="E14" s="54">
        <v>1080</v>
      </c>
      <c r="F14" s="54" t="s">
        <v>356</v>
      </c>
    </row>
    <row r="15" spans="1:14" ht="14.25">
      <c r="A15" s="54">
        <f t="shared" si="0"/>
        <v>1</v>
      </c>
      <c r="B15" s="54" t="s">
        <v>237</v>
      </c>
      <c r="C15" s="53">
        <v>39814</v>
      </c>
      <c r="D15" s="54" t="s">
        <v>238</v>
      </c>
      <c r="E15" s="54">
        <v>245</v>
      </c>
      <c r="F15" s="54" t="s">
        <v>356</v>
      </c>
    </row>
    <row r="16" spans="1:14" ht="14.25">
      <c r="A16" s="54">
        <f t="shared" si="0"/>
        <v>1</v>
      </c>
      <c r="B16" s="54" t="s">
        <v>237</v>
      </c>
      <c r="C16" s="53">
        <v>39814</v>
      </c>
      <c r="D16" s="54" t="s">
        <v>238</v>
      </c>
      <c r="E16" s="54">
        <v>349</v>
      </c>
      <c r="F16" s="54" t="s">
        <v>356</v>
      </c>
    </row>
    <row r="17" spans="1:6" ht="14.25">
      <c r="A17" s="54">
        <f t="shared" si="0"/>
        <v>1</v>
      </c>
      <c r="B17" s="54" t="s">
        <v>237</v>
      </c>
      <c r="C17" s="53">
        <v>39814</v>
      </c>
      <c r="D17" s="54" t="s">
        <v>238</v>
      </c>
      <c r="E17" s="54">
        <v>27</v>
      </c>
      <c r="F17" s="54" t="s">
        <v>356</v>
      </c>
    </row>
    <row r="18" spans="1:6" ht="14.25">
      <c r="A18" s="54">
        <f t="shared" si="0"/>
        <v>1</v>
      </c>
      <c r="B18" s="54" t="s">
        <v>243</v>
      </c>
      <c r="C18" s="53">
        <v>39814</v>
      </c>
      <c r="D18" s="54" t="s">
        <v>244</v>
      </c>
      <c r="E18" s="54">
        <v>149</v>
      </c>
      <c r="F18" s="54" t="s">
        <v>356</v>
      </c>
    </row>
    <row r="19" spans="1:6" ht="14.25">
      <c r="A19" s="54">
        <f t="shared" si="0"/>
        <v>1</v>
      </c>
      <c r="B19" s="54" t="s">
        <v>237</v>
      </c>
      <c r="C19" s="53">
        <v>39814</v>
      </c>
      <c r="D19" s="54" t="s">
        <v>238</v>
      </c>
      <c r="E19" s="54">
        <v>335</v>
      </c>
      <c r="F19" s="54" t="s">
        <v>356</v>
      </c>
    </row>
    <row r="20" spans="1:6" ht="14.25">
      <c r="A20" s="54">
        <f t="shared" si="0"/>
        <v>1</v>
      </c>
      <c r="B20" s="54" t="s">
        <v>237</v>
      </c>
      <c r="C20" s="53">
        <v>39814</v>
      </c>
      <c r="D20" s="54" t="s">
        <v>238</v>
      </c>
      <c r="E20" s="54">
        <v>179</v>
      </c>
      <c r="F20" s="54" t="s">
        <v>356</v>
      </c>
    </row>
    <row r="21" spans="1:6" ht="14.25">
      <c r="A21" s="54">
        <f t="shared" si="0"/>
        <v>1</v>
      </c>
      <c r="B21" s="54" t="s">
        <v>237</v>
      </c>
      <c r="C21" s="53">
        <v>39814</v>
      </c>
      <c r="D21" s="54" t="s">
        <v>238</v>
      </c>
      <c r="E21" s="54">
        <v>259</v>
      </c>
      <c r="F21" s="54" t="s">
        <v>356</v>
      </c>
    </row>
    <row r="22" spans="1:6" ht="14.25">
      <c r="A22" s="54">
        <f t="shared" si="0"/>
        <v>1</v>
      </c>
      <c r="B22" s="54" t="s">
        <v>237</v>
      </c>
      <c r="C22" s="53">
        <v>39814</v>
      </c>
      <c r="D22" s="54" t="s">
        <v>238</v>
      </c>
      <c r="E22" s="54">
        <v>125</v>
      </c>
      <c r="F22" s="54" t="s">
        <v>356</v>
      </c>
    </row>
    <row r="23" spans="1:6" ht="14.25">
      <c r="A23" s="54">
        <f t="shared" si="0"/>
        <v>1</v>
      </c>
      <c r="B23" s="54" t="s">
        <v>237</v>
      </c>
      <c r="C23" s="53">
        <v>39814</v>
      </c>
      <c r="D23" s="54" t="s">
        <v>238</v>
      </c>
      <c r="E23" s="54">
        <v>45</v>
      </c>
      <c r="F23" s="54" t="s">
        <v>356</v>
      </c>
    </row>
    <row r="24" spans="1:6" ht="14.25">
      <c r="A24" s="54">
        <f t="shared" si="0"/>
        <v>1</v>
      </c>
      <c r="B24" s="54" t="s">
        <v>237</v>
      </c>
      <c r="C24" s="53">
        <v>39814</v>
      </c>
      <c r="D24" s="54" t="s">
        <v>238</v>
      </c>
      <c r="E24" s="54">
        <v>24</v>
      </c>
      <c r="F24" s="54" t="s">
        <v>356</v>
      </c>
    </row>
    <row r="25" spans="1:6" ht="14.25">
      <c r="A25" s="54">
        <f t="shared" si="0"/>
        <v>1</v>
      </c>
      <c r="B25" s="54" t="s">
        <v>237</v>
      </c>
      <c r="C25" s="53">
        <v>39814</v>
      </c>
      <c r="D25" s="54" t="s">
        <v>238</v>
      </c>
      <c r="E25" s="54">
        <v>192</v>
      </c>
      <c r="F25" s="54" t="s">
        <v>356</v>
      </c>
    </row>
    <row r="26" spans="1:6" ht="14.25">
      <c r="A26" s="54">
        <f t="shared" si="0"/>
        <v>1</v>
      </c>
      <c r="B26" s="54" t="s">
        <v>237</v>
      </c>
      <c r="C26" s="53">
        <v>39814</v>
      </c>
      <c r="D26" s="54" t="s">
        <v>238</v>
      </c>
      <c r="E26" s="54">
        <v>1118</v>
      </c>
      <c r="F26" s="54" t="s">
        <v>356</v>
      </c>
    </row>
    <row r="27" spans="1:6" ht="14.25">
      <c r="A27" s="54">
        <f t="shared" si="0"/>
        <v>1</v>
      </c>
      <c r="B27" s="54" t="s">
        <v>237</v>
      </c>
      <c r="C27" s="53">
        <v>39814</v>
      </c>
      <c r="D27" s="54" t="s">
        <v>238</v>
      </c>
      <c r="E27" s="54">
        <v>573</v>
      </c>
      <c r="F27" s="54" t="s">
        <v>356</v>
      </c>
    </row>
    <row r="28" spans="1:6" ht="14.25">
      <c r="A28" s="54">
        <f t="shared" si="0"/>
        <v>1</v>
      </c>
      <c r="B28" s="54" t="s">
        <v>241</v>
      </c>
      <c r="C28" s="53">
        <v>39814</v>
      </c>
      <c r="D28" s="54" t="s">
        <v>242</v>
      </c>
      <c r="E28" s="54">
        <v>172</v>
      </c>
      <c r="F28" s="54" t="s">
        <v>356</v>
      </c>
    </row>
    <row r="29" spans="1:6" ht="14.25">
      <c r="A29" s="54">
        <f t="shared" si="0"/>
        <v>1</v>
      </c>
      <c r="B29" s="54" t="s">
        <v>237</v>
      </c>
      <c r="C29" s="53">
        <v>39814</v>
      </c>
      <c r="D29" s="54" t="s">
        <v>238</v>
      </c>
      <c r="E29" s="54">
        <v>1228</v>
      </c>
      <c r="F29" s="54" t="s">
        <v>356</v>
      </c>
    </row>
    <row r="30" spans="1:6" ht="14.25">
      <c r="A30" s="54">
        <f t="shared" si="0"/>
        <v>1</v>
      </c>
      <c r="B30" s="54" t="s">
        <v>241</v>
      </c>
      <c r="C30" s="53">
        <v>39814</v>
      </c>
      <c r="D30" s="54" t="s">
        <v>242</v>
      </c>
      <c r="E30" s="54">
        <v>129</v>
      </c>
      <c r="F30" s="54" t="s">
        <v>356</v>
      </c>
    </row>
    <row r="31" spans="1:6" ht="14.25">
      <c r="A31" s="54">
        <f t="shared" si="0"/>
        <v>1</v>
      </c>
      <c r="B31" s="54" t="s">
        <v>237</v>
      </c>
      <c r="C31" s="53">
        <v>39814</v>
      </c>
      <c r="D31" s="54" t="s">
        <v>238</v>
      </c>
      <c r="E31" s="54">
        <v>1978</v>
      </c>
      <c r="F31" s="54" t="s">
        <v>356</v>
      </c>
    </row>
    <row r="32" spans="1:6" ht="14.25">
      <c r="A32" s="54">
        <f t="shared" si="0"/>
        <v>1</v>
      </c>
      <c r="B32" s="54" t="s">
        <v>237</v>
      </c>
      <c r="C32" s="53">
        <v>39814</v>
      </c>
      <c r="D32" s="54" t="s">
        <v>238</v>
      </c>
      <c r="E32" s="54">
        <v>808</v>
      </c>
      <c r="F32" s="54" t="s">
        <v>356</v>
      </c>
    </row>
    <row r="33" spans="1:6" ht="14.25">
      <c r="A33" s="54">
        <f t="shared" si="0"/>
        <v>1</v>
      </c>
      <c r="B33" s="54" t="s">
        <v>237</v>
      </c>
      <c r="C33" s="53">
        <v>39814</v>
      </c>
      <c r="D33" s="54" t="s">
        <v>238</v>
      </c>
      <c r="E33" s="54">
        <v>1142</v>
      </c>
      <c r="F33" s="54" t="s">
        <v>356</v>
      </c>
    </row>
    <row r="34" spans="1:6" ht="14.25">
      <c r="A34" s="54">
        <f t="shared" si="0"/>
        <v>1</v>
      </c>
      <c r="B34" s="54" t="s">
        <v>237</v>
      </c>
      <c r="C34" s="53">
        <v>39814</v>
      </c>
      <c r="D34" s="54" t="s">
        <v>238</v>
      </c>
      <c r="E34" s="54">
        <v>240</v>
      </c>
      <c r="F34" s="54" t="s">
        <v>356</v>
      </c>
    </row>
    <row r="35" spans="1:6" ht="14.25">
      <c r="A35" s="54">
        <f t="shared" si="0"/>
        <v>1</v>
      </c>
      <c r="B35" s="54" t="s">
        <v>237</v>
      </c>
      <c r="C35" s="53">
        <v>39814</v>
      </c>
      <c r="D35" s="54" t="s">
        <v>238</v>
      </c>
      <c r="E35" s="54">
        <v>44</v>
      </c>
      <c r="F35" s="54" t="s">
        <v>356</v>
      </c>
    </row>
    <row r="36" spans="1:6" ht="14.25">
      <c r="A36" s="54">
        <f t="shared" si="0"/>
        <v>1</v>
      </c>
      <c r="B36" s="54" t="s">
        <v>237</v>
      </c>
      <c r="C36" s="53">
        <v>39814</v>
      </c>
      <c r="D36" s="54" t="s">
        <v>238</v>
      </c>
      <c r="E36" s="54">
        <v>91</v>
      </c>
      <c r="F36" s="54" t="s">
        <v>356</v>
      </c>
    </row>
    <row r="37" spans="1:6" ht="14.25">
      <c r="A37" s="54">
        <f t="shared" si="0"/>
        <v>1</v>
      </c>
      <c r="B37" s="54" t="s">
        <v>237</v>
      </c>
      <c r="C37" s="53">
        <v>39814</v>
      </c>
      <c r="D37" s="54" t="s">
        <v>238</v>
      </c>
      <c r="E37" s="54">
        <v>312</v>
      </c>
      <c r="F37" s="54" t="s">
        <v>356</v>
      </c>
    </row>
    <row r="38" spans="1:6" ht="14.25">
      <c r="A38" s="54">
        <f t="shared" si="0"/>
        <v>1</v>
      </c>
      <c r="B38" s="54" t="s">
        <v>237</v>
      </c>
      <c r="C38" s="53">
        <v>39814</v>
      </c>
      <c r="D38" s="54" t="s">
        <v>238</v>
      </c>
      <c r="E38" s="54">
        <v>175</v>
      </c>
      <c r="F38" s="54" t="s">
        <v>356</v>
      </c>
    </row>
    <row r="39" spans="1:6" ht="14.25">
      <c r="A39" s="54">
        <f t="shared" si="0"/>
        <v>1</v>
      </c>
      <c r="B39" s="54" t="s">
        <v>237</v>
      </c>
      <c r="C39" s="53">
        <v>39814</v>
      </c>
      <c r="D39" s="54" t="s">
        <v>238</v>
      </c>
      <c r="E39" s="54">
        <v>46</v>
      </c>
      <c r="F39" s="54" t="s">
        <v>356</v>
      </c>
    </row>
    <row r="40" spans="1:6" ht="14.25">
      <c r="A40" s="54">
        <f t="shared" si="0"/>
        <v>1</v>
      </c>
      <c r="B40" s="54" t="s">
        <v>241</v>
      </c>
      <c r="C40" s="53">
        <v>39814</v>
      </c>
      <c r="D40" s="54" t="s">
        <v>242</v>
      </c>
      <c r="E40" s="54">
        <v>84</v>
      </c>
      <c r="F40" s="54" t="s">
        <v>356</v>
      </c>
    </row>
    <row r="41" spans="1:6" ht="14.25">
      <c r="A41" s="54">
        <f t="shared" si="0"/>
        <v>1</v>
      </c>
      <c r="B41" s="54" t="s">
        <v>241</v>
      </c>
      <c r="C41" s="53">
        <v>39814</v>
      </c>
      <c r="D41" s="54" t="s">
        <v>242</v>
      </c>
      <c r="E41" s="54">
        <v>302</v>
      </c>
      <c r="F41" s="54" t="s">
        <v>356</v>
      </c>
    </row>
    <row r="42" spans="1:6" ht="14.25">
      <c r="A42" s="54">
        <f t="shared" si="0"/>
        <v>1</v>
      </c>
      <c r="B42" s="54" t="s">
        <v>241</v>
      </c>
      <c r="C42" s="53">
        <v>39814</v>
      </c>
      <c r="D42" s="54" t="s">
        <v>242</v>
      </c>
      <c r="E42" s="54">
        <v>60</v>
      </c>
      <c r="F42" s="54" t="s">
        <v>356</v>
      </c>
    </row>
    <row r="43" spans="1:6" ht="14.25">
      <c r="A43" s="54">
        <f t="shared" si="0"/>
        <v>1</v>
      </c>
      <c r="B43" s="54" t="s">
        <v>241</v>
      </c>
      <c r="C43" s="53">
        <v>39814</v>
      </c>
      <c r="D43" s="54" t="s">
        <v>242</v>
      </c>
      <c r="E43" s="54">
        <v>181</v>
      </c>
      <c r="F43" s="54" t="s">
        <v>356</v>
      </c>
    </row>
    <row r="44" spans="1:6" ht="14.25">
      <c r="A44" s="54">
        <f t="shared" si="0"/>
        <v>1</v>
      </c>
      <c r="B44" s="54" t="s">
        <v>237</v>
      </c>
      <c r="C44" s="53">
        <v>39814</v>
      </c>
      <c r="D44" s="54" t="s">
        <v>238</v>
      </c>
      <c r="E44" s="54">
        <v>165</v>
      </c>
      <c r="F44" s="54" t="s">
        <v>356</v>
      </c>
    </row>
    <row r="45" spans="1:6" ht="14.25">
      <c r="A45" s="54">
        <f t="shared" si="0"/>
        <v>1</v>
      </c>
      <c r="B45" s="54" t="s">
        <v>237</v>
      </c>
      <c r="C45" s="53">
        <v>39814</v>
      </c>
      <c r="D45" s="54" t="s">
        <v>238</v>
      </c>
      <c r="E45" s="54">
        <v>32</v>
      </c>
      <c r="F45" s="54" t="s">
        <v>356</v>
      </c>
    </row>
    <row r="46" spans="1:6" ht="14.25">
      <c r="A46" s="54">
        <f t="shared" si="0"/>
        <v>1</v>
      </c>
      <c r="B46" s="54" t="s">
        <v>237</v>
      </c>
      <c r="C46" s="53">
        <v>39814</v>
      </c>
      <c r="D46" s="54" t="s">
        <v>238</v>
      </c>
      <c r="E46" s="54">
        <v>41</v>
      </c>
      <c r="F46" s="54" t="s">
        <v>356</v>
      </c>
    </row>
    <row r="47" spans="1:6" ht="14.25">
      <c r="A47" s="54">
        <f t="shared" si="0"/>
        <v>1</v>
      </c>
      <c r="B47" s="54" t="s">
        <v>237</v>
      </c>
      <c r="C47" s="53">
        <v>39814</v>
      </c>
      <c r="D47" s="54" t="s">
        <v>238</v>
      </c>
      <c r="E47" s="54">
        <v>706</v>
      </c>
      <c r="F47" s="54" t="s">
        <v>356</v>
      </c>
    </row>
    <row r="48" spans="1:6" ht="14.25">
      <c r="A48" s="54">
        <f t="shared" si="0"/>
        <v>1</v>
      </c>
      <c r="B48" s="54" t="s">
        <v>241</v>
      </c>
      <c r="C48" s="53">
        <v>39814</v>
      </c>
      <c r="D48" s="54" t="s">
        <v>242</v>
      </c>
      <c r="E48" s="54">
        <v>1031</v>
      </c>
      <c r="F48" s="54" t="s">
        <v>356</v>
      </c>
    </row>
    <row r="49" spans="1:6" ht="14.25">
      <c r="A49" s="54">
        <f t="shared" si="0"/>
        <v>1</v>
      </c>
      <c r="B49" s="54" t="s">
        <v>237</v>
      </c>
      <c r="C49" s="53">
        <v>39814</v>
      </c>
      <c r="D49" s="54" t="s">
        <v>238</v>
      </c>
      <c r="E49" s="54">
        <v>159</v>
      </c>
      <c r="F49" s="54" t="s">
        <v>356</v>
      </c>
    </row>
    <row r="50" spans="1:6" ht="14.25">
      <c r="A50" s="54">
        <f t="shared" si="0"/>
        <v>1</v>
      </c>
      <c r="B50" s="54" t="s">
        <v>237</v>
      </c>
      <c r="C50" s="53">
        <v>39814</v>
      </c>
      <c r="D50" s="54" t="s">
        <v>238</v>
      </c>
      <c r="E50" s="54">
        <v>49</v>
      </c>
      <c r="F50" s="54" t="s">
        <v>356</v>
      </c>
    </row>
    <row r="51" spans="1:6" ht="14.25">
      <c r="A51" s="54">
        <f t="shared" si="0"/>
        <v>1</v>
      </c>
      <c r="B51" s="54" t="s">
        <v>237</v>
      </c>
      <c r="C51" s="53">
        <v>39814</v>
      </c>
      <c r="D51" s="54" t="s">
        <v>238</v>
      </c>
      <c r="E51" s="54">
        <v>66</v>
      </c>
      <c r="F51" s="54" t="s">
        <v>356</v>
      </c>
    </row>
    <row r="52" spans="1:6" ht="14.25">
      <c r="A52" s="54">
        <f t="shared" si="0"/>
        <v>1</v>
      </c>
      <c r="B52" s="54" t="s">
        <v>237</v>
      </c>
      <c r="C52" s="53">
        <v>39814</v>
      </c>
      <c r="D52" s="54" t="s">
        <v>238</v>
      </c>
      <c r="E52" s="54">
        <v>29</v>
      </c>
      <c r="F52" s="54" t="s">
        <v>356</v>
      </c>
    </row>
    <row r="53" spans="1:6" ht="14.25">
      <c r="A53" s="54">
        <f t="shared" si="0"/>
        <v>1</v>
      </c>
      <c r="B53" s="54" t="s">
        <v>237</v>
      </c>
      <c r="C53" s="53">
        <v>39814</v>
      </c>
      <c r="D53" s="54" t="s">
        <v>238</v>
      </c>
      <c r="E53" s="54">
        <v>100</v>
      </c>
      <c r="F53" s="54" t="s">
        <v>356</v>
      </c>
    </row>
    <row r="54" spans="1:6" ht="14.25">
      <c r="A54" s="54">
        <f t="shared" si="0"/>
        <v>1</v>
      </c>
      <c r="B54" s="54" t="s">
        <v>237</v>
      </c>
      <c r="C54" s="53">
        <v>39814</v>
      </c>
      <c r="D54" s="54" t="s">
        <v>238</v>
      </c>
      <c r="E54" s="54">
        <v>379</v>
      </c>
      <c r="F54" s="54" t="s">
        <v>356</v>
      </c>
    </row>
    <row r="55" spans="1:6" ht="14.25">
      <c r="A55" s="54">
        <f t="shared" si="0"/>
        <v>1</v>
      </c>
      <c r="B55" s="54" t="s">
        <v>237</v>
      </c>
      <c r="C55" s="53">
        <v>39814</v>
      </c>
      <c r="D55" s="54" t="s">
        <v>238</v>
      </c>
      <c r="E55" s="54">
        <v>439</v>
      </c>
      <c r="F55" s="54" t="s">
        <v>356</v>
      </c>
    </row>
    <row r="56" spans="1:6" ht="14.25">
      <c r="A56" s="54">
        <f t="shared" si="0"/>
        <v>1</v>
      </c>
      <c r="B56" s="54" t="s">
        <v>237</v>
      </c>
      <c r="C56" s="53">
        <v>39814</v>
      </c>
      <c r="D56" s="54" t="s">
        <v>238</v>
      </c>
      <c r="E56" s="54">
        <v>270</v>
      </c>
      <c r="F56" s="54" t="s">
        <v>356</v>
      </c>
    </row>
    <row r="57" spans="1:6" ht="14.25">
      <c r="A57" s="54">
        <f t="shared" si="0"/>
        <v>1</v>
      </c>
      <c r="B57" s="54" t="s">
        <v>237</v>
      </c>
      <c r="C57" s="53">
        <v>39814</v>
      </c>
      <c r="D57" s="54" t="s">
        <v>238</v>
      </c>
      <c r="E57" s="54">
        <v>50</v>
      </c>
      <c r="F57" s="54" t="s">
        <v>356</v>
      </c>
    </row>
    <row r="58" spans="1:6" ht="14.25">
      <c r="A58" s="54">
        <f t="shared" si="0"/>
        <v>1</v>
      </c>
      <c r="B58" s="54" t="s">
        <v>237</v>
      </c>
      <c r="C58" s="53">
        <v>39814</v>
      </c>
      <c r="D58" s="54" t="s">
        <v>238</v>
      </c>
      <c r="E58" s="54">
        <v>29</v>
      </c>
      <c r="F58" s="54" t="s">
        <v>356</v>
      </c>
    </row>
    <row r="59" spans="1:6" ht="14.25">
      <c r="A59" s="54">
        <f t="shared" si="0"/>
        <v>1</v>
      </c>
      <c r="B59" s="54" t="s">
        <v>245</v>
      </c>
      <c r="C59" s="53">
        <v>39814</v>
      </c>
      <c r="D59" s="54" t="s">
        <v>246</v>
      </c>
      <c r="E59" s="54">
        <v>1780</v>
      </c>
      <c r="F59" s="54" t="s">
        <v>356</v>
      </c>
    </row>
    <row r="60" spans="1:6" ht="14.25">
      <c r="A60" s="54">
        <f t="shared" si="0"/>
        <v>1</v>
      </c>
      <c r="B60" s="54" t="s">
        <v>237</v>
      </c>
      <c r="C60" s="53">
        <v>39815</v>
      </c>
      <c r="D60" s="54" t="s">
        <v>238</v>
      </c>
      <c r="E60" s="54">
        <v>548</v>
      </c>
      <c r="F60" s="54" t="s">
        <v>356</v>
      </c>
    </row>
    <row r="61" spans="1:6" ht="14.25">
      <c r="A61" s="54">
        <f t="shared" si="0"/>
        <v>1</v>
      </c>
      <c r="B61" s="54" t="s">
        <v>241</v>
      </c>
      <c r="C61" s="53">
        <v>39816</v>
      </c>
      <c r="D61" s="54" t="s">
        <v>242</v>
      </c>
      <c r="E61" s="54">
        <v>465</v>
      </c>
      <c r="F61" s="54" t="s">
        <v>356</v>
      </c>
    </row>
    <row r="62" spans="1:6" ht="14.25">
      <c r="A62" s="54">
        <f t="shared" si="0"/>
        <v>1</v>
      </c>
      <c r="B62" s="54" t="s">
        <v>241</v>
      </c>
      <c r="C62" s="53">
        <v>39816</v>
      </c>
      <c r="D62" s="54" t="s">
        <v>247</v>
      </c>
      <c r="E62" s="54">
        <v>151</v>
      </c>
      <c r="F62" s="54" t="s">
        <v>356</v>
      </c>
    </row>
    <row r="63" spans="1:6" ht="14.25">
      <c r="A63" s="54">
        <f t="shared" si="0"/>
        <v>1</v>
      </c>
      <c r="B63" s="54" t="s">
        <v>237</v>
      </c>
      <c r="C63" s="53">
        <v>39816</v>
      </c>
      <c r="D63" s="54" t="s">
        <v>238</v>
      </c>
      <c r="E63" s="54">
        <v>1833</v>
      </c>
      <c r="F63" s="54" t="s">
        <v>356</v>
      </c>
    </row>
    <row r="64" spans="1:6" ht="14.25">
      <c r="A64" s="54">
        <f t="shared" si="0"/>
        <v>1</v>
      </c>
      <c r="B64" s="54" t="s">
        <v>237</v>
      </c>
      <c r="C64" s="53">
        <v>39816</v>
      </c>
      <c r="D64" s="54" t="s">
        <v>238</v>
      </c>
      <c r="E64" s="54">
        <v>27</v>
      </c>
      <c r="F64" s="54" t="s">
        <v>356</v>
      </c>
    </row>
    <row r="65" spans="1:6" ht="14.25">
      <c r="A65" s="54">
        <f t="shared" si="0"/>
        <v>1</v>
      </c>
      <c r="B65" s="54" t="s">
        <v>237</v>
      </c>
      <c r="C65" s="53">
        <v>39816</v>
      </c>
      <c r="D65" s="54" t="s">
        <v>238</v>
      </c>
      <c r="E65" s="54">
        <v>38</v>
      </c>
      <c r="F65" s="54" t="s">
        <v>356</v>
      </c>
    </row>
    <row r="66" spans="1:6" ht="14.25">
      <c r="A66" s="54">
        <f t="shared" si="0"/>
        <v>1</v>
      </c>
      <c r="B66" s="54" t="s">
        <v>241</v>
      </c>
      <c r="C66" s="53">
        <v>39816</v>
      </c>
      <c r="D66" s="54" t="s">
        <v>242</v>
      </c>
      <c r="E66" s="54">
        <v>18</v>
      </c>
      <c r="F66" s="54" t="s">
        <v>356</v>
      </c>
    </row>
    <row r="67" spans="1:6" ht="14.25">
      <c r="A67" s="54">
        <f t="shared" si="0"/>
        <v>1</v>
      </c>
      <c r="B67" s="54" t="s">
        <v>239</v>
      </c>
      <c r="C67" s="53">
        <v>39816</v>
      </c>
      <c r="D67" s="54" t="s">
        <v>240</v>
      </c>
      <c r="E67" s="54">
        <v>143</v>
      </c>
      <c r="F67" s="54" t="s">
        <v>356</v>
      </c>
    </row>
    <row r="68" spans="1:6" ht="14.25">
      <c r="A68" s="54">
        <f t="shared" si="0"/>
        <v>1</v>
      </c>
      <c r="B68" s="54" t="s">
        <v>239</v>
      </c>
      <c r="C68" s="53">
        <v>39816</v>
      </c>
      <c r="D68" s="54" t="s">
        <v>240</v>
      </c>
      <c r="E68" s="54">
        <v>83</v>
      </c>
      <c r="F68" s="54" t="s">
        <v>356</v>
      </c>
    </row>
    <row r="69" spans="1:6" ht="14.25">
      <c r="A69" s="54">
        <f t="shared" si="0"/>
        <v>1</v>
      </c>
      <c r="B69" s="54" t="s">
        <v>239</v>
      </c>
      <c r="C69" s="53">
        <v>39816</v>
      </c>
      <c r="D69" s="54" t="s">
        <v>240</v>
      </c>
      <c r="E69" s="54">
        <v>303</v>
      </c>
      <c r="F69" s="54" t="s">
        <v>356</v>
      </c>
    </row>
    <row r="70" spans="1:6" ht="14.25">
      <c r="A70" s="54">
        <f t="shared" si="0"/>
        <v>1</v>
      </c>
      <c r="B70" s="54" t="s">
        <v>239</v>
      </c>
      <c r="C70" s="53">
        <v>39816</v>
      </c>
      <c r="D70" s="54" t="s">
        <v>240</v>
      </c>
      <c r="E70" s="54">
        <v>178</v>
      </c>
      <c r="F70" s="54" t="s">
        <v>356</v>
      </c>
    </row>
    <row r="71" spans="1:6" ht="14.25">
      <c r="A71" s="54">
        <f t="shared" ref="A71:A86" si="1">MONTH(C71)</f>
        <v>1</v>
      </c>
      <c r="B71" s="54" t="s">
        <v>239</v>
      </c>
      <c r="C71" s="53">
        <v>39816</v>
      </c>
      <c r="D71" s="54" t="s">
        <v>240</v>
      </c>
      <c r="E71" s="54">
        <v>440</v>
      </c>
      <c r="F71" s="54" t="s">
        <v>356</v>
      </c>
    </row>
    <row r="72" spans="1:6" ht="14.25">
      <c r="A72" s="54">
        <f t="shared" si="1"/>
        <v>1</v>
      </c>
      <c r="B72" s="54" t="s">
        <v>239</v>
      </c>
      <c r="C72" s="53">
        <v>39816</v>
      </c>
      <c r="D72" s="54" t="s">
        <v>240</v>
      </c>
      <c r="E72" s="54">
        <v>24</v>
      </c>
      <c r="F72" s="54" t="s">
        <v>356</v>
      </c>
    </row>
    <row r="73" spans="1:6" ht="14.25">
      <c r="A73" s="54">
        <f t="shared" si="1"/>
        <v>1</v>
      </c>
      <c r="B73" s="54" t="s">
        <v>239</v>
      </c>
      <c r="C73" s="53">
        <v>39816</v>
      </c>
      <c r="D73" s="54" t="s">
        <v>240</v>
      </c>
      <c r="E73" s="54">
        <v>112</v>
      </c>
      <c r="F73" s="54" t="s">
        <v>356</v>
      </c>
    </row>
    <row r="74" spans="1:6" ht="14.25">
      <c r="A74" s="54">
        <f t="shared" si="1"/>
        <v>1</v>
      </c>
      <c r="B74" s="54" t="s">
        <v>239</v>
      </c>
      <c r="C74" s="53">
        <v>39816</v>
      </c>
      <c r="D74" s="54" t="s">
        <v>240</v>
      </c>
      <c r="E74" s="54">
        <v>14</v>
      </c>
      <c r="F74" s="54" t="s">
        <v>356</v>
      </c>
    </row>
    <row r="75" spans="1:6" ht="14.25">
      <c r="A75" s="54">
        <f t="shared" si="1"/>
        <v>1</v>
      </c>
      <c r="B75" s="54" t="s">
        <v>239</v>
      </c>
      <c r="C75" s="53">
        <v>39816</v>
      </c>
      <c r="D75" s="54" t="s">
        <v>240</v>
      </c>
      <c r="E75" s="54">
        <v>125</v>
      </c>
      <c r="F75" s="54" t="s">
        <v>356</v>
      </c>
    </row>
    <row r="76" spans="1:6" ht="14.25">
      <c r="A76" s="54">
        <f t="shared" si="1"/>
        <v>1</v>
      </c>
      <c r="B76" s="54" t="s">
        <v>239</v>
      </c>
      <c r="C76" s="53">
        <v>39816</v>
      </c>
      <c r="D76" s="54" t="s">
        <v>240</v>
      </c>
      <c r="E76" s="54">
        <v>21</v>
      </c>
      <c r="F76" s="54" t="s">
        <v>356</v>
      </c>
    </row>
    <row r="77" spans="1:6" ht="14.25">
      <c r="A77" s="54">
        <f t="shared" si="1"/>
        <v>1</v>
      </c>
      <c r="B77" s="54" t="s">
        <v>239</v>
      </c>
      <c r="C77" s="53">
        <v>39816</v>
      </c>
      <c r="D77" s="54" t="s">
        <v>240</v>
      </c>
      <c r="E77" s="54">
        <v>95</v>
      </c>
      <c r="F77" s="54" t="s">
        <v>356</v>
      </c>
    </row>
    <row r="78" spans="1:6" ht="14.25">
      <c r="A78" s="54">
        <f t="shared" si="1"/>
        <v>1</v>
      </c>
      <c r="B78" s="54" t="s">
        <v>239</v>
      </c>
      <c r="C78" s="53">
        <v>39816</v>
      </c>
      <c r="D78" s="54" t="s">
        <v>240</v>
      </c>
      <c r="E78" s="54">
        <v>81</v>
      </c>
      <c r="F78" s="54" t="s">
        <v>356</v>
      </c>
    </row>
    <row r="79" spans="1:6" ht="14.25">
      <c r="A79" s="54">
        <f t="shared" si="1"/>
        <v>1</v>
      </c>
      <c r="B79" s="54" t="s">
        <v>248</v>
      </c>
      <c r="C79" s="53">
        <v>39816</v>
      </c>
      <c r="D79" s="54" t="s">
        <v>248</v>
      </c>
      <c r="E79" s="54">
        <v>100</v>
      </c>
      <c r="F79" s="54" t="s">
        <v>356</v>
      </c>
    </row>
    <row r="80" spans="1:6" ht="14.25">
      <c r="A80" s="54">
        <f t="shared" si="1"/>
        <v>1</v>
      </c>
      <c r="B80" s="54" t="s">
        <v>239</v>
      </c>
      <c r="C80" s="53">
        <v>39816</v>
      </c>
      <c r="D80" s="54" t="s">
        <v>240</v>
      </c>
      <c r="E80" s="54">
        <v>284</v>
      </c>
      <c r="F80" s="54" t="s">
        <v>356</v>
      </c>
    </row>
    <row r="81" spans="1:6" ht="14.25">
      <c r="A81" s="54">
        <f t="shared" si="1"/>
        <v>1</v>
      </c>
      <c r="B81" s="54" t="s">
        <v>239</v>
      </c>
      <c r="C81" s="53">
        <v>39816</v>
      </c>
      <c r="D81" s="54" t="s">
        <v>240</v>
      </c>
      <c r="E81" s="54">
        <v>105</v>
      </c>
      <c r="F81" s="54" t="s">
        <v>356</v>
      </c>
    </row>
    <row r="82" spans="1:6" ht="14.25">
      <c r="A82" s="54">
        <f t="shared" si="1"/>
        <v>1</v>
      </c>
      <c r="B82" s="54" t="s">
        <v>239</v>
      </c>
      <c r="C82" s="53">
        <v>39816</v>
      </c>
      <c r="D82" s="54" t="s">
        <v>240</v>
      </c>
      <c r="E82" s="54">
        <v>32</v>
      </c>
      <c r="F82" s="54" t="s">
        <v>356</v>
      </c>
    </row>
    <row r="83" spans="1:6" ht="14.25">
      <c r="A83" s="54">
        <f t="shared" si="1"/>
        <v>1</v>
      </c>
      <c r="B83" s="54" t="s">
        <v>239</v>
      </c>
      <c r="C83" s="53">
        <v>39816</v>
      </c>
      <c r="D83" s="54" t="s">
        <v>240</v>
      </c>
      <c r="E83" s="54">
        <v>148</v>
      </c>
      <c r="F83" s="54" t="s">
        <v>356</v>
      </c>
    </row>
    <row r="84" spans="1:6" ht="14.25">
      <c r="A84" s="54">
        <f t="shared" si="1"/>
        <v>1</v>
      </c>
      <c r="B84" s="54" t="s">
        <v>239</v>
      </c>
      <c r="C84" s="53">
        <v>39816</v>
      </c>
      <c r="D84" s="54" t="s">
        <v>240</v>
      </c>
      <c r="E84" s="54">
        <v>17</v>
      </c>
      <c r="F84" s="54" t="s">
        <v>356</v>
      </c>
    </row>
    <row r="85" spans="1:6" ht="14.25">
      <c r="A85" s="54">
        <f t="shared" si="1"/>
        <v>1</v>
      </c>
      <c r="B85" s="54" t="s">
        <v>237</v>
      </c>
      <c r="C85" s="53">
        <v>39816</v>
      </c>
      <c r="D85" s="54" t="s">
        <v>238</v>
      </c>
      <c r="E85" s="54">
        <v>20000</v>
      </c>
      <c r="F85" s="54" t="s">
        <v>356</v>
      </c>
    </row>
    <row r="86" spans="1:6" ht="14.25">
      <c r="A86" s="54">
        <f t="shared" si="1"/>
        <v>1</v>
      </c>
      <c r="B86" s="54" t="s">
        <v>249</v>
      </c>
      <c r="C86" s="53">
        <v>39816</v>
      </c>
      <c r="D86" s="54" t="s">
        <v>249</v>
      </c>
      <c r="E86" s="54">
        <v>500</v>
      </c>
      <c r="F86" s="54" t="s">
        <v>356</v>
      </c>
    </row>
    <row r="87" spans="1:6" ht="14.25">
      <c r="A87" s="54">
        <f>MONTH(C87)</f>
        <v>1</v>
      </c>
      <c r="B87" s="54" t="s">
        <v>241</v>
      </c>
      <c r="C87" s="53">
        <v>39817</v>
      </c>
      <c r="D87" s="54" t="s">
        <v>242</v>
      </c>
      <c r="E87" s="54">
        <v>449</v>
      </c>
      <c r="F87" s="54" t="s">
        <v>357</v>
      </c>
    </row>
    <row r="88" spans="1:6" ht="14.25">
      <c r="A88" s="54">
        <f>MONTH(C88)</f>
        <v>1</v>
      </c>
      <c r="B88" s="54" t="s">
        <v>241</v>
      </c>
      <c r="C88" s="53">
        <v>39817</v>
      </c>
      <c r="D88" s="54" t="s">
        <v>242</v>
      </c>
      <c r="E88" s="54">
        <v>359</v>
      </c>
      <c r="F88" s="54" t="s">
        <v>357</v>
      </c>
    </row>
    <row r="89" spans="1:6" ht="14.25">
      <c r="A89" s="54">
        <f>MONTH(C89)</f>
        <v>1</v>
      </c>
      <c r="B89" s="54" t="s">
        <v>241</v>
      </c>
      <c r="C89" s="53">
        <v>39817</v>
      </c>
      <c r="D89" s="54" t="s">
        <v>242</v>
      </c>
      <c r="E89" s="54">
        <v>1013</v>
      </c>
      <c r="F89" s="54" t="s">
        <v>357</v>
      </c>
    </row>
    <row r="90" spans="1:6" ht="14.25">
      <c r="A90" s="54">
        <f>MONTH(C90)</f>
        <v>1</v>
      </c>
      <c r="B90" s="54" t="s">
        <v>241</v>
      </c>
      <c r="C90" s="53">
        <v>39817</v>
      </c>
      <c r="D90" s="54" t="s">
        <v>247</v>
      </c>
      <c r="E90" s="54">
        <v>330</v>
      </c>
      <c r="F90" s="54" t="s">
        <v>357</v>
      </c>
    </row>
    <row r="91" spans="1:6" ht="14.25">
      <c r="A91" s="54">
        <f>MONTH(C91)</f>
        <v>1</v>
      </c>
      <c r="B91" s="54" t="s">
        <v>241</v>
      </c>
      <c r="C91" s="53">
        <v>39817</v>
      </c>
      <c r="D91" s="54" t="s">
        <v>247</v>
      </c>
      <c r="E91" s="54">
        <v>310</v>
      </c>
      <c r="F91" s="54" t="s">
        <v>357</v>
      </c>
    </row>
    <row r="92" spans="1:6" ht="14.25">
      <c r="A92" s="54">
        <f t="shared" ref="A92:A155" si="2">MONTH(C92)</f>
        <v>1</v>
      </c>
      <c r="B92" s="54" t="s">
        <v>239</v>
      </c>
      <c r="C92" s="53">
        <v>39817</v>
      </c>
      <c r="D92" s="54" t="s">
        <v>240</v>
      </c>
      <c r="E92" s="54">
        <v>32</v>
      </c>
      <c r="F92" s="54" t="s">
        <v>356</v>
      </c>
    </row>
    <row r="93" spans="1:6" ht="14.25">
      <c r="A93" s="54">
        <f t="shared" si="2"/>
        <v>1</v>
      </c>
      <c r="B93" s="54" t="s">
        <v>239</v>
      </c>
      <c r="C93" s="53">
        <v>39817</v>
      </c>
      <c r="D93" s="54" t="s">
        <v>240</v>
      </c>
      <c r="E93" s="54">
        <v>52</v>
      </c>
      <c r="F93" s="54" t="s">
        <v>356</v>
      </c>
    </row>
    <row r="94" spans="1:6" ht="14.25">
      <c r="A94" s="54">
        <f t="shared" si="2"/>
        <v>1</v>
      </c>
      <c r="B94" s="54" t="s">
        <v>248</v>
      </c>
      <c r="C94" s="53">
        <v>39817</v>
      </c>
      <c r="D94" s="54" t="s">
        <v>248</v>
      </c>
      <c r="E94" s="54">
        <v>108</v>
      </c>
      <c r="F94" s="54" t="s">
        <v>356</v>
      </c>
    </row>
    <row r="95" spans="1:6" ht="14.25">
      <c r="A95" s="54">
        <f t="shared" si="2"/>
        <v>1</v>
      </c>
      <c r="B95" s="54" t="s">
        <v>237</v>
      </c>
      <c r="C95" s="53">
        <v>39817</v>
      </c>
      <c r="D95" s="54" t="s">
        <v>238</v>
      </c>
      <c r="E95" s="54">
        <v>148</v>
      </c>
      <c r="F95" s="54" t="s">
        <v>356</v>
      </c>
    </row>
    <row r="96" spans="1:6" ht="14.25">
      <c r="A96" s="54">
        <f t="shared" si="2"/>
        <v>1</v>
      </c>
      <c r="B96" s="54" t="s">
        <v>237</v>
      </c>
      <c r="C96" s="53">
        <v>39817</v>
      </c>
      <c r="D96" s="54" t="s">
        <v>238</v>
      </c>
      <c r="E96" s="54">
        <v>31</v>
      </c>
      <c r="F96" s="54" t="s">
        <v>356</v>
      </c>
    </row>
    <row r="97" spans="1:6" ht="14.25">
      <c r="A97" s="54">
        <f t="shared" si="2"/>
        <v>1</v>
      </c>
      <c r="B97" s="54" t="s">
        <v>241</v>
      </c>
      <c r="C97" s="53">
        <v>39817</v>
      </c>
      <c r="D97" s="54" t="s">
        <v>242</v>
      </c>
      <c r="E97" s="54">
        <v>79</v>
      </c>
      <c r="F97" s="54" t="s">
        <v>356</v>
      </c>
    </row>
    <row r="98" spans="1:6" ht="14.25">
      <c r="A98" s="54">
        <f t="shared" si="2"/>
        <v>1</v>
      </c>
      <c r="B98" s="54" t="s">
        <v>237</v>
      </c>
      <c r="C98" s="53">
        <v>39817</v>
      </c>
      <c r="D98" s="54" t="s">
        <v>238</v>
      </c>
      <c r="E98" s="54">
        <v>34</v>
      </c>
      <c r="F98" s="54" t="s">
        <v>356</v>
      </c>
    </row>
    <row r="99" spans="1:6" ht="14.25">
      <c r="A99" s="54">
        <f t="shared" si="2"/>
        <v>1</v>
      </c>
      <c r="B99" s="54" t="s">
        <v>237</v>
      </c>
      <c r="C99" s="53">
        <v>39817</v>
      </c>
      <c r="D99" s="54" t="s">
        <v>238</v>
      </c>
      <c r="E99" s="54">
        <v>21</v>
      </c>
      <c r="F99" s="54" t="s">
        <v>356</v>
      </c>
    </row>
    <row r="100" spans="1:6" ht="14.25">
      <c r="A100" s="54">
        <f t="shared" si="2"/>
        <v>1</v>
      </c>
      <c r="B100" s="54" t="s">
        <v>237</v>
      </c>
      <c r="C100" s="53">
        <v>39817</v>
      </c>
      <c r="D100" s="54" t="s">
        <v>238</v>
      </c>
      <c r="E100" s="54">
        <v>296</v>
      </c>
      <c r="F100" s="54" t="s">
        <v>356</v>
      </c>
    </row>
    <row r="101" spans="1:6" ht="14.25">
      <c r="A101" s="54">
        <f t="shared" si="2"/>
        <v>1</v>
      </c>
      <c r="B101" s="54" t="s">
        <v>237</v>
      </c>
      <c r="C101" s="53">
        <v>39817</v>
      </c>
      <c r="D101" s="54" t="s">
        <v>238</v>
      </c>
      <c r="E101" s="54">
        <v>172</v>
      </c>
      <c r="F101" s="54" t="s">
        <v>356</v>
      </c>
    </row>
    <row r="102" spans="1:6" ht="14.25">
      <c r="A102" s="54">
        <f t="shared" si="2"/>
        <v>1</v>
      </c>
      <c r="B102" s="54" t="s">
        <v>237</v>
      </c>
      <c r="C102" s="53">
        <v>39817</v>
      </c>
      <c r="D102" s="54" t="s">
        <v>238</v>
      </c>
      <c r="E102" s="54">
        <v>31</v>
      </c>
      <c r="F102" s="54" t="s">
        <v>356</v>
      </c>
    </row>
    <row r="103" spans="1:6" ht="14.25">
      <c r="A103" s="54">
        <f t="shared" si="2"/>
        <v>1</v>
      </c>
      <c r="B103" s="54" t="s">
        <v>237</v>
      </c>
      <c r="C103" s="53">
        <v>39817</v>
      </c>
      <c r="D103" s="54" t="s">
        <v>238</v>
      </c>
      <c r="E103" s="54">
        <v>113</v>
      </c>
      <c r="F103" s="54" t="s">
        <v>356</v>
      </c>
    </row>
    <row r="104" spans="1:6" ht="14.25">
      <c r="A104" s="54">
        <f t="shared" si="2"/>
        <v>1</v>
      </c>
      <c r="B104" s="54" t="s">
        <v>237</v>
      </c>
      <c r="C104" s="53">
        <v>39817</v>
      </c>
      <c r="D104" s="54" t="s">
        <v>238</v>
      </c>
      <c r="E104" s="54">
        <v>130</v>
      </c>
      <c r="F104" s="54" t="s">
        <v>356</v>
      </c>
    </row>
    <row r="105" spans="1:6" ht="14.25">
      <c r="A105" s="54">
        <f t="shared" si="2"/>
        <v>1</v>
      </c>
      <c r="B105" s="54" t="s">
        <v>237</v>
      </c>
      <c r="C105" s="53">
        <v>39817</v>
      </c>
      <c r="D105" s="54" t="s">
        <v>238</v>
      </c>
      <c r="E105" s="54">
        <v>114</v>
      </c>
      <c r="F105" s="54" t="s">
        <v>356</v>
      </c>
    </row>
    <row r="106" spans="1:6" ht="14.25">
      <c r="A106" s="54">
        <f t="shared" si="2"/>
        <v>1</v>
      </c>
      <c r="B106" s="54" t="s">
        <v>237</v>
      </c>
      <c r="C106" s="53">
        <v>39817</v>
      </c>
      <c r="D106" s="54" t="s">
        <v>238</v>
      </c>
      <c r="E106" s="54">
        <v>44</v>
      </c>
      <c r="F106" s="54" t="s">
        <v>356</v>
      </c>
    </row>
    <row r="107" spans="1:6" ht="14.25">
      <c r="A107" s="54">
        <f t="shared" si="2"/>
        <v>1</v>
      </c>
      <c r="B107" s="54" t="s">
        <v>237</v>
      </c>
      <c r="C107" s="53">
        <v>39817</v>
      </c>
      <c r="D107" s="54" t="s">
        <v>238</v>
      </c>
      <c r="E107" s="54">
        <v>117</v>
      </c>
      <c r="F107" s="54" t="s">
        <v>356</v>
      </c>
    </row>
    <row r="108" spans="1:6" ht="14.25">
      <c r="A108" s="54">
        <f t="shared" si="2"/>
        <v>1</v>
      </c>
      <c r="B108" s="54" t="s">
        <v>241</v>
      </c>
      <c r="C108" s="53">
        <v>39817</v>
      </c>
      <c r="D108" s="54" t="s">
        <v>242</v>
      </c>
      <c r="E108" s="54">
        <v>113</v>
      </c>
      <c r="F108" s="54" t="s">
        <v>356</v>
      </c>
    </row>
    <row r="109" spans="1:6" ht="14.25">
      <c r="A109" s="54">
        <f t="shared" si="2"/>
        <v>1</v>
      </c>
      <c r="B109" s="54" t="s">
        <v>237</v>
      </c>
      <c r="C109" s="53">
        <v>39817</v>
      </c>
      <c r="D109" s="54" t="s">
        <v>238</v>
      </c>
      <c r="E109" s="54">
        <v>8458</v>
      </c>
      <c r="F109" s="54" t="s">
        <v>356</v>
      </c>
    </row>
    <row r="110" spans="1:6" ht="14.25">
      <c r="A110" s="54">
        <f t="shared" si="2"/>
        <v>1</v>
      </c>
      <c r="B110" s="54" t="s">
        <v>237</v>
      </c>
      <c r="C110" s="53">
        <v>39817</v>
      </c>
      <c r="D110" s="54" t="s">
        <v>238</v>
      </c>
      <c r="E110" s="54">
        <v>66</v>
      </c>
      <c r="F110" s="54" t="s">
        <v>356</v>
      </c>
    </row>
    <row r="111" spans="1:6" ht="14.25">
      <c r="A111" s="54">
        <f t="shared" si="2"/>
        <v>1</v>
      </c>
      <c r="B111" s="54" t="s">
        <v>237</v>
      </c>
      <c r="C111" s="53">
        <v>39817</v>
      </c>
      <c r="D111" s="54" t="s">
        <v>238</v>
      </c>
      <c r="E111" s="54">
        <v>175</v>
      </c>
      <c r="F111" s="54" t="s">
        <v>356</v>
      </c>
    </row>
    <row r="112" spans="1:6" ht="14.25">
      <c r="A112" s="54">
        <f t="shared" si="2"/>
        <v>1</v>
      </c>
      <c r="B112" s="54" t="s">
        <v>237</v>
      </c>
      <c r="C112" s="53">
        <v>39817</v>
      </c>
      <c r="D112" s="54" t="s">
        <v>238</v>
      </c>
      <c r="E112" s="54">
        <v>31</v>
      </c>
      <c r="F112" s="54" t="s">
        <v>356</v>
      </c>
    </row>
    <row r="113" spans="1:6" ht="14.25">
      <c r="A113" s="54">
        <f t="shared" si="2"/>
        <v>1</v>
      </c>
      <c r="B113" s="54" t="s">
        <v>237</v>
      </c>
      <c r="C113" s="53">
        <v>39817</v>
      </c>
      <c r="D113" s="54" t="s">
        <v>238</v>
      </c>
      <c r="E113" s="54">
        <v>62</v>
      </c>
      <c r="F113" s="54" t="s">
        <v>356</v>
      </c>
    </row>
    <row r="114" spans="1:6" ht="14.25">
      <c r="A114" s="54">
        <f t="shared" si="2"/>
        <v>1</v>
      </c>
      <c r="B114" s="54" t="s">
        <v>237</v>
      </c>
      <c r="C114" s="53">
        <v>39817</v>
      </c>
      <c r="D114" s="54" t="s">
        <v>238</v>
      </c>
      <c r="E114" s="54">
        <v>69</v>
      </c>
      <c r="F114" s="54" t="s">
        <v>356</v>
      </c>
    </row>
    <row r="115" spans="1:6" ht="14.25">
      <c r="A115" s="54">
        <f t="shared" si="2"/>
        <v>1</v>
      </c>
      <c r="B115" s="54" t="s">
        <v>237</v>
      </c>
      <c r="C115" s="53">
        <v>39817</v>
      </c>
      <c r="D115" s="54" t="s">
        <v>238</v>
      </c>
      <c r="E115" s="54">
        <v>58</v>
      </c>
      <c r="F115" s="54" t="s">
        <v>356</v>
      </c>
    </row>
    <row r="116" spans="1:6" ht="14.25">
      <c r="A116" s="54">
        <f t="shared" si="2"/>
        <v>1</v>
      </c>
      <c r="B116" s="54" t="s">
        <v>237</v>
      </c>
      <c r="C116" s="53">
        <v>39817</v>
      </c>
      <c r="D116" s="54" t="s">
        <v>238</v>
      </c>
      <c r="E116" s="54">
        <v>26</v>
      </c>
      <c r="F116" s="54" t="s">
        <v>356</v>
      </c>
    </row>
    <row r="117" spans="1:6" ht="14.25">
      <c r="A117" s="54">
        <f t="shared" si="2"/>
        <v>1</v>
      </c>
      <c r="B117" s="54" t="s">
        <v>237</v>
      </c>
      <c r="C117" s="53">
        <v>39817</v>
      </c>
      <c r="D117" s="54" t="s">
        <v>238</v>
      </c>
      <c r="E117" s="54">
        <v>27</v>
      </c>
      <c r="F117" s="54" t="s">
        <v>356</v>
      </c>
    </row>
    <row r="118" spans="1:6" ht="14.25">
      <c r="A118" s="54">
        <f t="shared" si="2"/>
        <v>1</v>
      </c>
      <c r="B118" s="54" t="s">
        <v>237</v>
      </c>
      <c r="C118" s="53">
        <v>39817</v>
      </c>
      <c r="D118" s="54" t="s">
        <v>238</v>
      </c>
      <c r="E118" s="54">
        <v>395</v>
      </c>
      <c r="F118" s="54" t="s">
        <v>356</v>
      </c>
    </row>
    <row r="119" spans="1:6" ht="14.25">
      <c r="A119" s="54">
        <f t="shared" si="2"/>
        <v>1</v>
      </c>
      <c r="B119" s="54" t="s">
        <v>237</v>
      </c>
      <c r="C119" s="53">
        <v>39817</v>
      </c>
      <c r="D119" s="54" t="s">
        <v>238</v>
      </c>
      <c r="E119" s="54">
        <v>329</v>
      </c>
      <c r="F119" s="54" t="s">
        <v>356</v>
      </c>
    </row>
    <row r="120" spans="1:6" ht="14.25">
      <c r="A120" s="54">
        <f t="shared" si="2"/>
        <v>1</v>
      </c>
      <c r="B120" s="54" t="s">
        <v>237</v>
      </c>
      <c r="C120" s="53">
        <v>39817</v>
      </c>
      <c r="D120" s="54" t="s">
        <v>238</v>
      </c>
      <c r="E120" s="54">
        <v>149</v>
      </c>
      <c r="F120" s="54" t="s">
        <v>356</v>
      </c>
    </row>
    <row r="121" spans="1:6" ht="14.25">
      <c r="A121" s="54">
        <f t="shared" si="2"/>
        <v>1</v>
      </c>
      <c r="B121" s="54" t="s">
        <v>237</v>
      </c>
      <c r="C121" s="53">
        <v>39817</v>
      </c>
      <c r="D121" s="54" t="s">
        <v>238</v>
      </c>
      <c r="E121" s="54">
        <v>220</v>
      </c>
      <c r="F121" s="54" t="s">
        <v>356</v>
      </c>
    </row>
    <row r="122" spans="1:6" ht="14.25">
      <c r="A122" s="54">
        <f t="shared" si="2"/>
        <v>1</v>
      </c>
      <c r="B122" s="54" t="s">
        <v>237</v>
      </c>
      <c r="C122" s="53">
        <v>39817</v>
      </c>
      <c r="D122" s="54" t="s">
        <v>238</v>
      </c>
      <c r="E122" s="54">
        <v>22</v>
      </c>
      <c r="F122" s="54" t="s">
        <v>356</v>
      </c>
    </row>
    <row r="123" spans="1:6" ht="14.25">
      <c r="A123" s="54">
        <f t="shared" si="2"/>
        <v>1</v>
      </c>
      <c r="B123" s="54" t="s">
        <v>249</v>
      </c>
      <c r="C123" s="53">
        <v>39817</v>
      </c>
      <c r="D123" s="54" t="s">
        <v>249</v>
      </c>
      <c r="E123" s="54">
        <v>500</v>
      </c>
      <c r="F123" s="54" t="s">
        <v>356</v>
      </c>
    </row>
    <row r="124" spans="1:6" ht="14.25">
      <c r="A124" s="54">
        <f t="shared" si="2"/>
        <v>1</v>
      </c>
      <c r="B124" s="54" t="s">
        <v>249</v>
      </c>
      <c r="C124" s="53">
        <v>39818</v>
      </c>
      <c r="D124" s="54" t="s">
        <v>249</v>
      </c>
      <c r="E124" s="54">
        <v>400</v>
      </c>
      <c r="F124" s="54" t="s">
        <v>356</v>
      </c>
    </row>
    <row r="125" spans="1:6" ht="14.25">
      <c r="A125" s="54">
        <f t="shared" si="2"/>
        <v>1</v>
      </c>
      <c r="B125" s="54" t="s">
        <v>243</v>
      </c>
      <c r="C125" s="53">
        <v>39818</v>
      </c>
      <c r="D125" s="54" t="s">
        <v>244</v>
      </c>
      <c r="E125" s="54">
        <v>1004</v>
      </c>
      <c r="F125" s="54" t="s">
        <v>357</v>
      </c>
    </row>
    <row r="126" spans="1:6" ht="14.25">
      <c r="A126" s="54">
        <f t="shared" si="2"/>
        <v>1</v>
      </c>
      <c r="B126" s="54" t="s">
        <v>245</v>
      </c>
      <c r="C126" s="53">
        <v>39818</v>
      </c>
      <c r="D126" s="54" t="s">
        <v>246</v>
      </c>
      <c r="E126" s="54">
        <v>50</v>
      </c>
      <c r="F126" s="54" t="s">
        <v>357</v>
      </c>
    </row>
    <row r="127" spans="1:6" ht="14.25">
      <c r="A127" s="54">
        <f t="shared" si="2"/>
        <v>1</v>
      </c>
      <c r="B127" s="54" t="s">
        <v>245</v>
      </c>
      <c r="C127" s="53">
        <v>39818</v>
      </c>
      <c r="D127" s="54" t="s">
        <v>246</v>
      </c>
      <c r="E127" s="54">
        <v>50</v>
      </c>
      <c r="F127" s="54" t="s">
        <v>357</v>
      </c>
    </row>
    <row r="128" spans="1:6" ht="14.25">
      <c r="A128" s="54">
        <f t="shared" si="2"/>
        <v>1</v>
      </c>
      <c r="B128" s="54" t="s">
        <v>245</v>
      </c>
      <c r="C128" s="53">
        <v>39818</v>
      </c>
      <c r="D128" s="54" t="s">
        <v>246</v>
      </c>
      <c r="E128" s="54">
        <v>84</v>
      </c>
      <c r="F128" s="54" t="s">
        <v>357</v>
      </c>
    </row>
    <row r="129" spans="1:6" ht="14.25">
      <c r="A129" s="54">
        <f t="shared" si="2"/>
        <v>1</v>
      </c>
      <c r="B129" s="54" t="s">
        <v>245</v>
      </c>
      <c r="C129" s="53">
        <v>39819</v>
      </c>
      <c r="D129" s="54" t="s">
        <v>246</v>
      </c>
      <c r="E129" s="54">
        <v>255</v>
      </c>
      <c r="F129" s="54" t="s">
        <v>357</v>
      </c>
    </row>
    <row r="130" spans="1:6" ht="14.25">
      <c r="A130" s="54">
        <f t="shared" si="2"/>
        <v>1</v>
      </c>
      <c r="B130" s="54" t="s">
        <v>243</v>
      </c>
      <c r="C130" s="53">
        <v>39819</v>
      </c>
      <c r="D130" s="54" t="s">
        <v>244</v>
      </c>
      <c r="E130" s="54">
        <v>718</v>
      </c>
      <c r="F130" s="54" t="s">
        <v>357</v>
      </c>
    </row>
    <row r="131" spans="1:6" ht="14.25">
      <c r="A131" s="54">
        <f t="shared" si="2"/>
        <v>1</v>
      </c>
      <c r="B131" s="54" t="s">
        <v>239</v>
      </c>
      <c r="C131" s="53">
        <v>39823</v>
      </c>
      <c r="D131" s="54" t="s">
        <v>240</v>
      </c>
      <c r="E131" s="54">
        <v>1202</v>
      </c>
      <c r="F131" s="54" t="s">
        <v>356</v>
      </c>
    </row>
    <row r="132" spans="1:6" ht="14.25">
      <c r="A132" s="54">
        <f t="shared" si="2"/>
        <v>1</v>
      </c>
      <c r="B132" s="54" t="s">
        <v>239</v>
      </c>
      <c r="C132" s="53">
        <v>39823</v>
      </c>
      <c r="D132" s="54" t="s">
        <v>240</v>
      </c>
      <c r="E132" s="54">
        <v>260</v>
      </c>
      <c r="F132" s="54" t="s">
        <v>356</v>
      </c>
    </row>
    <row r="133" spans="1:6" ht="14.25">
      <c r="A133" s="54">
        <f t="shared" si="2"/>
        <v>1</v>
      </c>
      <c r="B133" s="54" t="s">
        <v>239</v>
      </c>
      <c r="C133" s="53">
        <v>39823</v>
      </c>
      <c r="D133" s="54" t="s">
        <v>240</v>
      </c>
      <c r="E133" s="54">
        <v>140</v>
      </c>
      <c r="F133" s="54" t="s">
        <v>356</v>
      </c>
    </row>
    <row r="134" spans="1:6" ht="14.25">
      <c r="A134" s="54">
        <f t="shared" si="2"/>
        <v>1</v>
      </c>
      <c r="B134" s="54" t="s">
        <v>239</v>
      </c>
      <c r="C134" s="53">
        <v>39823</v>
      </c>
      <c r="D134" s="54" t="s">
        <v>240</v>
      </c>
      <c r="E134" s="54">
        <v>61.7</v>
      </c>
      <c r="F134" s="54" t="s">
        <v>356</v>
      </c>
    </row>
    <row r="135" spans="1:6" ht="14.25">
      <c r="A135" s="54">
        <f t="shared" si="2"/>
        <v>1</v>
      </c>
      <c r="B135" s="54" t="s">
        <v>239</v>
      </c>
      <c r="C135" s="53">
        <v>39823</v>
      </c>
      <c r="D135" s="54" t="s">
        <v>240</v>
      </c>
      <c r="E135" s="54">
        <v>23.5</v>
      </c>
      <c r="F135" s="54" t="s">
        <v>356</v>
      </c>
    </row>
    <row r="136" spans="1:6" ht="14.25">
      <c r="A136" s="54">
        <f t="shared" si="2"/>
        <v>1</v>
      </c>
      <c r="B136" s="54" t="s">
        <v>239</v>
      </c>
      <c r="C136" s="53">
        <v>39823</v>
      </c>
      <c r="D136" s="54" t="s">
        <v>240</v>
      </c>
      <c r="E136" s="54">
        <v>47.4</v>
      </c>
      <c r="F136" s="54" t="s">
        <v>356</v>
      </c>
    </row>
    <row r="137" spans="1:6" ht="14.25">
      <c r="A137" s="54">
        <f t="shared" si="2"/>
        <v>1</v>
      </c>
      <c r="B137" s="54" t="s">
        <v>239</v>
      </c>
      <c r="C137" s="53">
        <v>39823</v>
      </c>
      <c r="D137" s="54" t="s">
        <v>240</v>
      </c>
      <c r="E137" s="54">
        <v>37.5</v>
      </c>
      <c r="F137" s="54" t="s">
        <v>356</v>
      </c>
    </row>
    <row r="138" spans="1:6" ht="14.25">
      <c r="A138" s="54">
        <f t="shared" si="2"/>
        <v>1</v>
      </c>
      <c r="B138" s="54" t="s">
        <v>239</v>
      </c>
      <c r="C138" s="53">
        <v>39823</v>
      </c>
      <c r="D138" s="54" t="s">
        <v>240</v>
      </c>
      <c r="E138" s="54">
        <v>43.7</v>
      </c>
      <c r="F138" s="54" t="s">
        <v>356</v>
      </c>
    </row>
    <row r="139" spans="1:6" ht="14.25">
      <c r="A139" s="54">
        <f t="shared" si="2"/>
        <v>1</v>
      </c>
      <c r="B139" s="54" t="s">
        <v>239</v>
      </c>
      <c r="C139" s="53">
        <v>39823</v>
      </c>
      <c r="D139" s="54" t="s">
        <v>240</v>
      </c>
      <c r="E139" s="54">
        <v>62.4</v>
      </c>
      <c r="F139" s="54" t="s">
        <v>356</v>
      </c>
    </row>
    <row r="140" spans="1:6" ht="14.25">
      <c r="A140" s="54">
        <f t="shared" si="2"/>
        <v>1</v>
      </c>
      <c r="B140" s="54" t="s">
        <v>239</v>
      </c>
      <c r="C140" s="53">
        <v>39823</v>
      </c>
      <c r="D140" s="54" t="s">
        <v>240</v>
      </c>
      <c r="E140" s="54">
        <v>78.7</v>
      </c>
      <c r="F140" s="54" t="s">
        <v>356</v>
      </c>
    </row>
    <row r="141" spans="1:6" ht="14.25">
      <c r="A141" s="54">
        <f t="shared" si="2"/>
        <v>1</v>
      </c>
      <c r="B141" s="54" t="s">
        <v>239</v>
      </c>
      <c r="C141" s="53">
        <v>39823</v>
      </c>
      <c r="D141" s="54" t="s">
        <v>240</v>
      </c>
      <c r="E141" s="54">
        <v>33.6</v>
      </c>
      <c r="F141" s="54" t="s">
        <v>356</v>
      </c>
    </row>
    <row r="142" spans="1:6" ht="14.25">
      <c r="A142" s="54">
        <f t="shared" si="2"/>
        <v>1</v>
      </c>
      <c r="B142" s="54" t="s">
        <v>239</v>
      </c>
      <c r="C142" s="53">
        <v>39823</v>
      </c>
      <c r="D142" s="54" t="s">
        <v>240</v>
      </c>
      <c r="E142" s="54">
        <v>66</v>
      </c>
      <c r="F142" s="54" t="s">
        <v>356</v>
      </c>
    </row>
    <row r="143" spans="1:6" ht="14.25">
      <c r="A143" s="54">
        <f t="shared" si="2"/>
        <v>1</v>
      </c>
      <c r="B143" s="54" t="s">
        <v>239</v>
      </c>
      <c r="C143" s="53">
        <v>39823</v>
      </c>
      <c r="D143" s="54" t="s">
        <v>240</v>
      </c>
      <c r="E143" s="54">
        <v>88.4</v>
      </c>
      <c r="F143" s="54" t="s">
        <v>356</v>
      </c>
    </row>
    <row r="144" spans="1:6" ht="14.25">
      <c r="A144" s="54">
        <f t="shared" si="2"/>
        <v>1</v>
      </c>
      <c r="B144" s="54" t="s">
        <v>245</v>
      </c>
      <c r="C144" s="53">
        <v>39824</v>
      </c>
      <c r="D144" s="54" t="s">
        <v>246</v>
      </c>
      <c r="E144" s="54">
        <v>882</v>
      </c>
      <c r="F144" s="54" t="s">
        <v>356</v>
      </c>
    </row>
    <row r="145" spans="1:6" ht="14.25">
      <c r="A145" s="54">
        <f t="shared" si="2"/>
        <v>1</v>
      </c>
      <c r="B145" s="54" t="s">
        <v>245</v>
      </c>
      <c r="C145" s="53">
        <v>39824</v>
      </c>
      <c r="D145" s="54" t="s">
        <v>246</v>
      </c>
      <c r="E145" s="54">
        <v>932</v>
      </c>
      <c r="F145" s="54" t="s">
        <v>357</v>
      </c>
    </row>
    <row r="146" spans="1:6" ht="14.25">
      <c r="A146" s="54">
        <f t="shared" si="2"/>
        <v>1</v>
      </c>
      <c r="B146" s="54" t="s">
        <v>239</v>
      </c>
      <c r="C146" s="53">
        <v>39824</v>
      </c>
      <c r="D146" s="54" t="s">
        <v>240</v>
      </c>
      <c r="E146" s="54">
        <v>20</v>
      </c>
      <c r="F146" s="54" t="s">
        <v>357</v>
      </c>
    </row>
    <row r="147" spans="1:6" ht="14.25">
      <c r="A147" s="54">
        <f t="shared" si="2"/>
        <v>1</v>
      </c>
      <c r="B147" s="54" t="s">
        <v>239</v>
      </c>
      <c r="C147" s="53">
        <v>39825</v>
      </c>
      <c r="D147" s="54" t="s">
        <v>240</v>
      </c>
      <c r="E147" s="54">
        <v>534</v>
      </c>
      <c r="F147" s="54" t="s">
        <v>357</v>
      </c>
    </row>
    <row r="148" spans="1:6" ht="14.25">
      <c r="A148" s="54">
        <f t="shared" si="2"/>
        <v>1</v>
      </c>
      <c r="B148" s="54" t="s">
        <v>239</v>
      </c>
      <c r="C148" s="53">
        <v>39825</v>
      </c>
      <c r="D148" s="54" t="s">
        <v>240</v>
      </c>
      <c r="E148" s="54">
        <v>96</v>
      </c>
      <c r="F148" s="54" t="s">
        <v>357</v>
      </c>
    </row>
    <row r="149" spans="1:6" ht="14.25">
      <c r="A149" s="54">
        <f t="shared" si="2"/>
        <v>1</v>
      </c>
      <c r="B149" s="54" t="s">
        <v>239</v>
      </c>
      <c r="C149" s="53">
        <v>39825</v>
      </c>
      <c r="D149" s="54" t="s">
        <v>240</v>
      </c>
      <c r="E149" s="54">
        <v>98</v>
      </c>
      <c r="F149" s="54" t="s">
        <v>357</v>
      </c>
    </row>
    <row r="150" spans="1:6" ht="14.25">
      <c r="A150" s="54">
        <f t="shared" si="2"/>
        <v>1</v>
      </c>
      <c r="B150" s="54" t="s">
        <v>239</v>
      </c>
      <c r="C150" s="53">
        <v>39825</v>
      </c>
      <c r="D150" s="54" t="s">
        <v>240</v>
      </c>
      <c r="E150" s="54">
        <v>20</v>
      </c>
      <c r="F150" s="54" t="s">
        <v>357</v>
      </c>
    </row>
    <row r="151" spans="1:6" ht="14.25">
      <c r="A151" s="54">
        <f t="shared" si="2"/>
        <v>1</v>
      </c>
      <c r="B151" s="54" t="s">
        <v>239</v>
      </c>
      <c r="C151" s="53">
        <v>39828</v>
      </c>
      <c r="D151" s="54" t="s">
        <v>240</v>
      </c>
      <c r="E151" s="54">
        <v>198</v>
      </c>
      <c r="F151" s="54" t="s">
        <v>357</v>
      </c>
    </row>
    <row r="152" spans="1:6" ht="14.25">
      <c r="A152" s="54">
        <f t="shared" si="2"/>
        <v>1</v>
      </c>
      <c r="B152" s="54" t="s">
        <v>239</v>
      </c>
      <c r="C152" s="53">
        <v>39828</v>
      </c>
      <c r="D152" s="54" t="s">
        <v>240</v>
      </c>
      <c r="E152" s="54">
        <v>170</v>
      </c>
      <c r="F152" s="54" t="s">
        <v>357</v>
      </c>
    </row>
    <row r="153" spans="1:6" ht="14.25">
      <c r="A153" s="54">
        <f t="shared" si="2"/>
        <v>1</v>
      </c>
      <c r="B153" s="54" t="s">
        <v>245</v>
      </c>
      <c r="C153" s="53">
        <v>39828</v>
      </c>
      <c r="D153" s="54" t="s">
        <v>250</v>
      </c>
      <c r="E153" s="54">
        <v>23500</v>
      </c>
      <c r="F153" s="54" t="s">
        <v>356</v>
      </c>
    </row>
    <row r="154" spans="1:6" ht="14.25">
      <c r="A154" s="54">
        <f t="shared" si="2"/>
        <v>1</v>
      </c>
      <c r="B154" s="54" t="s">
        <v>243</v>
      </c>
      <c r="C154" s="53">
        <v>39829</v>
      </c>
      <c r="D154" s="54" t="s">
        <v>251</v>
      </c>
      <c r="E154" s="54">
        <v>503</v>
      </c>
      <c r="F154" s="54" t="s">
        <v>356</v>
      </c>
    </row>
    <row r="155" spans="1:6" ht="14.25">
      <c r="A155" s="54">
        <f t="shared" si="2"/>
        <v>1</v>
      </c>
      <c r="B155" s="54" t="s">
        <v>237</v>
      </c>
      <c r="C155" s="53">
        <v>39829</v>
      </c>
      <c r="D155" s="54" t="s">
        <v>238</v>
      </c>
      <c r="E155" s="54">
        <v>899</v>
      </c>
      <c r="F155" s="54" t="s">
        <v>356</v>
      </c>
    </row>
    <row r="156" spans="1:6" ht="14.25">
      <c r="A156" s="54">
        <f t="shared" ref="A156:A215" si="3">MONTH(C156)</f>
        <v>1</v>
      </c>
      <c r="B156" s="54" t="s">
        <v>237</v>
      </c>
      <c r="C156" s="53">
        <v>39829</v>
      </c>
      <c r="D156" s="54" t="s">
        <v>238</v>
      </c>
      <c r="E156" s="54">
        <v>288</v>
      </c>
      <c r="F156" s="54" t="s">
        <v>356</v>
      </c>
    </row>
    <row r="157" spans="1:6" ht="14.25">
      <c r="A157" s="54">
        <f t="shared" si="3"/>
        <v>1</v>
      </c>
      <c r="B157" s="54" t="s">
        <v>239</v>
      </c>
      <c r="C157" s="53">
        <v>39829</v>
      </c>
      <c r="D157" s="54" t="s">
        <v>240</v>
      </c>
      <c r="E157" s="54">
        <v>114</v>
      </c>
      <c r="F157" s="54" t="s">
        <v>357</v>
      </c>
    </row>
    <row r="158" spans="1:6" ht="14.25">
      <c r="A158" s="54">
        <f t="shared" si="3"/>
        <v>1</v>
      </c>
      <c r="B158" s="54" t="s">
        <v>245</v>
      </c>
      <c r="C158" s="53">
        <v>39829</v>
      </c>
      <c r="D158" s="54" t="s">
        <v>246</v>
      </c>
      <c r="E158" s="54">
        <v>22</v>
      </c>
      <c r="F158" s="54" t="s">
        <v>357</v>
      </c>
    </row>
    <row r="159" spans="1:6" ht="14.25">
      <c r="A159" s="54">
        <f t="shared" si="3"/>
        <v>1</v>
      </c>
      <c r="B159" s="54" t="s">
        <v>237</v>
      </c>
      <c r="C159" s="53">
        <v>39830</v>
      </c>
      <c r="D159" s="54" t="s">
        <v>238</v>
      </c>
      <c r="E159" s="54">
        <v>70</v>
      </c>
      <c r="F159" s="54" t="s">
        <v>356</v>
      </c>
    </row>
    <row r="160" spans="1:6" ht="14.25">
      <c r="A160" s="54">
        <f t="shared" si="3"/>
        <v>1</v>
      </c>
      <c r="B160" s="54" t="s">
        <v>237</v>
      </c>
      <c r="C160" s="53">
        <v>39830</v>
      </c>
      <c r="D160" s="54" t="s">
        <v>238</v>
      </c>
      <c r="E160" s="54">
        <v>53</v>
      </c>
      <c r="F160" s="54" t="s">
        <v>356</v>
      </c>
    </row>
    <row r="161" spans="1:6" ht="14.25">
      <c r="A161" s="54">
        <f t="shared" si="3"/>
        <v>1</v>
      </c>
      <c r="B161" s="54" t="s">
        <v>237</v>
      </c>
      <c r="C161" s="53">
        <v>39830</v>
      </c>
      <c r="D161" s="54" t="s">
        <v>238</v>
      </c>
      <c r="E161" s="54">
        <v>254</v>
      </c>
      <c r="F161" s="54" t="s">
        <v>356</v>
      </c>
    </row>
    <row r="162" spans="1:6" ht="14.25">
      <c r="A162" s="54">
        <f t="shared" si="3"/>
        <v>1</v>
      </c>
      <c r="B162" s="54" t="s">
        <v>237</v>
      </c>
      <c r="C162" s="53">
        <v>39830</v>
      </c>
      <c r="D162" s="54" t="s">
        <v>238</v>
      </c>
      <c r="E162" s="54">
        <v>88</v>
      </c>
      <c r="F162" s="54" t="s">
        <v>356</v>
      </c>
    </row>
    <row r="163" spans="1:6" ht="14.25">
      <c r="A163" s="54">
        <f t="shared" si="3"/>
        <v>1</v>
      </c>
      <c r="B163" s="54" t="s">
        <v>237</v>
      </c>
      <c r="C163" s="53">
        <v>39830</v>
      </c>
      <c r="D163" s="54" t="s">
        <v>238</v>
      </c>
      <c r="E163" s="54">
        <v>329</v>
      </c>
      <c r="F163" s="54" t="s">
        <v>356</v>
      </c>
    </row>
    <row r="164" spans="1:6" ht="14.25">
      <c r="A164" s="54">
        <f t="shared" si="3"/>
        <v>1</v>
      </c>
      <c r="B164" s="54" t="s">
        <v>237</v>
      </c>
      <c r="C164" s="53">
        <v>39830</v>
      </c>
      <c r="D164" s="54" t="s">
        <v>238</v>
      </c>
      <c r="E164" s="54">
        <v>577</v>
      </c>
      <c r="F164" s="54" t="s">
        <v>356</v>
      </c>
    </row>
    <row r="165" spans="1:6" ht="14.25">
      <c r="A165" s="54">
        <f t="shared" si="3"/>
        <v>1</v>
      </c>
      <c r="B165" s="54" t="s">
        <v>249</v>
      </c>
      <c r="C165" s="53">
        <v>39830</v>
      </c>
      <c r="D165" s="54" t="s">
        <v>249</v>
      </c>
      <c r="E165" s="54">
        <v>240</v>
      </c>
      <c r="F165" s="54" t="s">
        <v>356</v>
      </c>
    </row>
    <row r="166" spans="1:6" ht="14.25">
      <c r="A166" s="54">
        <f t="shared" si="3"/>
        <v>1</v>
      </c>
      <c r="B166" s="54" t="s">
        <v>239</v>
      </c>
      <c r="C166" s="53">
        <v>39830</v>
      </c>
      <c r="D166" s="54" t="s">
        <v>240</v>
      </c>
      <c r="E166" s="54">
        <v>390</v>
      </c>
      <c r="F166" s="54" t="s">
        <v>356</v>
      </c>
    </row>
    <row r="167" spans="1:6" ht="14.25">
      <c r="A167" s="54">
        <f t="shared" si="3"/>
        <v>1</v>
      </c>
      <c r="B167" s="54" t="s">
        <v>239</v>
      </c>
      <c r="C167" s="53">
        <v>39830</v>
      </c>
      <c r="D167" s="54" t="s">
        <v>240</v>
      </c>
      <c r="E167" s="54">
        <v>646</v>
      </c>
      <c r="F167" s="54" t="s">
        <v>356</v>
      </c>
    </row>
    <row r="168" spans="1:6" ht="14.25">
      <c r="A168" s="54">
        <f t="shared" si="3"/>
        <v>1</v>
      </c>
      <c r="B168" s="54" t="s">
        <v>239</v>
      </c>
      <c r="C168" s="53">
        <v>39830</v>
      </c>
      <c r="D168" s="54" t="s">
        <v>240</v>
      </c>
      <c r="E168" s="54">
        <v>317</v>
      </c>
      <c r="F168" s="54" t="s">
        <v>356</v>
      </c>
    </row>
    <row r="169" spans="1:6" ht="14.25">
      <c r="A169" s="54">
        <f t="shared" si="3"/>
        <v>1</v>
      </c>
      <c r="B169" s="54" t="s">
        <v>239</v>
      </c>
      <c r="C169" s="53">
        <v>39830</v>
      </c>
      <c r="D169" s="54" t="s">
        <v>240</v>
      </c>
      <c r="E169" s="54">
        <v>290</v>
      </c>
      <c r="F169" s="54" t="s">
        <v>356</v>
      </c>
    </row>
    <row r="170" spans="1:6" ht="14.25">
      <c r="A170" s="54">
        <f t="shared" si="3"/>
        <v>1</v>
      </c>
      <c r="B170" s="54" t="s">
        <v>237</v>
      </c>
      <c r="C170" s="53">
        <v>39830</v>
      </c>
      <c r="D170" s="54" t="s">
        <v>238</v>
      </c>
      <c r="E170" s="54">
        <v>87</v>
      </c>
      <c r="F170" s="54" t="s">
        <v>356</v>
      </c>
    </row>
    <row r="171" spans="1:6" ht="14.25">
      <c r="A171" s="54">
        <f t="shared" si="3"/>
        <v>1</v>
      </c>
      <c r="B171" s="54" t="s">
        <v>239</v>
      </c>
      <c r="C171" s="53">
        <v>39830</v>
      </c>
      <c r="D171" s="54" t="s">
        <v>240</v>
      </c>
      <c r="E171" s="54">
        <v>70</v>
      </c>
      <c r="F171" s="54" t="s">
        <v>356</v>
      </c>
    </row>
    <row r="172" spans="1:6" ht="14.25">
      <c r="A172" s="54">
        <f t="shared" si="3"/>
        <v>1</v>
      </c>
      <c r="B172" s="54" t="s">
        <v>239</v>
      </c>
      <c r="C172" s="53">
        <v>39830</v>
      </c>
      <c r="D172" s="54" t="s">
        <v>240</v>
      </c>
      <c r="E172" s="54">
        <v>103</v>
      </c>
      <c r="F172" s="54" t="s">
        <v>356</v>
      </c>
    </row>
    <row r="173" spans="1:6" ht="14.25">
      <c r="A173" s="54">
        <f t="shared" si="3"/>
        <v>1</v>
      </c>
      <c r="B173" s="54" t="s">
        <v>239</v>
      </c>
      <c r="C173" s="53">
        <v>39830</v>
      </c>
      <c r="D173" s="54" t="s">
        <v>240</v>
      </c>
      <c r="E173" s="54">
        <v>225</v>
      </c>
      <c r="F173" s="54" t="s">
        <v>356</v>
      </c>
    </row>
    <row r="174" spans="1:6" ht="14.25">
      <c r="A174" s="54">
        <f t="shared" si="3"/>
        <v>1</v>
      </c>
      <c r="B174" s="54" t="s">
        <v>239</v>
      </c>
      <c r="C174" s="53">
        <v>39830</v>
      </c>
      <c r="D174" s="54" t="s">
        <v>240</v>
      </c>
      <c r="E174" s="54">
        <v>258</v>
      </c>
      <c r="F174" s="54" t="s">
        <v>356</v>
      </c>
    </row>
    <row r="175" spans="1:6" ht="14.25">
      <c r="A175" s="54">
        <f t="shared" si="3"/>
        <v>1</v>
      </c>
      <c r="B175" s="54" t="s">
        <v>239</v>
      </c>
      <c r="C175" s="53">
        <v>39830</v>
      </c>
      <c r="D175" s="54" t="s">
        <v>240</v>
      </c>
      <c r="E175" s="54">
        <v>70</v>
      </c>
      <c r="F175" s="54" t="s">
        <v>356</v>
      </c>
    </row>
    <row r="176" spans="1:6" ht="14.25">
      <c r="A176" s="54">
        <f t="shared" si="3"/>
        <v>1</v>
      </c>
      <c r="B176" s="54" t="s">
        <v>239</v>
      </c>
      <c r="C176" s="53">
        <v>39830</v>
      </c>
      <c r="D176" s="54" t="s">
        <v>240</v>
      </c>
      <c r="E176" s="54">
        <v>217</v>
      </c>
      <c r="F176" s="54" t="s">
        <v>356</v>
      </c>
    </row>
    <row r="177" spans="1:6" ht="14.25">
      <c r="A177" s="54">
        <f t="shared" si="3"/>
        <v>1</v>
      </c>
      <c r="B177" s="54" t="s">
        <v>239</v>
      </c>
      <c r="C177" s="53">
        <v>39830</v>
      </c>
      <c r="D177" s="54" t="s">
        <v>240</v>
      </c>
      <c r="E177" s="54">
        <v>64</v>
      </c>
      <c r="F177" s="54" t="s">
        <v>356</v>
      </c>
    </row>
    <row r="178" spans="1:6" ht="14.25">
      <c r="A178" s="54">
        <f t="shared" si="3"/>
        <v>1</v>
      </c>
      <c r="B178" s="54" t="s">
        <v>239</v>
      </c>
      <c r="C178" s="53">
        <v>39830</v>
      </c>
      <c r="D178" s="54" t="s">
        <v>240</v>
      </c>
      <c r="E178" s="54">
        <v>24</v>
      </c>
      <c r="F178" s="54" t="s">
        <v>356</v>
      </c>
    </row>
    <row r="179" spans="1:6" ht="14.25">
      <c r="A179" s="54">
        <f t="shared" si="3"/>
        <v>1</v>
      </c>
      <c r="B179" s="54" t="s">
        <v>239</v>
      </c>
      <c r="C179" s="53">
        <v>39830</v>
      </c>
      <c r="D179" s="54" t="s">
        <v>240</v>
      </c>
      <c r="E179" s="54">
        <v>221</v>
      </c>
      <c r="F179" s="54" t="s">
        <v>356</v>
      </c>
    </row>
    <row r="180" spans="1:6" ht="14.25">
      <c r="A180" s="54">
        <f t="shared" si="3"/>
        <v>1</v>
      </c>
      <c r="B180" s="54" t="s">
        <v>249</v>
      </c>
      <c r="C180" s="53">
        <v>39830</v>
      </c>
      <c r="D180" s="54" t="s">
        <v>249</v>
      </c>
      <c r="E180" s="54">
        <v>500</v>
      </c>
      <c r="F180" s="54" t="s">
        <v>356</v>
      </c>
    </row>
    <row r="181" spans="1:6" ht="14.25">
      <c r="A181" s="54">
        <f t="shared" si="3"/>
        <v>1</v>
      </c>
      <c r="B181" s="54" t="s">
        <v>239</v>
      </c>
      <c r="C181" s="53">
        <v>39831</v>
      </c>
      <c r="D181" s="54" t="s">
        <v>240</v>
      </c>
      <c r="E181" s="54">
        <v>153</v>
      </c>
      <c r="F181" s="54" t="s">
        <v>356</v>
      </c>
    </row>
    <row r="182" spans="1:6" ht="14.25">
      <c r="A182" s="54">
        <f t="shared" si="3"/>
        <v>1</v>
      </c>
      <c r="B182" s="54" t="s">
        <v>239</v>
      </c>
      <c r="C182" s="53">
        <v>39831</v>
      </c>
      <c r="D182" s="54" t="s">
        <v>240</v>
      </c>
      <c r="E182" s="54">
        <v>6</v>
      </c>
      <c r="F182" s="54" t="s">
        <v>356</v>
      </c>
    </row>
    <row r="183" spans="1:6" ht="14.25">
      <c r="A183" s="54">
        <f t="shared" si="3"/>
        <v>1</v>
      </c>
      <c r="B183" s="54" t="s">
        <v>239</v>
      </c>
      <c r="C183" s="53">
        <v>39831</v>
      </c>
      <c r="D183" s="54" t="s">
        <v>240</v>
      </c>
      <c r="E183" s="54">
        <v>148</v>
      </c>
      <c r="F183" s="54" t="s">
        <v>356</v>
      </c>
    </row>
    <row r="184" spans="1:6" ht="14.25">
      <c r="A184" s="54">
        <f t="shared" si="3"/>
        <v>1</v>
      </c>
      <c r="B184" s="54" t="s">
        <v>239</v>
      </c>
      <c r="C184" s="53">
        <v>39832</v>
      </c>
      <c r="D184" s="54" t="s">
        <v>240</v>
      </c>
      <c r="E184" s="54">
        <v>40</v>
      </c>
      <c r="F184" s="54" t="s">
        <v>357</v>
      </c>
    </row>
    <row r="185" spans="1:6" ht="14.25">
      <c r="A185" s="54">
        <f t="shared" si="3"/>
        <v>1</v>
      </c>
      <c r="B185" s="54" t="s">
        <v>237</v>
      </c>
      <c r="C185" s="53">
        <v>39833</v>
      </c>
      <c r="D185" s="54" t="s">
        <v>252</v>
      </c>
      <c r="E185" s="54">
        <v>447</v>
      </c>
      <c r="F185" s="54" t="s">
        <v>357</v>
      </c>
    </row>
    <row r="186" spans="1:6" ht="14.25">
      <c r="A186" s="54">
        <f t="shared" si="3"/>
        <v>1</v>
      </c>
      <c r="B186" s="54" t="s">
        <v>243</v>
      </c>
      <c r="C186" s="53">
        <v>39833</v>
      </c>
      <c r="D186" s="54" t="s">
        <v>251</v>
      </c>
      <c r="E186" s="54">
        <v>293</v>
      </c>
      <c r="F186" s="54" t="s">
        <v>357</v>
      </c>
    </row>
    <row r="187" spans="1:6" ht="14.25">
      <c r="A187" s="54">
        <f t="shared" si="3"/>
        <v>1</v>
      </c>
      <c r="B187" s="54" t="s">
        <v>243</v>
      </c>
      <c r="C187" s="53">
        <v>39833</v>
      </c>
      <c r="D187" s="54" t="s">
        <v>244</v>
      </c>
      <c r="E187" s="54">
        <v>521</v>
      </c>
      <c r="F187" s="54" t="s">
        <v>357</v>
      </c>
    </row>
    <row r="188" spans="1:6" ht="14.25">
      <c r="A188" s="54">
        <f t="shared" si="3"/>
        <v>1</v>
      </c>
      <c r="B188" s="54" t="s">
        <v>243</v>
      </c>
      <c r="C188" s="53">
        <v>39833</v>
      </c>
      <c r="D188" s="54" t="s">
        <v>251</v>
      </c>
      <c r="E188" s="54">
        <v>110</v>
      </c>
      <c r="F188" s="54" t="s">
        <v>357</v>
      </c>
    </row>
    <row r="189" spans="1:6" ht="14.25">
      <c r="A189" s="54">
        <f t="shared" si="3"/>
        <v>1</v>
      </c>
      <c r="B189" s="54" t="s">
        <v>239</v>
      </c>
      <c r="C189" s="53">
        <v>39833</v>
      </c>
      <c r="D189" s="54" t="s">
        <v>240</v>
      </c>
      <c r="E189" s="54">
        <v>42</v>
      </c>
      <c r="F189" s="54" t="s">
        <v>356</v>
      </c>
    </row>
    <row r="190" spans="1:6" ht="14.25">
      <c r="A190" s="54">
        <f t="shared" si="3"/>
        <v>1</v>
      </c>
      <c r="B190" s="54" t="s">
        <v>239</v>
      </c>
      <c r="C190" s="53">
        <v>39833</v>
      </c>
      <c r="D190" s="54" t="s">
        <v>240</v>
      </c>
      <c r="E190" s="54">
        <v>56</v>
      </c>
      <c r="F190" s="54" t="s">
        <v>356</v>
      </c>
    </row>
    <row r="191" spans="1:6" ht="14.25">
      <c r="A191" s="54">
        <f t="shared" si="3"/>
        <v>1</v>
      </c>
      <c r="B191" s="54" t="s">
        <v>239</v>
      </c>
      <c r="C191" s="53">
        <v>39833</v>
      </c>
      <c r="D191" s="54" t="s">
        <v>240</v>
      </c>
      <c r="E191" s="54">
        <v>109</v>
      </c>
      <c r="F191" s="54" t="s">
        <v>356</v>
      </c>
    </row>
    <row r="192" spans="1:6" ht="14.25">
      <c r="A192" s="54">
        <f t="shared" si="3"/>
        <v>1</v>
      </c>
      <c r="B192" s="54" t="s">
        <v>239</v>
      </c>
      <c r="C192" s="53">
        <v>39833</v>
      </c>
      <c r="D192" s="54" t="s">
        <v>240</v>
      </c>
      <c r="E192" s="54">
        <v>49</v>
      </c>
      <c r="F192" s="54" t="s">
        <v>356</v>
      </c>
    </row>
    <row r="193" spans="1:6" ht="14.25">
      <c r="A193" s="54">
        <f t="shared" si="3"/>
        <v>1</v>
      </c>
      <c r="B193" s="54" t="s">
        <v>245</v>
      </c>
      <c r="C193" s="53">
        <v>39835</v>
      </c>
      <c r="D193" s="54" t="s">
        <v>253</v>
      </c>
      <c r="E193" s="54">
        <v>500</v>
      </c>
      <c r="F193" s="54" t="s">
        <v>356</v>
      </c>
    </row>
    <row r="194" spans="1:6" ht="14.25">
      <c r="A194" s="54">
        <f t="shared" si="3"/>
        <v>1</v>
      </c>
      <c r="B194" s="54" t="s">
        <v>239</v>
      </c>
      <c r="C194" s="53">
        <v>39837</v>
      </c>
      <c r="D194" s="54" t="s">
        <v>240</v>
      </c>
      <c r="E194" s="54">
        <v>33</v>
      </c>
      <c r="F194" s="54" t="s">
        <v>357</v>
      </c>
    </row>
    <row r="195" spans="1:6" ht="14.25">
      <c r="A195" s="54">
        <f t="shared" si="3"/>
        <v>1</v>
      </c>
      <c r="B195" s="54" t="s">
        <v>239</v>
      </c>
      <c r="C195" s="53">
        <v>39837</v>
      </c>
      <c r="D195" s="54" t="s">
        <v>240</v>
      </c>
      <c r="E195" s="54">
        <v>20</v>
      </c>
      <c r="F195" s="54" t="s">
        <v>357</v>
      </c>
    </row>
    <row r="196" spans="1:6" ht="14.25">
      <c r="A196" s="54">
        <f t="shared" si="3"/>
        <v>1</v>
      </c>
      <c r="B196" s="54" t="s">
        <v>239</v>
      </c>
      <c r="C196" s="53">
        <v>39837</v>
      </c>
      <c r="D196" s="54" t="s">
        <v>240</v>
      </c>
      <c r="E196" s="54">
        <v>24</v>
      </c>
      <c r="F196" s="54" t="s">
        <v>357</v>
      </c>
    </row>
    <row r="197" spans="1:6" ht="14.25">
      <c r="A197" s="54">
        <f t="shared" si="3"/>
        <v>1</v>
      </c>
      <c r="B197" s="54" t="s">
        <v>239</v>
      </c>
      <c r="C197" s="53">
        <v>39837</v>
      </c>
      <c r="D197" s="54" t="s">
        <v>254</v>
      </c>
      <c r="E197" s="54">
        <v>249</v>
      </c>
      <c r="F197" s="54" t="s">
        <v>356</v>
      </c>
    </row>
    <row r="198" spans="1:6" ht="14.25">
      <c r="A198" s="54">
        <f t="shared" si="3"/>
        <v>1</v>
      </c>
      <c r="B198" s="54" t="s">
        <v>239</v>
      </c>
      <c r="C198" s="53">
        <v>39837</v>
      </c>
      <c r="D198" s="54" t="s">
        <v>240</v>
      </c>
      <c r="E198" s="54">
        <v>182.2</v>
      </c>
      <c r="F198" s="54" t="s">
        <v>356</v>
      </c>
    </row>
    <row r="199" spans="1:6" ht="14.25">
      <c r="A199" s="54">
        <f t="shared" si="3"/>
        <v>1</v>
      </c>
      <c r="B199" s="54" t="s">
        <v>239</v>
      </c>
      <c r="C199" s="53">
        <v>39837</v>
      </c>
      <c r="D199" s="54" t="s">
        <v>240</v>
      </c>
      <c r="E199" s="54">
        <v>440.8</v>
      </c>
      <c r="F199" s="54" t="s">
        <v>356</v>
      </c>
    </row>
    <row r="200" spans="1:6" ht="14.25">
      <c r="A200" s="54">
        <f t="shared" si="3"/>
        <v>1</v>
      </c>
      <c r="B200" s="54" t="s">
        <v>239</v>
      </c>
      <c r="C200" s="53">
        <v>39837</v>
      </c>
      <c r="D200" s="54" t="s">
        <v>240</v>
      </c>
      <c r="E200" s="54">
        <v>144</v>
      </c>
      <c r="F200" s="54" t="s">
        <v>356</v>
      </c>
    </row>
    <row r="201" spans="1:6" ht="14.25">
      <c r="A201" s="54">
        <f t="shared" si="3"/>
        <v>1</v>
      </c>
      <c r="B201" s="54" t="s">
        <v>239</v>
      </c>
      <c r="C201" s="53">
        <v>39837</v>
      </c>
      <c r="D201" s="54" t="s">
        <v>240</v>
      </c>
      <c r="E201" s="54">
        <v>22</v>
      </c>
      <c r="F201" s="54" t="s">
        <v>356</v>
      </c>
    </row>
    <row r="202" spans="1:6" ht="14.25">
      <c r="A202" s="54">
        <f t="shared" si="3"/>
        <v>1</v>
      </c>
      <c r="B202" s="54" t="s">
        <v>239</v>
      </c>
      <c r="C202" s="53">
        <v>39837</v>
      </c>
      <c r="D202" s="54" t="s">
        <v>240</v>
      </c>
      <c r="E202" s="54">
        <v>53</v>
      </c>
      <c r="F202" s="54" t="s">
        <v>356</v>
      </c>
    </row>
    <row r="203" spans="1:6" ht="14.25">
      <c r="A203" s="54">
        <f t="shared" si="3"/>
        <v>1</v>
      </c>
      <c r="B203" s="54" t="s">
        <v>239</v>
      </c>
      <c r="C203" s="53">
        <v>39837</v>
      </c>
      <c r="D203" s="54" t="s">
        <v>240</v>
      </c>
      <c r="E203" s="54">
        <v>43</v>
      </c>
      <c r="F203" s="54" t="s">
        <v>356</v>
      </c>
    </row>
    <row r="204" spans="1:6" ht="14.25">
      <c r="A204" s="54">
        <f t="shared" si="3"/>
        <v>1</v>
      </c>
      <c r="B204" s="54" t="s">
        <v>239</v>
      </c>
      <c r="C204" s="53">
        <v>39838</v>
      </c>
      <c r="D204" s="54" t="s">
        <v>254</v>
      </c>
      <c r="E204" s="54">
        <v>230</v>
      </c>
      <c r="F204" s="54" t="s">
        <v>357</v>
      </c>
    </row>
    <row r="205" spans="1:6" ht="14.25">
      <c r="A205" s="54">
        <f t="shared" si="3"/>
        <v>1</v>
      </c>
      <c r="B205" s="54" t="s">
        <v>243</v>
      </c>
      <c r="C205" s="53">
        <v>39838</v>
      </c>
      <c r="D205" s="54" t="s">
        <v>244</v>
      </c>
      <c r="E205" s="54">
        <v>1200</v>
      </c>
      <c r="F205" s="54" t="s">
        <v>357</v>
      </c>
    </row>
    <row r="206" spans="1:6" ht="14.25">
      <c r="A206" s="54">
        <f t="shared" si="3"/>
        <v>1</v>
      </c>
      <c r="B206" s="54" t="s">
        <v>248</v>
      </c>
      <c r="C206" s="53">
        <v>39838</v>
      </c>
      <c r="D206" s="54" t="s">
        <v>255</v>
      </c>
      <c r="E206" s="54">
        <v>500</v>
      </c>
      <c r="F206" s="54" t="s">
        <v>357</v>
      </c>
    </row>
    <row r="207" spans="1:6" ht="14.25">
      <c r="A207" s="54">
        <f t="shared" si="3"/>
        <v>1</v>
      </c>
      <c r="B207" s="54" t="s">
        <v>248</v>
      </c>
      <c r="C207" s="53">
        <v>39838</v>
      </c>
      <c r="D207" s="54" t="s">
        <v>255</v>
      </c>
      <c r="E207" s="54">
        <v>420</v>
      </c>
      <c r="F207" s="54" t="s">
        <v>357</v>
      </c>
    </row>
    <row r="208" spans="1:6" ht="14.25">
      <c r="A208" s="54">
        <f t="shared" si="3"/>
        <v>1</v>
      </c>
      <c r="B208" s="54" t="s">
        <v>248</v>
      </c>
      <c r="C208" s="53">
        <v>39838</v>
      </c>
      <c r="D208" s="54" t="s">
        <v>248</v>
      </c>
      <c r="E208" s="54">
        <v>1000</v>
      </c>
      <c r="F208" s="54" t="s">
        <v>357</v>
      </c>
    </row>
    <row r="209" spans="1:6" ht="14.25">
      <c r="A209" s="54">
        <f t="shared" si="3"/>
        <v>1</v>
      </c>
      <c r="B209" s="54" t="s">
        <v>248</v>
      </c>
      <c r="C209" s="53">
        <v>39838</v>
      </c>
      <c r="D209" s="54" t="s">
        <v>248</v>
      </c>
      <c r="E209" s="54">
        <v>1900</v>
      </c>
      <c r="F209" s="54" t="s">
        <v>357</v>
      </c>
    </row>
    <row r="210" spans="1:6" ht="14.25">
      <c r="A210" s="54">
        <f t="shared" si="3"/>
        <v>1</v>
      </c>
      <c r="B210" s="54" t="s">
        <v>245</v>
      </c>
      <c r="C210" s="53">
        <v>39839</v>
      </c>
      <c r="D210" s="54" t="s">
        <v>253</v>
      </c>
      <c r="E210" s="54">
        <v>500</v>
      </c>
      <c r="F210" s="54" t="s">
        <v>357</v>
      </c>
    </row>
    <row r="211" spans="1:6" ht="14.25">
      <c r="A211" s="54">
        <f t="shared" si="3"/>
        <v>1</v>
      </c>
      <c r="B211" s="54" t="s">
        <v>239</v>
      </c>
      <c r="C211" s="53">
        <v>39839</v>
      </c>
      <c r="D211" s="54" t="s">
        <v>240</v>
      </c>
      <c r="E211" s="54">
        <v>278</v>
      </c>
      <c r="F211" s="54" t="s">
        <v>357</v>
      </c>
    </row>
    <row r="212" spans="1:6" ht="14.25">
      <c r="A212" s="54">
        <f t="shared" si="3"/>
        <v>1</v>
      </c>
      <c r="B212" s="54" t="s">
        <v>239</v>
      </c>
      <c r="C212" s="53">
        <v>39839</v>
      </c>
      <c r="D212" s="54" t="s">
        <v>240</v>
      </c>
      <c r="E212" s="54">
        <v>344</v>
      </c>
      <c r="F212" s="54" t="s">
        <v>357</v>
      </c>
    </row>
    <row r="213" spans="1:6" ht="14.25">
      <c r="A213" s="54">
        <f t="shared" si="3"/>
        <v>1</v>
      </c>
      <c r="B213" s="54" t="s">
        <v>239</v>
      </c>
      <c r="C213" s="53">
        <v>39839</v>
      </c>
      <c r="D213" s="54" t="s">
        <v>240</v>
      </c>
      <c r="E213" s="54">
        <v>65</v>
      </c>
      <c r="F213" s="54" t="s">
        <v>357</v>
      </c>
    </row>
    <row r="214" spans="1:6" ht="14.25">
      <c r="A214" s="54">
        <f t="shared" si="3"/>
        <v>1</v>
      </c>
      <c r="B214" s="54" t="s">
        <v>245</v>
      </c>
      <c r="C214" s="53">
        <v>39839</v>
      </c>
      <c r="D214" s="54" t="s">
        <v>246</v>
      </c>
      <c r="E214" s="54">
        <v>40</v>
      </c>
      <c r="F214" s="54" t="s">
        <v>357</v>
      </c>
    </row>
    <row r="215" spans="1:6" ht="14.25">
      <c r="A215" s="54">
        <f t="shared" si="3"/>
        <v>1</v>
      </c>
      <c r="B215" s="54" t="s">
        <v>245</v>
      </c>
      <c r="C215" s="53">
        <v>39839</v>
      </c>
      <c r="D215" s="54" t="s">
        <v>250</v>
      </c>
      <c r="E215" s="54">
        <v>4500</v>
      </c>
      <c r="F215" s="54" t="s">
        <v>357</v>
      </c>
    </row>
    <row r="216" spans="1:6" ht="14.25">
      <c r="A216" s="54">
        <f>MONTH(C216)</f>
        <v>1</v>
      </c>
      <c r="B216" s="54" t="s">
        <v>239</v>
      </c>
      <c r="C216" s="53">
        <v>39840</v>
      </c>
      <c r="D216" s="54" t="s">
        <v>240</v>
      </c>
      <c r="E216" s="54">
        <v>40</v>
      </c>
      <c r="F216" s="54" t="s">
        <v>356</v>
      </c>
    </row>
    <row r="217" spans="1:6" ht="14.25">
      <c r="A217" s="54">
        <f>MONTH(C217)</f>
        <v>1</v>
      </c>
      <c r="B217" s="54" t="s">
        <v>239</v>
      </c>
      <c r="C217" s="53">
        <v>39840</v>
      </c>
      <c r="D217" s="54" t="s">
        <v>240</v>
      </c>
      <c r="E217" s="54">
        <v>200</v>
      </c>
      <c r="F217" s="54" t="s">
        <v>356</v>
      </c>
    </row>
    <row r="218" spans="1:6" ht="14.25">
      <c r="A218" s="54">
        <f>MONTH(C218)</f>
        <v>1</v>
      </c>
      <c r="B218" s="54" t="s">
        <v>239</v>
      </c>
      <c r="C218" s="53">
        <v>39840</v>
      </c>
      <c r="D218" s="54" t="s">
        <v>240</v>
      </c>
      <c r="E218" s="54">
        <v>40</v>
      </c>
      <c r="F218" s="54" t="s">
        <v>356</v>
      </c>
    </row>
    <row r="219" spans="1:6" ht="14.25">
      <c r="A219" s="54">
        <f>MONTH(C219)</f>
        <v>1</v>
      </c>
      <c r="B219" s="54" t="s">
        <v>249</v>
      </c>
      <c r="C219" s="53">
        <v>39841</v>
      </c>
      <c r="D219" s="54" t="s">
        <v>249</v>
      </c>
      <c r="E219" s="54">
        <v>8400</v>
      </c>
      <c r="F219" s="54" t="s">
        <v>356</v>
      </c>
    </row>
    <row r="220" spans="1:6" ht="14.25">
      <c r="A220" s="54">
        <f>MONTH(C220)</f>
        <v>1</v>
      </c>
      <c r="B220" s="54" t="s">
        <v>243</v>
      </c>
      <c r="C220" s="53">
        <v>39843</v>
      </c>
      <c r="D220" s="54" t="s">
        <v>251</v>
      </c>
      <c r="E220" s="54">
        <v>500</v>
      </c>
      <c r="F220" s="54" t="s">
        <v>356</v>
      </c>
    </row>
    <row r="221" spans="1:6" ht="14.25">
      <c r="A221" s="54">
        <f t="shared" ref="A221" si="4">MONTH(C221)</f>
        <v>1</v>
      </c>
      <c r="B221" s="54" t="s">
        <v>245</v>
      </c>
      <c r="C221" s="53">
        <v>39844</v>
      </c>
      <c r="D221" s="54" t="s">
        <v>246</v>
      </c>
      <c r="E221" s="54">
        <v>207</v>
      </c>
      <c r="F221" s="54" t="s">
        <v>357</v>
      </c>
    </row>
    <row r="222" spans="1:6" ht="14.25">
      <c r="A222" s="54">
        <f>MONTH(C222)</f>
        <v>2</v>
      </c>
      <c r="B222" s="54" t="s">
        <v>243</v>
      </c>
      <c r="C222" s="53">
        <v>39845</v>
      </c>
      <c r="D222" s="54" t="s">
        <v>244</v>
      </c>
      <c r="E222" s="54">
        <v>5000</v>
      </c>
      <c r="F222" s="54" t="s">
        <v>357</v>
      </c>
    </row>
    <row r="223" spans="1:6" ht="14.25">
      <c r="A223" s="54">
        <f t="shared" ref="A223:A285" si="5">MONTH(C223)</f>
        <v>2</v>
      </c>
      <c r="B223" s="54" t="s">
        <v>237</v>
      </c>
      <c r="C223" s="53">
        <v>39845</v>
      </c>
      <c r="D223" s="54" t="s">
        <v>238</v>
      </c>
      <c r="E223" s="54">
        <v>103.44</v>
      </c>
      <c r="F223" s="54" t="s">
        <v>356</v>
      </c>
    </row>
    <row r="224" spans="1:6" ht="14.25">
      <c r="A224" s="54">
        <f t="shared" si="5"/>
        <v>2</v>
      </c>
      <c r="B224" s="54" t="s">
        <v>237</v>
      </c>
      <c r="C224" s="53">
        <v>39845</v>
      </c>
      <c r="D224" s="54" t="s">
        <v>238</v>
      </c>
      <c r="E224" s="54">
        <v>50.6</v>
      </c>
      <c r="F224" s="54" t="s">
        <v>356</v>
      </c>
    </row>
    <row r="225" spans="1:6" ht="14.25">
      <c r="A225" s="54">
        <f t="shared" si="5"/>
        <v>2</v>
      </c>
      <c r="B225" s="54" t="s">
        <v>237</v>
      </c>
      <c r="C225" s="53">
        <v>39845</v>
      </c>
      <c r="D225" s="54" t="s">
        <v>238</v>
      </c>
      <c r="E225" s="54">
        <v>147.5</v>
      </c>
      <c r="F225" s="54" t="s">
        <v>356</v>
      </c>
    </row>
    <row r="226" spans="1:6" ht="14.25">
      <c r="A226" s="54">
        <f t="shared" si="5"/>
        <v>2</v>
      </c>
      <c r="B226" s="54" t="s">
        <v>237</v>
      </c>
      <c r="C226" s="53">
        <v>39845</v>
      </c>
      <c r="D226" s="54" t="s">
        <v>238</v>
      </c>
      <c r="E226" s="54">
        <v>131.19999999999999</v>
      </c>
      <c r="F226" s="54" t="s">
        <v>356</v>
      </c>
    </row>
    <row r="227" spans="1:6" ht="14.25">
      <c r="A227" s="54">
        <f t="shared" si="5"/>
        <v>2</v>
      </c>
      <c r="B227" s="54" t="s">
        <v>239</v>
      </c>
      <c r="C227" s="53">
        <v>39845</v>
      </c>
      <c r="D227" s="54" t="s">
        <v>240</v>
      </c>
      <c r="E227" s="54">
        <v>300.60000000000002</v>
      </c>
      <c r="F227" s="54" t="s">
        <v>356</v>
      </c>
    </row>
    <row r="228" spans="1:6" ht="14.25">
      <c r="A228" s="54">
        <f t="shared" si="5"/>
        <v>2</v>
      </c>
      <c r="B228" s="54" t="s">
        <v>239</v>
      </c>
      <c r="C228" s="53">
        <v>39845</v>
      </c>
      <c r="D228" s="54" t="s">
        <v>240</v>
      </c>
      <c r="E228" s="54">
        <v>73.2</v>
      </c>
      <c r="F228" s="54" t="s">
        <v>356</v>
      </c>
    </row>
    <row r="229" spans="1:6" ht="14.25">
      <c r="A229" s="54">
        <f t="shared" si="5"/>
        <v>2</v>
      </c>
      <c r="B229" s="54" t="s">
        <v>239</v>
      </c>
      <c r="C229" s="53">
        <v>39845</v>
      </c>
      <c r="D229" s="54" t="s">
        <v>240</v>
      </c>
      <c r="E229" s="54">
        <v>407</v>
      </c>
      <c r="F229" s="54" t="s">
        <v>356</v>
      </c>
    </row>
    <row r="230" spans="1:6" ht="14.25">
      <c r="A230" s="54">
        <f t="shared" si="5"/>
        <v>2</v>
      </c>
      <c r="B230" s="54" t="s">
        <v>239</v>
      </c>
      <c r="C230" s="53">
        <v>39845</v>
      </c>
      <c r="D230" s="54" t="s">
        <v>240</v>
      </c>
      <c r="E230" s="54">
        <v>172</v>
      </c>
      <c r="F230" s="54" t="s">
        <v>356</v>
      </c>
    </row>
    <row r="231" spans="1:6" ht="14.25">
      <c r="A231" s="54">
        <f t="shared" si="5"/>
        <v>2</v>
      </c>
      <c r="B231" s="54" t="s">
        <v>239</v>
      </c>
      <c r="C231" s="53">
        <v>39845</v>
      </c>
      <c r="D231" s="54" t="s">
        <v>240</v>
      </c>
      <c r="E231" s="54">
        <v>35.799999999999997</v>
      </c>
      <c r="F231" s="54" t="s">
        <v>356</v>
      </c>
    </row>
    <row r="232" spans="1:6" ht="14.25">
      <c r="A232" s="54">
        <f t="shared" si="5"/>
        <v>2</v>
      </c>
      <c r="B232" s="54" t="s">
        <v>237</v>
      </c>
      <c r="C232" s="53">
        <v>39845</v>
      </c>
      <c r="D232" s="54" t="s">
        <v>238</v>
      </c>
      <c r="E232" s="54">
        <v>159.30000000000001</v>
      </c>
      <c r="F232" s="54" t="s">
        <v>356</v>
      </c>
    </row>
    <row r="233" spans="1:6" ht="14.25">
      <c r="A233" s="54">
        <f t="shared" si="5"/>
        <v>2</v>
      </c>
      <c r="B233" s="54" t="s">
        <v>241</v>
      </c>
      <c r="C233" s="53">
        <v>39845</v>
      </c>
      <c r="D233" s="54" t="s">
        <v>247</v>
      </c>
      <c r="E233" s="54">
        <v>39.700000000000003</v>
      </c>
      <c r="F233" s="54" t="s">
        <v>356</v>
      </c>
    </row>
    <row r="234" spans="1:6" ht="14.25">
      <c r="A234" s="54">
        <f t="shared" si="5"/>
        <v>2</v>
      </c>
      <c r="B234" s="54" t="s">
        <v>237</v>
      </c>
      <c r="C234" s="53">
        <v>39845</v>
      </c>
      <c r="D234" s="54" t="s">
        <v>238</v>
      </c>
      <c r="E234" s="54">
        <v>73.2</v>
      </c>
      <c r="F234" s="54" t="s">
        <v>356</v>
      </c>
    </row>
    <row r="235" spans="1:6" ht="14.25">
      <c r="A235" s="54">
        <f t="shared" si="5"/>
        <v>2</v>
      </c>
      <c r="B235" s="54" t="s">
        <v>239</v>
      </c>
      <c r="C235" s="53">
        <v>39845</v>
      </c>
      <c r="D235" s="54" t="s">
        <v>240</v>
      </c>
      <c r="E235" s="54">
        <v>150.19999999999999</v>
      </c>
      <c r="F235" s="54" t="s">
        <v>356</v>
      </c>
    </row>
    <row r="236" spans="1:6" ht="14.25">
      <c r="A236" s="54">
        <f t="shared" si="5"/>
        <v>2</v>
      </c>
      <c r="B236" s="54" t="s">
        <v>237</v>
      </c>
      <c r="C236" s="53">
        <v>39845</v>
      </c>
      <c r="D236" s="54" t="s">
        <v>252</v>
      </c>
      <c r="E236" s="54">
        <v>147.5</v>
      </c>
      <c r="F236" s="54" t="s">
        <v>356</v>
      </c>
    </row>
    <row r="237" spans="1:6" ht="14.25">
      <c r="A237" s="54">
        <f t="shared" si="5"/>
        <v>2</v>
      </c>
      <c r="B237" s="54" t="s">
        <v>248</v>
      </c>
      <c r="C237" s="53">
        <v>39845</v>
      </c>
      <c r="D237" s="54" t="s">
        <v>248</v>
      </c>
      <c r="E237" s="54">
        <v>352.8</v>
      </c>
      <c r="F237" s="54" t="s">
        <v>356</v>
      </c>
    </row>
    <row r="238" spans="1:6" ht="14.25">
      <c r="A238" s="54">
        <f t="shared" si="5"/>
        <v>2</v>
      </c>
      <c r="B238" s="54" t="s">
        <v>239</v>
      </c>
      <c r="C238" s="53">
        <v>39845</v>
      </c>
      <c r="D238" s="54" t="s">
        <v>240</v>
      </c>
      <c r="E238" s="54">
        <v>95</v>
      </c>
      <c r="F238" s="54" t="s">
        <v>356</v>
      </c>
    </row>
    <row r="239" spans="1:6" ht="14.25">
      <c r="A239" s="54">
        <f t="shared" si="5"/>
        <v>2</v>
      </c>
      <c r="B239" s="54" t="s">
        <v>239</v>
      </c>
      <c r="C239" s="53">
        <v>39845</v>
      </c>
      <c r="D239" s="54" t="s">
        <v>240</v>
      </c>
      <c r="E239" s="54">
        <v>46.5</v>
      </c>
      <c r="F239" s="54" t="s">
        <v>356</v>
      </c>
    </row>
    <row r="240" spans="1:6" ht="14.25">
      <c r="A240" s="54">
        <f t="shared" si="5"/>
        <v>2</v>
      </c>
      <c r="B240" s="54" t="s">
        <v>239</v>
      </c>
      <c r="C240" s="53">
        <v>39845</v>
      </c>
      <c r="D240" s="54" t="s">
        <v>240</v>
      </c>
      <c r="E240" s="54">
        <v>50.12</v>
      </c>
      <c r="F240" s="54" t="s">
        <v>356</v>
      </c>
    </row>
    <row r="241" spans="1:6" ht="14.25">
      <c r="A241" s="54">
        <f t="shared" si="5"/>
        <v>2</v>
      </c>
      <c r="B241" s="54" t="s">
        <v>249</v>
      </c>
      <c r="C241" s="53">
        <v>39848</v>
      </c>
      <c r="D241" s="54" t="s">
        <v>249</v>
      </c>
      <c r="E241" s="54">
        <v>500</v>
      </c>
      <c r="F241" s="54" t="s">
        <v>356</v>
      </c>
    </row>
    <row r="242" spans="1:6" ht="14.25">
      <c r="A242" s="54">
        <f t="shared" si="5"/>
        <v>2</v>
      </c>
      <c r="B242" s="54" t="s">
        <v>239</v>
      </c>
      <c r="C242" s="53">
        <v>39848</v>
      </c>
      <c r="D242" s="54" t="s">
        <v>254</v>
      </c>
      <c r="E242" s="54">
        <v>330</v>
      </c>
      <c r="F242" s="54" t="s">
        <v>357</v>
      </c>
    </row>
    <row r="243" spans="1:6" ht="14.25">
      <c r="A243" s="54">
        <f t="shared" si="5"/>
        <v>2</v>
      </c>
      <c r="B243" s="54" t="s">
        <v>243</v>
      </c>
      <c r="C243" s="53">
        <v>39848</v>
      </c>
      <c r="D243" s="54" t="s">
        <v>244</v>
      </c>
      <c r="E243" s="54">
        <v>735</v>
      </c>
      <c r="F243" s="54" t="s">
        <v>357</v>
      </c>
    </row>
    <row r="244" spans="1:6" ht="14.25">
      <c r="A244" s="54">
        <f t="shared" si="5"/>
        <v>2</v>
      </c>
      <c r="B244" s="54" t="s">
        <v>239</v>
      </c>
      <c r="C244" s="53">
        <v>39850</v>
      </c>
      <c r="D244" s="54" t="s">
        <v>254</v>
      </c>
      <c r="E244" s="54">
        <v>195</v>
      </c>
      <c r="F244" s="54" t="s">
        <v>356</v>
      </c>
    </row>
    <row r="245" spans="1:6" ht="14.25">
      <c r="A245" s="54">
        <f t="shared" si="5"/>
        <v>2</v>
      </c>
      <c r="B245" s="54" t="s">
        <v>243</v>
      </c>
      <c r="C245" s="53">
        <v>39850</v>
      </c>
      <c r="D245" s="54" t="s">
        <v>251</v>
      </c>
      <c r="E245" s="54">
        <v>400</v>
      </c>
      <c r="F245" s="54" t="s">
        <v>356</v>
      </c>
    </row>
    <row r="246" spans="1:6" ht="14.25">
      <c r="A246" s="54">
        <f t="shared" si="5"/>
        <v>2</v>
      </c>
      <c r="B246" s="54" t="s">
        <v>237</v>
      </c>
      <c r="C246" s="53">
        <v>39850</v>
      </c>
      <c r="D246" s="54" t="s">
        <v>238</v>
      </c>
      <c r="E246" s="54">
        <v>2399</v>
      </c>
      <c r="F246" s="54" t="s">
        <v>356</v>
      </c>
    </row>
    <row r="247" spans="1:6" ht="14.25">
      <c r="A247" s="54">
        <f t="shared" si="5"/>
        <v>2</v>
      </c>
      <c r="B247" s="54" t="s">
        <v>239</v>
      </c>
      <c r="C247" s="53">
        <v>39851</v>
      </c>
      <c r="D247" s="54" t="s">
        <v>240</v>
      </c>
      <c r="E247" s="54">
        <v>1800</v>
      </c>
      <c r="F247" s="54" t="s">
        <v>356</v>
      </c>
    </row>
    <row r="248" spans="1:6" ht="14.25">
      <c r="A248" s="54">
        <f t="shared" si="5"/>
        <v>2</v>
      </c>
      <c r="B248" s="54" t="s">
        <v>237</v>
      </c>
      <c r="C248" s="53">
        <v>39851</v>
      </c>
      <c r="D248" s="54" t="s">
        <v>252</v>
      </c>
      <c r="E248" s="54">
        <v>326</v>
      </c>
      <c r="F248" s="54" t="s">
        <v>357</v>
      </c>
    </row>
    <row r="249" spans="1:6" ht="14.25">
      <c r="A249" s="54">
        <f t="shared" si="5"/>
        <v>2</v>
      </c>
      <c r="B249" s="54" t="s">
        <v>239</v>
      </c>
      <c r="C249" s="53">
        <v>39851</v>
      </c>
      <c r="D249" s="54" t="s">
        <v>240</v>
      </c>
      <c r="E249" s="54">
        <v>216</v>
      </c>
      <c r="F249" s="54" t="s">
        <v>357</v>
      </c>
    </row>
    <row r="250" spans="1:6" ht="14.25">
      <c r="A250" s="54">
        <f t="shared" si="5"/>
        <v>2</v>
      </c>
      <c r="B250" s="54" t="s">
        <v>243</v>
      </c>
      <c r="C250" s="53">
        <v>39851</v>
      </c>
      <c r="D250" s="54" t="s">
        <v>244</v>
      </c>
      <c r="E250" s="54">
        <v>436</v>
      </c>
      <c r="F250" s="54" t="s">
        <v>357</v>
      </c>
    </row>
    <row r="251" spans="1:6" ht="14.25">
      <c r="A251" s="54">
        <f t="shared" si="5"/>
        <v>2</v>
      </c>
      <c r="B251" s="54" t="s">
        <v>237</v>
      </c>
      <c r="C251" s="53">
        <v>39851</v>
      </c>
      <c r="D251" s="54" t="s">
        <v>238</v>
      </c>
      <c r="E251" s="54">
        <v>215</v>
      </c>
      <c r="F251" s="54" t="s">
        <v>357</v>
      </c>
    </row>
    <row r="252" spans="1:6" ht="14.25">
      <c r="A252" s="54">
        <f t="shared" si="5"/>
        <v>2</v>
      </c>
      <c r="B252" s="54" t="s">
        <v>237</v>
      </c>
      <c r="C252" s="53">
        <v>39851</v>
      </c>
      <c r="D252" s="54" t="s">
        <v>238</v>
      </c>
      <c r="E252" s="54">
        <v>109</v>
      </c>
      <c r="F252" s="54" t="s">
        <v>357</v>
      </c>
    </row>
    <row r="253" spans="1:6" ht="14.25">
      <c r="A253" s="54">
        <f t="shared" si="5"/>
        <v>2</v>
      </c>
      <c r="B253" s="54" t="s">
        <v>239</v>
      </c>
      <c r="C253" s="53">
        <v>39853</v>
      </c>
      <c r="D253" s="54" t="s">
        <v>240</v>
      </c>
      <c r="E253" s="54">
        <v>20</v>
      </c>
      <c r="F253" s="54" t="s">
        <v>357</v>
      </c>
    </row>
    <row r="254" spans="1:6" ht="14.25">
      <c r="A254" s="54">
        <f t="shared" si="5"/>
        <v>2</v>
      </c>
      <c r="B254" s="54" t="s">
        <v>245</v>
      </c>
      <c r="C254" s="53">
        <v>39853</v>
      </c>
      <c r="D254" s="54" t="s">
        <v>246</v>
      </c>
      <c r="E254" s="54">
        <v>50</v>
      </c>
      <c r="F254" s="54" t="s">
        <v>357</v>
      </c>
    </row>
    <row r="255" spans="1:6" ht="14.25">
      <c r="A255" s="54">
        <f t="shared" si="5"/>
        <v>2</v>
      </c>
      <c r="B255" s="54" t="s">
        <v>237</v>
      </c>
      <c r="C255" s="53">
        <v>39854</v>
      </c>
      <c r="D255" s="54" t="s">
        <v>252</v>
      </c>
      <c r="E255" s="54">
        <v>178</v>
      </c>
      <c r="F255" s="54" t="s">
        <v>357</v>
      </c>
    </row>
    <row r="256" spans="1:6" ht="14.25">
      <c r="A256" s="54">
        <f t="shared" si="5"/>
        <v>2</v>
      </c>
      <c r="B256" s="54" t="s">
        <v>239</v>
      </c>
      <c r="C256" s="53">
        <v>39854</v>
      </c>
      <c r="D256" s="54" t="s">
        <v>254</v>
      </c>
      <c r="E256" s="54">
        <v>165</v>
      </c>
      <c r="F256" s="54" t="s">
        <v>357</v>
      </c>
    </row>
    <row r="257" spans="1:6" ht="14.25">
      <c r="A257" s="54">
        <f t="shared" si="5"/>
        <v>2</v>
      </c>
      <c r="B257" s="54" t="s">
        <v>239</v>
      </c>
      <c r="C257" s="53">
        <v>39854</v>
      </c>
      <c r="D257" s="54" t="s">
        <v>240</v>
      </c>
      <c r="E257" s="54">
        <v>120</v>
      </c>
      <c r="F257" s="54" t="s">
        <v>357</v>
      </c>
    </row>
    <row r="258" spans="1:6" ht="14.25">
      <c r="A258" s="54">
        <f>MONTH(C258)</f>
        <v>2</v>
      </c>
      <c r="B258" s="54" t="s">
        <v>245</v>
      </c>
      <c r="C258" s="53">
        <v>39854</v>
      </c>
      <c r="D258" s="54" t="s">
        <v>246</v>
      </c>
      <c r="E258" s="54">
        <v>882</v>
      </c>
      <c r="F258" s="54" t="s">
        <v>356</v>
      </c>
    </row>
    <row r="259" spans="1:6" ht="14.25">
      <c r="A259" s="54">
        <f t="shared" si="5"/>
        <v>2</v>
      </c>
      <c r="B259" s="54" t="s">
        <v>243</v>
      </c>
      <c r="C259" s="53">
        <v>39855</v>
      </c>
      <c r="D259" s="54" t="s">
        <v>251</v>
      </c>
      <c r="E259" s="54">
        <v>548</v>
      </c>
      <c r="F259" s="54" t="s">
        <v>357</v>
      </c>
    </row>
    <row r="260" spans="1:6" ht="14.25">
      <c r="A260" s="54">
        <f t="shared" si="5"/>
        <v>2</v>
      </c>
      <c r="B260" s="54" t="s">
        <v>245</v>
      </c>
      <c r="C260" s="53">
        <v>39855</v>
      </c>
      <c r="D260" s="54" t="s">
        <v>246</v>
      </c>
      <c r="E260" s="54">
        <v>882</v>
      </c>
      <c r="F260" s="54" t="s">
        <v>357</v>
      </c>
    </row>
    <row r="261" spans="1:6" ht="14.25">
      <c r="A261" s="54">
        <f t="shared" si="5"/>
        <v>2</v>
      </c>
      <c r="B261" s="54" t="s">
        <v>239</v>
      </c>
      <c r="C261" s="53">
        <v>39855</v>
      </c>
      <c r="D261" s="54" t="s">
        <v>254</v>
      </c>
      <c r="E261" s="54">
        <v>211</v>
      </c>
      <c r="F261" s="54" t="s">
        <v>357</v>
      </c>
    </row>
    <row r="262" spans="1:6" ht="14.25">
      <c r="A262" s="54">
        <f t="shared" si="5"/>
        <v>2</v>
      </c>
      <c r="B262" s="54" t="s">
        <v>243</v>
      </c>
      <c r="C262" s="53">
        <v>39855</v>
      </c>
      <c r="D262" s="54" t="s">
        <v>251</v>
      </c>
      <c r="E262" s="54">
        <v>100</v>
      </c>
      <c r="F262" s="54" t="s">
        <v>357</v>
      </c>
    </row>
    <row r="263" spans="1:6" ht="14.25">
      <c r="A263" s="54">
        <f t="shared" si="5"/>
        <v>2</v>
      </c>
      <c r="B263" s="54" t="s">
        <v>239</v>
      </c>
      <c r="C263" s="53">
        <v>39856</v>
      </c>
      <c r="D263" s="54" t="s">
        <v>254</v>
      </c>
      <c r="E263" s="54">
        <v>180</v>
      </c>
      <c r="F263" s="54" t="s">
        <v>357</v>
      </c>
    </row>
    <row r="264" spans="1:6" ht="14.25">
      <c r="A264" s="54">
        <f t="shared" si="5"/>
        <v>2</v>
      </c>
      <c r="B264" s="54" t="s">
        <v>239</v>
      </c>
      <c r="C264" s="53">
        <v>39856</v>
      </c>
      <c r="D264" s="54" t="s">
        <v>240</v>
      </c>
      <c r="E264" s="54">
        <v>42</v>
      </c>
      <c r="F264" s="54" t="s">
        <v>357</v>
      </c>
    </row>
    <row r="265" spans="1:6" ht="14.25">
      <c r="A265" s="54">
        <f t="shared" si="5"/>
        <v>2</v>
      </c>
      <c r="B265" s="54" t="s">
        <v>239</v>
      </c>
      <c r="C265" s="53">
        <v>39856</v>
      </c>
      <c r="D265" s="54" t="s">
        <v>240</v>
      </c>
      <c r="E265" s="54">
        <v>361</v>
      </c>
      <c r="F265" s="54" t="s">
        <v>357</v>
      </c>
    </row>
    <row r="266" spans="1:6" ht="14.25">
      <c r="A266" s="54">
        <f t="shared" si="5"/>
        <v>2</v>
      </c>
      <c r="B266" s="54" t="s">
        <v>239</v>
      </c>
      <c r="C266" s="53">
        <v>39857</v>
      </c>
      <c r="D266" s="54" t="s">
        <v>240</v>
      </c>
      <c r="E266" s="54">
        <v>100</v>
      </c>
      <c r="F266" s="54" t="s">
        <v>357</v>
      </c>
    </row>
    <row r="267" spans="1:6" ht="14.25">
      <c r="A267" s="54">
        <f t="shared" si="5"/>
        <v>2</v>
      </c>
      <c r="B267" s="54" t="s">
        <v>237</v>
      </c>
      <c r="C267" s="53">
        <v>39857</v>
      </c>
      <c r="D267" s="54" t="s">
        <v>256</v>
      </c>
      <c r="E267" s="54">
        <v>2000</v>
      </c>
      <c r="F267" s="54" t="s">
        <v>356</v>
      </c>
    </row>
    <row r="268" spans="1:6" ht="14.25">
      <c r="A268" s="54">
        <f t="shared" si="5"/>
        <v>2</v>
      </c>
      <c r="B268" s="54" t="s">
        <v>249</v>
      </c>
      <c r="C268" s="53">
        <v>39857</v>
      </c>
      <c r="D268" s="54" t="s">
        <v>249</v>
      </c>
      <c r="E268" s="54">
        <v>500</v>
      </c>
      <c r="F268" s="54" t="s">
        <v>356</v>
      </c>
    </row>
    <row r="269" spans="1:6" ht="14.25">
      <c r="A269" s="54">
        <f t="shared" si="5"/>
        <v>2</v>
      </c>
      <c r="B269" s="54" t="s">
        <v>245</v>
      </c>
      <c r="C269" s="53">
        <v>39859</v>
      </c>
      <c r="D269" s="54" t="s">
        <v>250</v>
      </c>
      <c r="E269" s="54">
        <v>22500</v>
      </c>
      <c r="F269" s="54" t="s">
        <v>356</v>
      </c>
    </row>
    <row r="270" spans="1:6" ht="14.25">
      <c r="A270" s="54">
        <f t="shared" si="5"/>
        <v>2</v>
      </c>
      <c r="B270" s="54" t="s">
        <v>241</v>
      </c>
      <c r="C270" s="53">
        <v>39859</v>
      </c>
      <c r="D270" s="54" t="s">
        <v>247</v>
      </c>
      <c r="E270" s="54">
        <v>710</v>
      </c>
      <c r="F270" s="54" t="s">
        <v>356</v>
      </c>
    </row>
    <row r="271" spans="1:6" ht="14.25">
      <c r="A271" s="54">
        <f t="shared" si="5"/>
        <v>2</v>
      </c>
      <c r="B271" s="54" t="s">
        <v>239</v>
      </c>
      <c r="C271" s="53">
        <v>39859</v>
      </c>
      <c r="D271" s="54" t="s">
        <v>240</v>
      </c>
      <c r="E271" s="54">
        <v>143.69999999999999</v>
      </c>
      <c r="F271" s="54" t="s">
        <v>356</v>
      </c>
    </row>
    <row r="272" spans="1:6" ht="14.25">
      <c r="A272" s="54">
        <f t="shared" si="5"/>
        <v>2</v>
      </c>
      <c r="B272" s="54" t="s">
        <v>239</v>
      </c>
      <c r="C272" s="53">
        <v>39859</v>
      </c>
      <c r="D272" s="54" t="s">
        <v>240</v>
      </c>
      <c r="E272" s="54">
        <v>47.6</v>
      </c>
      <c r="F272" s="54" t="s">
        <v>356</v>
      </c>
    </row>
    <row r="273" spans="1:6" ht="14.25">
      <c r="A273" s="54">
        <f t="shared" si="5"/>
        <v>2</v>
      </c>
      <c r="B273" s="54" t="s">
        <v>239</v>
      </c>
      <c r="C273" s="53">
        <v>39859</v>
      </c>
      <c r="D273" s="54" t="s">
        <v>240</v>
      </c>
      <c r="E273" s="54">
        <v>89.4</v>
      </c>
      <c r="F273" s="54" t="s">
        <v>356</v>
      </c>
    </row>
    <row r="274" spans="1:6" ht="14.25">
      <c r="A274" s="54">
        <f t="shared" si="5"/>
        <v>2</v>
      </c>
      <c r="B274" s="54" t="s">
        <v>239</v>
      </c>
      <c r="C274" s="53">
        <v>39859</v>
      </c>
      <c r="D274" s="54" t="s">
        <v>240</v>
      </c>
      <c r="E274" s="54">
        <v>98.4</v>
      </c>
      <c r="F274" s="54" t="s">
        <v>356</v>
      </c>
    </row>
    <row r="275" spans="1:6" ht="14.25">
      <c r="A275" s="54">
        <f t="shared" si="5"/>
        <v>2</v>
      </c>
      <c r="B275" s="54" t="s">
        <v>239</v>
      </c>
      <c r="C275" s="53">
        <v>39859</v>
      </c>
      <c r="D275" s="54" t="s">
        <v>240</v>
      </c>
      <c r="E275" s="54">
        <v>31.4</v>
      </c>
      <c r="F275" s="54" t="s">
        <v>356</v>
      </c>
    </row>
    <row r="276" spans="1:6" ht="14.25">
      <c r="A276" s="54">
        <f t="shared" si="5"/>
        <v>2</v>
      </c>
      <c r="B276" s="54" t="s">
        <v>239</v>
      </c>
      <c r="C276" s="53">
        <v>39859</v>
      </c>
      <c r="D276" s="54" t="s">
        <v>240</v>
      </c>
      <c r="E276" s="54">
        <v>63.9</v>
      </c>
      <c r="F276" s="54" t="s">
        <v>356</v>
      </c>
    </row>
    <row r="277" spans="1:6" ht="14.25">
      <c r="A277" s="54">
        <f t="shared" si="5"/>
        <v>2</v>
      </c>
      <c r="B277" s="54" t="s">
        <v>239</v>
      </c>
      <c r="C277" s="53">
        <v>39859</v>
      </c>
      <c r="D277" s="54" t="s">
        <v>240</v>
      </c>
      <c r="E277" s="54">
        <v>114.7</v>
      </c>
      <c r="F277" s="54" t="s">
        <v>356</v>
      </c>
    </row>
    <row r="278" spans="1:6" ht="14.25">
      <c r="A278" s="54">
        <f t="shared" si="5"/>
        <v>2</v>
      </c>
      <c r="B278" s="54" t="s">
        <v>239</v>
      </c>
      <c r="C278" s="53">
        <v>39861</v>
      </c>
      <c r="D278" s="54" t="s">
        <v>240</v>
      </c>
      <c r="E278" s="54">
        <v>99</v>
      </c>
      <c r="F278" s="54" t="s">
        <v>357</v>
      </c>
    </row>
    <row r="279" spans="1:6" ht="14.25">
      <c r="A279" s="54">
        <f t="shared" si="5"/>
        <v>2</v>
      </c>
      <c r="B279" s="54" t="s">
        <v>237</v>
      </c>
      <c r="C279" s="53">
        <v>39861</v>
      </c>
      <c r="D279" s="54" t="s">
        <v>252</v>
      </c>
      <c r="E279" s="54">
        <v>1395</v>
      </c>
      <c r="F279" s="54" t="s">
        <v>357</v>
      </c>
    </row>
    <row r="280" spans="1:6" ht="14.25">
      <c r="A280" s="54">
        <f t="shared" si="5"/>
        <v>2</v>
      </c>
      <c r="B280" s="54" t="s">
        <v>239</v>
      </c>
      <c r="C280" s="53">
        <v>39862</v>
      </c>
      <c r="D280" s="54" t="s">
        <v>254</v>
      </c>
      <c r="E280" s="54">
        <v>337</v>
      </c>
      <c r="F280" s="54" t="s">
        <v>357</v>
      </c>
    </row>
    <row r="281" spans="1:6" ht="14.25">
      <c r="A281" s="54">
        <f t="shared" si="5"/>
        <v>2</v>
      </c>
      <c r="B281" s="54" t="s">
        <v>239</v>
      </c>
      <c r="C281" s="53">
        <v>39862</v>
      </c>
      <c r="D281" s="54" t="s">
        <v>240</v>
      </c>
      <c r="E281" s="54">
        <v>106</v>
      </c>
      <c r="F281" s="54" t="s">
        <v>357</v>
      </c>
    </row>
    <row r="282" spans="1:6" ht="14.25">
      <c r="A282" s="54">
        <f t="shared" si="5"/>
        <v>2</v>
      </c>
      <c r="B282" s="54" t="s">
        <v>237</v>
      </c>
      <c r="C282" s="53">
        <v>39862</v>
      </c>
      <c r="D282" s="54" t="s">
        <v>252</v>
      </c>
      <c r="E282" s="54">
        <v>86</v>
      </c>
      <c r="F282" s="54" t="s">
        <v>357</v>
      </c>
    </row>
    <row r="283" spans="1:6" ht="14.25">
      <c r="A283" s="54">
        <f t="shared" si="5"/>
        <v>2</v>
      </c>
      <c r="B283" s="54" t="s">
        <v>239</v>
      </c>
      <c r="C283" s="53">
        <v>39862</v>
      </c>
      <c r="D283" s="54" t="s">
        <v>240</v>
      </c>
      <c r="E283" s="54">
        <v>58</v>
      </c>
      <c r="F283" s="54" t="s">
        <v>357</v>
      </c>
    </row>
    <row r="284" spans="1:6" ht="14.25">
      <c r="A284" s="54">
        <f t="shared" si="5"/>
        <v>2</v>
      </c>
      <c r="B284" s="54" t="s">
        <v>237</v>
      </c>
      <c r="C284" s="53">
        <v>39862</v>
      </c>
      <c r="D284" s="54" t="s">
        <v>238</v>
      </c>
      <c r="E284" s="54">
        <v>241</v>
      </c>
      <c r="F284" s="54" t="s">
        <v>357</v>
      </c>
    </row>
    <row r="285" spans="1:6" ht="14.25">
      <c r="A285" s="54">
        <f t="shared" si="5"/>
        <v>2</v>
      </c>
      <c r="B285" s="54" t="s">
        <v>237</v>
      </c>
      <c r="C285" s="53">
        <v>39862</v>
      </c>
      <c r="D285" s="54" t="s">
        <v>252</v>
      </c>
      <c r="E285" s="54">
        <v>50</v>
      </c>
      <c r="F285" s="54" t="s">
        <v>357</v>
      </c>
    </row>
    <row r="286" spans="1:6" ht="14.25">
      <c r="A286" s="54">
        <f>MONTH(C286)</f>
        <v>2</v>
      </c>
      <c r="B286" s="54" t="s">
        <v>239</v>
      </c>
      <c r="C286" s="53">
        <v>39863</v>
      </c>
      <c r="D286" s="54" t="s">
        <v>240</v>
      </c>
      <c r="E286" s="54">
        <v>63</v>
      </c>
      <c r="F286" s="54" t="s">
        <v>357</v>
      </c>
    </row>
    <row r="287" spans="1:6" ht="14.25">
      <c r="A287" s="54">
        <f t="shared" ref="A287:A294" si="6">MONTH(C287)</f>
        <v>2</v>
      </c>
      <c r="B287" s="54" t="s">
        <v>239</v>
      </c>
      <c r="C287" s="53">
        <v>39863</v>
      </c>
      <c r="D287" s="54" t="s">
        <v>254</v>
      </c>
      <c r="E287" s="54">
        <v>2500</v>
      </c>
      <c r="F287" s="54" t="s">
        <v>356</v>
      </c>
    </row>
    <row r="288" spans="1:6" ht="14.25">
      <c r="A288" s="54">
        <f t="shared" si="6"/>
        <v>2</v>
      </c>
      <c r="B288" s="54" t="s">
        <v>249</v>
      </c>
      <c r="C288" s="53">
        <v>39866</v>
      </c>
      <c r="D288" s="54" t="s">
        <v>249</v>
      </c>
      <c r="E288" s="54">
        <v>500</v>
      </c>
      <c r="F288" s="54" t="s">
        <v>356</v>
      </c>
    </row>
    <row r="289" spans="1:6" ht="14.25">
      <c r="A289" s="54">
        <f t="shared" si="6"/>
        <v>2</v>
      </c>
      <c r="B289" s="54" t="s">
        <v>239</v>
      </c>
      <c r="C289" s="53">
        <v>39866</v>
      </c>
      <c r="D289" s="54" t="s">
        <v>240</v>
      </c>
      <c r="E289" s="54">
        <v>30</v>
      </c>
      <c r="F289" s="54" t="s">
        <v>356</v>
      </c>
    </row>
    <row r="290" spans="1:6" ht="14.25">
      <c r="A290" s="54">
        <f t="shared" si="6"/>
        <v>2</v>
      </c>
      <c r="B290" s="54" t="s">
        <v>239</v>
      </c>
      <c r="C290" s="53">
        <v>39866</v>
      </c>
      <c r="D290" s="54" t="s">
        <v>240</v>
      </c>
      <c r="E290" s="54">
        <v>38</v>
      </c>
      <c r="F290" s="54" t="s">
        <v>356</v>
      </c>
    </row>
    <row r="291" spans="1:6" ht="14.25">
      <c r="A291" s="54">
        <f t="shared" si="6"/>
        <v>2</v>
      </c>
      <c r="B291" s="54" t="s">
        <v>239</v>
      </c>
      <c r="C291" s="53">
        <v>39866</v>
      </c>
      <c r="D291" s="54" t="s">
        <v>240</v>
      </c>
      <c r="E291" s="54">
        <v>98.1</v>
      </c>
      <c r="F291" s="54" t="s">
        <v>356</v>
      </c>
    </row>
    <row r="292" spans="1:6" ht="14.25">
      <c r="A292" s="54">
        <f t="shared" si="6"/>
        <v>2</v>
      </c>
      <c r="B292" s="54" t="s">
        <v>239</v>
      </c>
      <c r="C292" s="53">
        <v>39866</v>
      </c>
      <c r="D292" s="54" t="s">
        <v>240</v>
      </c>
      <c r="E292" s="54">
        <v>230.3</v>
      </c>
      <c r="F292" s="54" t="s">
        <v>356</v>
      </c>
    </row>
    <row r="293" spans="1:6" ht="14.25">
      <c r="A293" s="54">
        <f t="shared" si="6"/>
        <v>2</v>
      </c>
      <c r="B293" s="54" t="s">
        <v>239</v>
      </c>
      <c r="C293" s="53">
        <v>39866</v>
      </c>
      <c r="D293" s="54" t="s">
        <v>240</v>
      </c>
      <c r="E293" s="54">
        <v>106.6</v>
      </c>
      <c r="F293" s="54" t="s">
        <v>356</v>
      </c>
    </row>
    <row r="294" spans="1:6" ht="14.25">
      <c r="A294" s="54">
        <f t="shared" si="6"/>
        <v>2</v>
      </c>
      <c r="B294" s="54" t="s">
        <v>239</v>
      </c>
      <c r="C294" s="53">
        <v>39866</v>
      </c>
      <c r="D294" s="54" t="s">
        <v>240</v>
      </c>
      <c r="E294" s="54">
        <v>42.7</v>
      </c>
      <c r="F294" s="54" t="s">
        <v>356</v>
      </c>
    </row>
    <row r="295" spans="1:6" ht="14.25">
      <c r="A295" s="54">
        <f>MONTH(C295)</f>
        <v>2</v>
      </c>
      <c r="B295" s="54" t="s">
        <v>241</v>
      </c>
      <c r="C295" s="53">
        <v>39866</v>
      </c>
      <c r="D295" s="54" t="s">
        <v>247</v>
      </c>
      <c r="E295" s="54">
        <v>29</v>
      </c>
      <c r="F295" s="54" t="s">
        <v>357</v>
      </c>
    </row>
    <row r="296" spans="1:6" ht="14.25">
      <c r="A296" s="54">
        <f t="shared" ref="A296:A334" si="7">MONTH(C296)</f>
        <v>2</v>
      </c>
      <c r="B296" s="54" t="s">
        <v>239</v>
      </c>
      <c r="C296" s="53">
        <v>39867</v>
      </c>
      <c r="D296" s="54" t="s">
        <v>240</v>
      </c>
      <c r="E296" s="54">
        <v>34.4</v>
      </c>
      <c r="F296" s="54" t="s">
        <v>356</v>
      </c>
    </row>
    <row r="297" spans="1:6" ht="14.25">
      <c r="A297" s="54">
        <f t="shared" si="7"/>
        <v>2</v>
      </c>
      <c r="B297" s="54" t="s">
        <v>239</v>
      </c>
      <c r="C297" s="53">
        <v>39867</v>
      </c>
      <c r="D297" s="54" t="s">
        <v>240</v>
      </c>
      <c r="E297" s="54">
        <v>179.4</v>
      </c>
      <c r="F297" s="54" t="s">
        <v>356</v>
      </c>
    </row>
    <row r="298" spans="1:6" ht="14.25">
      <c r="A298" s="54">
        <f t="shared" si="7"/>
        <v>2</v>
      </c>
      <c r="B298" s="54" t="s">
        <v>239</v>
      </c>
      <c r="C298" s="53">
        <v>39867</v>
      </c>
      <c r="D298" s="54" t="s">
        <v>240</v>
      </c>
      <c r="E298" s="54">
        <v>38.9</v>
      </c>
      <c r="F298" s="54" t="s">
        <v>356</v>
      </c>
    </row>
    <row r="299" spans="1:6" ht="14.25">
      <c r="A299" s="54">
        <f t="shared" si="7"/>
        <v>2</v>
      </c>
      <c r="B299" s="54" t="s">
        <v>239</v>
      </c>
      <c r="C299" s="53">
        <v>39867</v>
      </c>
      <c r="D299" s="54" t="s">
        <v>240</v>
      </c>
      <c r="E299" s="54">
        <v>112</v>
      </c>
      <c r="F299" s="54" t="s">
        <v>356</v>
      </c>
    </row>
    <row r="300" spans="1:6" ht="14.25">
      <c r="A300" s="54">
        <f t="shared" si="7"/>
        <v>2</v>
      </c>
      <c r="B300" s="54" t="s">
        <v>239</v>
      </c>
      <c r="C300" s="53">
        <v>39867</v>
      </c>
      <c r="D300" s="54" t="s">
        <v>240</v>
      </c>
      <c r="E300" s="54">
        <v>46.8</v>
      </c>
      <c r="F300" s="54" t="s">
        <v>356</v>
      </c>
    </row>
    <row r="301" spans="1:6" ht="14.25">
      <c r="A301" s="54">
        <f t="shared" si="7"/>
        <v>2</v>
      </c>
      <c r="B301" s="54" t="s">
        <v>239</v>
      </c>
      <c r="C301" s="53">
        <v>39867</v>
      </c>
      <c r="D301" s="54" t="s">
        <v>240</v>
      </c>
      <c r="E301" s="54">
        <v>159</v>
      </c>
      <c r="F301" s="54" t="s">
        <v>356</v>
      </c>
    </row>
    <row r="302" spans="1:6" ht="14.25">
      <c r="A302" s="54">
        <f t="shared" si="7"/>
        <v>2</v>
      </c>
      <c r="B302" s="54" t="s">
        <v>239</v>
      </c>
      <c r="C302" s="53">
        <v>39867</v>
      </c>
      <c r="D302" s="54" t="s">
        <v>240</v>
      </c>
      <c r="E302" s="54">
        <v>77</v>
      </c>
      <c r="F302" s="54" t="s">
        <v>356</v>
      </c>
    </row>
    <row r="303" spans="1:6" ht="14.25">
      <c r="A303" s="54">
        <f t="shared" si="7"/>
        <v>2</v>
      </c>
      <c r="B303" s="54" t="s">
        <v>239</v>
      </c>
      <c r="C303" s="53">
        <v>39867</v>
      </c>
      <c r="D303" s="54" t="s">
        <v>240</v>
      </c>
      <c r="E303" s="54">
        <v>78.8</v>
      </c>
      <c r="F303" s="54" t="s">
        <v>356</v>
      </c>
    </row>
    <row r="304" spans="1:6" ht="14.25">
      <c r="A304" s="54">
        <f t="shared" si="7"/>
        <v>2</v>
      </c>
      <c r="B304" s="54" t="s">
        <v>239</v>
      </c>
      <c r="C304" s="53">
        <v>39867</v>
      </c>
      <c r="D304" s="54" t="s">
        <v>240</v>
      </c>
      <c r="E304" s="54">
        <v>71.599999999999994</v>
      </c>
      <c r="F304" s="54" t="s">
        <v>356</v>
      </c>
    </row>
    <row r="305" spans="1:6" ht="14.25">
      <c r="A305" s="54">
        <f t="shared" si="7"/>
        <v>2</v>
      </c>
      <c r="B305" s="54" t="s">
        <v>241</v>
      </c>
      <c r="C305" s="53">
        <v>39867</v>
      </c>
      <c r="D305" s="54" t="s">
        <v>257</v>
      </c>
      <c r="E305" s="54">
        <v>25.3</v>
      </c>
      <c r="F305" s="54" t="s">
        <v>356</v>
      </c>
    </row>
    <row r="306" spans="1:6" ht="14.25">
      <c r="A306" s="54">
        <f t="shared" si="7"/>
        <v>2</v>
      </c>
      <c r="B306" s="54" t="s">
        <v>239</v>
      </c>
      <c r="C306" s="53">
        <v>39867</v>
      </c>
      <c r="D306" s="54" t="s">
        <v>240</v>
      </c>
      <c r="E306" s="54">
        <v>61.7</v>
      </c>
      <c r="F306" s="54" t="s">
        <v>356</v>
      </c>
    </row>
    <row r="307" spans="1:6" ht="14.25">
      <c r="A307" s="54">
        <f t="shared" si="7"/>
        <v>2</v>
      </c>
      <c r="B307" s="54" t="s">
        <v>241</v>
      </c>
      <c r="C307" s="53">
        <v>39867</v>
      </c>
      <c r="D307" s="54" t="s">
        <v>242</v>
      </c>
      <c r="E307" s="54">
        <v>88.4</v>
      </c>
      <c r="F307" s="54" t="s">
        <v>356</v>
      </c>
    </row>
    <row r="308" spans="1:6" ht="14.25">
      <c r="A308" s="54">
        <f t="shared" si="7"/>
        <v>2</v>
      </c>
      <c r="B308" s="54" t="s">
        <v>239</v>
      </c>
      <c r="C308" s="53">
        <v>39867</v>
      </c>
      <c r="D308" s="54" t="s">
        <v>240</v>
      </c>
      <c r="E308" s="54">
        <v>33</v>
      </c>
      <c r="F308" s="54" t="s">
        <v>356</v>
      </c>
    </row>
    <row r="309" spans="1:6" ht="14.25">
      <c r="A309" s="54">
        <f t="shared" si="7"/>
        <v>2</v>
      </c>
      <c r="B309" s="54" t="s">
        <v>241</v>
      </c>
      <c r="C309" s="53">
        <v>39867</v>
      </c>
      <c r="D309" s="54" t="s">
        <v>247</v>
      </c>
      <c r="E309" s="54">
        <v>122</v>
      </c>
      <c r="F309" s="54" t="s">
        <v>356</v>
      </c>
    </row>
    <row r="310" spans="1:6" ht="14.25">
      <c r="A310" s="54">
        <f t="shared" si="7"/>
        <v>2</v>
      </c>
      <c r="B310" s="54" t="s">
        <v>241</v>
      </c>
      <c r="C310" s="53">
        <v>39867</v>
      </c>
      <c r="D310" s="54" t="s">
        <v>242</v>
      </c>
      <c r="E310" s="54">
        <v>67</v>
      </c>
      <c r="F310" s="54" t="s">
        <v>356</v>
      </c>
    </row>
    <row r="311" spans="1:6" ht="14.25">
      <c r="A311" s="54">
        <f t="shared" si="7"/>
        <v>2</v>
      </c>
      <c r="B311" s="54" t="s">
        <v>241</v>
      </c>
      <c r="C311" s="53">
        <v>39867</v>
      </c>
      <c r="D311" s="54" t="s">
        <v>242</v>
      </c>
      <c r="E311" s="54">
        <v>54.7</v>
      </c>
      <c r="F311" s="54" t="s">
        <v>356</v>
      </c>
    </row>
    <row r="312" spans="1:6" ht="14.25">
      <c r="A312" s="54">
        <f t="shared" si="7"/>
        <v>2</v>
      </c>
      <c r="B312" s="54" t="s">
        <v>237</v>
      </c>
      <c r="C312" s="53">
        <v>39867</v>
      </c>
      <c r="D312" s="54" t="s">
        <v>238</v>
      </c>
      <c r="E312" s="54">
        <v>2900</v>
      </c>
      <c r="F312" s="54" t="s">
        <v>356</v>
      </c>
    </row>
    <row r="313" spans="1:6" ht="14.25">
      <c r="A313" s="54">
        <f t="shared" si="7"/>
        <v>2</v>
      </c>
      <c r="B313" s="54" t="s">
        <v>237</v>
      </c>
      <c r="C313" s="53">
        <v>39867</v>
      </c>
      <c r="D313" s="54" t="s">
        <v>238</v>
      </c>
      <c r="E313" s="54">
        <v>890</v>
      </c>
      <c r="F313" s="54" t="s">
        <v>356</v>
      </c>
    </row>
    <row r="314" spans="1:6" ht="14.25">
      <c r="A314" s="54">
        <f t="shared" si="7"/>
        <v>2</v>
      </c>
      <c r="B314" s="54" t="s">
        <v>237</v>
      </c>
      <c r="C314" s="53">
        <v>39867</v>
      </c>
      <c r="D314" s="54" t="s">
        <v>238</v>
      </c>
      <c r="E314" s="54">
        <v>94</v>
      </c>
      <c r="F314" s="54" t="s">
        <v>356</v>
      </c>
    </row>
    <row r="315" spans="1:6" ht="14.25">
      <c r="A315" s="54">
        <f t="shared" si="7"/>
        <v>2</v>
      </c>
      <c r="B315" s="54" t="s">
        <v>237</v>
      </c>
      <c r="C315" s="53">
        <v>39867</v>
      </c>
      <c r="D315" s="54" t="s">
        <v>238</v>
      </c>
      <c r="E315" s="54">
        <v>155</v>
      </c>
      <c r="F315" s="54" t="s">
        <v>356</v>
      </c>
    </row>
    <row r="316" spans="1:6" ht="14.25">
      <c r="A316" s="54">
        <f t="shared" si="7"/>
        <v>2</v>
      </c>
      <c r="B316" s="54" t="s">
        <v>237</v>
      </c>
      <c r="C316" s="53">
        <v>39867</v>
      </c>
      <c r="D316" s="54" t="s">
        <v>238</v>
      </c>
      <c r="E316" s="54">
        <v>359</v>
      </c>
      <c r="F316" s="54" t="s">
        <v>356</v>
      </c>
    </row>
    <row r="317" spans="1:6" ht="14.25">
      <c r="A317" s="54">
        <f t="shared" si="7"/>
        <v>2</v>
      </c>
      <c r="B317" s="54" t="s">
        <v>237</v>
      </c>
      <c r="C317" s="53">
        <v>39867</v>
      </c>
      <c r="D317" s="54" t="s">
        <v>238</v>
      </c>
      <c r="E317" s="54">
        <v>210</v>
      </c>
      <c r="F317" s="54" t="s">
        <v>356</v>
      </c>
    </row>
    <row r="318" spans="1:6" ht="14.25">
      <c r="A318" s="54">
        <f t="shared" si="7"/>
        <v>2</v>
      </c>
      <c r="B318" s="54" t="s">
        <v>241</v>
      </c>
      <c r="C318" s="53">
        <v>39868</v>
      </c>
      <c r="D318" s="54" t="s">
        <v>247</v>
      </c>
      <c r="E318" s="54">
        <v>819</v>
      </c>
      <c r="F318" s="54" t="s">
        <v>357</v>
      </c>
    </row>
    <row r="319" spans="1:6" ht="14.25">
      <c r="A319" s="54">
        <f t="shared" si="7"/>
        <v>2</v>
      </c>
      <c r="B319" s="54" t="s">
        <v>239</v>
      </c>
      <c r="C319" s="53">
        <v>39868</v>
      </c>
      <c r="D319" s="54" t="s">
        <v>240</v>
      </c>
      <c r="E319" s="54">
        <v>76</v>
      </c>
      <c r="F319" s="54" t="s">
        <v>357</v>
      </c>
    </row>
    <row r="320" spans="1:6" ht="14.25">
      <c r="A320" s="54">
        <f t="shared" si="7"/>
        <v>2</v>
      </c>
      <c r="B320" s="54" t="s">
        <v>239</v>
      </c>
      <c r="C320" s="53">
        <v>39869</v>
      </c>
      <c r="D320" s="54" t="s">
        <v>240</v>
      </c>
      <c r="E320" s="54">
        <v>22</v>
      </c>
      <c r="F320" s="54" t="s">
        <v>357</v>
      </c>
    </row>
    <row r="321" spans="1:6" ht="14.25">
      <c r="A321" s="54">
        <f t="shared" si="7"/>
        <v>2</v>
      </c>
      <c r="B321" s="54" t="s">
        <v>237</v>
      </c>
      <c r="C321" s="53">
        <v>39869</v>
      </c>
      <c r="D321" s="54" t="s">
        <v>256</v>
      </c>
      <c r="E321" s="54">
        <v>250</v>
      </c>
      <c r="F321" s="54" t="s">
        <v>357</v>
      </c>
    </row>
    <row r="322" spans="1:6" ht="14.25">
      <c r="A322" s="54">
        <f t="shared" si="7"/>
        <v>2</v>
      </c>
      <c r="B322" s="54" t="s">
        <v>239</v>
      </c>
      <c r="C322" s="53">
        <v>39869</v>
      </c>
      <c r="D322" s="54" t="s">
        <v>240</v>
      </c>
      <c r="E322" s="54">
        <v>60</v>
      </c>
      <c r="F322" s="54" t="s">
        <v>357</v>
      </c>
    </row>
    <row r="323" spans="1:6" ht="14.25">
      <c r="A323" s="54">
        <f t="shared" si="7"/>
        <v>2</v>
      </c>
      <c r="B323" s="54" t="s">
        <v>239</v>
      </c>
      <c r="C323" s="53">
        <v>39869</v>
      </c>
      <c r="D323" s="54" t="s">
        <v>240</v>
      </c>
      <c r="E323" s="54">
        <v>71</v>
      </c>
      <c r="F323" s="54" t="s">
        <v>357</v>
      </c>
    </row>
    <row r="324" spans="1:6" ht="14.25">
      <c r="A324" s="54">
        <f t="shared" si="7"/>
        <v>2</v>
      </c>
      <c r="B324" s="54" t="s">
        <v>245</v>
      </c>
      <c r="C324" s="53">
        <v>39869</v>
      </c>
      <c r="D324" s="54" t="s">
        <v>250</v>
      </c>
      <c r="E324" s="54">
        <v>2763</v>
      </c>
      <c r="F324" s="54" t="s">
        <v>356</v>
      </c>
    </row>
    <row r="325" spans="1:6" ht="14.25">
      <c r="A325" s="54">
        <f t="shared" si="7"/>
        <v>2</v>
      </c>
      <c r="B325" s="54" t="s">
        <v>245</v>
      </c>
      <c r="C325" s="53">
        <v>39869</v>
      </c>
      <c r="D325" s="54" t="s">
        <v>250</v>
      </c>
      <c r="E325" s="54">
        <v>193</v>
      </c>
      <c r="F325" s="54" t="s">
        <v>356</v>
      </c>
    </row>
    <row r="326" spans="1:6" ht="14.25">
      <c r="A326" s="54">
        <f t="shared" si="7"/>
        <v>2</v>
      </c>
      <c r="B326" s="54" t="s">
        <v>243</v>
      </c>
      <c r="C326" s="53">
        <v>39870</v>
      </c>
      <c r="D326" s="54" t="s">
        <v>244</v>
      </c>
      <c r="E326" s="54">
        <v>200</v>
      </c>
      <c r="F326" s="54" t="s">
        <v>357</v>
      </c>
    </row>
    <row r="327" spans="1:6" ht="14.25">
      <c r="A327" s="54">
        <f t="shared" si="7"/>
        <v>2</v>
      </c>
      <c r="B327" s="54" t="s">
        <v>239</v>
      </c>
      <c r="C327" s="53">
        <v>39870</v>
      </c>
      <c r="D327" s="54" t="s">
        <v>254</v>
      </c>
      <c r="E327" s="54">
        <v>440</v>
      </c>
      <c r="F327" s="54" t="s">
        <v>357</v>
      </c>
    </row>
    <row r="328" spans="1:6" ht="14.25">
      <c r="A328" s="54">
        <f t="shared" si="7"/>
        <v>2</v>
      </c>
      <c r="B328" s="54" t="s">
        <v>237</v>
      </c>
      <c r="C328" s="53">
        <v>39871</v>
      </c>
      <c r="D328" s="54" t="s">
        <v>252</v>
      </c>
      <c r="E328" s="54">
        <v>1502</v>
      </c>
      <c r="F328" s="54" t="s">
        <v>357</v>
      </c>
    </row>
    <row r="329" spans="1:6" ht="14.25">
      <c r="A329" s="54">
        <f t="shared" si="7"/>
        <v>2</v>
      </c>
      <c r="B329" s="54" t="s">
        <v>239</v>
      </c>
      <c r="C329" s="53">
        <v>39871</v>
      </c>
      <c r="D329" s="54" t="s">
        <v>240</v>
      </c>
      <c r="E329" s="54">
        <v>11.4</v>
      </c>
      <c r="F329" s="54" t="s">
        <v>356</v>
      </c>
    </row>
    <row r="330" spans="1:6" ht="14.25">
      <c r="A330" s="54">
        <f t="shared" si="7"/>
        <v>2</v>
      </c>
      <c r="B330" s="54" t="s">
        <v>239</v>
      </c>
      <c r="C330" s="53">
        <v>39871</v>
      </c>
      <c r="D330" s="54" t="s">
        <v>240</v>
      </c>
      <c r="E330" s="54">
        <v>27.2</v>
      </c>
      <c r="F330" s="54" t="s">
        <v>356</v>
      </c>
    </row>
    <row r="331" spans="1:6" ht="14.25">
      <c r="A331" s="54">
        <f t="shared" si="7"/>
        <v>2</v>
      </c>
      <c r="B331" s="54" t="s">
        <v>239</v>
      </c>
      <c r="C331" s="53">
        <v>39871</v>
      </c>
      <c r="D331" s="54" t="s">
        <v>240</v>
      </c>
      <c r="E331" s="54">
        <v>42.4</v>
      </c>
      <c r="F331" s="54" t="s">
        <v>356</v>
      </c>
    </row>
    <row r="332" spans="1:6" ht="14.25">
      <c r="A332" s="54">
        <f t="shared" si="7"/>
        <v>2</v>
      </c>
      <c r="B332" s="54" t="s">
        <v>239</v>
      </c>
      <c r="C332" s="53">
        <v>39871</v>
      </c>
      <c r="D332" s="54" t="s">
        <v>240</v>
      </c>
      <c r="E332" s="54">
        <v>24.3</v>
      </c>
      <c r="F332" s="54" t="s">
        <v>356</v>
      </c>
    </row>
    <row r="333" spans="1:6" ht="14.25">
      <c r="A333" s="54">
        <f t="shared" si="7"/>
        <v>2</v>
      </c>
      <c r="B333" s="54" t="s">
        <v>239</v>
      </c>
      <c r="C333" s="53">
        <v>39871</v>
      </c>
      <c r="D333" s="54" t="s">
        <v>240</v>
      </c>
      <c r="E333" s="54">
        <v>142.80000000000001</v>
      </c>
      <c r="F333" s="54" t="s">
        <v>356</v>
      </c>
    </row>
    <row r="334" spans="1:6" ht="14.25">
      <c r="A334" s="54">
        <f t="shared" si="7"/>
        <v>2</v>
      </c>
      <c r="B334" s="54" t="s">
        <v>249</v>
      </c>
      <c r="C334" s="53">
        <v>39872</v>
      </c>
      <c r="D334" s="54" t="s">
        <v>249</v>
      </c>
      <c r="E334" s="54">
        <v>500</v>
      </c>
      <c r="F334" s="54" t="s">
        <v>356</v>
      </c>
    </row>
    <row r="335" spans="1:6" ht="14.25">
      <c r="A335" s="54">
        <f>MONTH(C335)</f>
        <v>2</v>
      </c>
      <c r="B335" s="54" t="s">
        <v>245</v>
      </c>
      <c r="C335" s="53">
        <v>39872</v>
      </c>
      <c r="D335" s="54" t="s">
        <v>250</v>
      </c>
      <c r="E335" s="54">
        <v>4500</v>
      </c>
      <c r="F335" s="54" t="s">
        <v>357</v>
      </c>
    </row>
    <row r="336" spans="1:6" ht="14.25">
      <c r="A336" s="54">
        <f t="shared" ref="A336:A364" si="8">MONTH(C336)</f>
        <v>2</v>
      </c>
      <c r="B336" s="54" t="s">
        <v>245</v>
      </c>
      <c r="C336" s="53">
        <v>39872</v>
      </c>
      <c r="D336" s="54" t="s">
        <v>246</v>
      </c>
      <c r="E336" s="54">
        <v>207</v>
      </c>
      <c r="F336" s="54" t="s">
        <v>357</v>
      </c>
    </row>
    <row r="337" spans="1:6" ht="14.25">
      <c r="A337" s="54">
        <f t="shared" si="8"/>
        <v>2</v>
      </c>
      <c r="B337" s="54" t="s">
        <v>245</v>
      </c>
      <c r="C337" s="53">
        <v>39872</v>
      </c>
      <c r="D337" s="54" t="s">
        <v>246</v>
      </c>
      <c r="E337" s="54">
        <v>255</v>
      </c>
      <c r="F337" s="54" t="s">
        <v>357</v>
      </c>
    </row>
    <row r="338" spans="1:6" ht="14.25">
      <c r="A338" s="54">
        <f t="shared" si="8"/>
        <v>3</v>
      </c>
      <c r="B338" s="54" t="s">
        <v>245</v>
      </c>
      <c r="C338" s="53">
        <v>39873</v>
      </c>
      <c r="D338" s="54" t="s">
        <v>246</v>
      </c>
      <c r="E338" s="54">
        <v>255</v>
      </c>
      <c r="F338" s="54" t="s">
        <v>357</v>
      </c>
    </row>
    <row r="339" spans="1:6" ht="14.25">
      <c r="A339" s="54">
        <f t="shared" si="8"/>
        <v>3</v>
      </c>
      <c r="B339" s="54" t="s">
        <v>243</v>
      </c>
      <c r="C339" s="53">
        <v>39873</v>
      </c>
      <c r="D339" s="54" t="s">
        <v>251</v>
      </c>
      <c r="E339" s="54">
        <v>400</v>
      </c>
      <c r="F339" s="54" t="s">
        <v>357</v>
      </c>
    </row>
    <row r="340" spans="1:6" ht="14.25">
      <c r="A340" s="54">
        <f t="shared" si="8"/>
        <v>3</v>
      </c>
      <c r="B340" s="54" t="s">
        <v>239</v>
      </c>
      <c r="C340" s="53">
        <v>39874</v>
      </c>
      <c r="D340" s="54" t="s">
        <v>240</v>
      </c>
      <c r="E340" s="54">
        <v>65</v>
      </c>
      <c r="F340" s="54" t="s">
        <v>357</v>
      </c>
    </row>
    <row r="341" spans="1:6" ht="14.25">
      <c r="A341" s="54">
        <f t="shared" si="8"/>
        <v>3</v>
      </c>
      <c r="B341" s="54" t="s">
        <v>239</v>
      </c>
      <c r="C341" s="53">
        <v>39875</v>
      </c>
      <c r="D341" s="54" t="s">
        <v>240</v>
      </c>
      <c r="E341" s="54">
        <v>24</v>
      </c>
      <c r="F341" s="54" t="s">
        <v>357</v>
      </c>
    </row>
    <row r="342" spans="1:6" ht="14.25">
      <c r="A342" s="54">
        <f t="shared" si="8"/>
        <v>3</v>
      </c>
      <c r="B342" s="54" t="s">
        <v>239</v>
      </c>
      <c r="C342" s="53">
        <v>39876</v>
      </c>
      <c r="D342" s="54" t="s">
        <v>240</v>
      </c>
      <c r="E342" s="54">
        <v>44</v>
      </c>
      <c r="F342" s="54" t="s">
        <v>357</v>
      </c>
    </row>
    <row r="343" spans="1:6" ht="14.25">
      <c r="A343" s="54">
        <f t="shared" si="8"/>
        <v>3</v>
      </c>
      <c r="B343" s="54" t="s">
        <v>239</v>
      </c>
      <c r="C343" s="53">
        <v>39877</v>
      </c>
      <c r="D343" s="54" t="s">
        <v>240</v>
      </c>
      <c r="E343" s="54">
        <v>30</v>
      </c>
      <c r="F343" s="54" t="s">
        <v>357</v>
      </c>
    </row>
    <row r="344" spans="1:6" ht="14.25">
      <c r="A344" s="54">
        <f>MONTH(C344)</f>
        <v>3</v>
      </c>
      <c r="B344" s="54" t="s">
        <v>239</v>
      </c>
      <c r="C344" s="53">
        <v>39877</v>
      </c>
      <c r="D344" s="54" t="s">
        <v>254</v>
      </c>
      <c r="E344" s="54">
        <v>2500</v>
      </c>
      <c r="F344" s="54" t="s">
        <v>356</v>
      </c>
    </row>
    <row r="345" spans="1:6" ht="14.25">
      <c r="A345" s="54">
        <f>MONTH(C345)</f>
        <v>3</v>
      </c>
      <c r="B345" s="54" t="s">
        <v>245</v>
      </c>
      <c r="C345" s="53">
        <v>39878</v>
      </c>
      <c r="D345" s="54" t="s">
        <v>253</v>
      </c>
      <c r="E345" s="54">
        <v>200</v>
      </c>
      <c r="F345" s="54" t="s">
        <v>356</v>
      </c>
    </row>
    <row r="346" spans="1:6" ht="14.25">
      <c r="A346" s="54">
        <f>MONTH(C346)</f>
        <v>3</v>
      </c>
      <c r="B346" s="54" t="s">
        <v>239</v>
      </c>
      <c r="C346" s="53">
        <v>39878</v>
      </c>
      <c r="D346" s="54" t="s">
        <v>254</v>
      </c>
      <c r="E346" s="54">
        <v>315</v>
      </c>
      <c r="F346" s="54" t="s">
        <v>356</v>
      </c>
    </row>
    <row r="347" spans="1:6" ht="14.25">
      <c r="A347" s="54">
        <f t="shared" si="8"/>
        <v>3</v>
      </c>
      <c r="B347" s="54" t="s">
        <v>239</v>
      </c>
      <c r="C347" s="53">
        <v>39878</v>
      </c>
      <c r="D347" s="54" t="s">
        <v>240</v>
      </c>
      <c r="E347" s="54">
        <v>60</v>
      </c>
      <c r="F347" s="54" t="s">
        <v>357</v>
      </c>
    </row>
    <row r="348" spans="1:6" ht="14.25">
      <c r="A348" s="54">
        <f t="shared" si="8"/>
        <v>3</v>
      </c>
      <c r="B348" s="54" t="s">
        <v>243</v>
      </c>
      <c r="C348" s="53">
        <v>39878</v>
      </c>
      <c r="D348" s="54" t="s">
        <v>244</v>
      </c>
      <c r="E348" s="54">
        <v>100</v>
      </c>
      <c r="F348" s="54" t="s">
        <v>357</v>
      </c>
    </row>
    <row r="349" spans="1:6" ht="14.25">
      <c r="A349" s="54">
        <f t="shared" si="8"/>
        <v>3</v>
      </c>
      <c r="B349" s="54" t="s">
        <v>239</v>
      </c>
      <c r="C349" s="53">
        <v>39879</v>
      </c>
      <c r="D349" s="54" t="s">
        <v>240</v>
      </c>
      <c r="E349" s="54">
        <v>61</v>
      </c>
      <c r="F349" s="54" t="s">
        <v>357</v>
      </c>
    </row>
    <row r="350" spans="1:6" ht="14.25">
      <c r="A350" s="54">
        <f t="shared" si="8"/>
        <v>3</v>
      </c>
      <c r="B350" s="54" t="s">
        <v>239</v>
      </c>
      <c r="C350" s="53">
        <v>39879</v>
      </c>
      <c r="D350" s="54" t="s">
        <v>240</v>
      </c>
      <c r="E350" s="54">
        <v>20</v>
      </c>
      <c r="F350" s="54" t="s">
        <v>357</v>
      </c>
    </row>
    <row r="351" spans="1:6" ht="14.25">
      <c r="A351" s="54">
        <f t="shared" si="8"/>
        <v>3</v>
      </c>
      <c r="B351" s="54" t="s">
        <v>237</v>
      </c>
      <c r="C351" s="53">
        <v>39879</v>
      </c>
      <c r="D351" s="54" t="s">
        <v>252</v>
      </c>
      <c r="E351" s="54">
        <v>180</v>
      </c>
      <c r="F351" s="54" t="s">
        <v>357</v>
      </c>
    </row>
    <row r="352" spans="1:6" ht="14.25">
      <c r="A352" s="54">
        <f t="shared" si="8"/>
        <v>3</v>
      </c>
      <c r="B352" s="54" t="s">
        <v>241</v>
      </c>
      <c r="C352" s="53">
        <v>39879</v>
      </c>
      <c r="D352" s="54" t="s">
        <v>247</v>
      </c>
      <c r="E352" s="54">
        <v>247</v>
      </c>
      <c r="F352" s="54" t="s">
        <v>357</v>
      </c>
    </row>
    <row r="353" spans="1:6" ht="14.25">
      <c r="A353" s="54">
        <f t="shared" si="8"/>
        <v>3</v>
      </c>
      <c r="B353" s="54" t="s">
        <v>241</v>
      </c>
      <c r="C353" s="53">
        <v>39879</v>
      </c>
      <c r="D353" s="54" t="s">
        <v>242</v>
      </c>
      <c r="E353" s="54">
        <v>224</v>
      </c>
      <c r="F353" s="54" t="s">
        <v>357</v>
      </c>
    </row>
    <row r="354" spans="1:6" ht="14.25">
      <c r="A354" s="54">
        <f t="shared" si="8"/>
        <v>3</v>
      </c>
      <c r="B354" s="54" t="s">
        <v>241</v>
      </c>
      <c r="C354" s="53">
        <v>39879</v>
      </c>
      <c r="D354" s="54" t="s">
        <v>242</v>
      </c>
      <c r="E354" s="54">
        <v>216</v>
      </c>
      <c r="F354" s="54" t="s">
        <v>357</v>
      </c>
    </row>
    <row r="355" spans="1:6" ht="14.25">
      <c r="A355" s="54">
        <f t="shared" si="8"/>
        <v>3</v>
      </c>
      <c r="B355" s="54" t="s">
        <v>237</v>
      </c>
      <c r="C355" s="53">
        <v>39879</v>
      </c>
      <c r="D355" s="54" t="s">
        <v>252</v>
      </c>
      <c r="E355" s="54">
        <v>80</v>
      </c>
      <c r="F355" s="54" t="s">
        <v>357</v>
      </c>
    </row>
    <row r="356" spans="1:6" ht="14.25">
      <c r="A356" s="54">
        <f t="shared" si="8"/>
        <v>3</v>
      </c>
      <c r="B356" s="54" t="s">
        <v>239</v>
      </c>
      <c r="C356" s="53">
        <v>39879</v>
      </c>
      <c r="D356" s="54" t="s">
        <v>240</v>
      </c>
      <c r="E356" s="54">
        <v>40</v>
      </c>
      <c r="F356" s="54" t="s">
        <v>357</v>
      </c>
    </row>
    <row r="357" spans="1:6" ht="14.25">
      <c r="A357" s="54">
        <f t="shared" si="8"/>
        <v>3</v>
      </c>
      <c r="B357" s="54" t="s">
        <v>239</v>
      </c>
      <c r="C357" s="53">
        <v>39879</v>
      </c>
      <c r="D357" s="54" t="s">
        <v>254</v>
      </c>
      <c r="E357" s="54">
        <v>500</v>
      </c>
      <c r="F357" s="54" t="s">
        <v>357</v>
      </c>
    </row>
    <row r="358" spans="1:6" ht="14.25">
      <c r="A358" s="54">
        <f t="shared" si="8"/>
        <v>3</v>
      </c>
      <c r="B358" s="54" t="s">
        <v>241</v>
      </c>
      <c r="C358" s="53">
        <v>39879</v>
      </c>
      <c r="D358" s="54" t="s">
        <v>247</v>
      </c>
      <c r="E358" s="54">
        <v>449</v>
      </c>
      <c r="F358" s="54" t="s">
        <v>357</v>
      </c>
    </row>
    <row r="359" spans="1:6" ht="14.25">
      <c r="A359" s="54">
        <f t="shared" si="8"/>
        <v>3</v>
      </c>
      <c r="B359" s="54" t="s">
        <v>249</v>
      </c>
      <c r="C359" s="53">
        <v>39879</v>
      </c>
      <c r="D359" s="54" t="s">
        <v>249</v>
      </c>
      <c r="E359" s="54">
        <v>500</v>
      </c>
      <c r="F359" s="54" t="s">
        <v>356</v>
      </c>
    </row>
    <row r="360" spans="1:6" ht="14.25">
      <c r="A360" s="54">
        <f t="shared" si="8"/>
        <v>3</v>
      </c>
      <c r="B360" s="54" t="s">
        <v>239</v>
      </c>
      <c r="C360" s="53">
        <v>39879</v>
      </c>
      <c r="D360" s="54" t="s">
        <v>240</v>
      </c>
      <c r="E360" s="54">
        <v>97</v>
      </c>
      <c r="F360" s="54" t="s">
        <v>356</v>
      </c>
    </row>
    <row r="361" spans="1:6" ht="14.25">
      <c r="A361" s="54">
        <f t="shared" si="8"/>
        <v>3</v>
      </c>
      <c r="B361" s="54" t="s">
        <v>239</v>
      </c>
      <c r="C361" s="53">
        <v>39879</v>
      </c>
      <c r="D361" s="54" t="s">
        <v>240</v>
      </c>
      <c r="E361" s="54">
        <v>36</v>
      </c>
      <c r="F361" s="54" t="s">
        <v>356</v>
      </c>
    </row>
    <row r="362" spans="1:6" ht="14.25">
      <c r="A362" s="54">
        <f t="shared" si="8"/>
        <v>3</v>
      </c>
      <c r="B362" s="54" t="s">
        <v>239</v>
      </c>
      <c r="C362" s="53">
        <v>39879</v>
      </c>
      <c r="D362" s="54" t="s">
        <v>240</v>
      </c>
      <c r="E362" s="54">
        <v>27</v>
      </c>
      <c r="F362" s="54" t="s">
        <v>356</v>
      </c>
    </row>
    <row r="363" spans="1:6" ht="14.25">
      <c r="A363" s="54">
        <f t="shared" si="8"/>
        <v>3</v>
      </c>
      <c r="B363" s="54" t="s">
        <v>239</v>
      </c>
      <c r="C363" s="53">
        <v>39879</v>
      </c>
      <c r="D363" s="54" t="s">
        <v>240</v>
      </c>
      <c r="E363" s="54">
        <v>31</v>
      </c>
      <c r="F363" s="54" t="s">
        <v>356</v>
      </c>
    </row>
    <row r="364" spans="1:6" ht="14.25">
      <c r="A364" s="54">
        <f t="shared" si="8"/>
        <v>3</v>
      </c>
      <c r="B364" s="54" t="s">
        <v>239</v>
      </c>
      <c r="C364" s="53">
        <v>39879</v>
      </c>
      <c r="D364" s="54" t="s">
        <v>240</v>
      </c>
      <c r="E364" s="54">
        <v>59</v>
      </c>
      <c r="F364" s="54" t="s">
        <v>356</v>
      </c>
    </row>
    <row r="365" spans="1:6" ht="14.25">
      <c r="A365" s="54">
        <f>MONTH(C365)</f>
        <v>3</v>
      </c>
      <c r="B365" s="54" t="s">
        <v>239</v>
      </c>
      <c r="C365" s="53">
        <v>39881</v>
      </c>
      <c r="D365" s="54" t="s">
        <v>240</v>
      </c>
      <c r="E365" s="54">
        <v>60</v>
      </c>
      <c r="F365" s="54" t="s">
        <v>357</v>
      </c>
    </row>
    <row r="366" spans="1:6" ht="14.25">
      <c r="A366" s="54">
        <f>MONTH(C366)</f>
        <v>3</v>
      </c>
      <c r="B366" s="54" t="s">
        <v>243</v>
      </c>
      <c r="C366" s="53">
        <v>39881</v>
      </c>
      <c r="D366" s="54" t="s">
        <v>251</v>
      </c>
      <c r="E366" s="54">
        <v>200</v>
      </c>
      <c r="F366" s="54" t="s">
        <v>357</v>
      </c>
    </row>
    <row r="367" spans="1:6" ht="14.25">
      <c r="A367" s="54">
        <f t="shared" ref="A367:A430" si="9">MONTH(C367)</f>
        <v>3</v>
      </c>
      <c r="B367" s="54" t="s">
        <v>245</v>
      </c>
      <c r="C367" s="53">
        <v>39882</v>
      </c>
      <c r="D367" s="54" t="s">
        <v>246</v>
      </c>
      <c r="E367" s="54">
        <v>882</v>
      </c>
      <c r="F367" s="54" t="s">
        <v>356</v>
      </c>
    </row>
    <row r="368" spans="1:6" ht="14.25">
      <c r="A368" s="54">
        <f t="shared" si="9"/>
        <v>3</v>
      </c>
      <c r="B368" s="54" t="s">
        <v>239</v>
      </c>
      <c r="C368" s="53">
        <v>39882</v>
      </c>
      <c r="D368" s="54" t="s">
        <v>240</v>
      </c>
      <c r="E368" s="54">
        <v>66</v>
      </c>
      <c r="F368" s="54" t="s">
        <v>356</v>
      </c>
    </row>
    <row r="369" spans="1:6" ht="14.25">
      <c r="A369" s="54">
        <f t="shared" si="9"/>
        <v>3</v>
      </c>
      <c r="B369" s="54" t="s">
        <v>239</v>
      </c>
      <c r="C369" s="53">
        <v>39882</v>
      </c>
      <c r="D369" s="54" t="s">
        <v>240</v>
      </c>
      <c r="E369" s="54">
        <v>208</v>
      </c>
      <c r="F369" s="54" t="s">
        <v>356</v>
      </c>
    </row>
    <row r="370" spans="1:6" ht="14.25">
      <c r="A370" s="54">
        <f t="shared" si="9"/>
        <v>3</v>
      </c>
      <c r="B370" s="54" t="s">
        <v>239</v>
      </c>
      <c r="C370" s="53">
        <v>39882</v>
      </c>
      <c r="D370" s="54" t="s">
        <v>240</v>
      </c>
      <c r="E370" s="54">
        <v>76</v>
      </c>
      <c r="F370" s="54" t="s">
        <v>356</v>
      </c>
    </row>
    <row r="371" spans="1:6" ht="14.25">
      <c r="A371" s="54">
        <f t="shared" si="9"/>
        <v>3</v>
      </c>
      <c r="B371" s="54" t="s">
        <v>239</v>
      </c>
      <c r="C371" s="53">
        <v>39882</v>
      </c>
      <c r="D371" s="54" t="s">
        <v>240</v>
      </c>
      <c r="E371" s="54">
        <v>162</v>
      </c>
      <c r="F371" s="54" t="s">
        <v>356</v>
      </c>
    </row>
    <row r="372" spans="1:6" ht="14.25">
      <c r="A372" s="54">
        <f t="shared" si="9"/>
        <v>3</v>
      </c>
      <c r="B372" s="54" t="s">
        <v>239</v>
      </c>
      <c r="C372" s="53">
        <v>39882</v>
      </c>
      <c r="D372" s="54" t="s">
        <v>240</v>
      </c>
      <c r="E372" s="54">
        <v>304</v>
      </c>
      <c r="F372" s="54" t="s">
        <v>356</v>
      </c>
    </row>
    <row r="373" spans="1:6" ht="14.25">
      <c r="A373" s="54">
        <f t="shared" si="9"/>
        <v>3</v>
      </c>
      <c r="B373" s="54" t="s">
        <v>239</v>
      </c>
      <c r="C373" s="53">
        <v>39882</v>
      </c>
      <c r="D373" s="54" t="s">
        <v>240</v>
      </c>
      <c r="E373" s="54">
        <v>25</v>
      </c>
      <c r="F373" s="54" t="s">
        <v>356</v>
      </c>
    </row>
    <row r="374" spans="1:6" ht="14.25">
      <c r="A374" s="54">
        <f t="shared" si="9"/>
        <v>3</v>
      </c>
      <c r="B374" s="54" t="s">
        <v>239</v>
      </c>
      <c r="C374" s="53">
        <v>39882</v>
      </c>
      <c r="D374" s="54" t="s">
        <v>240</v>
      </c>
      <c r="E374" s="54">
        <v>60</v>
      </c>
      <c r="F374" s="54" t="s">
        <v>356</v>
      </c>
    </row>
    <row r="375" spans="1:6" ht="14.25">
      <c r="A375" s="54">
        <f t="shared" si="9"/>
        <v>3</v>
      </c>
      <c r="B375" s="54" t="s">
        <v>239</v>
      </c>
      <c r="C375" s="53">
        <v>39882</v>
      </c>
      <c r="D375" s="54" t="s">
        <v>240</v>
      </c>
      <c r="E375" s="54">
        <v>86</v>
      </c>
      <c r="F375" s="54" t="s">
        <v>356</v>
      </c>
    </row>
    <row r="376" spans="1:6" ht="14.25">
      <c r="A376" s="54">
        <f t="shared" si="9"/>
        <v>3</v>
      </c>
      <c r="B376" s="54" t="s">
        <v>239</v>
      </c>
      <c r="C376" s="53">
        <v>39883</v>
      </c>
      <c r="D376" s="54" t="s">
        <v>240</v>
      </c>
      <c r="E376" s="54">
        <v>30</v>
      </c>
      <c r="F376" s="54" t="s">
        <v>357</v>
      </c>
    </row>
    <row r="377" spans="1:6" ht="14.25">
      <c r="A377" s="54">
        <f t="shared" si="9"/>
        <v>3</v>
      </c>
      <c r="B377" s="54" t="s">
        <v>243</v>
      </c>
      <c r="C377" s="53">
        <v>39883</v>
      </c>
      <c r="D377" s="54" t="s">
        <v>244</v>
      </c>
      <c r="E377" s="54">
        <v>50</v>
      </c>
      <c r="F377" s="54" t="s">
        <v>357</v>
      </c>
    </row>
    <row r="378" spans="1:6" ht="14.25">
      <c r="A378" s="54">
        <f t="shared" si="9"/>
        <v>3</v>
      </c>
      <c r="B378" s="54" t="s">
        <v>245</v>
      </c>
      <c r="C378" s="53">
        <v>39883</v>
      </c>
      <c r="D378" s="54" t="s">
        <v>246</v>
      </c>
      <c r="E378" s="54">
        <v>7</v>
      </c>
      <c r="F378" s="54" t="s">
        <v>357</v>
      </c>
    </row>
    <row r="379" spans="1:6" ht="14.25">
      <c r="A379" s="54">
        <f t="shared" si="9"/>
        <v>3</v>
      </c>
      <c r="B379" s="54" t="s">
        <v>241</v>
      </c>
      <c r="C379" s="53">
        <v>39883</v>
      </c>
      <c r="D379" s="54" t="s">
        <v>247</v>
      </c>
      <c r="E379" s="54">
        <v>92.8</v>
      </c>
      <c r="F379" s="54" t="s">
        <v>357</v>
      </c>
    </row>
    <row r="380" spans="1:6" ht="14.25">
      <c r="A380" s="54">
        <f t="shared" si="9"/>
        <v>3</v>
      </c>
      <c r="B380" s="54" t="s">
        <v>245</v>
      </c>
      <c r="C380" s="53">
        <v>39883</v>
      </c>
      <c r="D380" s="54" t="s">
        <v>246</v>
      </c>
      <c r="E380" s="54">
        <v>882</v>
      </c>
      <c r="F380" s="54" t="s">
        <v>357</v>
      </c>
    </row>
    <row r="381" spans="1:6" ht="14.25">
      <c r="A381" s="54">
        <f t="shared" si="9"/>
        <v>3</v>
      </c>
      <c r="B381" s="54" t="s">
        <v>239</v>
      </c>
      <c r="C381" s="53">
        <v>39884</v>
      </c>
      <c r="D381" s="54" t="s">
        <v>254</v>
      </c>
      <c r="E381" s="54">
        <v>650</v>
      </c>
      <c r="F381" s="54" t="s">
        <v>357</v>
      </c>
    </row>
    <row r="382" spans="1:6" ht="14.25">
      <c r="A382" s="54">
        <f t="shared" si="9"/>
        <v>3</v>
      </c>
      <c r="B382" s="54" t="s">
        <v>239</v>
      </c>
      <c r="C382" s="53">
        <v>39884</v>
      </c>
      <c r="D382" s="54" t="s">
        <v>240</v>
      </c>
      <c r="E382" s="54">
        <v>24</v>
      </c>
      <c r="F382" s="54" t="s">
        <v>357</v>
      </c>
    </row>
    <row r="383" spans="1:6" ht="14.25">
      <c r="A383" s="54">
        <f t="shared" si="9"/>
        <v>3</v>
      </c>
      <c r="B383" s="54" t="s">
        <v>239</v>
      </c>
      <c r="C383" s="53">
        <v>39885</v>
      </c>
      <c r="D383" s="54" t="s">
        <v>240</v>
      </c>
      <c r="E383" s="54">
        <v>32</v>
      </c>
      <c r="F383" s="54" t="s">
        <v>357</v>
      </c>
    </row>
    <row r="384" spans="1:6" ht="14.25">
      <c r="A384" s="54">
        <f t="shared" si="9"/>
        <v>3</v>
      </c>
      <c r="B384" s="54" t="s">
        <v>239</v>
      </c>
      <c r="C384" s="53">
        <v>39887</v>
      </c>
      <c r="D384" s="54" t="s">
        <v>254</v>
      </c>
      <c r="E384" s="54">
        <v>289</v>
      </c>
      <c r="F384" s="54" t="s">
        <v>356</v>
      </c>
    </row>
    <row r="385" spans="1:6" ht="14.25">
      <c r="A385" s="54">
        <f t="shared" si="9"/>
        <v>3</v>
      </c>
      <c r="B385" s="54" t="s">
        <v>248</v>
      </c>
      <c r="C385" s="53">
        <v>39887</v>
      </c>
      <c r="D385" s="54" t="s">
        <v>248</v>
      </c>
      <c r="E385" s="54">
        <v>2197</v>
      </c>
      <c r="F385" s="54" t="s">
        <v>356</v>
      </c>
    </row>
    <row r="386" spans="1:6" ht="14.25">
      <c r="A386" s="54">
        <f t="shared" si="9"/>
        <v>3</v>
      </c>
      <c r="B386" s="54" t="s">
        <v>239</v>
      </c>
      <c r="C386" s="53">
        <v>39887</v>
      </c>
      <c r="D386" s="54" t="s">
        <v>240</v>
      </c>
      <c r="E386" s="54">
        <v>533</v>
      </c>
      <c r="F386" s="54" t="s">
        <v>356</v>
      </c>
    </row>
    <row r="387" spans="1:6" ht="14.25">
      <c r="A387" s="54">
        <f t="shared" si="9"/>
        <v>3</v>
      </c>
      <c r="B387" s="54" t="s">
        <v>239</v>
      </c>
      <c r="C387" s="53">
        <v>39887</v>
      </c>
      <c r="D387" s="54" t="s">
        <v>240</v>
      </c>
      <c r="E387" s="54">
        <v>153</v>
      </c>
      <c r="F387" s="54" t="s">
        <v>356</v>
      </c>
    </row>
    <row r="388" spans="1:6" ht="14.25">
      <c r="A388" s="54">
        <f t="shared" si="9"/>
        <v>3</v>
      </c>
      <c r="B388" s="54" t="s">
        <v>239</v>
      </c>
      <c r="C388" s="53">
        <v>39887</v>
      </c>
      <c r="D388" s="54" t="s">
        <v>240</v>
      </c>
      <c r="E388" s="54">
        <v>332</v>
      </c>
      <c r="F388" s="54" t="s">
        <v>356</v>
      </c>
    </row>
    <row r="389" spans="1:6" ht="14.25">
      <c r="A389" s="54">
        <f t="shared" si="9"/>
        <v>3</v>
      </c>
      <c r="B389" s="54" t="s">
        <v>239</v>
      </c>
      <c r="C389" s="53">
        <v>39887</v>
      </c>
      <c r="D389" s="54" t="s">
        <v>240</v>
      </c>
      <c r="E389" s="54">
        <v>197</v>
      </c>
      <c r="F389" s="54" t="s">
        <v>356</v>
      </c>
    </row>
    <row r="390" spans="1:6" ht="14.25">
      <c r="A390" s="54">
        <f t="shared" si="9"/>
        <v>3</v>
      </c>
      <c r="B390" s="54" t="s">
        <v>239</v>
      </c>
      <c r="C390" s="53">
        <v>39887</v>
      </c>
      <c r="D390" s="54" t="s">
        <v>240</v>
      </c>
      <c r="E390" s="54">
        <v>44</v>
      </c>
      <c r="F390" s="54" t="s">
        <v>356</v>
      </c>
    </row>
    <row r="391" spans="1:6" ht="14.25">
      <c r="A391" s="54">
        <f t="shared" si="9"/>
        <v>3</v>
      </c>
      <c r="B391" s="54" t="s">
        <v>239</v>
      </c>
      <c r="C391" s="53">
        <v>39887</v>
      </c>
      <c r="D391" s="54" t="s">
        <v>240</v>
      </c>
      <c r="E391" s="54">
        <v>59</v>
      </c>
      <c r="F391" s="54" t="s">
        <v>356</v>
      </c>
    </row>
    <row r="392" spans="1:6" ht="14.25">
      <c r="A392" s="54">
        <f t="shared" si="9"/>
        <v>3</v>
      </c>
      <c r="B392" s="54" t="s">
        <v>239</v>
      </c>
      <c r="C392" s="53">
        <v>39887</v>
      </c>
      <c r="D392" s="54" t="s">
        <v>240</v>
      </c>
      <c r="E392" s="54">
        <v>76</v>
      </c>
      <c r="F392" s="54" t="s">
        <v>356</v>
      </c>
    </row>
    <row r="393" spans="1:6" ht="14.25">
      <c r="A393" s="54">
        <f t="shared" si="9"/>
        <v>3</v>
      </c>
      <c r="B393" s="54" t="s">
        <v>239</v>
      </c>
      <c r="C393" s="53">
        <v>39887</v>
      </c>
      <c r="D393" s="54" t="s">
        <v>240</v>
      </c>
      <c r="E393" s="54">
        <v>290</v>
      </c>
      <c r="F393" s="54" t="s">
        <v>356</v>
      </c>
    </row>
    <row r="394" spans="1:6" ht="14.25">
      <c r="A394" s="54">
        <f t="shared" si="9"/>
        <v>3</v>
      </c>
      <c r="B394" s="54" t="s">
        <v>241</v>
      </c>
      <c r="C394" s="53">
        <v>39887</v>
      </c>
      <c r="D394" s="54" t="s">
        <v>242</v>
      </c>
      <c r="E394" s="54">
        <v>89</v>
      </c>
      <c r="F394" s="54" t="s">
        <v>356</v>
      </c>
    </row>
    <row r="395" spans="1:6" ht="14.25">
      <c r="A395" s="54">
        <f t="shared" si="9"/>
        <v>3</v>
      </c>
      <c r="B395" s="54" t="s">
        <v>239</v>
      </c>
      <c r="C395" s="53">
        <v>39887</v>
      </c>
      <c r="D395" s="54" t="s">
        <v>240</v>
      </c>
      <c r="E395" s="54">
        <v>42</v>
      </c>
      <c r="F395" s="54" t="s">
        <v>356</v>
      </c>
    </row>
    <row r="396" spans="1:6" ht="14.25">
      <c r="A396" s="54">
        <f t="shared" si="9"/>
        <v>3</v>
      </c>
      <c r="B396" s="54" t="s">
        <v>237</v>
      </c>
      <c r="C396" s="53">
        <v>39887</v>
      </c>
      <c r="D396" s="54" t="s">
        <v>238</v>
      </c>
      <c r="E396" s="54">
        <v>2199</v>
      </c>
      <c r="F396" s="54" t="s">
        <v>356</v>
      </c>
    </row>
    <row r="397" spans="1:6" ht="14.25">
      <c r="A397" s="54">
        <f t="shared" si="9"/>
        <v>3</v>
      </c>
      <c r="B397" s="54" t="s">
        <v>237</v>
      </c>
      <c r="C397" s="53">
        <v>39887</v>
      </c>
      <c r="D397" s="54" t="s">
        <v>238</v>
      </c>
      <c r="E397" s="54">
        <v>278</v>
      </c>
      <c r="F397" s="54" t="s">
        <v>356</v>
      </c>
    </row>
    <row r="398" spans="1:6" ht="14.25">
      <c r="A398" s="54">
        <f t="shared" si="9"/>
        <v>3</v>
      </c>
      <c r="B398" s="54" t="s">
        <v>239</v>
      </c>
      <c r="C398" s="53">
        <v>39887</v>
      </c>
      <c r="D398" s="54" t="s">
        <v>240</v>
      </c>
      <c r="E398" s="54">
        <v>94</v>
      </c>
      <c r="F398" s="54" t="s">
        <v>356</v>
      </c>
    </row>
    <row r="399" spans="1:6" ht="14.25">
      <c r="A399" s="54">
        <f t="shared" si="9"/>
        <v>3</v>
      </c>
      <c r="B399" s="54" t="s">
        <v>237</v>
      </c>
      <c r="C399" s="53">
        <v>39887</v>
      </c>
      <c r="D399" s="54" t="s">
        <v>238</v>
      </c>
      <c r="E399" s="54">
        <v>76</v>
      </c>
      <c r="F399" s="54" t="s">
        <v>356</v>
      </c>
    </row>
    <row r="400" spans="1:6" ht="14.25">
      <c r="A400" s="54">
        <f t="shared" si="9"/>
        <v>3</v>
      </c>
      <c r="B400" s="54" t="s">
        <v>239</v>
      </c>
      <c r="C400" s="53">
        <v>39887</v>
      </c>
      <c r="D400" s="54" t="s">
        <v>240</v>
      </c>
      <c r="E400" s="54">
        <v>44</v>
      </c>
      <c r="F400" s="54" t="s">
        <v>356</v>
      </c>
    </row>
    <row r="401" spans="1:6" ht="14.25">
      <c r="A401" s="54">
        <f t="shared" si="9"/>
        <v>3</v>
      </c>
      <c r="B401" s="54" t="s">
        <v>239</v>
      </c>
      <c r="C401" s="53">
        <v>39887</v>
      </c>
      <c r="D401" s="54" t="s">
        <v>240</v>
      </c>
      <c r="E401" s="54">
        <v>128</v>
      </c>
      <c r="F401" s="54" t="s">
        <v>356</v>
      </c>
    </row>
    <row r="402" spans="1:6" ht="14.25">
      <c r="A402" s="54">
        <f t="shared" si="9"/>
        <v>3</v>
      </c>
      <c r="B402" s="54" t="s">
        <v>237</v>
      </c>
      <c r="C402" s="53">
        <v>39887</v>
      </c>
      <c r="D402" s="54" t="s">
        <v>238</v>
      </c>
      <c r="E402" s="54">
        <v>421</v>
      </c>
      <c r="F402" s="54" t="s">
        <v>356</v>
      </c>
    </row>
    <row r="403" spans="1:6" ht="14.25">
      <c r="A403" s="54">
        <f t="shared" si="9"/>
        <v>3</v>
      </c>
      <c r="B403" s="54" t="s">
        <v>237</v>
      </c>
      <c r="C403" s="53">
        <v>39887</v>
      </c>
      <c r="D403" s="54" t="s">
        <v>238</v>
      </c>
      <c r="E403" s="54">
        <v>64</v>
      </c>
      <c r="F403" s="54" t="s">
        <v>356</v>
      </c>
    </row>
    <row r="404" spans="1:6" ht="14.25">
      <c r="A404" s="54">
        <f t="shared" si="9"/>
        <v>3</v>
      </c>
      <c r="B404" s="54" t="s">
        <v>239</v>
      </c>
      <c r="C404" s="53">
        <v>39887</v>
      </c>
      <c r="D404" s="54" t="s">
        <v>240</v>
      </c>
      <c r="E404" s="54">
        <v>123</v>
      </c>
      <c r="F404" s="54" t="s">
        <v>356</v>
      </c>
    </row>
    <row r="405" spans="1:6" ht="14.25">
      <c r="A405" s="54">
        <f t="shared" si="9"/>
        <v>3</v>
      </c>
      <c r="B405" s="54" t="s">
        <v>239</v>
      </c>
      <c r="C405" s="53">
        <v>39887</v>
      </c>
      <c r="D405" s="54" t="s">
        <v>240</v>
      </c>
      <c r="E405" s="54">
        <v>49</v>
      </c>
      <c r="F405" s="54" t="s">
        <v>356</v>
      </c>
    </row>
    <row r="406" spans="1:6" ht="14.25">
      <c r="A406" s="54">
        <f t="shared" si="9"/>
        <v>3</v>
      </c>
      <c r="B406" s="54" t="s">
        <v>237</v>
      </c>
      <c r="C406" s="53">
        <v>39887</v>
      </c>
      <c r="D406" s="54" t="s">
        <v>238</v>
      </c>
      <c r="E406" s="54">
        <v>218</v>
      </c>
      <c r="F406" s="54" t="s">
        <v>356</v>
      </c>
    </row>
    <row r="407" spans="1:6" ht="14.25">
      <c r="A407" s="54">
        <f t="shared" si="9"/>
        <v>3</v>
      </c>
      <c r="B407" s="54" t="s">
        <v>239</v>
      </c>
      <c r="C407" s="53">
        <v>39887</v>
      </c>
      <c r="D407" s="54" t="s">
        <v>240</v>
      </c>
      <c r="E407" s="54">
        <v>537</v>
      </c>
      <c r="F407" s="54" t="s">
        <v>356</v>
      </c>
    </row>
    <row r="408" spans="1:6" ht="14.25">
      <c r="A408" s="54">
        <f t="shared" si="9"/>
        <v>3</v>
      </c>
      <c r="B408" s="54" t="s">
        <v>237</v>
      </c>
      <c r="C408" s="53">
        <v>39887</v>
      </c>
      <c r="D408" s="54" t="s">
        <v>238</v>
      </c>
      <c r="E408" s="54">
        <v>30</v>
      </c>
      <c r="F408" s="54" t="s">
        <v>356</v>
      </c>
    </row>
    <row r="409" spans="1:6" ht="14.25">
      <c r="A409" s="54">
        <f t="shared" si="9"/>
        <v>3</v>
      </c>
      <c r="B409" s="54" t="s">
        <v>239</v>
      </c>
      <c r="C409" s="53">
        <v>39887</v>
      </c>
      <c r="D409" s="54" t="s">
        <v>240</v>
      </c>
      <c r="E409" s="54">
        <v>100</v>
      </c>
      <c r="F409" s="54" t="s">
        <v>356</v>
      </c>
    </row>
    <row r="410" spans="1:6" ht="14.25">
      <c r="A410" s="54">
        <f t="shared" si="9"/>
        <v>3</v>
      </c>
      <c r="B410" s="54" t="s">
        <v>245</v>
      </c>
      <c r="C410" s="53">
        <v>39887</v>
      </c>
      <c r="D410" s="54" t="s">
        <v>250</v>
      </c>
      <c r="E410" s="54">
        <v>22500</v>
      </c>
      <c r="F410" s="54" t="s">
        <v>356</v>
      </c>
    </row>
    <row r="411" spans="1:6" ht="14.25">
      <c r="A411" s="54">
        <f t="shared" si="9"/>
        <v>3</v>
      </c>
      <c r="B411" s="54" t="s">
        <v>239</v>
      </c>
      <c r="C411" s="53">
        <v>39888</v>
      </c>
      <c r="D411" s="54" t="s">
        <v>240</v>
      </c>
      <c r="E411" s="54">
        <v>100</v>
      </c>
      <c r="F411" s="54" t="s">
        <v>357</v>
      </c>
    </row>
    <row r="412" spans="1:6" ht="14.25">
      <c r="A412" s="54">
        <f t="shared" si="9"/>
        <v>3</v>
      </c>
      <c r="B412" s="54" t="s">
        <v>239</v>
      </c>
      <c r="C412" s="53">
        <v>39889</v>
      </c>
      <c r="D412" s="54" t="s">
        <v>240</v>
      </c>
      <c r="E412" s="54">
        <v>68</v>
      </c>
      <c r="F412" s="54" t="s">
        <v>357</v>
      </c>
    </row>
    <row r="413" spans="1:6" ht="14.25">
      <c r="A413" s="54">
        <f t="shared" si="9"/>
        <v>3</v>
      </c>
      <c r="B413" s="54" t="s">
        <v>239</v>
      </c>
      <c r="C413" s="53">
        <v>39889</v>
      </c>
      <c r="D413" s="54" t="s">
        <v>240</v>
      </c>
      <c r="E413" s="54">
        <v>348</v>
      </c>
      <c r="F413" s="54" t="s">
        <v>357</v>
      </c>
    </row>
    <row r="414" spans="1:6" ht="14.25">
      <c r="A414" s="54">
        <f>MONTH(C414)</f>
        <v>3</v>
      </c>
      <c r="B414" s="54" t="s">
        <v>239</v>
      </c>
      <c r="C414" s="53">
        <v>39890</v>
      </c>
      <c r="D414" s="54" t="s">
        <v>254</v>
      </c>
      <c r="E414" s="54">
        <v>281</v>
      </c>
      <c r="F414" s="54" t="s">
        <v>356</v>
      </c>
    </row>
    <row r="415" spans="1:6" ht="14.25">
      <c r="A415" s="54">
        <f>MONTH(C415)</f>
        <v>3</v>
      </c>
      <c r="B415" s="54" t="s">
        <v>245</v>
      </c>
      <c r="C415" s="53">
        <v>39890</v>
      </c>
      <c r="D415" s="54" t="s">
        <v>253</v>
      </c>
      <c r="E415" s="54">
        <v>320</v>
      </c>
      <c r="F415" s="54" t="s">
        <v>356</v>
      </c>
    </row>
    <row r="416" spans="1:6" ht="14.25">
      <c r="A416" s="54">
        <f>MONTH(C416)</f>
        <v>3</v>
      </c>
      <c r="B416" s="54" t="s">
        <v>249</v>
      </c>
      <c r="C416" s="53">
        <v>39891</v>
      </c>
      <c r="D416" s="54" t="s">
        <v>249</v>
      </c>
      <c r="E416" s="54">
        <v>500</v>
      </c>
      <c r="F416" s="54" t="s">
        <v>356</v>
      </c>
    </row>
    <row r="417" spans="1:6" ht="14.25">
      <c r="A417" s="54">
        <f>MONTH(C417)</f>
        <v>3</v>
      </c>
      <c r="B417" s="54" t="s">
        <v>245</v>
      </c>
      <c r="C417" s="53">
        <v>39891</v>
      </c>
      <c r="D417" s="54" t="s">
        <v>246</v>
      </c>
      <c r="E417" s="54">
        <v>50</v>
      </c>
      <c r="F417" s="54" t="s">
        <v>357</v>
      </c>
    </row>
    <row r="418" spans="1:6" ht="14.25">
      <c r="A418" s="54">
        <f t="shared" si="9"/>
        <v>3</v>
      </c>
      <c r="B418" s="54" t="s">
        <v>245</v>
      </c>
      <c r="C418" s="53">
        <v>39892</v>
      </c>
      <c r="D418" s="54" t="s">
        <v>253</v>
      </c>
      <c r="E418" s="54">
        <v>500</v>
      </c>
      <c r="F418" s="54" t="s">
        <v>357</v>
      </c>
    </row>
    <row r="419" spans="1:6" ht="14.25">
      <c r="A419" s="54">
        <f t="shared" si="9"/>
        <v>3</v>
      </c>
      <c r="B419" s="54" t="s">
        <v>241</v>
      </c>
      <c r="C419" s="53">
        <v>39892</v>
      </c>
      <c r="D419" s="54" t="s">
        <v>247</v>
      </c>
      <c r="E419" s="54">
        <v>225</v>
      </c>
      <c r="F419" s="54" t="s">
        <v>357</v>
      </c>
    </row>
    <row r="420" spans="1:6" ht="14.25">
      <c r="A420" s="54">
        <f t="shared" si="9"/>
        <v>3</v>
      </c>
      <c r="B420" s="54" t="s">
        <v>239</v>
      </c>
      <c r="C420" s="53">
        <v>39892</v>
      </c>
      <c r="D420" s="54" t="s">
        <v>240</v>
      </c>
      <c r="E420" s="54">
        <v>32</v>
      </c>
      <c r="F420" s="54" t="s">
        <v>357</v>
      </c>
    </row>
    <row r="421" spans="1:6" ht="14.25">
      <c r="A421" s="54">
        <f t="shared" si="9"/>
        <v>3</v>
      </c>
      <c r="B421" s="54" t="s">
        <v>241</v>
      </c>
      <c r="C421" s="53">
        <v>39892</v>
      </c>
      <c r="D421" s="54" t="s">
        <v>247</v>
      </c>
      <c r="E421" s="54">
        <v>89</v>
      </c>
      <c r="F421" s="54" t="s">
        <v>356</v>
      </c>
    </row>
    <row r="422" spans="1:6" ht="14.25">
      <c r="A422" s="54">
        <f t="shared" si="9"/>
        <v>3</v>
      </c>
      <c r="B422" s="54" t="s">
        <v>239</v>
      </c>
      <c r="C422" s="53">
        <v>39892</v>
      </c>
      <c r="D422" s="54" t="s">
        <v>240</v>
      </c>
      <c r="E422" s="54">
        <v>101</v>
      </c>
      <c r="F422" s="54" t="s">
        <v>356</v>
      </c>
    </row>
    <row r="423" spans="1:6" ht="14.25">
      <c r="A423" s="54">
        <f t="shared" si="9"/>
        <v>3</v>
      </c>
      <c r="B423" s="54" t="s">
        <v>239</v>
      </c>
      <c r="C423" s="53">
        <v>39894</v>
      </c>
      <c r="D423" s="54" t="s">
        <v>240</v>
      </c>
      <c r="E423" s="54">
        <v>1635</v>
      </c>
      <c r="F423" s="54" t="s">
        <v>356</v>
      </c>
    </row>
    <row r="424" spans="1:6" ht="14.25">
      <c r="A424" s="54">
        <f t="shared" si="9"/>
        <v>3</v>
      </c>
      <c r="B424" s="54" t="s">
        <v>241</v>
      </c>
      <c r="C424" s="53">
        <v>39894</v>
      </c>
      <c r="D424" s="54" t="s">
        <v>242</v>
      </c>
      <c r="E424" s="54">
        <v>573</v>
      </c>
      <c r="F424" s="54" t="s">
        <v>356</v>
      </c>
    </row>
    <row r="425" spans="1:6" ht="14.25">
      <c r="A425" s="54">
        <f t="shared" si="9"/>
        <v>3</v>
      </c>
      <c r="B425" s="54" t="s">
        <v>239</v>
      </c>
      <c r="C425" s="53">
        <v>39894</v>
      </c>
      <c r="D425" s="54" t="s">
        <v>240</v>
      </c>
      <c r="E425" s="54">
        <v>119</v>
      </c>
      <c r="F425" s="54" t="s">
        <v>356</v>
      </c>
    </row>
    <row r="426" spans="1:6" ht="14.25">
      <c r="A426" s="54">
        <f t="shared" si="9"/>
        <v>3</v>
      </c>
      <c r="B426" s="54" t="s">
        <v>239</v>
      </c>
      <c r="C426" s="53">
        <v>39894</v>
      </c>
      <c r="D426" s="54" t="s">
        <v>240</v>
      </c>
      <c r="E426" s="54">
        <v>79</v>
      </c>
      <c r="F426" s="54" t="s">
        <v>356</v>
      </c>
    </row>
    <row r="427" spans="1:6" ht="14.25">
      <c r="A427" s="54">
        <f t="shared" si="9"/>
        <v>3</v>
      </c>
      <c r="B427" s="54" t="s">
        <v>239</v>
      </c>
      <c r="C427" s="53">
        <v>39894</v>
      </c>
      <c r="D427" s="54" t="s">
        <v>240</v>
      </c>
      <c r="E427" s="54">
        <v>56</v>
      </c>
      <c r="F427" s="54" t="s">
        <v>356</v>
      </c>
    </row>
    <row r="428" spans="1:6" ht="14.25">
      <c r="A428" s="54">
        <f t="shared" si="9"/>
        <v>3</v>
      </c>
      <c r="B428" s="54" t="s">
        <v>239</v>
      </c>
      <c r="C428" s="53">
        <v>39894</v>
      </c>
      <c r="D428" s="54" t="s">
        <v>240</v>
      </c>
      <c r="E428" s="54">
        <v>53</v>
      </c>
      <c r="F428" s="54" t="s">
        <v>356</v>
      </c>
    </row>
    <row r="429" spans="1:6" ht="14.25">
      <c r="A429" s="54">
        <f t="shared" si="9"/>
        <v>3</v>
      </c>
      <c r="B429" s="54" t="s">
        <v>239</v>
      </c>
      <c r="C429" s="53">
        <v>39894</v>
      </c>
      <c r="D429" s="54" t="s">
        <v>240</v>
      </c>
      <c r="E429" s="54">
        <v>57</v>
      </c>
      <c r="F429" s="54" t="s">
        <v>356</v>
      </c>
    </row>
    <row r="430" spans="1:6" ht="14.25">
      <c r="A430" s="54">
        <f t="shared" si="9"/>
        <v>3</v>
      </c>
      <c r="B430" s="54" t="s">
        <v>239</v>
      </c>
      <c r="C430" s="53">
        <v>39894</v>
      </c>
      <c r="D430" s="54" t="s">
        <v>240</v>
      </c>
      <c r="E430" s="54">
        <v>25</v>
      </c>
      <c r="F430" s="54" t="s">
        <v>356</v>
      </c>
    </row>
    <row r="431" spans="1:6" ht="14.25">
      <c r="A431" s="54">
        <f t="shared" ref="A431:A494" si="10">MONTH(C431)</f>
        <v>3</v>
      </c>
      <c r="B431" s="54" t="s">
        <v>239</v>
      </c>
      <c r="C431" s="53">
        <v>39894</v>
      </c>
      <c r="D431" s="54" t="s">
        <v>240</v>
      </c>
      <c r="E431" s="54">
        <v>90</v>
      </c>
      <c r="F431" s="54" t="s">
        <v>356</v>
      </c>
    </row>
    <row r="432" spans="1:6" ht="14.25">
      <c r="A432" s="54">
        <f t="shared" si="10"/>
        <v>3</v>
      </c>
      <c r="B432" s="54" t="s">
        <v>239</v>
      </c>
      <c r="C432" s="53">
        <v>39894</v>
      </c>
      <c r="D432" s="54" t="s">
        <v>240</v>
      </c>
      <c r="E432" s="54">
        <v>26</v>
      </c>
      <c r="F432" s="54" t="s">
        <v>356</v>
      </c>
    </row>
    <row r="433" spans="1:6" ht="14.25">
      <c r="A433" s="54">
        <f t="shared" si="10"/>
        <v>3</v>
      </c>
      <c r="B433" s="54" t="s">
        <v>239</v>
      </c>
      <c r="C433" s="53">
        <v>39894</v>
      </c>
      <c r="D433" s="54" t="s">
        <v>240</v>
      </c>
      <c r="E433" s="54">
        <v>42</v>
      </c>
      <c r="F433" s="54" t="s">
        <v>356</v>
      </c>
    </row>
    <row r="434" spans="1:6" ht="14.25">
      <c r="A434" s="54">
        <f t="shared" si="10"/>
        <v>3</v>
      </c>
      <c r="B434" s="54" t="s">
        <v>239</v>
      </c>
      <c r="C434" s="53">
        <v>39894</v>
      </c>
      <c r="D434" s="54" t="s">
        <v>240</v>
      </c>
      <c r="E434" s="54">
        <v>280</v>
      </c>
      <c r="F434" s="54" t="s">
        <v>356</v>
      </c>
    </row>
    <row r="435" spans="1:6" ht="14.25">
      <c r="A435" s="54">
        <f t="shared" si="10"/>
        <v>3</v>
      </c>
      <c r="B435" s="54" t="s">
        <v>239</v>
      </c>
      <c r="C435" s="53">
        <v>39894</v>
      </c>
      <c r="D435" s="54" t="s">
        <v>240</v>
      </c>
      <c r="E435" s="54">
        <v>100</v>
      </c>
      <c r="F435" s="54" t="s">
        <v>356</v>
      </c>
    </row>
    <row r="436" spans="1:6" ht="14.25">
      <c r="A436" s="54">
        <f t="shared" si="10"/>
        <v>3</v>
      </c>
      <c r="B436" s="54" t="s">
        <v>239</v>
      </c>
      <c r="C436" s="53">
        <v>39895</v>
      </c>
      <c r="D436" s="54" t="s">
        <v>254</v>
      </c>
      <c r="E436" s="54">
        <v>230</v>
      </c>
      <c r="F436" s="54" t="s">
        <v>357</v>
      </c>
    </row>
    <row r="437" spans="1:6" ht="14.25">
      <c r="A437" s="54">
        <f t="shared" si="10"/>
        <v>3</v>
      </c>
      <c r="B437" s="54" t="s">
        <v>239</v>
      </c>
      <c r="C437" s="53">
        <v>39896</v>
      </c>
      <c r="D437" s="54" t="s">
        <v>254</v>
      </c>
      <c r="E437" s="54">
        <v>378</v>
      </c>
      <c r="F437" s="54" t="s">
        <v>357</v>
      </c>
    </row>
    <row r="438" spans="1:6" ht="14.25">
      <c r="A438" s="54">
        <f>MONTH(C438)</f>
        <v>3</v>
      </c>
      <c r="B438" s="54" t="s">
        <v>239</v>
      </c>
      <c r="C438" s="53">
        <v>39896</v>
      </c>
      <c r="D438" s="54" t="s">
        <v>240</v>
      </c>
      <c r="E438" s="54">
        <v>80</v>
      </c>
      <c r="F438" s="54" t="s">
        <v>356</v>
      </c>
    </row>
    <row r="439" spans="1:6" ht="14.25">
      <c r="A439" s="54">
        <f>MONTH(C439)</f>
        <v>3</v>
      </c>
      <c r="B439" s="54" t="s">
        <v>239</v>
      </c>
      <c r="C439" s="53">
        <v>39896</v>
      </c>
      <c r="D439" s="54" t="s">
        <v>240</v>
      </c>
      <c r="E439" s="54">
        <v>160</v>
      </c>
      <c r="F439" s="54" t="s">
        <v>356</v>
      </c>
    </row>
    <row r="440" spans="1:6" ht="14.25">
      <c r="A440" s="54">
        <f>MONTH(C440)</f>
        <v>3</v>
      </c>
      <c r="B440" s="54" t="s">
        <v>245</v>
      </c>
      <c r="C440" s="53">
        <v>39897</v>
      </c>
      <c r="D440" s="54" t="s">
        <v>250</v>
      </c>
      <c r="E440" s="54">
        <v>2667</v>
      </c>
      <c r="F440" s="54" t="s">
        <v>356</v>
      </c>
    </row>
    <row r="441" spans="1:6" ht="14.25">
      <c r="A441" s="54">
        <f>MONTH(C441)</f>
        <v>3</v>
      </c>
      <c r="B441" s="54" t="s">
        <v>245</v>
      </c>
      <c r="C441" s="53">
        <v>39897</v>
      </c>
      <c r="D441" s="54" t="s">
        <v>250</v>
      </c>
      <c r="E441" s="54">
        <v>228</v>
      </c>
      <c r="F441" s="54" t="s">
        <v>356</v>
      </c>
    </row>
    <row r="442" spans="1:6" ht="14.25">
      <c r="A442" s="54">
        <f t="shared" si="10"/>
        <v>3</v>
      </c>
      <c r="B442" s="54" t="s">
        <v>243</v>
      </c>
      <c r="C442" s="53">
        <v>39897</v>
      </c>
      <c r="D442" s="54" t="s">
        <v>244</v>
      </c>
      <c r="E442" s="54">
        <v>150</v>
      </c>
      <c r="F442" s="54" t="s">
        <v>357</v>
      </c>
    </row>
    <row r="443" spans="1:6" ht="14.25">
      <c r="A443" s="54">
        <f t="shared" si="10"/>
        <v>3</v>
      </c>
      <c r="B443" s="54" t="s">
        <v>245</v>
      </c>
      <c r="C443" s="53">
        <v>39897</v>
      </c>
      <c r="D443" s="54" t="s">
        <v>246</v>
      </c>
      <c r="E443" s="54">
        <v>40</v>
      </c>
      <c r="F443" s="54" t="s">
        <v>357</v>
      </c>
    </row>
    <row r="444" spans="1:6" ht="14.25">
      <c r="A444" s="54">
        <f t="shared" si="10"/>
        <v>3</v>
      </c>
      <c r="B444" s="54" t="s">
        <v>239</v>
      </c>
      <c r="C444" s="53">
        <v>39897</v>
      </c>
      <c r="D444" s="54" t="s">
        <v>240</v>
      </c>
      <c r="E444" s="54">
        <v>72</v>
      </c>
      <c r="F444" s="54" t="s">
        <v>357</v>
      </c>
    </row>
    <row r="445" spans="1:6" ht="14.25">
      <c r="A445" s="54">
        <f t="shared" si="10"/>
        <v>3</v>
      </c>
      <c r="B445" s="54" t="s">
        <v>241</v>
      </c>
      <c r="C445" s="53">
        <v>39897</v>
      </c>
      <c r="D445" s="54" t="s">
        <v>247</v>
      </c>
      <c r="E445" s="54">
        <v>34</v>
      </c>
      <c r="F445" s="54" t="s">
        <v>357</v>
      </c>
    </row>
    <row r="446" spans="1:6" ht="14.25">
      <c r="A446" s="54">
        <f t="shared" si="10"/>
        <v>3</v>
      </c>
      <c r="B446" s="54" t="s">
        <v>241</v>
      </c>
      <c r="C446" s="53">
        <v>39897</v>
      </c>
      <c r="D446" s="54" t="s">
        <v>247</v>
      </c>
      <c r="E446" s="54">
        <v>1857</v>
      </c>
      <c r="F446" s="54" t="s">
        <v>357</v>
      </c>
    </row>
    <row r="447" spans="1:6" ht="14.25">
      <c r="A447" s="54">
        <f t="shared" si="10"/>
        <v>3</v>
      </c>
      <c r="B447" s="54" t="s">
        <v>237</v>
      </c>
      <c r="C447" s="53">
        <v>39897</v>
      </c>
      <c r="D447" s="54" t="s">
        <v>252</v>
      </c>
      <c r="E447" s="54">
        <v>172</v>
      </c>
      <c r="F447" s="54" t="s">
        <v>357</v>
      </c>
    </row>
    <row r="448" spans="1:6" ht="14.25">
      <c r="A448" s="54">
        <f t="shared" si="10"/>
        <v>3</v>
      </c>
      <c r="B448" s="54" t="s">
        <v>237</v>
      </c>
      <c r="C448" s="53">
        <v>39897</v>
      </c>
      <c r="D448" s="54" t="s">
        <v>252</v>
      </c>
      <c r="E448" s="54">
        <v>487</v>
      </c>
      <c r="F448" s="54" t="s">
        <v>357</v>
      </c>
    </row>
    <row r="449" spans="1:6" ht="14.25">
      <c r="A449" s="54">
        <f t="shared" si="10"/>
        <v>3</v>
      </c>
      <c r="B449" s="54" t="s">
        <v>239</v>
      </c>
      <c r="C449" s="53">
        <v>39898</v>
      </c>
      <c r="D449" s="54" t="s">
        <v>240</v>
      </c>
      <c r="E449" s="54">
        <v>52</v>
      </c>
      <c r="F449" s="54" t="s">
        <v>357</v>
      </c>
    </row>
    <row r="450" spans="1:6" ht="14.25">
      <c r="A450" s="54">
        <f t="shared" si="10"/>
        <v>3</v>
      </c>
      <c r="B450" s="54" t="s">
        <v>239</v>
      </c>
      <c r="C450" s="53">
        <v>39898</v>
      </c>
      <c r="D450" s="54" t="s">
        <v>254</v>
      </c>
      <c r="E450" s="54">
        <v>130</v>
      </c>
      <c r="F450" s="54" t="s">
        <v>357</v>
      </c>
    </row>
    <row r="451" spans="1:6" ht="14.25">
      <c r="A451" s="54">
        <f t="shared" si="10"/>
        <v>3</v>
      </c>
      <c r="B451" s="54" t="s">
        <v>239</v>
      </c>
      <c r="C451" s="53">
        <v>39899</v>
      </c>
      <c r="D451" s="54" t="s">
        <v>254</v>
      </c>
      <c r="E451" s="54">
        <v>130</v>
      </c>
      <c r="F451" s="54" t="s">
        <v>357</v>
      </c>
    </row>
    <row r="452" spans="1:6" ht="14.25">
      <c r="A452" s="54">
        <f t="shared" si="10"/>
        <v>3</v>
      </c>
      <c r="B452" s="54" t="s">
        <v>239</v>
      </c>
      <c r="C452" s="53">
        <v>39899</v>
      </c>
      <c r="D452" s="54" t="s">
        <v>240</v>
      </c>
      <c r="E452" s="54">
        <v>60</v>
      </c>
      <c r="F452" s="54" t="s">
        <v>357</v>
      </c>
    </row>
    <row r="453" spans="1:6" ht="14.25">
      <c r="A453" s="54">
        <f t="shared" si="10"/>
        <v>3</v>
      </c>
      <c r="B453" s="54" t="s">
        <v>239</v>
      </c>
      <c r="C453" s="53">
        <v>39902</v>
      </c>
      <c r="D453" s="54" t="s">
        <v>240</v>
      </c>
      <c r="E453" s="54">
        <v>150</v>
      </c>
      <c r="F453" s="54" t="s">
        <v>357</v>
      </c>
    </row>
    <row r="454" spans="1:6" ht="14.25">
      <c r="A454" s="54">
        <f t="shared" si="10"/>
        <v>3</v>
      </c>
      <c r="B454" s="54" t="s">
        <v>245</v>
      </c>
      <c r="C454" s="53">
        <v>39902</v>
      </c>
      <c r="D454" s="54" t="s">
        <v>246</v>
      </c>
      <c r="E454" s="54">
        <v>200</v>
      </c>
      <c r="F454" s="54" t="s">
        <v>357</v>
      </c>
    </row>
    <row r="455" spans="1:6" ht="14.25">
      <c r="A455" s="54">
        <f t="shared" si="10"/>
        <v>3</v>
      </c>
      <c r="B455" s="54" t="s">
        <v>245</v>
      </c>
      <c r="C455" s="53">
        <v>39902</v>
      </c>
      <c r="D455" s="54" t="s">
        <v>250</v>
      </c>
      <c r="E455" s="54">
        <v>4500</v>
      </c>
      <c r="F455" s="54" t="s">
        <v>357</v>
      </c>
    </row>
    <row r="456" spans="1:6" ht="14.25">
      <c r="A456" s="54">
        <f t="shared" si="10"/>
        <v>3</v>
      </c>
      <c r="B456" s="54" t="s">
        <v>239</v>
      </c>
      <c r="C456" s="53">
        <v>39903</v>
      </c>
      <c r="D456" s="54" t="s">
        <v>240</v>
      </c>
      <c r="E456" s="54">
        <v>110</v>
      </c>
      <c r="F456" s="54" t="s">
        <v>357</v>
      </c>
    </row>
    <row r="457" spans="1:6" ht="14.25">
      <c r="A457" s="54">
        <f>MONTH(C457)</f>
        <v>3</v>
      </c>
      <c r="B457" s="54" t="s">
        <v>239</v>
      </c>
      <c r="C457" s="53">
        <v>39903</v>
      </c>
      <c r="D457" s="54" t="s">
        <v>240</v>
      </c>
      <c r="E457" s="54">
        <v>128</v>
      </c>
      <c r="F457" s="54" t="s">
        <v>356</v>
      </c>
    </row>
    <row r="458" spans="1:6" ht="14.25">
      <c r="A458" s="54">
        <f>MONTH(C458)</f>
        <v>3</v>
      </c>
      <c r="B458" s="54" t="s">
        <v>239</v>
      </c>
      <c r="C458" s="53">
        <v>39903</v>
      </c>
      <c r="D458" s="54" t="s">
        <v>240</v>
      </c>
      <c r="E458" s="54">
        <v>12</v>
      </c>
      <c r="F458" s="54" t="s">
        <v>356</v>
      </c>
    </row>
    <row r="459" spans="1:6" ht="14.25">
      <c r="A459" s="54">
        <f>MONTH(C459)</f>
        <v>3</v>
      </c>
      <c r="B459" s="54" t="s">
        <v>239</v>
      </c>
      <c r="C459" s="53">
        <v>39903</v>
      </c>
      <c r="D459" s="54" t="s">
        <v>240</v>
      </c>
      <c r="E459" s="54">
        <v>22</v>
      </c>
      <c r="F459" s="54" t="s">
        <v>356</v>
      </c>
    </row>
    <row r="460" spans="1:6" ht="14.25">
      <c r="A460" s="54">
        <f>MONTH(C460)</f>
        <v>3</v>
      </c>
      <c r="B460" s="54" t="s">
        <v>249</v>
      </c>
      <c r="C460" s="53">
        <v>39903</v>
      </c>
      <c r="D460" s="54" t="s">
        <v>249</v>
      </c>
      <c r="E460" s="54">
        <v>500</v>
      </c>
      <c r="F460" s="54" t="s">
        <v>356</v>
      </c>
    </row>
    <row r="461" spans="1:6" ht="14.25">
      <c r="A461" s="54">
        <f t="shared" si="10"/>
        <v>4</v>
      </c>
      <c r="B461" s="54" t="s">
        <v>239</v>
      </c>
      <c r="C461" s="53">
        <v>39905</v>
      </c>
      <c r="D461" s="54" t="s">
        <v>240</v>
      </c>
      <c r="E461" s="54">
        <v>67</v>
      </c>
      <c r="F461" s="54" t="s">
        <v>357</v>
      </c>
    </row>
    <row r="462" spans="1:6" ht="14.25">
      <c r="A462" s="54">
        <f t="shared" si="10"/>
        <v>4</v>
      </c>
      <c r="B462" s="54" t="s">
        <v>239</v>
      </c>
      <c r="C462" s="53">
        <v>39905</v>
      </c>
      <c r="D462" s="54" t="s">
        <v>240</v>
      </c>
      <c r="E462" s="54">
        <v>385</v>
      </c>
      <c r="F462" s="54" t="s">
        <v>357</v>
      </c>
    </row>
    <row r="463" spans="1:6" ht="14.25">
      <c r="A463" s="54">
        <f t="shared" si="10"/>
        <v>4</v>
      </c>
      <c r="B463" s="54" t="s">
        <v>243</v>
      </c>
      <c r="C463" s="53">
        <v>39906</v>
      </c>
      <c r="D463" s="54" t="s">
        <v>244</v>
      </c>
      <c r="E463" s="54">
        <v>20</v>
      </c>
      <c r="F463" s="54" t="s">
        <v>357</v>
      </c>
    </row>
    <row r="464" spans="1:6" ht="14.25">
      <c r="A464" s="54">
        <f t="shared" si="10"/>
        <v>4</v>
      </c>
      <c r="B464" s="54" t="s">
        <v>239</v>
      </c>
      <c r="C464" s="53">
        <v>39906</v>
      </c>
      <c r="D464" s="54" t="s">
        <v>240</v>
      </c>
      <c r="E464" s="54">
        <v>60</v>
      </c>
      <c r="F464" s="54" t="s">
        <v>357</v>
      </c>
    </row>
    <row r="465" spans="1:6" ht="14.25">
      <c r="A465" s="54">
        <f>MONTH(C465)</f>
        <v>4</v>
      </c>
      <c r="B465" s="54" t="s">
        <v>249</v>
      </c>
      <c r="C465" s="53">
        <v>39906</v>
      </c>
      <c r="D465" s="54" t="s">
        <v>249</v>
      </c>
      <c r="E465" s="54">
        <v>920</v>
      </c>
      <c r="F465" s="54" t="s">
        <v>356</v>
      </c>
    </row>
    <row r="466" spans="1:6" ht="14.25">
      <c r="A466" s="54">
        <f>MONTH(C466)</f>
        <v>4</v>
      </c>
      <c r="B466" s="54" t="s">
        <v>249</v>
      </c>
      <c r="C466" s="53">
        <v>39906</v>
      </c>
      <c r="D466" s="54" t="s">
        <v>249</v>
      </c>
      <c r="E466" s="54">
        <v>70</v>
      </c>
      <c r="F466" s="54" t="s">
        <v>356</v>
      </c>
    </row>
    <row r="467" spans="1:6" ht="14.25">
      <c r="A467" s="54">
        <f t="shared" si="10"/>
        <v>4</v>
      </c>
      <c r="B467" s="54" t="s">
        <v>245</v>
      </c>
      <c r="C467" s="53">
        <v>39907</v>
      </c>
      <c r="D467" s="54" t="s">
        <v>246</v>
      </c>
      <c r="E467" s="54">
        <v>42</v>
      </c>
      <c r="F467" s="54" t="s">
        <v>357</v>
      </c>
    </row>
    <row r="468" spans="1:6" ht="14.25">
      <c r="A468" s="54">
        <f t="shared" si="10"/>
        <v>4</v>
      </c>
      <c r="B468" s="54" t="s">
        <v>239</v>
      </c>
      <c r="C468" s="53">
        <v>39907</v>
      </c>
      <c r="D468" s="54" t="s">
        <v>240</v>
      </c>
      <c r="E468" s="54">
        <v>55</v>
      </c>
      <c r="F468" s="54" t="s">
        <v>357</v>
      </c>
    </row>
    <row r="469" spans="1:6" ht="14.25">
      <c r="A469" s="54">
        <f t="shared" si="10"/>
        <v>4</v>
      </c>
      <c r="B469" s="54" t="s">
        <v>239</v>
      </c>
      <c r="C469" s="53">
        <v>39907</v>
      </c>
      <c r="D469" s="54" t="s">
        <v>254</v>
      </c>
      <c r="E469" s="54">
        <v>130</v>
      </c>
      <c r="F469" s="54" t="s">
        <v>357</v>
      </c>
    </row>
    <row r="470" spans="1:6" ht="14.25">
      <c r="A470" s="54">
        <f t="shared" si="10"/>
        <v>4</v>
      </c>
      <c r="B470" s="54" t="s">
        <v>239</v>
      </c>
      <c r="C470" s="53">
        <v>39909</v>
      </c>
      <c r="D470" s="54" t="s">
        <v>240</v>
      </c>
      <c r="E470" s="54">
        <v>110</v>
      </c>
      <c r="F470" s="54" t="s">
        <v>357</v>
      </c>
    </row>
    <row r="471" spans="1:6" ht="14.25">
      <c r="A471" s="54">
        <f t="shared" si="10"/>
        <v>4</v>
      </c>
      <c r="B471" s="54" t="s">
        <v>237</v>
      </c>
      <c r="C471" s="53">
        <v>39909</v>
      </c>
      <c r="D471" s="54" t="s">
        <v>252</v>
      </c>
      <c r="E471" s="54">
        <v>229</v>
      </c>
      <c r="F471" s="54" t="s">
        <v>357</v>
      </c>
    </row>
    <row r="472" spans="1:6" ht="14.25">
      <c r="A472" s="54">
        <f t="shared" si="10"/>
        <v>4</v>
      </c>
      <c r="B472" s="54" t="s">
        <v>245</v>
      </c>
      <c r="C472" s="53">
        <v>39909</v>
      </c>
      <c r="D472" s="54" t="s">
        <v>258</v>
      </c>
      <c r="E472" s="54">
        <v>1500</v>
      </c>
      <c r="F472" s="54" t="s">
        <v>357</v>
      </c>
    </row>
    <row r="473" spans="1:6" ht="14.25">
      <c r="A473" s="54">
        <f>MONTH(C473)</f>
        <v>4</v>
      </c>
      <c r="B473" s="54" t="s">
        <v>245</v>
      </c>
      <c r="C473" s="53">
        <v>39909</v>
      </c>
      <c r="D473" s="54" t="s">
        <v>250</v>
      </c>
      <c r="E473" s="54">
        <v>432</v>
      </c>
      <c r="F473" s="54" t="s">
        <v>356</v>
      </c>
    </row>
    <row r="474" spans="1:6" ht="14.25">
      <c r="A474" s="54">
        <f>MONTH(C474)</f>
        <v>4</v>
      </c>
      <c r="B474" s="54" t="s">
        <v>245</v>
      </c>
      <c r="C474" s="53">
        <v>39909</v>
      </c>
      <c r="D474" s="54" t="s">
        <v>250</v>
      </c>
      <c r="E474" s="54">
        <v>3361</v>
      </c>
      <c r="F474" s="54" t="s">
        <v>356</v>
      </c>
    </row>
    <row r="475" spans="1:6" ht="14.25">
      <c r="A475" s="54">
        <f t="shared" si="10"/>
        <v>4</v>
      </c>
      <c r="B475" s="54" t="s">
        <v>239</v>
      </c>
      <c r="C475" s="53">
        <v>39910</v>
      </c>
      <c r="D475" s="54" t="s">
        <v>240</v>
      </c>
      <c r="E475" s="54">
        <v>120</v>
      </c>
      <c r="F475" s="54" t="s">
        <v>357</v>
      </c>
    </row>
    <row r="476" spans="1:6" ht="14.25">
      <c r="A476" s="54">
        <f t="shared" si="10"/>
        <v>4</v>
      </c>
      <c r="B476" s="54" t="s">
        <v>245</v>
      </c>
      <c r="C476" s="53">
        <v>39910</v>
      </c>
      <c r="D476" s="54" t="s">
        <v>246</v>
      </c>
      <c r="E476" s="54">
        <v>50</v>
      </c>
      <c r="F476" s="54" t="s">
        <v>357</v>
      </c>
    </row>
    <row r="477" spans="1:6" ht="14.25">
      <c r="A477" s="54">
        <f t="shared" si="10"/>
        <v>4</v>
      </c>
      <c r="B477" s="54" t="s">
        <v>241</v>
      </c>
      <c r="C477" s="53">
        <v>39910</v>
      </c>
      <c r="D477" s="54" t="s">
        <v>259</v>
      </c>
      <c r="E477" s="54">
        <v>5980</v>
      </c>
      <c r="F477" s="54" t="s">
        <v>357</v>
      </c>
    </row>
    <row r="478" spans="1:6" ht="14.25">
      <c r="A478" s="54">
        <f t="shared" si="10"/>
        <v>4</v>
      </c>
      <c r="B478" s="54" t="s">
        <v>239</v>
      </c>
      <c r="C478" s="53">
        <v>39910</v>
      </c>
      <c r="D478" s="54" t="s">
        <v>254</v>
      </c>
      <c r="E478" s="54">
        <v>290</v>
      </c>
      <c r="F478" s="54" t="s">
        <v>357</v>
      </c>
    </row>
    <row r="479" spans="1:6" ht="14.25">
      <c r="A479" s="54">
        <f t="shared" si="10"/>
        <v>4</v>
      </c>
      <c r="B479" s="54" t="s">
        <v>245</v>
      </c>
      <c r="C479" s="53">
        <v>39911</v>
      </c>
      <c r="D479" s="54" t="s">
        <v>246</v>
      </c>
      <c r="E479" s="54">
        <v>50</v>
      </c>
      <c r="F479" s="54" t="s">
        <v>357</v>
      </c>
    </row>
    <row r="480" spans="1:6" ht="14.25">
      <c r="A480" s="54">
        <f t="shared" si="10"/>
        <v>4</v>
      </c>
      <c r="B480" s="54" t="s">
        <v>241</v>
      </c>
      <c r="C480" s="53">
        <v>39911</v>
      </c>
      <c r="D480" s="54" t="s">
        <v>259</v>
      </c>
      <c r="E480" s="54">
        <v>1150</v>
      </c>
      <c r="F480" s="54" t="s">
        <v>357</v>
      </c>
    </row>
    <row r="481" spans="1:6" ht="14.25">
      <c r="A481" s="54">
        <f t="shared" si="10"/>
        <v>4</v>
      </c>
      <c r="B481" s="54" t="s">
        <v>239</v>
      </c>
      <c r="C481" s="53">
        <v>39911</v>
      </c>
      <c r="D481" s="54" t="s">
        <v>254</v>
      </c>
      <c r="E481" s="54">
        <v>100</v>
      </c>
      <c r="F481" s="54" t="s">
        <v>357</v>
      </c>
    </row>
    <row r="482" spans="1:6" ht="14.25">
      <c r="A482" s="54">
        <f t="shared" si="10"/>
        <v>4</v>
      </c>
      <c r="B482" s="54" t="s">
        <v>241</v>
      </c>
      <c r="C482" s="53">
        <v>39912</v>
      </c>
      <c r="D482" s="54" t="s">
        <v>247</v>
      </c>
      <c r="E482" s="54">
        <v>450</v>
      </c>
      <c r="F482" s="54" t="s">
        <v>357</v>
      </c>
    </row>
    <row r="483" spans="1:6" ht="14.25">
      <c r="A483" s="54">
        <f t="shared" si="10"/>
        <v>4</v>
      </c>
      <c r="B483" s="54" t="s">
        <v>241</v>
      </c>
      <c r="C483" s="53">
        <v>39912</v>
      </c>
      <c r="D483" s="54" t="s">
        <v>247</v>
      </c>
      <c r="E483" s="54">
        <v>112</v>
      </c>
      <c r="F483" s="54" t="s">
        <v>357</v>
      </c>
    </row>
    <row r="484" spans="1:6" ht="14.25">
      <c r="A484" s="54">
        <f t="shared" si="10"/>
        <v>4</v>
      </c>
      <c r="B484" s="54" t="s">
        <v>239</v>
      </c>
      <c r="C484" s="53">
        <v>39912</v>
      </c>
      <c r="D484" s="54" t="s">
        <v>254</v>
      </c>
      <c r="E484" s="54">
        <v>120</v>
      </c>
      <c r="F484" s="54" t="s">
        <v>357</v>
      </c>
    </row>
    <row r="485" spans="1:6" ht="14.25">
      <c r="A485" s="54">
        <f t="shared" si="10"/>
        <v>4</v>
      </c>
      <c r="B485" s="54" t="s">
        <v>239</v>
      </c>
      <c r="C485" s="53">
        <v>39913</v>
      </c>
      <c r="D485" s="54" t="s">
        <v>254</v>
      </c>
      <c r="E485" s="54">
        <v>195</v>
      </c>
      <c r="F485" s="54" t="s">
        <v>357</v>
      </c>
    </row>
    <row r="486" spans="1:6" ht="14.25">
      <c r="A486" s="54">
        <f t="shared" si="10"/>
        <v>4</v>
      </c>
      <c r="B486" s="54" t="s">
        <v>239</v>
      </c>
      <c r="C486" s="53">
        <v>39913</v>
      </c>
      <c r="D486" s="54" t="s">
        <v>240</v>
      </c>
      <c r="E486" s="54">
        <v>120</v>
      </c>
      <c r="F486" s="54" t="s">
        <v>357</v>
      </c>
    </row>
    <row r="487" spans="1:6" ht="14.25">
      <c r="A487" s="54">
        <f t="shared" si="10"/>
        <v>4</v>
      </c>
      <c r="B487" s="54" t="s">
        <v>245</v>
      </c>
      <c r="C487" s="53">
        <v>39913</v>
      </c>
      <c r="D487" s="54" t="s">
        <v>253</v>
      </c>
      <c r="E487" s="54">
        <v>200</v>
      </c>
      <c r="F487" s="54" t="s">
        <v>357</v>
      </c>
    </row>
    <row r="488" spans="1:6" ht="14.25">
      <c r="A488" s="54">
        <f>MONTH(C488)</f>
        <v>4</v>
      </c>
      <c r="B488" s="54" t="s">
        <v>239</v>
      </c>
      <c r="C488" s="53">
        <v>39914</v>
      </c>
      <c r="D488" s="54" t="s">
        <v>240</v>
      </c>
      <c r="E488" s="54">
        <v>45</v>
      </c>
      <c r="F488" s="54" t="s">
        <v>357</v>
      </c>
    </row>
    <row r="489" spans="1:6" ht="14.25">
      <c r="A489" s="54">
        <f>MONTH(C489)</f>
        <v>4</v>
      </c>
      <c r="B489" s="54" t="s">
        <v>249</v>
      </c>
      <c r="C489" s="53">
        <v>39914</v>
      </c>
      <c r="D489" s="54" t="s">
        <v>249</v>
      </c>
      <c r="E489" s="54">
        <v>500</v>
      </c>
      <c r="F489" s="54" t="s">
        <v>356</v>
      </c>
    </row>
    <row r="490" spans="1:6" ht="14.25">
      <c r="A490" s="54">
        <f>MONTH(C490)</f>
        <v>4</v>
      </c>
      <c r="B490" s="54" t="s">
        <v>245</v>
      </c>
      <c r="C490" s="53">
        <v>39915</v>
      </c>
      <c r="D490" s="54" t="s">
        <v>246</v>
      </c>
      <c r="E490" s="54">
        <v>882</v>
      </c>
      <c r="F490" s="54" t="s">
        <v>356</v>
      </c>
    </row>
    <row r="491" spans="1:6" ht="14.25">
      <c r="A491" s="54">
        <f>MONTH(C491)</f>
        <v>4</v>
      </c>
      <c r="B491" s="54" t="s">
        <v>245</v>
      </c>
      <c r="C491" s="53">
        <v>39915</v>
      </c>
      <c r="D491" s="54" t="s">
        <v>246</v>
      </c>
      <c r="E491" s="54">
        <v>980</v>
      </c>
      <c r="F491" s="54" t="s">
        <v>357</v>
      </c>
    </row>
    <row r="492" spans="1:6" ht="14.25">
      <c r="A492" s="54">
        <f t="shared" si="10"/>
        <v>4</v>
      </c>
      <c r="B492" s="54" t="s">
        <v>239</v>
      </c>
      <c r="C492" s="53">
        <v>39917</v>
      </c>
      <c r="D492" s="54" t="s">
        <v>254</v>
      </c>
      <c r="E492" s="54">
        <v>170</v>
      </c>
      <c r="F492" s="54" t="s">
        <v>357</v>
      </c>
    </row>
    <row r="493" spans="1:6" ht="14.25">
      <c r="A493" s="54">
        <f t="shared" si="10"/>
        <v>4</v>
      </c>
      <c r="B493" s="54" t="s">
        <v>239</v>
      </c>
      <c r="C493" s="53">
        <v>39918</v>
      </c>
      <c r="D493" s="54" t="s">
        <v>254</v>
      </c>
      <c r="E493" s="54">
        <v>125</v>
      </c>
      <c r="F493" s="54" t="s">
        <v>357</v>
      </c>
    </row>
    <row r="494" spans="1:6" ht="14.25">
      <c r="A494" s="54">
        <f t="shared" si="10"/>
        <v>4</v>
      </c>
      <c r="B494" s="54" t="s">
        <v>245</v>
      </c>
      <c r="C494" s="53">
        <v>39918</v>
      </c>
      <c r="D494" s="54" t="s">
        <v>246</v>
      </c>
      <c r="E494" s="54">
        <v>50</v>
      </c>
      <c r="F494" s="54" t="s">
        <v>357</v>
      </c>
    </row>
    <row r="495" spans="1:6" ht="14.25">
      <c r="A495" s="54">
        <f t="shared" ref="A495:A532" si="11">MONTH(C495)</f>
        <v>4</v>
      </c>
      <c r="B495" s="54" t="s">
        <v>241</v>
      </c>
      <c r="C495" s="53">
        <v>39918</v>
      </c>
      <c r="D495" s="54" t="s">
        <v>259</v>
      </c>
      <c r="E495" s="54">
        <v>370</v>
      </c>
      <c r="F495" s="54" t="s">
        <v>357</v>
      </c>
    </row>
    <row r="496" spans="1:6" ht="14.25">
      <c r="A496" s="54">
        <f t="shared" si="11"/>
        <v>4</v>
      </c>
      <c r="B496" s="54" t="s">
        <v>239</v>
      </c>
      <c r="C496" s="53">
        <v>39918</v>
      </c>
      <c r="D496" s="54" t="s">
        <v>254</v>
      </c>
      <c r="E496" s="54">
        <v>299</v>
      </c>
      <c r="F496" s="54" t="s">
        <v>357</v>
      </c>
    </row>
    <row r="497" spans="1:6" ht="14.25">
      <c r="A497" s="54">
        <f t="shared" si="11"/>
        <v>4</v>
      </c>
      <c r="B497" s="54" t="s">
        <v>239</v>
      </c>
      <c r="C497" s="53">
        <v>39918</v>
      </c>
      <c r="D497" s="54" t="s">
        <v>240</v>
      </c>
      <c r="E497" s="54">
        <v>34</v>
      </c>
      <c r="F497" s="54" t="s">
        <v>357</v>
      </c>
    </row>
    <row r="498" spans="1:6" ht="14.25">
      <c r="A498" s="54">
        <f t="shared" si="11"/>
        <v>4</v>
      </c>
      <c r="B498" s="54" t="s">
        <v>245</v>
      </c>
      <c r="C498" s="53">
        <v>39918</v>
      </c>
      <c r="D498" s="54" t="s">
        <v>253</v>
      </c>
      <c r="E498" s="54">
        <v>500</v>
      </c>
      <c r="F498" s="54" t="s">
        <v>357</v>
      </c>
    </row>
    <row r="499" spans="1:6" ht="14.25">
      <c r="A499" s="54">
        <f t="shared" si="11"/>
        <v>4</v>
      </c>
      <c r="B499" s="54" t="s">
        <v>243</v>
      </c>
      <c r="C499" s="53">
        <v>39918</v>
      </c>
      <c r="D499" s="54" t="s">
        <v>251</v>
      </c>
      <c r="E499" s="54">
        <v>150</v>
      </c>
      <c r="F499" s="54" t="s">
        <v>357</v>
      </c>
    </row>
    <row r="500" spans="1:6" ht="14.25">
      <c r="A500" s="54">
        <f>MONTH(C500)</f>
        <v>4</v>
      </c>
      <c r="B500" s="54" t="s">
        <v>245</v>
      </c>
      <c r="C500" s="53">
        <v>39918</v>
      </c>
      <c r="D500" s="54" t="s">
        <v>250</v>
      </c>
      <c r="E500" s="54">
        <v>22500</v>
      </c>
      <c r="F500" s="54" t="s">
        <v>356</v>
      </c>
    </row>
    <row r="501" spans="1:6" ht="14.25">
      <c r="A501" s="54">
        <f>MONTH(C501)</f>
        <v>4</v>
      </c>
      <c r="B501" s="54" t="s">
        <v>245</v>
      </c>
      <c r="C501" s="53">
        <v>39918</v>
      </c>
      <c r="D501" s="54" t="s">
        <v>258</v>
      </c>
      <c r="E501" s="54">
        <v>500</v>
      </c>
      <c r="F501" s="54" t="s">
        <v>356</v>
      </c>
    </row>
    <row r="502" spans="1:6" ht="14.25">
      <c r="A502" s="54">
        <f>MONTH(C502)</f>
        <v>4</v>
      </c>
      <c r="B502" s="54" t="s">
        <v>239</v>
      </c>
      <c r="C502" s="53">
        <v>39919</v>
      </c>
      <c r="D502" s="54" t="s">
        <v>240</v>
      </c>
      <c r="E502" s="54">
        <v>200</v>
      </c>
      <c r="F502" s="54" t="s">
        <v>356</v>
      </c>
    </row>
    <row r="503" spans="1:6" ht="14.25">
      <c r="A503" s="54">
        <f t="shared" si="11"/>
        <v>4</v>
      </c>
      <c r="B503" s="54" t="s">
        <v>239</v>
      </c>
      <c r="C503" s="53">
        <v>39919</v>
      </c>
      <c r="D503" s="54" t="s">
        <v>254</v>
      </c>
      <c r="E503" s="54">
        <v>125</v>
      </c>
      <c r="F503" s="54" t="s">
        <v>357</v>
      </c>
    </row>
    <row r="504" spans="1:6" ht="14.25">
      <c r="A504" s="54">
        <f t="shared" si="11"/>
        <v>4</v>
      </c>
      <c r="B504" s="54" t="s">
        <v>243</v>
      </c>
      <c r="C504" s="53">
        <v>39919</v>
      </c>
      <c r="D504" s="54" t="s">
        <v>244</v>
      </c>
      <c r="E504" s="54">
        <v>250</v>
      </c>
      <c r="F504" s="54" t="s">
        <v>357</v>
      </c>
    </row>
    <row r="505" spans="1:6" ht="14.25">
      <c r="A505" s="54">
        <f t="shared" si="11"/>
        <v>4</v>
      </c>
      <c r="B505" s="54" t="s">
        <v>243</v>
      </c>
      <c r="C505" s="53">
        <v>39919</v>
      </c>
      <c r="D505" s="54" t="s">
        <v>251</v>
      </c>
      <c r="E505" s="54">
        <v>150</v>
      </c>
      <c r="F505" s="54" t="s">
        <v>357</v>
      </c>
    </row>
    <row r="506" spans="1:6" ht="14.25">
      <c r="A506" s="54">
        <f t="shared" si="11"/>
        <v>4</v>
      </c>
      <c r="B506" s="54" t="s">
        <v>241</v>
      </c>
      <c r="C506" s="53">
        <v>39920</v>
      </c>
      <c r="D506" s="54" t="s">
        <v>259</v>
      </c>
      <c r="E506" s="54">
        <v>1500</v>
      </c>
      <c r="F506" s="54" t="s">
        <v>357</v>
      </c>
    </row>
    <row r="507" spans="1:6" ht="14.25">
      <c r="A507" s="54">
        <f t="shared" si="11"/>
        <v>4</v>
      </c>
      <c r="B507" s="54" t="s">
        <v>239</v>
      </c>
      <c r="C507" s="53">
        <v>39921</v>
      </c>
      <c r="D507" s="54" t="s">
        <v>240</v>
      </c>
      <c r="E507" s="54">
        <v>260</v>
      </c>
      <c r="F507" s="54" t="s">
        <v>356</v>
      </c>
    </row>
    <row r="508" spans="1:6" ht="14.25">
      <c r="A508" s="54">
        <f t="shared" si="11"/>
        <v>4</v>
      </c>
      <c r="B508" s="54" t="s">
        <v>239</v>
      </c>
      <c r="C508" s="53">
        <v>39921</v>
      </c>
      <c r="D508" s="54" t="s">
        <v>240</v>
      </c>
      <c r="E508" s="54">
        <v>101</v>
      </c>
      <c r="F508" s="54" t="s">
        <v>356</v>
      </c>
    </row>
    <row r="509" spans="1:6" ht="14.25">
      <c r="A509" s="54">
        <f t="shared" si="11"/>
        <v>4</v>
      </c>
      <c r="B509" s="54" t="s">
        <v>239</v>
      </c>
      <c r="C509" s="53">
        <v>39921</v>
      </c>
      <c r="D509" s="54" t="s">
        <v>240</v>
      </c>
      <c r="E509" s="54">
        <v>36</v>
      </c>
      <c r="F509" s="54" t="s">
        <v>356</v>
      </c>
    </row>
    <row r="510" spans="1:6" ht="14.25">
      <c r="A510" s="54">
        <f t="shared" si="11"/>
        <v>4</v>
      </c>
      <c r="B510" s="54" t="s">
        <v>239</v>
      </c>
      <c r="C510" s="53">
        <v>39921</v>
      </c>
      <c r="D510" s="54" t="s">
        <v>240</v>
      </c>
      <c r="E510" s="54">
        <v>134</v>
      </c>
      <c r="F510" s="54" t="s">
        <v>356</v>
      </c>
    </row>
    <row r="511" spans="1:6" ht="14.25">
      <c r="A511" s="54">
        <f t="shared" si="11"/>
        <v>4</v>
      </c>
      <c r="B511" s="54" t="s">
        <v>239</v>
      </c>
      <c r="C511" s="53">
        <v>39921</v>
      </c>
      <c r="D511" s="54" t="s">
        <v>240</v>
      </c>
      <c r="E511" s="54">
        <v>13</v>
      </c>
      <c r="F511" s="54" t="s">
        <v>356</v>
      </c>
    </row>
    <row r="512" spans="1:6" ht="14.25">
      <c r="A512" s="54">
        <f t="shared" si="11"/>
        <v>4</v>
      </c>
      <c r="B512" s="54" t="s">
        <v>243</v>
      </c>
      <c r="C512" s="53">
        <v>39922</v>
      </c>
      <c r="D512" s="54" t="s">
        <v>251</v>
      </c>
      <c r="E512" s="54">
        <v>1000</v>
      </c>
      <c r="F512" s="54" t="s">
        <v>356</v>
      </c>
    </row>
    <row r="513" spans="1:6" ht="14.25">
      <c r="A513" s="54">
        <f t="shared" si="11"/>
        <v>4</v>
      </c>
      <c r="B513" s="54" t="s">
        <v>248</v>
      </c>
      <c r="C513" s="53">
        <v>39922</v>
      </c>
      <c r="D513" s="54" t="s">
        <v>248</v>
      </c>
      <c r="E513" s="54">
        <v>5100</v>
      </c>
      <c r="F513" s="54" t="s">
        <v>357</v>
      </c>
    </row>
    <row r="514" spans="1:6" ht="14.25">
      <c r="A514" s="54">
        <f t="shared" si="11"/>
        <v>4</v>
      </c>
      <c r="B514" s="54" t="s">
        <v>239</v>
      </c>
      <c r="C514" s="53">
        <v>39922</v>
      </c>
      <c r="D514" s="54" t="s">
        <v>240</v>
      </c>
      <c r="E514" s="54">
        <v>50</v>
      </c>
      <c r="F514" s="54" t="s">
        <v>357</v>
      </c>
    </row>
    <row r="515" spans="1:6" ht="14.25">
      <c r="A515" s="54">
        <f t="shared" si="11"/>
        <v>4</v>
      </c>
      <c r="B515" s="54" t="s">
        <v>239</v>
      </c>
      <c r="C515" s="53">
        <v>39923</v>
      </c>
      <c r="D515" s="54" t="s">
        <v>240</v>
      </c>
      <c r="E515" s="54">
        <v>47</v>
      </c>
      <c r="F515" s="54" t="s">
        <v>357</v>
      </c>
    </row>
    <row r="516" spans="1:6" ht="14.25">
      <c r="A516" s="54">
        <f t="shared" si="11"/>
        <v>4</v>
      </c>
      <c r="B516" s="54" t="s">
        <v>239</v>
      </c>
      <c r="C516" s="53">
        <v>39924</v>
      </c>
      <c r="D516" s="54" t="s">
        <v>240</v>
      </c>
      <c r="E516" s="54">
        <v>50</v>
      </c>
      <c r="F516" s="54" t="s">
        <v>357</v>
      </c>
    </row>
    <row r="517" spans="1:6" ht="14.25">
      <c r="A517" s="54">
        <f t="shared" si="11"/>
        <v>4</v>
      </c>
      <c r="B517" s="54" t="s">
        <v>239</v>
      </c>
      <c r="C517" s="53">
        <v>39924</v>
      </c>
      <c r="D517" s="54" t="s">
        <v>240</v>
      </c>
      <c r="E517" s="54">
        <v>60</v>
      </c>
      <c r="F517" s="54" t="s">
        <v>357</v>
      </c>
    </row>
    <row r="518" spans="1:6" ht="14.25">
      <c r="A518" s="54">
        <f t="shared" si="11"/>
        <v>4</v>
      </c>
      <c r="B518" s="54" t="s">
        <v>249</v>
      </c>
      <c r="C518" s="53">
        <v>39924</v>
      </c>
      <c r="D518" s="54" t="s">
        <v>249</v>
      </c>
      <c r="E518" s="54">
        <v>500</v>
      </c>
      <c r="F518" s="54" t="s">
        <v>356</v>
      </c>
    </row>
    <row r="519" spans="1:6" ht="14.25">
      <c r="A519" s="54">
        <f t="shared" si="11"/>
        <v>4</v>
      </c>
      <c r="B519" s="54" t="s">
        <v>237</v>
      </c>
      <c r="C519" s="53">
        <v>39924</v>
      </c>
      <c r="D519" s="54" t="s">
        <v>252</v>
      </c>
      <c r="E519" s="54">
        <v>584</v>
      </c>
      <c r="F519" s="54" t="s">
        <v>356</v>
      </c>
    </row>
    <row r="520" spans="1:6" ht="14.25">
      <c r="A520" s="54">
        <f t="shared" si="11"/>
        <v>4</v>
      </c>
      <c r="B520" s="54" t="s">
        <v>239</v>
      </c>
      <c r="C520" s="53">
        <v>39924</v>
      </c>
      <c r="D520" s="54" t="s">
        <v>240</v>
      </c>
      <c r="E520" s="54">
        <v>633</v>
      </c>
      <c r="F520" s="54" t="s">
        <v>356</v>
      </c>
    </row>
    <row r="521" spans="1:6" ht="14.25">
      <c r="A521" s="54">
        <f t="shared" si="11"/>
        <v>4</v>
      </c>
      <c r="B521" s="54" t="s">
        <v>237</v>
      </c>
      <c r="C521" s="53">
        <v>39924</v>
      </c>
      <c r="D521" s="54" t="s">
        <v>238</v>
      </c>
      <c r="E521" s="54">
        <v>5</v>
      </c>
      <c r="F521" s="54" t="s">
        <v>356</v>
      </c>
    </row>
    <row r="522" spans="1:6" ht="14.25">
      <c r="A522" s="54">
        <f t="shared" si="11"/>
        <v>4</v>
      </c>
      <c r="B522" s="54" t="s">
        <v>237</v>
      </c>
      <c r="C522" s="53">
        <v>39924</v>
      </c>
      <c r="D522" s="54" t="s">
        <v>238</v>
      </c>
      <c r="E522" s="54">
        <v>163</v>
      </c>
      <c r="F522" s="54" t="s">
        <v>356</v>
      </c>
    </row>
    <row r="523" spans="1:6" ht="14.25">
      <c r="A523" s="54">
        <f t="shared" si="11"/>
        <v>4</v>
      </c>
      <c r="B523" s="54" t="s">
        <v>237</v>
      </c>
      <c r="C523" s="53">
        <v>39924</v>
      </c>
      <c r="D523" s="54" t="s">
        <v>238</v>
      </c>
      <c r="E523" s="54">
        <v>43</v>
      </c>
      <c r="F523" s="54" t="s">
        <v>356</v>
      </c>
    </row>
    <row r="524" spans="1:6" ht="14.25">
      <c r="A524" s="54">
        <f t="shared" si="11"/>
        <v>4</v>
      </c>
      <c r="B524" s="54" t="s">
        <v>239</v>
      </c>
      <c r="C524" s="53">
        <v>39924</v>
      </c>
      <c r="D524" s="54" t="s">
        <v>240</v>
      </c>
      <c r="E524" s="54">
        <v>531</v>
      </c>
      <c r="F524" s="54" t="s">
        <v>356</v>
      </c>
    </row>
    <row r="525" spans="1:6" ht="14.25">
      <c r="A525" s="54">
        <f t="shared" si="11"/>
        <v>4</v>
      </c>
      <c r="B525" s="54" t="s">
        <v>239</v>
      </c>
      <c r="C525" s="53">
        <v>39924</v>
      </c>
      <c r="D525" s="54" t="s">
        <v>240</v>
      </c>
      <c r="E525" s="54">
        <v>132</v>
      </c>
      <c r="F525" s="54" t="s">
        <v>356</v>
      </c>
    </row>
    <row r="526" spans="1:6" ht="14.25">
      <c r="A526" s="54">
        <f t="shared" si="11"/>
        <v>4</v>
      </c>
      <c r="B526" s="54" t="s">
        <v>237</v>
      </c>
      <c r="C526" s="53">
        <v>39924</v>
      </c>
      <c r="D526" s="54" t="s">
        <v>238</v>
      </c>
      <c r="E526" s="54">
        <v>471</v>
      </c>
      <c r="F526" s="54" t="s">
        <v>356</v>
      </c>
    </row>
    <row r="527" spans="1:6" ht="14.25">
      <c r="A527" s="54">
        <f t="shared" si="11"/>
        <v>4</v>
      </c>
      <c r="B527" s="54" t="s">
        <v>239</v>
      </c>
      <c r="C527" s="53">
        <v>39924</v>
      </c>
      <c r="D527" s="54" t="s">
        <v>240</v>
      </c>
      <c r="E527" s="54">
        <v>111</v>
      </c>
      <c r="F527" s="54" t="s">
        <v>356</v>
      </c>
    </row>
    <row r="528" spans="1:6" ht="14.25">
      <c r="A528" s="54">
        <f t="shared" si="11"/>
        <v>4</v>
      </c>
      <c r="B528" s="54" t="s">
        <v>239</v>
      </c>
      <c r="C528" s="53">
        <v>39924</v>
      </c>
      <c r="D528" s="54" t="s">
        <v>240</v>
      </c>
      <c r="E528" s="54">
        <v>147</v>
      </c>
      <c r="F528" s="54" t="s">
        <v>356</v>
      </c>
    </row>
    <row r="529" spans="1:6" ht="14.25">
      <c r="A529" s="54">
        <f t="shared" si="11"/>
        <v>4</v>
      </c>
      <c r="B529" s="54" t="s">
        <v>239</v>
      </c>
      <c r="C529" s="53">
        <v>39924</v>
      </c>
      <c r="D529" s="54" t="s">
        <v>240</v>
      </c>
      <c r="E529" s="54">
        <v>290</v>
      </c>
      <c r="F529" s="54" t="s">
        <v>356</v>
      </c>
    </row>
    <row r="530" spans="1:6" ht="14.25">
      <c r="A530" s="54">
        <f t="shared" si="11"/>
        <v>4</v>
      </c>
      <c r="B530" s="54" t="s">
        <v>239</v>
      </c>
      <c r="C530" s="53">
        <v>39924</v>
      </c>
      <c r="D530" s="54" t="s">
        <v>240</v>
      </c>
      <c r="E530" s="54">
        <v>164</v>
      </c>
      <c r="F530" s="54" t="s">
        <v>356</v>
      </c>
    </row>
    <row r="531" spans="1:6" ht="14.25">
      <c r="A531" s="54">
        <f t="shared" si="11"/>
        <v>4</v>
      </c>
      <c r="B531" s="54" t="s">
        <v>237</v>
      </c>
      <c r="C531" s="53">
        <v>39924</v>
      </c>
      <c r="D531" s="54" t="s">
        <v>238</v>
      </c>
      <c r="E531" s="54">
        <v>99</v>
      </c>
      <c r="F531" s="54" t="s">
        <v>356</v>
      </c>
    </row>
    <row r="532" spans="1:6" ht="14.25">
      <c r="A532" s="54">
        <f t="shared" si="11"/>
        <v>4</v>
      </c>
      <c r="B532" s="54" t="s">
        <v>239</v>
      </c>
      <c r="C532" s="53">
        <v>39924</v>
      </c>
      <c r="D532" s="54" t="s">
        <v>240</v>
      </c>
      <c r="E532" s="54">
        <v>48</v>
      </c>
      <c r="F532" s="54" t="s">
        <v>356</v>
      </c>
    </row>
    <row r="533" spans="1:6" ht="14.25">
      <c r="A533" s="54">
        <f>MONTH(C533)</f>
        <v>4</v>
      </c>
      <c r="B533" s="54" t="s">
        <v>239</v>
      </c>
      <c r="C533" s="53">
        <v>39925</v>
      </c>
      <c r="D533" s="54" t="s">
        <v>240</v>
      </c>
      <c r="E533" s="54">
        <v>30</v>
      </c>
      <c r="F533" s="54" t="s">
        <v>357</v>
      </c>
    </row>
    <row r="534" spans="1:6" ht="14.25">
      <c r="A534" s="54">
        <f t="shared" ref="A534:A594" si="12">MONTH(C534)</f>
        <v>4</v>
      </c>
      <c r="B534" s="54" t="s">
        <v>239</v>
      </c>
      <c r="C534" s="53">
        <v>39926</v>
      </c>
      <c r="D534" s="54" t="s">
        <v>240</v>
      </c>
      <c r="E534" s="54">
        <v>30</v>
      </c>
      <c r="F534" s="54" t="s">
        <v>357</v>
      </c>
    </row>
    <row r="535" spans="1:6" ht="14.25">
      <c r="A535" s="54">
        <f t="shared" si="12"/>
        <v>4</v>
      </c>
      <c r="B535" s="54" t="s">
        <v>239</v>
      </c>
      <c r="C535" s="53">
        <v>39927</v>
      </c>
      <c r="D535" s="54" t="s">
        <v>240</v>
      </c>
      <c r="E535" s="54">
        <v>48</v>
      </c>
      <c r="F535" s="54" t="s">
        <v>357</v>
      </c>
    </row>
    <row r="536" spans="1:6" ht="14.25">
      <c r="A536" s="54">
        <f t="shared" si="12"/>
        <v>4</v>
      </c>
      <c r="B536" s="54" t="s">
        <v>245</v>
      </c>
      <c r="C536" s="53">
        <v>39929</v>
      </c>
      <c r="D536" s="54" t="s">
        <v>246</v>
      </c>
      <c r="E536" s="54">
        <v>40</v>
      </c>
      <c r="F536" s="54" t="s">
        <v>357</v>
      </c>
    </row>
    <row r="537" spans="1:6" ht="14.25">
      <c r="A537" s="54">
        <f t="shared" si="12"/>
        <v>4</v>
      </c>
      <c r="B537" s="54" t="s">
        <v>237</v>
      </c>
      <c r="C537" s="53">
        <v>39929</v>
      </c>
      <c r="D537" s="54" t="s">
        <v>238</v>
      </c>
      <c r="E537" s="54">
        <v>500</v>
      </c>
      <c r="F537" s="54" t="s">
        <v>357</v>
      </c>
    </row>
    <row r="538" spans="1:6" ht="14.25">
      <c r="A538" s="54">
        <f t="shared" si="12"/>
        <v>4</v>
      </c>
      <c r="B538" s="54" t="s">
        <v>248</v>
      </c>
      <c r="C538" s="53">
        <v>39929</v>
      </c>
      <c r="D538" s="54" t="s">
        <v>255</v>
      </c>
      <c r="E538" s="54">
        <v>830</v>
      </c>
      <c r="F538" s="54" t="s">
        <v>357</v>
      </c>
    </row>
    <row r="539" spans="1:6" ht="14.25">
      <c r="A539" s="54">
        <f t="shared" si="12"/>
        <v>4</v>
      </c>
      <c r="B539" s="54" t="s">
        <v>243</v>
      </c>
      <c r="C539" s="53">
        <v>39929</v>
      </c>
      <c r="D539" s="54" t="s">
        <v>251</v>
      </c>
      <c r="E539" s="54">
        <v>239</v>
      </c>
      <c r="F539" s="54" t="s">
        <v>357</v>
      </c>
    </row>
    <row r="540" spans="1:6" ht="14.25">
      <c r="A540" s="54">
        <f t="shared" si="12"/>
        <v>4</v>
      </c>
      <c r="B540" s="54" t="s">
        <v>241</v>
      </c>
      <c r="C540" s="53">
        <v>39929</v>
      </c>
      <c r="D540" s="54" t="s">
        <v>257</v>
      </c>
      <c r="E540" s="54">
        <v>400</v>
      </c>
      <c r="F540" s="54" t="s">
        <v>357</v>
      </c>
    </row>
    <row r="541" spans="1:6" ht="14.25">
      <c r="A541" s="54">
        <f t="shared" si="12"/>
        <v>4</v>
      </c>
      <c r="B541" s="54" t="s">
        <v>239</v>
      </c>
      <c r="C541" s="53">
        <v>39929</v>
      </c>
      <c r="D541" s="54" t="s">
        <v>240</v>
      </c>
      <c r="E541" s="54">
        <v>57</v>
      </c>
      <c r="F541" s="54" t="s">
        <v>357</v>
      </c>
    </row>
    <row r="542" spans="1:6" ht="14.25">
      <c r="A542" s="54">
        <f t="shared" si="12"/>
        <v>4</v>
      </c>
      <c r="B542" s="54" t="s">
        <v>248</v>
      </c>
      <c r="C542" s="53">
        <v>39929</v>
      </c>
      <c r="D542" s="54" t="s">
        <v>248</v>
      </c>
      <c r="E542" s="54">
        <v>945</v>
      </c>
      <c r="F542" s="54" t="s">
        <v>357</v>
      </c>
    </row>
    <row r="543" spans="1:6" ht="14.25">
      <c r="A543" s="54">
        <f t="shared" si="12"/>
        <v>4</v>
      </c>
      <c r="B543" s="54" t="s">
        <v>248</v>
      </c>
      <c r="C543" s="53">
        <v>39929</v>
      </c>
      <c r="D543" s="54" t="s">
        <v>248</v>
      </c>
      <c r="E543" s="54">
        <v>2445</v>
      </c>
      <c r="F543" s="54" t="s">
        <v>357</v>
      </c>
    </row>
    <row r="544" spans="1:6" ht="14.25">
      <c r="A544" s="54">
        <f t="shared" si="12"/>
        <v>4</v>
      </c>
      <c r="B544" s="54" t="s">
        <v>248</v>
      </c>
      <c r="C544" s="53">
        <v>39929</v>
      </c>
      <c r="D544" s="54" t="s">
        <v>248</v>
      </c>
      <c r="E544" s="54">
        <v>14734</v>
      </c>
      <c r="F544" s="54" t="s">
        <v>357</v>
      </c>
    </row>
    <row r="545" spans="1:6" ht="14.25">
      <c r="A545" s="54">
        <f t="shared" si="12"/>
        <v>4</v>
      </c>
      <c r="B545" s="54" t="s">
        <v>248</v>
      </c>
      <c r="C545" s="53">
        <v>39929</v>
      </c>
      <c r="D545" s="54" t="s">
        <v>248</v>
      </c>
      <c r="E545" s="54">
        <v>797</v>
      </c>
      <c r="F545" s="54" t="s">
        <v>357</v>
      </c>
    </row>
    <row r="546" spans="1:6" ht="14.25">
      <c r="A546" s="54">
        <f t="shared" si="12"/>
        <v>4</v>
      </c>
      <c r="B546" s="54" t="s">
        <v>248</v>
      </c>
      <c r="C546" s="53">
        <v>39929</v>
      </c>
      <c r="D546" s="54" t="s">
        <v>248</v>
      </c>
      <c r="E546" s="54">
        <v>1497</v>
      </c>
      <c r="F546" s="54" t="s">
        <v>357</v>
      </c>
    </row>
    <row r="547" spans="1:6" ht="14.25">
      <c r="A547" s="54">
        <f t="shared" si="12"/>
        <v>4</v>
      </c>
      <c r="B547" s="54" t="s">
        <v>248</v>
      </c>
      <c r="C547" s="53">
        <v>39929</v>
      </c>
      <c r="D547" s="54" t="s">
        <v>248</v>
      </c>
      <c r="E547" s="54">
        <v>699</v>
      </c>
      <c r="F547" s="54" t="s">
        <v>357</v>
      </c>
    </row>
    <row r="548" spans="1:6" ht="14.25">
      <c r="A548" s="54">
        <f t="shared" si="12"/>
        <v>4</v>
      </c>
      <c r="B548" s="54" t="s">
        <v>248</v>
      </c>
      <c r="C548" s="53">
        <v>39929</v>
      </c>
      <c r="D548" s="54" t="s">
        <v>248</v>
      </c>
      <c r="E548" s="54">
        <v>797</v>
      </c>
      <c r="F548" s="54" t="s">
        <v>357</v>
      </c>
    </row>
    <row r="549" spans="1:6" ht="14.25">
      <c r="A549" s="54">
        <f t="shared" si="12"/>
        <v>4</v>
      </c>
      <c r="B549" s="54" t="s">
        <v>248</v>
      </c>
      <c r="C549" s="53">
        <v>39929</v>
      </c>
      <c r="D549" s="54" t="s">
        <v>248</v>
      </c>
      <c r="E549" s="54">
        <v>897</v>
      </c>
      <c r="F549" s="54" t="s">
        <v>357</v>
      </c>
    </row>
    <row r="550" spans="1:6" ht="14.25">
      <c r="A550" s="54">
        <f t="shared" si="12"/>
        <v>4</v>
      </c>
      <c r="B550" s="54" t="s">
        <v>248</v>
      </c>
      <c r="C550" s="53">
        <v>39929</v>
      </c>
      <c r="D550" s="54" t="s">
        <v>248</v>
      </c>
      <c r="E550" s="54">
        <v>1097</v>
      </c>
      <c r="F550" s="54" t="s">
        <v>357</v>
      </c>
    </row>
    <row r="551" spans="1:6" ht="14.25">
      <c r="A551" s="54">
        <f t="shared" si="12"/>
        <v>4</v>
      </c>
      <c r="B551" s="54" t="s">
        <v>248</v>
      </c>
      <c r="C551" s="53">
        <v>39929</v>
      </c>
      <c r="D551" s="54" t="s">
        <v>248</v>
      </c>
      <c r="E551" s="54">
        <v>5290</v>
      </c>
      <c r="F551" s="54" t="s">
        <v>357</v>
      </c>
    </row>
    <row r="552" spans="1:6" ht="14.25">
      <c r="A552" s="54">
        <f t="shared" si="12"/>
        <v>4</v>
      </c>
      <c r="B552" s="54" t="s">
        <v>248</v>
      </c>
      <c r="C552" s="53">
        <v>39929</v>
      </c>
      <c r="D552" s="54" t="s">
        <v>248</v>
      </c>
      <c r="E552" s="54">
        <v>475.3</v>
      </c>
      <c r="F552" s="54" t="s">
        <v>357</v>
      </c>
    </row>
    <row r="553" spans="1:6" ht="14.25">
      <c r="A553" s="54">
        <f t="shared" si="12"/>
        <v>4</v>
      </c>
      <c r="B553" s="54" t="s">
        <v>248</v>
      </c>
      <c r="C553" s="53">
        <v>39929</v>
      </c>
      <c r="D553" s="54" t="s">
        <v>248</v>
      </c>
      <c r="E553" s="54">
        <v>4600</v>
      </c>
      <c r="F553" s="54" t="s">
        <v>357</v>
      </c>
    </row>
    <row r="554" spans="1:6" ht="14.25">
      <c r="A554" s="54">
        <f t="shared" si="12"/>
        <v>4</v>
      </c>
      <c r="B554" s="54" t="s">
        <v>248</v>
      </c>
      <c r="C554" s="53">
        <v>39929</v>
      </c>
      <c r="D554" s="54" t="s">
        <v>248</v>
      </c>
      <c r="E554" s="54">
        <v>3000</v>
      </c>
      <c r="F554" s="54" t="s">
        <v>357</v>
      </c>
    </row>
    <row r="555" spans="1:6" ht="14.25">
      <c r="A555" s="54">
        <f t="shared" si="12"/>
        <v>4</v>
      </c>
      <c r="B555" s="54" t="s">
        <v>248</v>
      </c>
      <c r="C555" s="53">
        <v>39929</v>
      </c>
      <c r="D555" s="54" t="s">
        <v>248</v>
      </c>
      <c r="E555" s="54">
        <v>3000</v>
      </c>
      <c r="F555" s="54" t="s">
        <v>357</v>
      </c>
    </row>
    <row r="556" spans="1:6" ht="14.25">
      <c r="A556" s="54">
        <f t="shared" si="12"/>
        <v>4</v>
      </c>
      <c r="B556" s="54" t="s">
        <v>248</v>
      </c>
      <c r="C556" s="53">
        <v>39929</v>
      </c>
      <c r="D556" s="54" t="s">
        <v>260</v>
      </c>
      <c r="E556" s="54">
        <v>3995</v>
      </c>
      <c r="F556" s="54" t="s">
        <v>357</v>
      </c>
    </row>
    <row r="557" spans="1:6" ht="14.25">
      <c r="A557" s="54">
        <f t="shared" si="12"/>
        <v>4</v>
      </c>
      <c r="B557" s="54" t="s">
        <v>248</v>
      </c>
      <c r="C557" s="53">
        <v>39929</v>
      </c>
      <c r="D557" s="54" t="s">
        <v>260</v>
      </c>
      <c r="E557" s="54">
        <v>949</v>
      </c>
      <c r="F557" s="54" t="s">
        <v>357</v>
      </c>
    </row>
    <row r="558" spans="1:6" ht="14.25">
      <c r="A558" s="54">
        <f t="shared" si="12"/>
        <v>4</v>
      </c>
      <c r="B558" s="54" t="s">
        <v>241</v>
      </c>
      <c r="C558" s="53">
        <v>39929</v>
      </c>
      <c r="D558" s="54" t="s">
        <v>242</v>
      </c>
      <c r="E558" s="54">
        <v>226</v>
      </c>
      <c r="F558" s="54" t="s">
        <v>357</v>
      </c>
    </row>
    <row r="559" spans="1:6" ht="14.25">
      <c r="A559" s="54">
        <f t="shared" si="12"/>
        <v>4</v>
      </c>
      <c r="B559" s="54" t="s">
        <v>241</v>
      </c>
      <c r="C559" s="53">
        <v>39929</v>
      </c>
      <c r="D559" s="54" t="s">
        <v>257</v>
      </c>
      <c r="E559" s="54">
        <v>579</v>
      </c>
      <c r="F559" s="54" t="s">
        <v>357</v>
      </c>
    </row>
    <row r="560" spans="1:6" ht="14.25">
      <c r="A560" s="54">
        <f t="shared" si="12"/>
        <v>4</v>
      </c>
      <c r="B560" s="54" t="s">
        <v>241</v>
      </c>
      <c r="C560" s="53">
        <v>39929</v>
      </c>
      <c r="D560" s="54" t="s">
        <v>257</v>
      </c>
      <c r="E560" s="54">
        <v>138</v>
      </c>
      <c r="F560" s="54" t="s">
        <v>357</v>
      </c>
    </row>
    <row r="561" spans="1:6" ht="14.25">
      <c r="A561" s="54">
        <f>MONTH(C561)</f>
        <v>4</v>
      </c>
      <c r="B561" s="54" t="s">
        <v>239</v>
      </c>
      <c r="C561" s="53">
        <v>39929</v>
      </c>
      <c r="D561" s="54" t="s">
        <v>240</v>
      </c>
      <c r="E561" s="54">
        <v>226</v>
      </c>
      <c r="F561" s="54" t="s">
        <v>356</v>
      </c>
    </row>
    <row r="562" spans="1:6" ht="14.25">
      <c r="A562" s="54">
        <f>MONTH(C562)</f>
        <v>4</v>
      </c>
      <c r="B562" s="54" t="s">
        <v>239</v>
      </c>
      <c r="C562" s="53">
        <v>39929</v>
      </c>
      <c r="D562" s="54" t="s">
        <v>240</v>
      </c>
      <c r="E562" s="54">
        <v>155</v>
      </c>
      <c r="F562" s="54" t="s">
        <v>356</v>
      </c>
    </row>
    <row r="563" spans="1:6" ht="14.25">
      <c r="A563" s="54">
        <f>MONTH(C563)</f>
        <v>4</v>
      </c>
      <c r="B563" s="54" t="s">
        <v>239</v>
      </c>
      <c r="C563" s="53">
        <v>39929</v>
      </c>
      <c r="D563" s="54" t="s">
        <v>240</v>
      </c>
      <c r="E563" s="54">
        <v>37</v>
      </c>
      <c r="F563" s="54" t="s">
        <v>356</v>
      </c>
    </row>
    <row r="564" spans="1:6" ht="14.25">
      <c r="A564" s="54">
        <f t="shared" ref="A564:A579" si="13">MONTH(C564)</f>
        <v>4</v>
      </c>
      <c r="B564" s="54" t="s">
        <v>239</v>
      </c>
      <c r="C564" s="53">
        <v>39929</v>
      </c>
      <c r="D564" s="54" t="s">
        <v>240</v>
      </c>
      <c r="E564" s="54">
        <v>98</v>
      </c>
      <c r="F564" s="54" t="s">
        <v>356</v>
      </c>
    </row>
    <row r="565" spans="1:6" ht="14.25">
      <c r="A565" s="54">
        <f t="shared" si="13"/>
        <v>4</v>
      </c>
      <c r="B565" s="54" t="s">
        <v>239</v>
      </c>
      <c r="C565" s="53">
        <v>39929</v>
      </c>
      <c r="D565" s="54" t="s">
        <v>240</v>
      </c>
      <c r="E565" s="54">
        <v>70</v>
      </c>
      <c r="F565" s="54" t="s">
        <v>356</v>
      </c>
    </row>
    <row r="566" spans="1:6" ht="14.25">
      <c r="A566" s="54">
        <f t="shared" si="13"/>
        <v>4</v>
      </c>
      <c r="B566" s="54" t="s">
        <v>239</v>
      </c>
      <c r="C566" s="53">
        <v>39929</v>
      </c>
      <c r="D566" s="54" t="s">
        <v>240</v>
      </c>
      <c r="E566" s="54">
        <v>39</v>
      </c>
      <c r="F566" s="54" t="s">
        <v>356</v>
      </c>
    </row>
    <row r="567" spans="1:6" ht="14.25">
      <c r="A567" s="54">
        <f t="shared" si="13"/>
        <v>4</v>
      </c>
      <c r="B567" s="54" t="s">
        <v>239</v>
      </c>
      <c r="C567" s="53">
        <v>39929</v>
      </c>
      <c r="D567" s="54" t="s">
        <v>240</v>
      </c>
      <c r="E567" s="54">
        <v>58</v>
      </c>
      <c r="F567" s="54" t="s">
        <v>356</v>
      </c>
    </row>
    <row r="568" spans="1:6" ht="14.25">
      <c r="A568" s="54">
        <f t="shared" si="13"/>
        <v>4</v>
      </c>
      <c r="B568" s="54" t="s">
        <v>239</v>
      </c>
      <c r="C568" s="53">
        <v>39929</v>
      </c>
      <c r="D568" s="54" t="s">
        <v>240</v>
      </c>
      <c r="E568" s="54">
        <v>17</v>
      </c>
      <c r="F568" s="54" t="s">
        <v>356</v>
      </c>
    </row>
    <row r="569" spans="1:6" ht="14.25">
      <c r="A569" s="54">
        <f t="shared" si="13"/>
        <v>4</v>
      </c>
      <c r="B569" s="54" t="s">
        <v>237</v>
      </c>
      <c r="C569" s="53">
        <v>39929</v>
      </c>
      <c r="D569" s="54" t="s">
        <v>238</v>
      </c>
      <c r="E569" s="54">
        <v>92</v>
      </c>
      <c r="F569" s="54" t="s">
        <v>356</v>
      </c>
    </row>
    <row r="570" spans="1:6" ht="14.25">
      <c r="A570" s="54">
        <f t="shared" si="13"/>
        <v>4</v>
      </c>
      <c r="B570" s="54" t="s">
        <v>237</v>
      </c>
      <c r="C570" s="53">
        <v>39929</v>
      </c>
      <c r="D570" s="54" t="s">
        <v>238</v>
      </c>
      <c r="E570" s="54">
        <v>229</v>
      </c>
      <c r="F570" s="54" t="s">
        <v>356</v>
      </c>
    </row>
    <row r="571" spans="1:6" ht="14.25">
      <c r="A571" s="54">
        <f t="shared" si="13"/>
        <v>4</v>
      </c>
      <c r="B571" s="54" t="s">
        <v>237</v>
      </c>
      <c r="C571" s="53">
        <v>39929</v>
      </c>
      <c r="D571" s="54" t="s">
        <v>238</v>
      </c>
      <c r="E571" s="54">
        <v>35</v>
      </c>
      <c r="F571" s="54" t="s">
        <v>356</v>
      </c>
    </row>
    <row r="572" spans="1:6" ht="14.25">
      <c r="A572" s="54">
        <f t="shared" si="13"/>
        <v>4</v>
      </c>
      <c r="B572" s="54" t="s">
        <v>237</v>
      </c>
      <c r="C572" s="53">
        <v>39929</v>
      </c>
      <c r="D572" s="54" t="s">
        <v>238</v>
      </c>
      <c r="E572" s="54">
        <v>125</v>
      </c>
      <c r="F572" s="54" t="s">
        <v>356</v>
      </c>
    </row>
    <row r="573" spans="1:6" ht="14.25">
      <c r="A573" s="54">
        <f t="shared" si="13"/>
        <v>4</v>
      </c>
      <c r="B573" s="54" t="s">
        <v>237</v>
      </c>
      <c r="C573" s="53">
        <v>39929</v>
      </c>
      <c r="D573" s="54" t="s">
        <v>238</v>
      </c>
      <c r="E573" s="54">
        <v>111</v>
      </c>
      <c r="F573" s="54" t="s">
        <v>356</v>
      </c>
    </row>
    <row r="574" spans="1:6" ht="14.25">
      <c r="A574" s="54">
        <f t="shared" si="13"/>
        <v>4</v>
      </c>
      <c r="B574" s="54" t="s">
        <v>237</v>
      </c>
      <c r="C574" s="53">
        <v>39929</v>
      </c>
      <c r="D574" s="54" t="s">
        <v>238</v>
      </c>
      <c r="E574" s="54">
        <v>130</v>
      </c>
      <c r="F574" s="54" t="s">
        <v>356</v>
      </c>
    </row>
    <row r="575" spans="1:6" ht="14.25">
      <c r="A575" s="54">
        <f t="shared" si="13"/>
        <v>4</v>
      </c>
      <c r="B575" s="54" t="s">
        <v>237</v>
      </c>
      <c r="C575" s="53">
        <v>39929</v>
      </c>
      <c r="D575" s="54" t="s">
        <v>238</v>
      </c>
      <c r="E575" s="54">
        <v>222</v>
      </c>
      <c r="F575" s="54" t="s">
        <v>356</v>
      </c>
    </row>
    <row r="576" spans="1:6" ht="14.25">
      <c r="A576" s="54">
        <f t="shared" si="13"/>
        <v>4</v>
      </c>
      <c r="B576" s="54" t="s">
        <v>241</v>
      </c>
      <c r="C576" s="53">
        <v>39929</v>
      </c>
      <c r="D576" s="54" t="s">
        <v>242</v>
      </c>
      <c r="E576" s="54">
        <v>82</v>
      </c>
      <c r="F576" s="54" t="s">
        <v>356</v>
      </c>
    </row>
    <row r="577" spans="1:6" ht="14.25">
      <c r="A577" s="54">
        <f t="shared" si="13"/>
        <v>4</v>
      </c>
      <c r="B577" s="54" t="s">
        <v>241</v>
      </c>
      <c r="C577" s="53">
        <v>39929</v>
      </c>
      <c r="D577" s="54" t="s">
        <v>242</v>
      </c>
      <c r="E577" s="54">
        <v>83</v>
      </c>
      <c r="F577" s="54" t="s">
        <v>356</v>
      </c>
    </row>
    <row r="578" spans="1:6" ht="14.25">
      <c r="A578" s="54">
        <f t="shared" si="13"/>
        <v>4</v>
      </c>
      <c r="B578" s="54" t="s">
        <v>237</v>
      </c>
      <c r="C578" s="53">
        <v>39929</v>
      </c>
      <c r="D578" s="54" t="s">
        <v>238</v>
      </c>
      <c r="E578" s="54">
        <v>43</v>
      </c>
      <c r="F578" s="54" t="s">
        <v>356</v>
      </c>
    </row>
    <row r="579" spans="1:6" ht="14.25">
      <c r="A579" s="54">
        <f t="shared" si="13"/>
        <v>4</v>
      </c>
      <c r="B579" s="54" t="s">
        <v>237</v>
      </c>
      <c r="C579" s="53">
        <v>39929</v>
      </c>
      <c r="D579" s="54" t="s">
        <v>238</v>
      </c>
      <c r="E579" s="54">
        <v>149</v>
      </c>
      <c r="F579" s="54" t="s">
        <v>356</v>
      </c>
    </row>
    <row r="580" spans="1:6" ht="14.25">
      <c r="A580" s="54">
        <f t="shared" si="12"/>
        <v>4</v>
      </c>
      <c r="B580" s="54" t="s">
        <v>239</v>
      </c>
      <c r="C580" s="53">
        <v>39930</v>
      </c>
      <c r="D580" s="54" t="s">
        <v>240</v>
      </c>
      <c r="E580" s="54">
        <v>30</v>
      </c>
      <c r="F580" s="54" t="s">
        <v>357</v>
      </c>
    </row>
    <row r="581" spans="1:6" ht="14.25">
      <c r="A581" s="54">
        <f>MONTH(C581)</f>
        <v>4</v>
      </c>
      <c r="B581" s="54" t="s">
        <v>243</v>
      </c>
      <c r="C581" s="53">
        <v>39930</v>
      </c>
      <c r="D581" s="54" t="s">
        <v>244</v>
      </c>
      <c r="E581" s="54">
        <v>50</v>
      </c>
      <c r="F581" s="54" t="s">
        <v>357</v>
      </c>
    </row>
    <row r="582" spans="1:6" ht="14.25">
      <c r="A582" s="54">
        <f t="shared" si="12"/>
        <v>4</v>
      </c>
      <c r="B582" s="54" t="s">
        <v>239</v>
      </c>
      <c r="C582" s="53">
        <v>39931</v>
      </c>
      <c r="D582" s="54" t="s">
        <v>240</v>
      </c>
      <c r="E582" s="54">
        <v>27</v>
      </c>
      <c r="F582" s="54" t="s">
        <v>357</v>
      </c>
    </row>
    <row r="583" spans="1:6" ht="14.25">
      <c r="A583" s="54">
        <f>MONTH(C583)</f>
        <v>4</v>
      </c>
      <c r="B583" s="54" t="s">
        <v>239</v>
      </c>
      <c r="C583" s="53">
        <v>39931</v>
      </c>
      <c r="D583" s="54" t="s">
        <v>240</v>
      </c>
      <c r="E583" s="54">
        <v>26</v>
      </c>
      <c r="F583" s="54" t="s">
        <v>356</v>
      </c>
    </row>
    <row r="584" spans="1:6" ht="14.25">
      <c r="A584" s="54">
        <f>MONTH(C584)</f>
        <v>4</v>
      </c>
      <c r="B584" s="54" t="s">
        <v>239</v>
      </c>
      <c r="C584" s="53">
        <v>39931</v>
      </c>
      <c r="D584" s="54" t="s">
        <v>240</v>
      </c>
      <c r="E584" s="54">
        <v>23</v>
      </c>
      <c r="F584" s="54" t="s">
        <v>356</v>
      </c>
    </row>
    <row r="585" spans="1:6" ht="14.25">
      <c r="A585" s="54">
        <f t="shared" si="12"/>
        <v>4</v>
      </c>
      <c r="B585" s="54" t="s">
        <v>239</v>
      </c>
      <c r="C585" s="53">
        <v>39932</v>
      </c>
      <c r="D585" s="54" t="s">
        <v>240</v>
      </c>
      <c r="E585" s="54">
        <v>96</v>
      </c>
      <c r="F585" s="54" t="s">
        <v>357</v>
      </c>
    </row>
    <row r="586" spans="1:6" ht="14.25">
      <c r="A586" s="54">
        <f t="shared" si="12"/>
        <v>4</v>
      </c>
      <c r="B586" s="54" t="s">
        <v>241</v>
      </c>
      <c r="C586" s="53">
        <v>39932</v>
      </c>
      <c r="D586" s="54" t="s">
        <v>259</v>
      </c>
      <c r="E586" s="54">
        <v>700</v>
      </c>
      <c r="F586" s="54" t="s">
        <v>357</v>
      </c>
    </row>
    <row r="587" spans="1:6" ht="14.25">
      <c r="A587" s="54">
        <f t="shared" si="12"/>
        <v>4</v>
      </c>
      <c r="B587" s="54" t="s">
        <v>241</v>
      </c>
      <c r="C587" s="53">
        <v>39932</v>
      </c>
      <c r="D587" s="54" t="s">
        <v>259</v>
      </c>
      <c r="E587" s="54">
        <v>150</v>
      </c>
      <c r="F587" s="54" t="s">
        <v>357</v>
      </c>
    </row>
    <row r="588" spans="1:6" ht="14.25">
      <c r="A588" s="54">
        <f t="shared" si="12"/>
        <v>4</v>
      </c>
      <c r="B588" s="54" t="s">
        <v>245</v>
      </c>
      <c r="C588" s="53">
        <v>39932</v>
      </c>
      <c r="D588" s="54" t="s">
        <v>246</v>
      </c>
      <c r="E588" s="54">
        <v>14</v>
      </c>
      <c r="F588" s="54" t="s">
        <v>357</v>
      </c>
    </row>
    <row r="589" spans="1:6" ht="14.25">
      <c r="A589" s="54">
        <f t="shared" si="12"/>
        <v>4</v>
      </c>
      <c r="B589" s="54" t="s">
        <v>245</v>
      </c>
      <c r="C589" s="53">
        <v>39932</v>
      </c>
      <c r="D589" s="54" t="s">
        <v>246</v>
      </c>
      <c r="E589" s="54">
        <v>110</v>
      </c>
      <c r="F589" s="54" t="s">
        <v>357</v>
      </c>
    </row>
    <row r="590" spans="1:6" ht="14.25">
      <c r="A590" s="54">
        <f t="shared" si="12"/>
        <v>4</v>
      </c>
      <c r="B590" s="54" t="s">
        <v>245</v>
      </c>
      <c r="C590" s="53">
        <v>39932</v>
      </c>
      <c r="D590" s="54" t="s">
        <v>246</v>
      </c>
      <c r="E590" s="54">
        <v>75</v>
      </c>
      <c r="F590" s="54" t="s">
        <v>357</v>
      </c>
    </row>
    <row r="591" spans="1:6" ht="14.25">
      <c r="A591" s="54">
        <f t="shared" si="12"/>
        <v>4</v>
      </c>
      <c r="B591" s="54" t="s">
        <v>245</v>
      </c>
      <c r="C591" s="53">
        <v>39933</v>
      </c>
      <c r="D591" s="54" t="s">
        <v>246</v>
      </c>
      <c r="E591" s="54">
        <v>14</v>
      </c>
      <c r="F591" s="54" t="s">
        <v>357</v>
      </c>
    </row>
    <row r="592" spans="1:6" ht="14.25">
      <c r="A592" s="54">
        <f t="shared" si="12"/>
        <v>4</v>
      </c>
      <c r="B592" s="54" t="s">
        <v>245</v>
      </c>
      <c r="C592" s="53">
        <v>39933</v>
      </c>
      <c r="D592" s="54" t="s">
        <v>250</v>
      </c>
      <c r="E592" s="54">
        <v>4500</v>
      </c>
      <c r="F592" s="54" t="s">
        <v>357</v>
      </c>
    </row>
    <row r="593" spans="1:6" ht="14.25">
      <c r="A593" s="54">
        <f t="shared" si="12"/>
        <v>4</v>
      </c>
      <c r="B593" s="54" t="s">
        <v>239</v>
      </c>
      <c r="C593" s="53">
        <v>39933</v>
      </c>
      <c r="D593" s="54" t="s">
        <v>240</v>
      </c>
      <c r="E593" s="54">
        <v>48</v>
      </c>
      <c r="F593" s="54" t="s">
        <v>357</v>
      </c>
    </row>
    <row r="594" spans="1:6" ht="14.25">
      <c r="A594" s="54">
        <f t="shared" si="12"/>
        <v>4</v>
      </c>
      <c r="B594" s="54" t="s">
        <v>241</v>
      </c>
      <c r="C594" s="53">
        <v>39933</v>
      </c>
      <c r="D594" s="54" t="s">
        <v>257</v>
      </c>
      <c r="E594" s="54">
        <v>2100</v>
      </c>
      <c r="F594" s="54" t="s">
        <v>357</v>
      </c>
    </row>
    <row r="595" spans="1:6" ht="14.25">
      <c r="A595" s="54">
        <f>MONTH(C595)</f>
        <v>4</v>
      </c>
      <c r="B595" s="54" t="s">
        <v>243</v>
      </c>
      <c r="C595" s="53">
        <v>39933</v>
      </c>
      <c r="D595" s="54" t="s">
        <v>251</v>
      </c>
      <c r="E595" s="54">
        <v>1000</v>
      </c>
      <c r="F595" s="54" t="s">
        <v>356</v>
      </c>
    </row>
    <row r="596" spans="1:6" ht="14.25">
      <c r="A596" s="54">
        <f>MONTH(C596)</f>
        <v>4</v>
      </c>
      <c r="B596" s="54" t="s">
        <v>239</v>
      </c>
      <c r="C596" s="53">
        <v>39933</v>
      </c>
      <c r="D596" s="54" t="s">
        <v>254</v>
      </c>
      <c r="E596" s="54">
        <v>600</v>
      </c>
      <c r="F596" s="54" t="s">
        <v>356</v>
      </c>
    </row>
    <row r="597" spans="1:6" ht="14.25">
      <c r="A597" s="54">
        <f>MONTH(C597)</f>
        <v>4</v>
      </c>
      <c r="B597" s="54" t="s">
        <v>245</v>
      </c>
      <c r="C597" s="53">
        <v>39933</v>
      </c>
      <c r="D597" s="54" t="s">
        <v>246</v>
      </c>
      <c r="E597" s="54">
        <v>255</v>
      </c>
      <c r="F597" s="54" t="s">
        <v>357</v>
      </c>
    </row>
    <row r="598" spans="1:6" ht="14.25">
      <c r="A598" s="54">
        <f>MONTH(C598)</f>
        <v>4</v>
      </c>
      <c r="B598" s="54" t="s">
        <v>245</v>
      </c>
      <c r="C598" s="53">
        <v>39933</v>
      </c>
      <c r="D598" s="54" t="s">
        <v>246</v>
      </c>
      <c r="E598" s="54">
        <v>207</v>
      </c>
      <c r="F598" s="54" t="s">
        <v>357</v>
      </c>
    </row>
    <row r="599" spans="1:6" ht="14.25">
      <c r="A599" s="54">
        <f>MONTH(C599)</f>
        <v>5</v>
      </c>
      <c r="B599" s="54" t="s">
        <v>245</v>
      </c>
      <c r="C599" s="53">
        <v>39934</v>
      </c>
      <c r="D599" s="54" t="s">
        <v>246</v>
      </c>
      <c r="E599" s="54">
        <v>255</v>
      </c>
      <c r="F599" s="54" t="s">
        <v>357</v>
      </c>
    </row>
    <row r="600" spans="1:6" ht="14.25">
      <c r="A600" s="54">
        <f t="shared" ref="A600:A663" si="14">MONTH(C600)</f>
        <v>5</v>
      </c>
      <c r="B600" s="54" t="s">
        <v>239</v>
      </c>
      <c r="C600" s="53">
        <v>39934</v>
      </c>
      <c r="D600" s="54" t="s">
        <v>240</v>
      </c>
      <c r="E600" s="54">
        <v>39</v>
      </c>
      <c r="F600" s="54" t="s">
        <v>356</v>
      </c>
    </row>
    <row r="601" spans="1:6" ht="14.25">
      <c r="A601" s="54">
        <f t="shared" si="14"/>
        <v>5</v>
      </c>
      <c r="B601" s="54" t="s">
        <v>239</v>
      </c>
      <c r="C601" s="53">
        <v>39934</v>
      </c>
      <c r="D601" s="54" t="s">
        <v>240</v>
      </c>
      <c r="E601" s="54">
        <v>120</v>
      </c>
      <c r="F601" s="54" t="s">
        <v>356</v>
      </c>
    </row>
    <row r="602" spans="1:6" ht="14.25">
      <c r="A602" s="54">
        <f t="shared" si="14"/>
        <v>5</v>
      </c>
      <c r="B602" s="54" t="s">
        <v>239</v>
      </c>
      <c r="C602" s="53">
        <v>39934</v>
      </c>
      <c r="D602" s="54" t="s">
        <v>240</v>
      </c>
      <c r="E602" s="54">
        <v>158</v>
      </c>
      <c r="F602" s="54" t="s">
        <v>356</v>
      </c>
    </row>
    <row r="603" spans="1:6" ht="14.25">
      <c r="A603" s="54">
        <f t="shared" si="14"/>
        <v>5</v>
      </c>
      <c r="B603" s="54" t="s">
        <v>239</v>
      </c>
      <c r="C603" s="53">
        <v>39934</v>
      </c>
      <c r="D603" s="54" t="s">
        <v>240</v>
      </c>
      <c r="E603" s="54">
        <v>69</v>
      </c>
      <c r="F603" s="54" t="s">
        <v>356</v>
      </c>
    </row>
    <row r="604" spans="1:6" ht="14.25">
      <c r="A604" s="54">
        <f t="shared" si="14"/>
        <v>5</v>
      </c>
      <c r="B604" s="54" t="s">
        <v>239</v>
      </c>
      <c r="C604" s="53">
        <v>39934</v>
      </c>
      <c r="D604" s="54" t="s">
        <v>240</v>
      </c>
      <c r="E604" s="54">
        <v>135</v>
      </c>
      <c r="F604" s="54" t="s">
        <v>356</v>
      </c>
    </row>
    <row r="605" spans="1:6" ht="14.25">
      <c r="A605" s="54">
        <f t="shared" si="14"/>
        <v>5</v>
      </c>
      <c r="B605" s="54" t="s">
        <v>239</v>
      </c>
      <c r="C605" s="53">
        <v>39934</v>
      </c>
      <c r="D605" s="54" t="s">
        <v>240</v>
      </c>
      <c r="E605" s="54">
        <v>49</v>
      </c>
      <c r="F605" s="54" t="s">
        <v>356</v>
      </c>
    </row>
    <row r="606" spans="1:6" ht="14.25">
      <c r="A606" s="54">
        <f t="shared" si="14"/>
        <v>5</v>
      </c>
      <c r="B606" s="54" t="s">
        <v>239</v>
      </c>
      <c r="C606" s="53">
        <v>39934</v>
      </c>
      <c r="D606" s="54" t="s">
        <v>240</v>
      </c>
      <c r="E606" s="54">
        <v>241</v>
      </c>
      <c r="F606" s="54" t="s">
        <v>356</v>
      </c>
    </row>
    <row r="607" spans="1:6" ht="14.25">
      <c r="A607" s="54">
        <f t="shared" si="14"/>
        <v>5</v>
      </c>
      <c r="B607" s="54" t="s">
        <v>239</v>
      </c>
      <c r="C607" s="53">
        <v>39934</v>
      </c>
      <c r="D607" s="54" t="s">
        <v>240</v>
      </c>
      <c r="E607" s="54">
        <v>172</v>
      </c>
      <c r="F607" s="54" t="s">
        <v>356</v>
      </c>
    </row>
    <row r="608" spans="1:6" ht="14.25">
      <c r="A608" s="54">
        <f t="shared" si="14"/>
        <v>5</v>
      </c>
      <c r="B608" s="54" t="s">
        <v>239</v>
      </c>
      <c r="C608" s="53">
        <v>39934</v>
      </c>
      <c r="D608" s="54" t="s">
        <v>240</v>
      </c>
      <c r="E608" s="54">
        <v>102</v>
      </c>
      <c r="F608" s="54" t="s">
        <v>356</v>
      </c>
    </row>
    <row r="609" spans="1:6" ht="14.25">
      <c r="A609" s="54">
        <f t="shared" si="14"/>
        <v>5</v>
      </c>
      <c r="B609" s="54" t="s">
        <v>248</v>
      </c>
      <c r="C609" s="53">
        <v>39934</v>
      </c>
      <c r="D609" s="54" t="s">
        <v>248</v>
      </c>
      <c r="E609" s="54">
        <v>564</v>
      </c>
      <c r="F609" s="54" t="s">
        <v>356</v>
      </c>
    </row>
    <row r="610" spans="1:6" ht="14.25">
      <c r="A610" s="54">
        <f t="shared" si="14"/>
        <v>5</v>
      </c>
      <c r="B610" s="54" t="s">
        <v>239</v>
      </c>
      <c r="C610" s="53">
        <v>39934</v>
      </c>
      <c r="D610" s="54" t="s">
        <v>240</v>
      </c>
      <c r="E610" s="54">
        <v>120</v>
      </c>
      <c r="F610" s="54" t="s">
        <v>356</v>
      </c>
    </row>
    <row r="611" spans="1:6" ht="14.25">
      <c r="A611" s="54">
        <f t="shared" si="14"/>
        <v>5</v>
      </c>
      <c r="B611" s="54" t="s">
        <v>239</v>
      </c>
      <c r="C611" s="53">
        <v>39934</v>
      </c>
      <c r="D611" s="54" t="s">
        <v>240</v>
      </c>
      <c r="E611" s="54">
        <v>18</v>
      </c>
      <c r="F611" s="54" t="s">
        <v>356</v>
      </c>
    </row>
    <row r="612" spans="1:6" ht="14.25">
      <c r="A612" s="54">
        <f t="shared" si="14"/>
        <v>5</v>
      </c>
      <c r="B612" s="54" t="s">
        <v>241</v>
      </c>
      <c r="C612" s="53">
        <v>39934</v>
      </c>
      <c r="D612" s="54" t="s">
        <v>242</v>
      </c>
      <c r="E612" s="54">
        <v>195</v>
      </c>
      <c r="F612" s="54" t="s">
        <v>356</v>
      </c>
    </row>
    <row r="613" spans="1:6" ht="14.25">
      <c r="A613" s="54">
        <f t="shared" si="14"/>
        <v>5</v>
      </c>
      <c r="B613" s="54" t="s">
        <v>237</v>
      </c>
      <c r="C613" s="53">
        <v>39934</v>
      </c>
      <c r="D613" s="54" t="s">
        <v>256</v>
      </c>
      <c r="E613" s="54">
        <v>700</v>
      </c>
      <c r="F613" s="54" t="s">
        <v>356</v>
      </c>
    </row>
    <row r="614" spans="1:6" ht="14.25">
      <c r="A614" s="54">
        <f t="shared" si="14"/>
        <v>5</v>
      </c>
      <c r="B614" s="54" t="s">
        <v>237</v>
      </c>
      <c r="C614" s="53">
        <v>39934</v>
      </c>
      <c r="D614" s="54" t="s">
        <v>238</v>
      </c>
      <c r="E614" s="54">
        <v>200</v>
      </c>
      <c r="F614" s="54" t="s">
        <v>356</v>
      </c>
    </row>
    <row r="615" spans="1:6" ht="14.25">
      <c r="A615" s="54">
        <f t="shared" si="14"/>
        <v>5</v>
      </c>
      <c r="B615" s="54" t="s">
        <v>249</v>
      </c>
      <c r="C615" s="53">
        <v>39936</v>
      </c>
      <c r="D615" s="54" t="s">
        <v>249</v>
      </c>
      <c r="E615" s="54">
        <v>300</v>
      </c>
      <c r="F615" s="54" t="s">
        <v>356</v>
      </c>
    </row>
    <row r="616" spans="1:6" ht="14.25">
      <c r="A616" s="54">
        <f t="shared" si="14"/>
        <v>5</v>
      </c>
      <c r="B616" s="54" t="s">
        <v>239</v>
      </c>
      <c r="C616" s="53">
        <v>39936</v>
      </c>
      <c r="D616" s="54" t="s">
        <v>240</v>
      </c>
      <c r="E616" s="54">
        <v>118</v>
      </c>
      <c r="F616" s="54" t="s">
        <v>356</v>
      </c>
    </row>
    <row r="617" spans="1:6" ht="14.25">
      <c r="A617" s="54">
        <f t="shared" si="14"/>
        <v>5</v>
      </c>
      <c r="B617" s="54" t="s">
        <v>241</v>
      </c>
      <c r="C617" s="53">
        <v>39936</v>
      </c>
      <c r="D617" s="54" t="s">
        <v>247</v>
      </c>
      <c r="E617" s="54">
        <v>59</v>
      </c>
      <c r="F617" s="54" t="s">
        <v>356</v>
      </c>
    </row>
    <row r="618" spans="1:6" ht="14.25">
      <c r="A618" s="54">
        <f t="shared" si="14"/>
        <v>5</v>
      </c>
      <c r="B618" s="54" t="s">
        <v>245</v>
      </c>
      <c r="C618" s="53">
        <v>39937</v>
      </c>
      <c r="D618" s="54" t="s">
        <v>253</v>
      </c>
      <c r="E618" s="54">
        <v>500</v>
      </c>
      <c r="F618" s="54" t="s">
        <v>356</v>
      </c>
    </row>
    <row r="619" spans="1:6" ht="14.25">
      <c r="A619" s="54">
        <f t="shared" si="14"/>
        <v>5</v>
      </c>
      <c r="B619" s="54" t="s">
        <v>243</v>
      </c>
      <c r="C619" s="53">
        <v>39937</v>
      </c>
      <c r="D619" s="54" t="s">
        <v>244</v>
      </c>
      <c r="E619" s="54">
        <v>1283</v>
      </c>
      <c r="F619" s="54" t="s">
        <v>356</v>
      </c>
    </row>
    <row r="620" spans="1:6" ht="14.25">
      <c r="A620" s="54">
        <f t="shared" si="14"/>
        <v>5</v>
      </c>
      <c r="B620" s="54" t="s">
        <v>245</v>
      </c>
      <c r="C620" s="53">
        <v>39937</v>
      </c>
      <c r="D620" s="54" t="s">
        <v>246</v>
      </c>
      <c r="E620" s="54">
        <v>50</v>
      </c>
      <c r="F620" s="54" t="s">
        <v>357</v>
      </c>
    </row>
    <row r="621" spans="1:6" ht="14.25">
      <c r="A621" s="54">
        <f t="shared" si="14"/>
        <v>5</v>
      </c>
      <c r="B621" s="54" t="s">
        <v>245</v>
      </c>
      <c r="C621" s="53">
        <v>39937</v>
      </c>
      <c r="D621" s="54" t="s">
        <v>253</v>
      </c>
      <c r="E621" s="54">
        <v>500</v>
      </c>
      <c r="F621" s="54" t="s">
        <v>357</v>
      </c>
    </row>
    <row r="622" spans="1:6" ht="14.25">
      <c r="A622" s="54">
        <f t="shared" si="14"/>
        <v>5</v>
      </c>
      <c r="B622" s="54" t="s">
        <v>239</v>
      </c>
      <c r="C622" s="53">
        <v>39937</v>
      </c>
      <c r="D622" s="54" t="s">
        <v>240</v>
      </c>
      <c r="E622" s="54">
        <v>230</v>
      </c>
      <c r="F622" s="54" t="s">
        <v>357</v>
      </c>
    </row>
    <row r="623" spans="1:6" ht="14.25">
      <c r="A623" s="54">
        <f t="shared" si="14"/>
        <v>5</v>
      </c>
      <c r="B623" s="54" t="s">
        <v>239</v>
      </c>
      <c r="C623" s="53">
        <v>39937</v>
      </c>
      <c r="D623" s="54" t="s">
        <v>240</v>
      </c>
      <c r="E623" s="54">
        <v>170</v>
      </c>
      <c r="F623" s="54" t="s">
        <v>357</v>
      </c>
    </row>
    <row r="624" spans="1:6" ht="14.25">
      <c r="A624" s="54">
        <f t="shared" si="14"/>
        <v>5</v>
      </c>
      <c r="B624" s="54" t="s">
        <v>239</v>
      </c>
      <c r="C624" s="53">
        <v>39937</v>
      </c>
      <c r="D624" s="54" t="s">
        <v>240</v>
      </c>
      <c r="E624" s="54">
        <v>268</v>
      </c>
      <c r="F624" s="54" t="s">
        <v>357</v>
      </c>
    </row>
    <row r="625" spans="1:6" ht="14.25">
      <c r="A625" s="54">
        <f t="shared" si="14"/>
        <v>5</v>
      </c>
      <c r="B625" s="54" t="s">
        <v>239</v>
      </c>
      <c r="C625" s="53">
        <v>39937</v>
      </c>
      <c r="D625" s="54" t="s">
        <v>240</v>
      </c>
      <c r="E625" s="54">
        <v>148</v>
      </c>
      <c r="F625" s="54" t="s">
        <v>357</v>
      </c>
    </row>
    <row r="626" spans="1:6" ht="14.25">
      <c r="A626" s="54">
        <f t="shared" si="14"/>
        <v>5</v>
      </c>
      <c r="B626" s="54" t="s">
        <v>239</v>
      </c>
      <c r="C626" s="53">
        <v>39938</v>
      </c>
      <c r="D626" s="54" t="s">
        <v>240</v>
      </c>
      <c r="E626" s="54">
        <v>60</v>
      </c>
      <c r="F626" s="54" t="s">
        <v>357</v>
      </c>
    </row>
    <row r="627" spans="1:6" ht="14.25">
      <c r="A627" s="54">
        <f t="shared" si="14"/>
        <v>5</v>
      </c>
      <c r="B627" s="54" t="s">
        <v>239</v>
      </c>
      <c r="C627" s="53">
        <v>39939</v>
      </c>
      <c r="D627" s="54" t="s">
        <v>240</v>
      </c>
      <c r="E627" s="54">
        <v>33</v>
      </c>
      <c r="F627" s="54" t="s">
        <v>357</v>
      </c>
    </row>
    <row r="628" spans="1:6" ht="14.25">
      <c r="A628" s="54">
        <f t="shared" si="14"/>
        <v>5</v>
      </c>
      <c r="B628" s="54" t="s">
        <v>239</v>
      </c>
      <c r="C628" s="53">
        <v>39940</v>
      </c>
      <c r="D628" s="54" t="s">
        <v>240</v>
      </c>
      <c r="E628" s="54">
        <v>35</v>
      </c>
      <c r="F628" s="54" t="s">
        <v>357</v>
      </c>
    </row>
    <row r="629" spans="1:6" ht="14.25">
      <c r="A629" s="54">
        <f t="shared" si="14"/>
        <v>5</v>
      </c>
      <c r="B629" s="54" t="s">
        <v>239</v>
      </c>
      <c r="C629" s="53">
        <v>39940</v>
      </c>
      <c r="D629" s="54" t="s">
        <v>240</v>
      </c>
      <c r="E629" s="54">
        <v>193</v>
      </c>
      <c r="F629" s="54" t="s">
        <v>357</v>
      </c>
    </row>
    <row r="630" spans="1:6" ht="14.25">
      <c r="A630" s="54">
        <f t="shared" si="14"/>
        <v>5</v>
      </c>
      <c r="B630" s="54" t="s">
        <v>239</v>
      </c>
      <c r="C630" s="53">
        <v>39940</v>
      </c>
      <c r="D630" s="54" t="s">
        <v>240</v>
      </c>
      <c r="E630" s="54">
        <v>25</v>
      </c>
      <c r="F630" s="54" t="s">
        <v>357</v>
      </c>
    </row>
    <row r="631" spans="1:6" ht="14.25">
      <c r="A631" s="54">
        <f t="shared" si="14"/>
        <v>5</v>
      </c>
      <c r="B631" s="54" t="s">
        <v>245</v>
      </c>
      <c r="C631" s="53">
        <v>39940</v>
      </c>
      <c r="D631" s="54" t="s">
        <v>246</v>
      </c>
      <c r="E631" s="54">
        <v>50</v>
      </c>
      <c r="F631" s="54" t="s">
        <v>357</v>
      </c>
    </row>
    <row r="632" spans="1:6" ht="14.25">
      <c r="A632" s="54">
        <f t="shared" si="14"/>
        <v>5</v>
      </c>
      <c r="B632" s="54" t="s">
        <v>243</v>
      </c>
      <c r="C632" s="53">
        <v>39940</v>
      </c>
      <c r="D632" s="54" t="s">
        <v>251</v>
      </c>
      <c r="E632" s="54">
        <v>70</v>
      </c>
      <c r="F632" s="54" t="s">
        <v>357</v>
      </c>
    </row>
    <row r="633" spans="1:6" ht="14.25">
      <c r="A633" s="54">
        <f t="shared" si="14"/>
        <v>5</v>
      </c>
      <c r="B633" s="54" t="s">
        <v>241</v>
      </c>
      <c r="C633" s="53">
        <v>39940</v>
      </c>
      <c r="D633" s="54" t="s">
        <v>259</v>
      </c>
      <c r="E633" s="54">
        <v>1200</v>
      </c>
      <c r="F633" s="54" t="s">
        <v>357</v>
      </c>
    </row>
    <row r="634" spans="1:6" ht="14.25">
      <c r="A634" s="54">
        <f t="shared" si="14"/>
        <v>5</v>
      </c>
      <c r="B634" s="54" t="s">
        <v>239</v>
      </c>
      <c r="C634" s="53">
        <v>39941</v>
      </c>
      <c r="D634" s="54" t="s">
        <v>240</v>
      </c>
      <c r="E634" s="54">
        <v>48</v>
      </c>
      <c r="F634" s="54" t="s">
        <v>357</v>
      </c>
    </row>
    <row r="635" spans="1:6" ht="14.25">
      <c r="A635" s="54">
        <f t="shared" si="14"/>
        <v>5</v>
      </c>
      <c r="B635" s="54" t="s">
        <v>243</v>
      </c>
      <c r="C635" s="53">
        <v>39941</v>
      </c>
      <c r="D635" s="54" t="s">
        <v>244</v>
      </c>
      <c r="E635" s="54">
        <v>3264</v>
      </c>
      <c r="F635" s="54" t="s">
        <v>356</v>
      </c>
    </row>
    <row r="636" spans="1:6" ht="14.25">
      <c r="A636" s="54">
        <f t="shared" si="14"/>
        <v>5</v>
      </c>
      <c r="B636" s="54" t="s">
        <v>243</v>
      </c>
      <c r="C636" s="53">
        <v>39942</v>
      </c>
      <c r="D636" s="54" t="s">
        <v>244</v>
      </c>
      <c r="E636" s="54">
        <v>2486</v>
      </c>
      <c r="F636" s="54" t="s">
        <v>356</v>
      </c>
    </row>
    <row r="637" spans="1:6" ht="14.25">
      <c r="A637" s="54">
        <f t="shared" si="14"/>
        <v>5</v>
      </c>
      <c r="B637" s="54" t="s">
        <v>249</v>
      </c>
      <c r="C637" s="53">
        <v>39942</v>
      </c>
      <c r="D637" s="54" t="s">
        <v>249</v>
      </c>
      <c r="E637" s="54">
        <v>500</v>
      </c>
      <c r="F637" s="54" t="s">
        <v>356</v>
      </c>
    </row>
    <row r="638" spans="1:6" ht="14.25">
      <c r="A638" s="54">
        <f t="shared" si="14"/>
        <v>5</v>
      </c>
      <c r="B638" s="54" t="s">
        <v>239</v>
      </c>
      <c r="C638" s="53">
        <v>39944</v>
      </c>
      <c r="D638" s="54" t="s">
        <v>240</v>
      </c>
      <c r="E638" s="54">
        <v>70</v>
      </c>
      <c r="F638" s="54" t="s">
        <v>357</v>
      </c>
    </row>
    <row r="639" spans="1:6" ht="14.25">
      <c r="A639" s="54">
        <f t="shared" si="14"/>
        <v>5</v>
      </c>
      <c r="B639" s="54" t="s">
        <v>245</v>
      </c>
      <c r="C639" s="53">
        <v>39945</v>
      </c>
      <c r="D639" s="54" t="s">
        <v>246</v>
      </c>
      <c r="E639" s="54">
        <v>980</v>
      </c>
      <c r="F639" s="54" t="s">
        <v>357</v>
      </c>
    </row>
    <row r="640" spans="1:6" ht="14.25">
      <c r="A640" s="54">
        <f t="shared" si="14"/>
        <v>5</v>
      </c>
      <c r="B640" s="54" t="s">
        <v>243</v>
      </c>
      <c r="C640" s="53">
        <v>39945</v>
      </c>
      <c r="D640" s="54" t="s">
        <v>251</v>
      </c>
      <c r="E640" s="54">
        <v>12</v>
      </c>
      <c r="F640" s="54" t="s">
        <v>357</v>
      </c>
    </row>
    <row r="641" spans="1:6" ht="14.25">
      <c r="A641" s="54">
        <f t="shared" si="14"/>
        <v>5</v>
      </c>
      <c r="B641" s="54" t="s">
        <v>239</v>
      </c>
      <c r="C641" s="53">
        <v>39945</v>
      </c>
      <c r="D641" s="54" t="s">
        <v>240</v>
      </c>
      <c r="E641" s="54">
        <v>88</v>
      </c>
      <c r="F641" s="54" t="s">
        <v>357</v>
      </c>
    </row>
    <row r="642" spans="1:6" ht="14.25">
      <c r="A642" s="54">
        <f>MONTH(C642)</f>
        <v>5</v>
      </c>
      <c r="B642" s="54" t="s">
        <v>245</v>
      </c>
      <c r="C642" s="53">
        <v>39946</v>
      </c>
      <c r="D642" s="54" t="s">
        <v>246</v>
      </c>
      <c r="E642" s="54">
        <v>882</v>
      </c>
      <c r="F642" s="54" t="s">
        <v>356</v>
      </c>
    </row>
    <row r="643" spans="1:6" ht="14.25">
      <c r="A643" s="54">
        <f t="shared" si="14"/>
        <v>5</v>
      </c>
      <c r="B643" s="54" t="s">
        <v>239</v>
      </c>
      <c r="C643" s="53">
        <v>39946</v>
      </c>
      <c r="D643" s="54" t="s">
        <v>240</v>
      </c>
      <c r="E643" s="54">
        <v>96</v>
      </c>
      <c r="F643" s="54" t="s">
        <v>357</v>
      </c>
    </row>
    <row r="644" spans="1:6" ht="14.25">
      <c r="A644" s="54">
        <f t="shared" si="14"/>
        <v>5</v>
      </c>
      <c r="B644" s="54" t="s">
        <v>243</v>
      </c>
      <c r="C644" s="53">
        <v>39946</v>
      </c>
      <c r="D644" s="54" t="s">
        <v>244</v>
      </c>
      <c r="E644" s="54">
        <v>50</v>
      </c>
      <c r="F644" s="54" t="s">
        <v>357</v>
      </c>
    </row>
    <row r="645" spans="1:6" ht="14.25">
      <c r="A645" s="54">
        <f t="shared" si="14"/>
        <v>5</v>
      </c>
      <c r="B645" s="54" t="s">
        <v>243</v>
      </c>
      <c r="C645" s="53">
        <v>39947</v>
      </c>
      <c r="D645" s="54" t="s">
        <v>251</v>
      </c>
      <c r="E645" s="54">
        <v>70</v>
      </c>
      <c r="F645" s="54" t="s">
        <v>357</v>
      </c>
    </row>
    <row r="646" spans="1:6" ht="14.25">
      <c r="A646" s="54">
        <f t="shared" si="14"/>
        <v>5</v>
      </c>
      <c r="B646" s="54" t="s">
        <v>239</v>
      </c>
      <c r="C646" s="53">
        <v>39947</v>
      </c>
      <c r="D646" s="54" t="s">
        <v>240</v>
      </c>
      <c r="E646" s="54">
        <v>84</v>
      </c>
      <c r="F646" s="54" t="s">
        <v>357</v>
      </c>
    </row>
    <row r="647" spans="1:6" ht="14.25">
      <c r="A647" s="54">
        <f t="shared" si="14"/>
        <v>5</v>
      </c>
      <c r="B647" s="54" t="s">
        <v>245</v>
      </c>
      <c r="C647" s="53">
        <v>39947</v>
      </c>
      <c r="D647" s="54" t="s">
        <v>253</v>
      </c>
      <c r="E647" s="54">
        <v>1500</v>
      </c>
      <c r="F647" s="54" t="s">
        <v>357</v>
      </c>
    </row>
    <row r="648" spans="1:6" ht="14.25">
      <c r="A648" s="54">
        <f t="shared" si="14"/>
        <v>5</v>
      </c>
      <c r="B648" s="54" t="s">
        <v>243</v>
      </c>
      <c r="C648" s="53">
        <v>39947</v>
      </c>
      <c r="D648" s="54" t="s">
        <v>244</v>
      </c>
      <c r="E648" s="54">
        <v>590</v>
      </c>
      <c r="F648" s="54" t="s">
        <v>357</v>
      </c>
    </row>
    <row r="649" spans="1:6" ht="14.25">
      <c r="A649" s="54">
        <f t="shared" si="14"/>
        <v>5</v>
      </c>
      <c r="B649" s="54" t="s">
        <v>239</v>
      </c>
      <c r="C649" s="53">
        <v>39948</v>
      </c>
      <c r="D649" s="54" t="s">
        <v>240</v>
      </c>
      <c r="E649" s="54">
        <v>44</v>
      </c>
      <c r="F649" s="54" t="s">
        <v>357</v>
      </c>
    </row>
    <row r="650" spans="1:6" ht="14.25">
      <c r="A650" s="54">
        <f t="shared" si="14"/>
        <v>5</v>
      </c>
      <c r="B650" s="54" t="s">
        <v>239</v>
      </c>
      <c r="C650" s="53">
        <v>39948</v>
      </c>
      <c r="D650" s="54" t="s">
        <v>240</v>
      </c>
      <c r="E650" s="54">
        <v>240</v>
      </c>
      <c r="F650" s="54" t="s">
        <v>357</v>
      </c>
    </row>
    <row r="651" spans="1:6" ht="14.25">
      <c r="A651" s="54">
        <f t="shared" si="14"/>
        <v>5</v>
      </c>
      <c r="B651" s="54" t="s">
        <v>239</v>
      </c>
      <c r="C651" s="53">
        <v>39948</v>
      </c>
      <c r="D651" s="54" t="s">
        <v>240</v>
      </c>
      <c r="E651" s="54">
        <v>85</v>
      </c>
      <c r="F651" s="54" t="s">
        <v>357</v>
      </c>
    </row>
    <row r="652" spans="1:6" ht="14.25">
      <c r="A652" s="54">
        <f t="shared" si="14"/>
        <v>5</v>
      </c>
      <c r="B652" s="54" t="s">
        <v>241</v>
      </c>
      <c r="C652" s="53">
        <v>39948</v>
      </c>
      <c r="D652" s="54" t="s">
        <v>259</v>
      </c>
      <c r="E652" s="54">
        <v>150</v>
      </c>
      <c r="F652" s="54" t="s">
        <v>357</v>
      </c>
    </row>
    <row r="653" spans="1:6" ht="14.25">
      <c r="A653" s="54">
        <f t="shared" si="14"/>
        <v>5</v>
      </c>
      <c r="B653" s="54" t="s">
        <v>243</v>
      </c>
      <c r="C653" s="53">
        <v>39948</v>
      </c>
      <c r="D653" s="54" t="s">
        <v>251</v>
      </c>
      <c r="E653" s="54">
        <v>300</v>
      </c>
      <c r="F653" s="54" t="s">
        <v>357</v>
      </c>
    </row>
    <row r="654" spans="1:6" ht="14.25">
      <c r="A654" s="54">
        <f t="shared" si="14"/>
        <v>5</v>
      </c>
      <c r="B654" s="54" t="s">
        <v>245</v>
      </c>
      <c r="C654" s="53">
        <v>39948</v>
      </c>
      <c r="D654" s="54" t="s">
        <v>246</v>
      </c>
      <c r="E654" s="54">
        <v>50</v>
      </c>
      <c r="F654" s="54" t="s">
        <v>357</v>
      </c>
    </row>
    <row r="655" spans="1:6" ht="14.25">
      <c r="A655" s="54">
        <f t="shared" si="14"/>
        <v>5</v>
      </c>
      <c r="B655" s="54" t="s">
        <v>249</v>
      </c>
      <c r="C655" s="53">
        <v>39949</v>
      </c>
      <c r="D655" s="54" t="s">
        <v>249</v>
      </c>
      <c r="E655" s="54">
        <v>500</v>
      </c>
      <c r="F655" s="54" t="s">
        <v>356</v>
      </c>
    </row>
    <row r="656" spans="1:6" ht="14.25">
      <c r="A656" s="54">
        <f t="shared" si="14"/>
        <v>5</v>
      </c>
      <c r="B656" s="54" t="s">
        <v>239</v>
      </c>
      <c r="C656" s="53">
        <v>39949</v>
      </c>
      <c r="D656" s="54" t="s">
        <v>240</v>
      </c>
      <c r="E656" s="54">
        <v>16</v>
      </c>
      <c r="F656" s="54" t="s">
        <v>356</v>
      </c>
    </row>
    <row r="657" spans="1:6" ht="14.25">
      <c r="A657" s="54">
        <f t="shared" si="14"/>
        <v>5</v>
      </c>
      <c r="B657" s="54" t="s">
        <v>239</v>
      </c>
      <c r="C657" s="53">
        <v>39949</v>
      </c>
      <c r="D657" s="54" t="s">
        <v>240</v>
      </c>
      <c r="E657" s="54">
        <v>332</v>
      </c>
      <c r="F657" s="54" t="s">
        <v>356</v>
      </c>
    </row>
    <row r="658" spans="1:6" ht="14.25">
      <c r="A658" s="54">
        <f t="shared" si="14"/>
        <v>5</v>
      </c>
      <c r="B658" s="54" t="s">
        <v>239</v>
      </c>
      <c r="C658" s="53">
        <v>39949</v>
      </c>
      <c r="D658" s="54" t="s">
        <v>240</v>
      </c>
      <c r="E658" s="54">
        <v>71</v>
      </c>
      <c r="F658" s="54" t="s">
        <v>356</v>
      </c>
    </row>
    <row r="659" spans="1:6" ht="14.25">
      <c r="A659" s="54">
        <f t="shared" si="14"/>
        <v>5</v>
      </c>
      <c r="B659" s="54" t="s">
        <v>239</v>
      </c>
      <c r="C659" s="53">
        <v>39949</v>
      </c>
      <c r="D659" s="54" t="s">
        <v>240</v>
      </c>
      <c r="E659" s="54">
        <v>135</v>
      </c>
      <c r="F659" s="54" t="s">
        <v>356</v>
      </c>
    </row>
    <row r="660" spans="1:6" ht="14.25">
      <c r="A660" s="54">
        <f t="shared" si="14"/>
        <v>5</v>
      </c>
      <c r="B660" s="54" t="s">
        <v>239</v>
      </c>
      <c r="C660" s="53">
        <v>39949</v>
      </c>
      <c r="D660" s="54" t="s">
        <v>240</v>
      </c>
      <c r="E660" s="54">
        <v>50</v>
      </c>
      <c r="F660" s="54" t="s">
        <v>357</v>
      </c>
    </row>
    <row r="661" spans="1:6" ht="14.25">
      <c r="A661" s="54">
        <f t="shared" si="14"/>
        <v>5</v>
      </c>
      <c r="B661" s="54" t="s">
        <v>241</v>
      </c>
      <c r="C661" s="53">
        <v>39949</v>
      </c>
      <c r="D661" s="54" t="s">
        <v>247</v>
      </c>
      <c r="E661" s="54">
        <v>105</v>
      </c>
      <c r="F661" s="54" t="s">
        <v>357</v>
      </c>
    </row>
    <row r="662" spans="1:6" ht="14.25">
      <c r="A662" s="54">
        <f t="shared" si="14"/>
        <v>5</v>
      </c>
      <c r="B662" s="54" t="s">
        <v>245</v>
      </c>
      <c r="C662" s="53">
        <v>39950</v>
      </c>
      <c r="D662" s="54" t="s">
        <v>250</v>
      </c>
      <c r="E662" s="54">
        <v>22500</v>
      </c>
      <c r="F662" s="54" t="s">
        <v>356</v>
      </c>
    </row>
    <row r="663" spans="1:6" ht="14.25">
      <c r="A663" s="54">
        <f t="shared" si="14"/>
        <v>5</v>
      </c>
      <c r="B663" s="54" t="s">
        <v>245</v>
      </c>
      <c r="C663" s="53">
        <v>39950</v>
      </c>
      <c r="D663" s="54" t="s">
        <v>250</v>
      </c>
      <c r="E663" s="54">
        <v>23.91</v>
      </c>
      <c r="F663" s="54" t="s">
        <v>356</v>
      </c>
    </row>
    <row r="664" spans="1:6" ht="14.25">
      <c r="A664" s="54">
        <f t="shared" ref="A664:A682" si="15">MONTH(C664)</f>
        <v>5</v>
      </c>
      <c r="B664" s="54" t="s">
        <v>245</v>
      </c>
      <c r="C664" s="53">
        <v>39950</v>
      </c>
      <c r="D664" s="54" t="s">
        <v>250</v>
      </c>
      <c r="E664" s="54">
        <v>2211.7600000000002</v>
      </c>
      <c r="F664" s="54" t="s">
        <v>356</v>
      </c>
    </row>
    <row r="665" spans="1:6" ht="14.25">
      <c r="A665" s="54">
        <f t="shared" si="15"/>
        <v>5</v>
      </c>
      <c r="B665" s="54" t="s">
        <v>243</v>
      </c>
      <c r="C665" s="53">
        <v>39950</v>
      </c>
      <c r="D665" s="54" t="s">
        <v>244</v>
      </c>
      <c r="E665" s="54">
        <v>255</v>
      </c>
      <c r="F665" s="54" t="s">
        <v>356</v>
      </c>
    </row>
    <row r="666" spans="1:6" ht="14.25">
      <c r="A666" s="54">
        <f t="shared" si="15"/>
        <v>5</v>
      </c>
      <c r="B666" s="54" t="s">
        <v>243</v>
      </c>
      <c r="C666" s="53">
        <v>39951</v>
      </c>
      <c r="D666" s="54" t="s">
        <v>244</v>
      </c>
      <c r="E666" s="54">
        <v>871</v>
      </c>
      <c r="F666" s="54" t="s">
        <v>357</v>
      </c>
    </row>
    <row r="667" spans="1:6" ht="14.25">
      <c r="A667" s="54">
        <f t="shared" si="15"/>
        <v>5</v>
      </c>
      <c r="B667" s="54" t="s">
        <v>243</v>
      </c>
      <c r="C667" s="53">
        <v>39952</v>
      </c>
      <c r="D667" s="54" t="s">
        <v>251</v>
      </c>
      <c r="E667" s="54">
        <v>271</v>
      </c>
      <c r="F667" s="54" t="s">
        <v>357</v>
      </c>
    </row>
    <row r="668" spans="1:6" ht="14.25">
      <c r="A668" s="54">
        <f t="shared" si="15"/>
        <v>5</v>
      </c>
      <c r="B668" s="54" t="s">
        <v>245</v>
      </c>
      <c r="C668" s="53">
        <v>39952</v>
      </c>
      <c r="D668" s="54" t="s">
        <v>246</v>
      </c>
      <c r="E668" s="54">
        <v>50</v>
      </c>
      <c r="F668" s="54" t="s">
        <v>357</v>
      </c>
    </row>
    <row r="669" spans="1:6" ht="14.25">
      <c r="A669" s="54">
        <f t="shared" si="15"/>
        <v>5</v>
      </c>
      <c r="B669" s="54" t="s">
        <v>241</v>
      </c>
      <c r="C669" s="53">
        <v>39952</v>
      </c>
      <c r="D669" s="54" t="s">
        <v>259</v>
      </c>
      <c r="E669" s="54">
        <v>300</v>
      </c>
      <c r="F669" s="54" t="s">
        <v>357</v>
      </c>
    </row>
    <row r="670" spans="1:6" ht="14.25">
      <c r="A670" s="54">
        <f t="shared" si="15"/>
        <v>5</v>
      </c>
      <c r="B670" s="54" t="s">
        <v>241</v>
      </c>
      <c r="C670" s="53">
        <v>39952</v>
      </c>
      <c r="D670" s="54" t="s">
        <v>259</v>
      </c>
      <c r="E670" s="54">
        <v>1400</v>
      </c>
      <c r="F670" s="54" t="s">
        <v>357</v>
      </c>
    </row>
    <row r="671" spans="1:6" ht="14.25">
      <c r="A671" s="54">
        <f t="shared" si="15"/>
        <v>5</v>
      </c>
      <c r="B671" s="54" t="s">
        <v>239</v>
      </c>
      <c r="C671" s="53">
        <v>39952</v>
      </c>
      <c r="D671" s="54" t="s">
        <v>254</v>
      </c>
      <c r="E671" s="54">
        <v>175</v>
      </c>
      <c r="F671" s="54" t="s">
        <v>357</v>
      </c>
    </row>
    <row r="672" spans="1:6" ht="14.25">
      <c r="A672" s="54">
        <f t="shared" si="15"/>
        <v>5</v>
      </c>
      <c r="B672" s="54" t="s">
        <v>239</v>
      </c>
      <c r="C672" s="53">
        <v>39953</v>
      </c>
      <c r="D672" s="54" t="s">
        <v>240</v>
      </c>
      <c r="E672" s="54">
        <v>280</v>
      </c>
      <c r="F672" s="54" t="s">
        <v>357</v>
      </c>
    </row>
    <row r="673" spans="1:6" ht="14.25">
      <c r="A673" s="54">
        <f t="shared" si="15"/>
        <v>5</v>
      </c>
      <c r="B673" s="54" t="s">
        <v>239</v>
      </c>
      <c r="C673" s="53">
        <v>39953</v>
      </c>
      <c r="D673" s="54" t="s">
        <v>254</v>
      </c>
      <c r="E673" s="54">
        <v>213</v>
      </c>
      <c r="F673" s="54" t="s">
        <v>357</v>
      </c>
    </row>
    <row r="674" spans="1:6" ht="14.25">
      <c r="A674" s="54">
        <f t="shared" si="15"/>
        <v>5</v>
      </c>
      <c r="B674" s="54" t="s">
        <v>239</v>
      </c>
      <c r="C674" s="53">
        <v>39953</v>
      </c>
      <c r="D674" s="54" t="s">
        <v>240</v>
      </c>
      <c r="E674" s="54">
        <v>22</v>
      </c>
      <c r="F674" s="54" t="s">
        <v>357</v>
      </c>
    </row>
    <row r="675" spans="1:6" ht="14.25">
      <c r="A675" s="54">
        <f t="shared" si="15"/>
        <v>5</v>
      </c>
      <c r="B675" s="54" t="s">
        <v>243</v>
      </c>
      <c r="C675" s="53">
        <v>39953</v>
      </c>
      <c r="D675" s="54" t="s">
        <v>244</v>
      </c>
      <c r="E675" s="54">
        <v>840</v>
      </c>
      <c r="F675" s="54" t="s">
        <v>357</v>
      </c>
    </row>
    <row r="676" spans="1:6" ht="14.25">
      <c r="A676" s="54">
        <f t="shared" si="15"/>
        <v>5</v>
      </c>
      <c r="B676" s="54" t="s">
        <v>239</v>
      </c>
      <c r="C676" s="53">
        <v>39954</v>
      </c>
      <c r="D676" s="54" t="s">
        <v>254</v>
      </c>
      <c r="E676" s="54">
        <v>102</v>
      </c>
      <c r="F676" s="54" t="s">
        <v>357</v>
      </c>
    </row>
    <row r="677" spans="1:6" ht="14.25">
      <c r="A677" s="54">
        <f t="shared" si="15"/>
        <v>5</v>
      </c>
      <c r="B677" s="54" t="s">
        <v>245</v>
      </c>
      <c r="C677" s="53">
        <v>39954</v>
      </c>
      <c r="D677" s="54" t="s">
        <v>246</v>
      </c>
      <c r="E677" s="54">
        <v>50</v>
      </c>
      <c r="F677" s="54" t="s">
        <v>357</v>
      </c>
    </row>
    <row r="678" spans="1:6" ht="14.25">
      <c r="A678" s="54">
        <f t="shared" si="15"/>
        <v>5</v>
      </c>
      <c r="B678" s="54" t="s">
        <v>239</v>
      </c>
      <c r="C678" s="53">
        <v>39954</v>
      </c>
      <c r="D678" s="54" t="s">
        <v>254</v>
      </c>
      <c r="E678" s="54">
        <v>495</v>
      </c>
      <c r="F678" s="54" t="s">
        <v>357</v>
      </c>
    </row>
    <row r="679" spans="1:6" ht="14.25">
      <c r="A679" s="54">
        <f t="shared" si="15"/>
        <v>5</v>
      </c>
      <c r="B679" s="54" t="s">
        <v>248</v>
      </c>
      <c r="C679" s="53">
        <v>39954</v>
      </c>
      <c r="D679" s="54" t="s">
        <v>248</v>
      </c>
      <c r="E679" s="54">
        <v>1600</v>
      </c>
      <c r="F679" s="54" t="s">
        <v>357</v>
      </c>
    </row>
    <row r="680" spans="1:6" ht="14.25">
      <c r="A680" s="54">
        <f t="shared" si="15"/>
        <v>5</v>
      </c>
      <c r="B680" s="54" t="s">
        <v>248</v>
      </c>
      <c r="C680" s="53">
        <v>39954</v>
      </c>
      <c r="D680" s="54" t="s">
        <v>248</v>
      </c>
      <c r="E680" s="54">
        <v>1550</v>
      </c>
      <c r="F680" s="54" t="s">
        <v>357</v>
      </c>
    </row>
    <row r="681" spans="1:6" ht="14.25">
      <c r="A681" s="54">
        <f t="shared" si="15"/>
        <v>5</v>
      </c>
      <c r="B681" s="54" t="s">
        <v>239</v>
      </c>
      <c r="C681" s="53">
        <v>39954</v>
      </c>
      <c r="D681" s="54" t="s">
        <v>240</v>
      </c>
      <c r="E681" s="54">
        <v>150</v>
      </c>
      <c r="F681" s="54" t="s">
        <v>356</v>
      </c>
    </row>
    <row r="682" spans="1:6" ht="14.25">
      <c r="A682" s="54">
        <f t="shared" si="15"/>
        <v>5</v>
      </c>
      <c r="B682" s="54" t="s">
        <v>243</v>
      </c>
      <c r="C682" s="53">
        <v>39954</v>
      </c>
      <c r="D682" s="54" t="s">
        <v>251</v>
      </c>
      <c r="E682" s="54">
        <v>140</v>
      </c>
      <c r="F682" s="54" t="s">
        <v>356</v>
      </c>
    </row>
    <row r="683" spans="1:6" ht="14.25">
      <c r="A683" s="54">
        <f>MONTH(C683)</f>
        <v>5</v>
      </c>
      <c r="B683" s="54" t="s">
        <v>243</v>
      </c>
      <c r="C683" s="53">
        <v>39955</v>
      </c>
      <c r="D683" s="54" t="s">
        <v>244</v>
      </c>
      <c r="E683" s="54">
        <v>2230</v>
      </c>
      <c r="F683" s="54" t="s">
        <v>356</v>
      </c>
    </row>
    <row r="684" spans="1:6" ht="14.25">
      <c r="A684" s="54">
        <f>MONTH(C684)</f>
        <v>5</v>
      </c>
      <c r="B684" s="54" t="s">
        <v>241</v>
      </c>
      <c r="C684" s="53">
        <v>39955</v>
      </c>
      <c r="D684" s="54" t="s">
        <v>247</v>
      </c>
      <c r="E684" s="54">
        <v>141</v>
      </c>
      <c r="F684" s="54" t="s">
        <v>356</v>
      </c>
    </row>
    <row r="685" spans="1:6" ht="14.25">
      <c r="A685" s="54">
        <f t="shared" ref="A685:A740" si="16">MONTH(C685)</f>
        <v>5</v>
      </c>
      <c r="B685" s="54" t="s">
        <v>239</v>
      </c>
      <c r="C685" s="53">
        <v>39955</v>
      </c>
      <c r="D685" s="54" t="s">
        <v>254</v>
      </c>
      <c r="E685" s="54">
        <v>500</v>
      </c>
      <c r="F685" s="54" t="s">
        <v>357</v>
      </c>
    </row>
    <row r="686" spans="1:6" ht="14.25">
      <c r="A686" s="54">
        <f t="shared" si="16"/>
        <v>5</v>
      </c>
      <c r="B686" s="54" t="s">
        <v>239</v>
      </c>
      <c r="C686" s="53">
        <v>39955</v>
      </c>
      <c r="D686" s="54" t="s">
        <v>240</v>
      </c>
      <c r="E686" s="54">
        <v>30</v>
      </c>
      <c r="F686" s="54" t="s">
        <v>357</v>
      </c>
    </row>
    <row r="687" spans="1:6" ht="14.25">
      <c r="A687" s="54">
        <f>MONTH(C687)</f>
        <v>5</v>
      </c>
      <c r="B687" s="54" t="s">
        <v>249</v>
      </c>
      <c r="C687" s="53">
        <v>39956</v>
      </c>
      <c r="D687" s="54" t="s">
        <v>249</v>
      </c>
      <c r="E687" s="54">
        <v>500</v>
      </c>
      <c r="F687" s="54" t="s">
        <v>356</v>
      </c>
    </row>
    <row r="688" spans="1:6" ht="14.25">
      <c r="A688" s="54">
        <f t="shared" si="16"/>
        <v>5</v>
      </c>
      <c r="B688" s="54" t="s">
        <v>239</v>
      </c>
      <c r="C688" s="53">
        <v>39956</v>
      </c>
      <c r="D688" s="54" t="s">
        <v>240</v>
      </c>
      <c r="E688" s="54">
        <v>64</v>
      </c>
      <c r="F688" s="54" t="s">
        <v>357</v>
      </c>
    </row>
    <row r="689" spans="1:6" ht="14.25">
      <c r="A689" s="54">
        <f t="shared" si="16"/>
        <v>5</v>
      </c>
      <c r="B689" s="54" t="s">
        <v>239</v>
      </c>
      <c r="C689" s="53">
        <v>39956</v>
      </c>
      <c r="D689" s="54" t="s">
        <v>240</v>
      </c>
      <c r="E689" s="54">
        <v>180</v>
      </c>
      <c r="F689" s="54" t="s">
        <v>357</v>
      </c>
    </row>
    <row r="690" spans="1:6" ht="14.25">
      <c r="A690" s="54">
        <f t="shared" si="16"/>
        <v>5</v>
      </c>
      <c r="B690" s="54" t="s">
        <v>239</v>
      </c>
      <c r="C690" s="53">
        <v>39958</v>
      </c>
      <c r="D690" s="54" t="s">
        <v>240</v>
      </c>
      <c r="E690" s="54">
        <v>100</v>
      </c>
      <c r="F690" s="54" t="s">
        <v>357</v>
      </c>
    </row>
    <row r="691" spans="1:6" ht="14.25">
      <c r="A691" s="54">
        <f t="shared" si="16"/>
        <v>5</v>
      </c>
      <c r="B691" s="54" t="s">
        <v>237</v>
      </c>
      <c r="C691" s="53">
        <v>39958</v>
      </c>
      <c r="D691" s="54" t="s">
        <v>252</v>
      </c>
      <c r="E691" s="54">
        <v>25</v>
      </c>
      <c r="F691" s="54" t="s">
        <v>357</v>
      </c>
    </row>
    <row r="692" spans="1:6" ht="14.25">
      <c r="A692" s="54">
        <f t="shared" si="16"/>
        <v>5</v>
      </c>
      <c r="B692" s="54" t="s">
        <v>239</v>
      </c>
      <c r="C692" s="53">
        <v>39959</v>
      </c>
      <c r="D692" s="54" t="s">
        <v>254</v>
      </c>
      <c r="E692" s="54">
        <v>127</v>
      </c>
      <c r="F692" s="54" t="s">
        <v>357</v>
      </c>
    </row>
    <row r="693" spans="1:6" ht="14.25">
      <c r="A693" s="54">
        <f t="shared" si="16"/>
        <v>5</v>
      </c>
      <c r="B693" s="54" t="s">
        <v>239</v>
      </c>
      <c r="C693" s="53">
        <v>39959</v>
      </c>
      <c r="D693" s="54" t="s">
        <v>240</v>
      </c>
      <c r="E693" s="54">
        <v>30</v>
      </c>
      <c r="F693" s="54" t="s">
        <v>357</v>
      </c>
    </row>
    <row r="694" spans="1:6" ht="14.25">
      <c r="A694" s="54">
        <f t="shared" si="16"/>
        <v>5</v>
      </c>
      <c r="B694" s="54" t="s">
        <v>239</v>
      </c>
      <c r="C694" s="53">
        <v>39959</v>
      </c>
      <c r="D694" s="54" t="s">
        <v>240</v>
      </c>
      <c r="E694" s="54">
        <v>54</v>
      </c>
      <c r="F694" s="54" t="s">
        <v>357</v>
      </c>
    </row>
    <row r="695" spans="1:6" ht="14.25">
      <c r="A695" s="54">
        <f t="shared" si="16"/>
        <v>5</v>
      </c>
      <c r="B695" s="54" t="s">
        <v>237</v>
      </c>
      <c r="C695" s="53">
        <v>39959</v>
      </c>
      <c r="D695" s="54" t="s">
        <v>238</v>
      </c>
      <c r="E695" s="54">
        <v>30</v>
      </c>
      <c r="F695" s="54" t="s">
        <v>356</v>
      </c>
    </row>
    <row r="696" spans="1:6" ht="14.25">
      <c r="A696" s="54">
        <f t="shared" si="16"/>
        <v>5</v>
      </c>
      <c r="B696" s="54" t="s">
        <v>239</v>
      </c>
      <c r="C696" s="53">
        <v>39960</v>
      </c>
      <c r="D696" s="54" t="s">
        <v>254</v>
      </c>
      <c r="E696" s="54">
        <v>178</v>
      </c>
      <c r="F696" s="54" t="s">
        <v>357</v>
      </c>
    </row>
    <row r="697" spans="1:6" ht="14.25">
      <c r="A697" s="54">
        <f t="shared" si="16"/>
        <v>5</v>
      </c>
      <c r="B697" s="54" t="s">
        <v>249</v>
      </c>
      <c r="C697" s="53">
        <v>39961</v>
      </c>
      <c r="D697" s="54" t="s">
        <v>249</v>
      </c>
      <c r="E697" s="54">
        <v>500</v>
      </c>
      <c r="F697" s="54" t="s">
        <v>356</v>
      </c>
    </row>
    <row r="698" spans="1:6" ht="14.25">
      <c r="A698" s="54">
        <f t="shared" si="16"/>
        <v>5</v>
      </c>
      <c r="B698" s="54" t="s">
        <v>237</v>
      </c>
      <c r="C698" s="53">
        <v>39961</v>
      </c>
      <c r="D698" s="54" t="s">
        <v>238</v>
      </c>
      <c r="E698" s="54">
        <v>200</v>
      </c>
      <c r="F698" s="54" t="s">
        <v>357</v>
      </c>
    </row>
    <row r="699" spans="1:6" ht="14.25">
      <c r="A699" s="54">
        <f t="shared" si="16"/>
        <v>5</v>
      </c>
      <c r="B699" s="54" t="s">
        <v>243</v>
      </c>
      <c r="C699" s="53">
        <v>39961</v>
      </c>
      <c r="D699" s="54" t="s">
        <v>251</v>
      </c>
      <c r="E699" s="54">
        <v>140</v>
      </c>
      <c r="F699" s="54" t="s">
        <v>357</v>
      </c>
    </row>
    <row r="700" spans="1:6" ht="14.25">
      <c r="A700" s="54">
        <f t="shared" si="16"/>
        <v>5</v>
      </c>
      <c r="B700" s="54" t="s">
        <v>245</v>
      </c>
      <c r="C700" s="53">
        <v>39961</v>
      </c>
      <c r="D700" s="54" t="s">
        <v>246</v>
      </c>
      <c r="E700" s="54">
        <v>100</v>
      </c>
      <c r="F700" s="54" t="s">
        <v>357</v>
      </c>
    </row>
    <row r="701" spans="1:6" ht="14.25">
      <c r="A701" s="54">
        <f t="shared" si="16"/>
        <v>5</v>
      </c>
      <c r="B701" s="54" t="s">
        <v>241</v>
      </c>
      <c r="C701" s="53">
        <v>39961</v>
      </c>
      <c r="D701" s="54" t="s">
        <v>259</v>
      </c>
      <c r="E701" s="54">
        <v>1200</v>
      </c>
      <c r="F701" s="54" t="s">
        <v>357</v>
      </c>
    </row>
    <row r="702" spans="1:6" ht="14.25">
      <c r="A702" s="54">
        <f t="shared" si="16"/>
        <v>5</v>
      </c>
      <c r="B702" s="54" t="s">
        <v>239</v>
      </c>
      <c r="C702" s="53">
        <v>39961</v>
      </c>
      <c r="D702" s="54" t="s">
        <v>240</v>
      </c>
      <c r="E702" s="54">
        <v>74</v>
      </c>
      <c r="F702" s="54" t="s">
        <v>357</v>
      </c>
    </row>
    <row r="703" spans="1:6" ht="14.25">
      <c r="A703" s="54">
        <f t="shared" si="16"/>
        <v>5</v>
      </c>
      <c r="B703" s="54" t="s">
        <v>239</v>
      </c>
      <c r="C703" s="53">
        <v>39961</v>
      </c>
      <c r="D703" s="54" t="s">
        <v>240</v>
      </c>
      <c r="E703" s="54">
        <v>38</v>
      </c>
      <c r="F703" s="54" t="s">
        <v>357</v>
      </c>
    </row>
    <row r="704" spans="1:6" ht="14.25">
      <c r="A704" s="54">
        <f t="shared" si="16"/>
        <v>5</v>
      </c>
      <c r="B704" s="54" t="s">
        <v>239</v>
      </c>
      <c r="C704" s="53">
        <v>39961</v>
      </c>
      <c r="D704" s="54" t="s">
        <v>240</v>
      </c>
      <c r="E704" s="54">
        <v>82</v>
      </c>
      <c r="F704" s="54" t="s">
        <v>357</v>
      </c>
    </row>
    <row r="705" spans="1:6" ht="14.25">
      <c r="A705" s="54">
        <f t="shared" si="16"/>
        <v>5</v>
      </c>
      <c r="B705" s="54" t="s">
        <v>241</v>
      </c>
      <c r="C705" s="53">
        <v>39961</v>
      </c>
      <c r="D705" s="54" t="s">
        <v>242</v>
      </c>
      <c r="E705" s="54">
        <v>189</v>
      </c>
      <c r="F705" s="54" t="s">
        <v>357</v>
      </c>
    </row>
    <row r="706" spans="1:6" ht="14.25">
      <c r="A706" s="54">
        <f t="shared" si="16"/>
        <v>5</v>
      </c>
      <c r="B706" s="54" t="s">
        <v>237</v>
      </c>
      <c r="C706" s="53">
        <v>39962</v>
      </c>
      <c r="D706" s="54" t="s">
        <v>238</v>
      </c>
      <c r="E706" s="54">
        <v>390</v>
      </c>
      <c r="F706" s="54" t="s">
        <v>357</v>
      </c>
    </row>
    <row r="707" spans="1:6" ht="14.25">
      <c r="A707" s="54">
        <f t="shared" si="16"/>
        <v>5</v>
      </c>
      <c r="B707" s="54" t="s">
        <v>237</v>
      </c>
      <c r="C707" s="53">
        <v>39962</v>
      </c>
      <c r="D707" s="54" t="s">
        <v>238</v>
      </c>
      <c r="E707" s="54">
        <v>200</v>
      </c>
      <c r="F707" s="54" t="s">
        <v>357</v>
      </c>
    </row>
    <row r="708" spans="1:6" ht="14.25">
      <c r="A708" s="54">
        <f t="shared" si="16"/>
        <v>5</v>
      </c>
      <c r="B708" s="54" t="s">
        <v>237</v>
      </c>
      <c r="C708" s="53">
        <v>39962</v>
      </c>
      <c r="D708" s="54" t="s">
        <v>238</v>
      </c>
      <c r="E708" s="54">
        <v>150</v>
      </c>
      <c r="F708" s="54" t="s">
        <v>357</v>
      </c>
    </row>
    <row r="709" spans="1:6" ht="14.25">
      <c r="A709" s="54">
        <f t="shared" si="16"/>
        <v>5</v>
      </c>
      <c r="B709" s="54" t="s">
        <v>239</v>
      </c>
      <c r="C709" s="53">
        <v>39962</v>
      </c>
      <c r="D709" s="54" t="s">
        <v>240</v>
      </c>
      <c r="E709" s="54">
        <v>80</v>
      </c>
      <c r="F709" s="54" t="s">
        <v>357</v>
      </c>
    </row>
    <row r="710" spans="1:6" ht="14.25">
      <c r="A710" s="54">
        <f t="shared" si="16"/>
        <v>5</v>
      </c>
      <c r="B710" s="54" t="s">
        <v>239</v>
      </c>
      <c r="C710" s="53">
        <v>39962</v>
      </c>
      <c r="D710" s="54" t="s">
        <v>240</v>
      </c>
      <c r="E710" s="54">
        <v>18</v>
      </c>
      <c r="F710" s="54" t="s">
        <v>357</v>
      </c>
    </row>
    <row r="711" spans="1:6" ht="14.25">
      <c r="A711" s="54">
        <f t="shared" si="16"/>
        <v>5</v>
      </c>
      <c r="B711" s="54" t="s">
        <v>239</v>
      </c>
      <c r="C711" s="53">
        <v>39962</v>
      </c>
      <c r="D711" s="54" t="s">
        <v>240</v>
      </c>
      <c r="E711" s="54">
        <v>48</v>
      </c>
      <c r="F711" s="54" t="s">
        <v>357</v>
      </c>
    </row>
    <row r="712" spans="1:6" ht="14.25">
      <c r="A712" s="54">
        <f>MONTH(C712)</f>
        <v>5</v>
      </c>
      <c r="B712" s="54" t="s">
        <v>239</v>
      </c>
      <c r="C712" s="53">
        <v>39962</v>
      </c>
      <c r="D712" s="54" t="s">
        <v>254</v>
      </c>
      <c r="E712" s="54">
        <v>127</v>
      </c>
      <c r="F712" s="54" t="s">
        <v>356</v>
      </c>
    </row>
    <row r="713" spans="1:6" ht="14.25">
      <c r="A713" s="54">
        <f>MONTH(C713)</f>
        <v>5</v>
      </c>
      <c r="B713" s="54" t="s">
        <v>239</v>
      </c>
      <c r="C713" s="53">
        <v>39962</v>
      </c>
      <c r="D713" s="54" t="s">
        <v>240</v>
      </c>
      <c r="E713" s="54">
        <v>238</v>
      </c>
      <c r="F713" s="54" t="s">
        <v>356</v>
      </c>
    </row>
    <row r="714" spans="1:6" ht="14.25">
      <c r="A714" s="54">
        <f t="shared" si="16"/>
        <v>5</v>
      </c>
      <c r="B714" s="54" t="s">
        <v>239</v>
      </c>
      <c r="C714" s="53">
        <v>39963</v>
      </c>
      <c r="D714" s="54" t="s">
        <v>240</v>
      </c>
      <c r="E714" s="54">
        <v>32</v>
      </c>
      <c r="F714" s="54" t="s">
        <v>357</v>
      </c>
    </row>
    <row r="715" spans="1:6" ht="14.25">
      <c r="A715" s="54">
        <f t="shared" si="16"/>
        <v>5</v>
      </c>
      <c r="B715" s="54" t="s">
        <v>239</v>
      </c>
      <c r="C715" s="53">
        <v>39963</v>
      </c>
      <c r="D715" s="54" t="s">
        <v>240</v>
      </c>
      <c r="E715" s="54">
        <v>170</v>
      </c>
      <c r="F715" s="54" t="s">
        <v>356</v>
      </c>
    </row>
    <row r="716" spans="1:6" ht="14.25">
      <c r="A716" s="54">
        <f t="shared" si="16"/>
        <v>5</v>
      </c>
      <c r="B716" s="54" t="s">
        <v>239</v>
      </c>
      <c r="C716" s="53">
        <v>39963</v>
      </c>
      <c r="D716" s="54" t="s">
        <v>240</v>
      </c>
      <c r="E716" s="54">
        <v>35</v>
      </c>
      <c r="F716" s="54" t="s">
        <v>356</v>
      </c>
    </row>
    <row r="717" spans="1:6" ht="14.25">
      <c r="A717" s="54">
        <f t="shared" si="16"/>
        <v>5</v>
      </c>
      <c r="B717" s="54" t="s">
        <v>239</v>
      </c>
      <c r="C717" s="53">
        <v>39963</v>
      </c>
      <c r="D717" s="54" t="s">
        <v>240</v>
      </c>
      <c r="E717" s="54">
        <v>620</v>
      </c>
      <c r="F717" s="54" t="s">
        <v>356</v>
      </c>
    </row>
    <row r="718" spans="1:6" ht="14.25">
      <c r="A718" s="54">
        <f t="shared" si="16"/>
        <v>5</v>
      </c>
      <c r="B718" s="54" t="s">
        <v>239</v>
      </c>
      <c r="C718" s="53">
        <v>39963</v>
      </c>
      <c r="D718" s="54" t="s">
        <v>240</v>
      </c>
      <c r="E718" s="54">
        <v>179</v>
      </c>
      <c r="F718" s="54" t="s">
        <v>356</v>
      </c>
    </row>
    <row r="719" spans="1:6" ht="14.25">
      <c r="A719" s="54">
        <f t="shared" si="16"/>
        <v>5</v>
      </c>
      <c r="B719" s="54" t="s">
        <v>239</v>
      </c>
      <c r="C719" s="53">
        <v>39963</v>
      </c>
      <c r="D719" s="54" t="s">
        <v>240</v>
      </c>
      <c r="E719" s="54">
        <v>74</v>
      </c>
      <c r="F719" s="54" t="s">
        <v>356</v>
      </c>
    </row>
    <row r="720" spans="1:6" ht="14.25">
      <c r="A720" s="54">
        <f t="shared" si="16"/>
        <v>5</v>
      </c>
      <c r="B720" s="54" t="s">
        <v>239</v>
      </c>
      <c r="C720" s="53">
        <v>39963</v>
      </c>
      <c r="D720" s="54" t="s">
        <v>240</v>
      </c>
      <c r="E720" s="54">
        <v>35</v>
      </c>
      <c r="F720" s="54" t="s">
        <v>356</v>
      </c>
    </row>
    <row r="721" spans="1:6" ht="14.25">
      <c r="A721" s="54">
        <f t="shared" si="16"/>
        <v>5</v>
      </c>
      <c r="B721" s="54" t="s">
        <v>239</v>
      </c>
      <c r="C721" s="53">
        <v>39963</v>
      </c>
      <c r="D721" s="54" t="s">
        <v>240</v>
      </c>
      <c r="E721" s="54">
        <v>40</v>
      </c>
      <c r="F721" s="54" t="s">
        <v>356</v>
      </c>
    </row>
    <row r="722" spans="1:6" ht="14.25">
      <c r="A722" s="54">
        <f t="shared" si="16"/>
        <v>5</v>
      </c>
      <c r="B722" s="54" t="s">
        <v>245</v>
      </c>
      <c r="C722" s="53">
        <v>39964</v>
      </c>
      <c r="D722" s="54" t="s">
        <v>250</v>
      </c>
      <c r="E722" s="54">
        <v>4500</v>
      </c>
      <c r="F722" s="54" t="s">
        <v>357</v>
      </c>
    </row>
    <row r="723" spans="1:6" ht="14.25">
      <c r="A723" s="54">
        <f t="shared" si="16"/>
        <v>5</v>
      </c>
      <c r="B723" s="54" t="s">
        <v>239</v>
      </c>
      <c r="C723" s="53">
        <v>39964</v>
      </c>
      <c r="D723" s="54" t="s">
        <v>240</v>
      </c>
      <c r="E723" s="54">
        <v>1972</v>
      </c>
      <c r="F723" s="54" t="s">
        <v>356</v>
      </c>
    </row>
    <row r="724" spans="1:6" ht="14.25">
      <c r="A724" s="54">
        <f>MONTH(C724)</f>
        <v>5</v>
      </c>
      <c r="B724" s="54" t="s">
        <v>245</v>
      </c>
      <c r="C724" s="53">
        <v>39964</v>
      </c>
      <c r="D724" s="54" t="s">
        <v>246</v>
      </c>
      <c r="E724" s="54">
        <v>207</v>
      </c>
      <c r="F724" s="54" t="s">
        <v>357</v>
      </c>
    </row>
    <row r="725" spans="1:6" ht="14.25">
      <c r="A725" s="54">
        <f t="shared" si="16"/>
        <v>6</v>
      </c>
      <c r="B725" s="54" t="s">
        <v>239</v>
      </c>
      <c r="C725" s="53">
        <v>39965</v>
      </c>
      <c r="D725" s="54" t="s">
        <v>254</v>
      </c>
      <c r="E725" s="54">
        <v>157</v>
      </c>
      <c r="F725" s="54" t="s">
        <v>357</v>
      </c>
    </row>
    <row r="726" spans="1:6" ht="14.25">
      <c r="A726" s="54">
        <f t="shared" si="16"/>
        <v>6</v>
      </c>
      <c r="B726" s="54" t="s">
        <v>239</v>
      </c>
      <c r="C726" s="53">
        <v>39965</v>
      </c>
      <c r="D726" s="54" t="s">
        <v>240</v>
      </c>
      <c r="E726" s="54">
        <v>45</v>
      </c>
      <c r="F726" s="54" t="s">
        <v>357</v>
      </c>
    </row>
    <row r="727" spans="1:6" ht="14.25">
      <c r="A727" s="54">
        <f t="shared" si="16"/>
        <v>6</v>
      </c>
      <c r="B727" s="54" t="s">
        <v>239</v>
      </c>
      <c r="C727" s="53">
        <v>39965</v>
      </c>
      <c r="D727" s="54" t="s">
        <v>240</v>
      </c>
      <c r="E727" s="54">
        <v>130</v>
      </c>
      <c r="F727" s="54" t="s">
        <v>356</v>
      </c>
    </row>
    <row r="728" spans="1:6" ht="14.25">
      <c r="A728" s="54">
        <f t="shared" si="16"/>
        <v>6</v>
      </c>
      <c r="B728" s="54" t="s">
        <v>239</v>
      </c>
      <c r="C728" s="53">
        <v>39965</v>
      </c>
      <c r="D728" s="54" t="s">
        <v>254</v>
      </c>
      <c r="E728" s="54">
        <v>210</v>
      </c>
      <c r="F728" s="54" t="s">
        <v>356</v>
      </c>
    </row>
    <row r="729" spans="1:6" ht="14.25">
      <c r="A729" s="54">
        <f t="shared" si="16"/>
        <v>6</v>
      </c>
      <c r="B729" s="54" t="s">
        <v>239</v>
      </c>
      <c r="C729" s="53">
        <v>39966</v>
      </c>
      <c r="D729" s="54" t="s">
        <v>254</v>
      </c>
      <c r="E729" s="54">
        <v>150</v>
      </c>
      <c r="F729" s="54" t="s">
        <v>357</v>
      </c>
    </row>
    <row r="730" spans="1:6" ht="14.25">
      <c r="A730" s="54">
        <f t="shared" si="16"/>
        <v>6</v>
      </c>
      <c r="B730" s="54" t="s">
        <v>239</v>
      </c>
      <c r="C730" s="53">
        <v>39966</v>
      </c>
      <c r="D730" s="54" t="s">
        <v>254</v>
      </c>
      <c r="E730" s="54">
        <v>166</v>
      </c>
      <c r="F730" s="54" t="s">
        <v>356</v>
      </c>
    </row>
    <row r="731" spans="1:6" ht="14.25">
      <c r="A731" s="54">
        <f t="shared" si="16"/>
        <v>6</v>
      </c>
      <c r="B731" s="54" t="s">
        <v>239</v>
      </c>
      <c r="C731" s="53">
        <v>39967</v>
      </c>
      <c r="D731" s="54" t="s">
        <v>254</v>
      </c>
      <c r="E731" s="54">
        <v>157</v>
      </c>
      <c r="F731" s="54" t="s">
        <v>357</v>
      </c>
    </row>
    <row r="732" spans="1:6" ht="14.25">
      <c r="A732" s="54">
        <f t="shared" si="16"/>
        <v>6</v>
      </c>
      <c r="B732" s="54" t="s">
        <v>239</v>
      </c>
      <c r="C732" s="53">
        <v>39967</v>
      </c>
      <c r="D732" s="54" t="s">
        <v>240</v>
      </c>
      <c r="E732" s="54">
        <v>140</v>
      </c>
      <c r="F732" s="54" t="s">
        <v>357</v>
      </c>
    </row>
    <row r="733" spans="1:6" ht="14.25">
      <c r="A733" s="54">
        <f t="shared" si="16"/>
        <v>6</v>
      </c>
      <c r="B733" s="54" t="s">
        <v>245</v>
      </c>
      <c r="C733" s="53">
        <v>39967</v>
      </c>
      <c r="D733" s="54" t="s">
        <v>258</v>
      </c>
      <c r="E733" s="54">
        <v>900</v>
      </c>
      <c r="F733" s="54" t="s">
        <v>356</v>
      </c>
    </row>
    <row r="734" spans="1:6" ht="14.25">
      <c r="A734" s="54">
        <f t="shared" si="16"/>
        <v>6</v>
      </c>
      <c r="B734" s="54" t="s">
        <v>239</v>
      </c>
      <c r="C734" s="53">
        <v>39969</v>
      </c>
      <c r="D734" s="54" t="s">
        <v>254</v>
      </c>
      <c r="E734" s="54">
        <v>1600</v>
      </c>
      <c r="F734" s="54" t="s">
        <v>356</v>
      </c>
    </row>
    <row r="735" spans="1:6" ht="14.25">
      <c r="A735" s="54">
        <f t="shared" si="16"/>
        <v>6</v>
      </c>
      <c r="B735" s="54" t="s">
        <v>243</v>
      </c>
      <c r="C735" s="53">
        <v>39969</v>
      </c>
      <c r="D735" s="54" t="s">
        <v>251</v>
      </c>
      <c r="E735" s="54">
        <v>835</v>
      </c>
      <c r="F735" s="54" t="s">
        <v>356</v>
      </c>
    </row>
    <row r="736" spans="1:6" ht="14.25">
      <c r="A736" s="54">
        <f t="shared" si="16"/>
        <v>6</v>
      </c>
      <c r="B736" s="54" t="s">
        <v>243</v>
      </c>
      <c r="C736" s="53">
        <v>39969</v>
      </c>
      <c r="D736" s="54" t="s">
        <v>251</v>
      </c>
      <c r="E736" s="54">
        <v>70</v>
      </c>
      <c r="F736" s="54" t="s">
        <v>357</v>
      </c>
    </row>
    <row r="737" spans="1:15" ht="14.25">
      <c r="A737" s="54">
        <f t="shared" si="16"/>
        <v>6</v>
      </c>
      <c r="B737" s="54" t="s">
        <v>239</v>
      </c>
      <c r="C737" s="53">
        <v>39969</v>
      </c>
      <c r="D737" s="54" t="s">
        <v>254</v>
      </c>
      <c r="E737" s="54">
        <v>164</v>
      </c>
      <c r="F737" s="54" t="s">
        <v>356</v>
      </c>
    </row>
    <row r="738" spans="1:15" ht="14.25">
      <c r="A738" s="54">
        <f t="shared" si="16"/>
        <v>6</v>
      </c>
      <c r="B738" s="54" t="s">
        <v>245</v>
      </c>
      <c r="C738" s="53">
        <v>39969</v>
      </c>
      <c r="D738" s="54" t="s">
        <v>250</v>
      </c>
      <c r="E738" s="54">
        <v>1711.72</v>
      </c>
      <c r="F738" s="54" t="s">
        <v>356</v>
      </c>
    </row>
    <row r="739" spans="1:15" ht="14.25">
      <c r="A739" s="54">
        <f t="shared" si="16"/>
        <v>6</v>
      </c>
      <c r="B739" s="54" t="s">
        <v>245</v>
      </c>
      <c r="C739" s="53">
        <v>39969</v>
      </c>
      <c r="D739" s="54" t="s">
        <v>250</v>
      </c>
      <c r="E739" s="54">
        <v>237.65</v>
      </c>
      <c r="F739" s="54" t="s">
        <v>356</v>
      </c>
    </row>
    <row r="740" spans="1:15" ht="14.25">
      <c r="A740" s="54">
        <f t="shared" si="16"/>
        <v>6</v>
      </c>
      <c r="B740" s="54" t="s">
        <v>249</v>
      </c>
      <c r="C740" s="53">
        <v>39970</v>
      </c>
      <c r="D740" s="54" t="s">
        <v>249</v>
      </c>
      <c r="E740" s="54">
        <v>500</v>
      </c>
      <c r="F740" s="54" t="s">
        <v>356</v>
      </c>
    </row>
    <row r="741" spans="1:15" ht="14.25">
      <c r="A741" s="54">
        <f>MONTH(C741)</f>
        <v>6</v>
      </c>
      <c r="B741" s="54" t="s">
        <v>237</v>
      </c>
      <c r="C741" s="53">
        <v>39970</v>
      </c>
      <c r="D741" s="54" t="s">
        <v>238</v>
      </c>
      <c r="E741" s="54">
        <v>13490</v>
      </c>
      <c r="F741" s="54" t="s">
        <v>356</v>
      </c>
    </row>
    <row r="742" spans="1:15" ht="14.25">
      <c r="A742" s="54">
        <f>MONTH(C742)</f>
        <v>6</v>
      </c>
      <c r="B742" s="54" t="s">
        <v>237</v>
      </c>
      <c r="C742" s="53">
        <v>39970</v>
      </c>
      <c r="D742" s="54" t="s">
        <v>238</v>
      </c>
      <c r="E742" s="54">
        <v>2990</v>
      </c>
      <c r="F742" s="54" t="s">
        <v>356</v>
      </c>
    </row>
    <row r="743" spans="1:15" ht="14.25">
      <c r="A743" s="54">
        <f t="shared" ref="A743:A758" si="17">MONTH(C743)</f>
        <v>6</v>
      </c>
      <c r="B743" s="54" t="s">
        <v>239</v>
      </c>
      <c r="C743" s="53">
        <v>39970</v>
      </c>
      <c r="D743" s="54" t="s">
        <v>254</v>
      </c>
      <c r="E743" s="54">
        <v>659</v>
      </c>
      <c r="F743" s="54" t="s">
        <v>356</v>
      </c>
    </row>
    <row r="744" spans="1:15" ht="14.25">
      <c r="A744" s="54">
        <f t="shared" si="17"/>
        <v>6</v>
      </c>
      <c r="B744" s="54" t="s">
        <v>237</v>
      </c>
      <c r="C744" s="53">
        <v>39970</v>
      </c>
      <c r="D744" s="54" t="s">
        <v>238</v>
      </c>
      <c r="E744" s="54">
        <v>297</v>
      </c>
      <c r="F744" s="54" t="s">
        <v>356</v>
      </c>
    </row>
    <row r="745" spans="1:15" ht="14.25">
      <c r="A745" s="54">
        <f t="shared" si="17"/>
        <v>6</v>
      </c>
      <c r="B745" s="54" t="s">
        <v>237</v>
      </c>
      <c r="C745" s="53">
        <v>39970</v>
      </c>
      <c r="D745" s="54" t="s">
        <v>238</v>
      </c>
      <c r="E745" s="54">
        <v>295</v>
      </c>
      <c r="F745" s="54" t="s">
        <v>356</v>
      </c>
    </row>
    <row r="746" spans="1:15" ht="14.25">
      <c r="A746" s="54">
        <f t="shared" si="17"/>
        <v>6</v>
      </c>
      <c r="B746" s="54" t="s">
        <v>237</v>
      </c>
      <c r="C746" s="53">
        <v>39970</v>
      </c>
      <c r="D746" s="54" t="s">
        <v>238</v>
      </c>
      <c r="E746" s="54">
        <v>124</v>
      </c>
      <c r="F746" s="54" t="s">
        <v>356</v>
      </c>
    </row>
    <row r="747" spans="1:15" ht="14.25">
      <c r="A747" s="54">
        <f t="shared" si="17"/>
        <v>6</v>
      </c>
      <c r="B747" s="54" t="s">
        <v>237</v>
      </c>
      <c r="C747" s="53">
        <v>39970</v>
      </c>
      <c r="D747" s="54" t="s">
        <v>238</v>
      </c>
      <c r="E747" s="54">
        <v>71</v>
      </c>
      <c r="F747" s="54" t="s">
        <v>356</v>
      </c>
    </row>
    <row r="748" spans="1:15" ht="14.25">
      <c r="A748" s="54">
        <f t="shared" si="17"/>
        <v>6</v>
      </c>
      <c r="B748" s="54" t="s">
        <v>237</v>
      </c>
      <c r="C748" s="53">
        <v>39970</v>
      </c>
      <c r="D748" s="54" t="s">
        <v>238</v>
      </c>
      <c r="E748" s="54">
        <v>52</v>
      </c>
      <c r="F748" s="54" t="s">
        <v>356</v>
      </c>
    </row>
    <row r="749" spans="1:15" ht="14.25">
      <c r="A749" s="54">
        <f t="shared" si="17"/>
        <v>6</v>
      </c>
      <c r="B749" s="54" t="s">
        <v>237</v>
      </c>
      <c r="C749" s="53">
        <v>39970</v>
      </c>
      <c r="D749" s="54" t="s">
        <v>238</v>
      </c>
      <c r="E749" s="54">
        <v>435</v>
      </c>
      <c r="F749" s="54" t="s">
        <v>356</v>
      </c>
    </row>
    <row r="750" spans="1:15" ht="14.25">
      <c r="A750" s="54">
        <f t="shared" si="17"/>
        <v>6</v>
      </c>
      <c r="B750" s="54" t="s">
        <v>237</v>
      </c>
      <c r="C750" s="53">
        <v>39970</v>
      </c>
      <c r="D750" s="54" t="s">
        <v>238</v>
      </c>
      <c r="E750" s="54">
        <v>515</v>
      </c>
      <c r="F750" s="54" t="s">
        <v>356</v>
      </c>
    </row>
    <row r="751" spans="1:15" ht="14.25">
      <c r="A751" s="54">
        <f t="shared" si="17"/>
        <v>6</v>
      </c>
      <c r="B751" s="54" t="s">
        <v>237</v>
      </c>
      <c r="C751" s="53">
        <v>39971</v>
      </c>
      <c r="D751" s="54" t="s">
        <v>238</v>
      </c>
      <c r="E751" s="54">
        <v>14</v>
      </c>
      <c r="F751" s="54" t="s">
        <v>356</v>
      </c>
      <c r="H751" s="80"/>
      <c r="I751" s="80"/>
      <c r="J751" s="80"/>
      <c r="K751" s="80"/>
      <c r="L751" s="80"/>
      <c r="M751" s="80"/>
      <c r="N751" s="80"/>
      <c r="O751" s="80"/>
    </row>
    <row r="752" spans="1:15" ht="14.25">
      <c r="A752" s="54">
        <f t="shared" si="17"/>
        <v>6</v>
      </c>
      <c r="B752" s="54" t="s">
        <v>237</v>
      </c>
      <c r="C752" s="53">
        <v>39971</v>
      </c>
      <c r="D752" s="54" t="s">
        <v>238</v>
      </c>
      <c r="E752" s="54">
        <v>232</v>
      </c>
      <c r="F752" s="54" t="s">
        <v>356</v>
      </c>
      <c r="H752" s="80"/>
      <c r="I752" s="80"/>
      <c r="J752" s="80"/>
      <c r="K752" s="80"/>
      <c r="L752" s="80"/>
      <c r="M752" s="80"/>
      <c r="N752" s="80"/>
      <c r="O752" s="80"/>
    </row>
    <row r="753" spans="1:15" ht="14.25">
      <c r="A753" s="54">
        <f t="shared" si="17"/>
        <v>6</v>
      </c>
      <c r="B753" s="54" t="s">
        <v>237</v>
      </c>
      <c r="C753" s="53">
        <v>39971</v>
      </c>
      <c r="D753" s="54" t="s">
        <v>238</v>
      </c>
      <c r="E753" s="54">
        <v>82</v>
      </c>
      <c r="F753" s="54" t="s">
        <v>356</v>
      </c>
      <c r="H753" s="80"/>
      <c r="I753" s="80"/>
      <c r="J753" s="80"/>
      <c r="K753" s="80"/>
      <c r="L753" s="80"/>
      <c r="M753" s="80"/>
      <c r="N753" s="80"/>
      <c r="O753" s="80"/>
    </row>
    <row r="754" spans="1:15" ht="14.25">
      <c r="A754" s="54">
        <f t="shared" si="17"/>
        <v>6</v>
      </c>
      <c r="B754" s="54" t="s">
        <v>239</v>
      </c>
      <c r="C754" s="53">
        <v>39972</v>
      </c>
      <c r="D754" s="54" t="s">
        <v>240</v>
      </c>
      <c r="E754" s="54">
        <v>72</v>
      </c>
      <c r="F754" s="54" t="s">
        <v>357</v>
      </c>
      <c r="H754" s="80"/>
      <c r="I754" s="80"/>
      <c r="J754" s="80"/>
      <c r="K754" s="80"/>
      <c r="L754" s="80"/>
      <c r="M754" s="80"/>
      <c r="N754" s="80"/>
      <c r="O754" s="80"/>
    </row>
    <row r="755" spans="1:15" ht="14.25">
      <c r="A755" s="54">
        <f t="shared" si="17"/>
        <v>6</v>
      </c>
      <c r="B755" s="54" t="s">
        <v>239</v>
      </c>
      <c r="C755" s="53">
        <v>39972</v>
      </c>
      <c r="D755" s="54" t="s">
        <v>254</v>
      </c>
      <c r="E755" s="54">
        <v>154</v>
      </c>
      <c r="F755" s="54" t="s">
        <v>357</v>
      </c>
      <c r="H755" s="80"/>
      <c r="I755" s="80"/>
      <c r="J755" s="80"/>
      <c r="K755" s="80"/>
      <c r="L755" s="80"/>
      <c r="M755" s="80"/>
      <c r="N755" s="80"/>
      <c r="O755" s="80"/>
    </row>
    <row r="756" spans="1:15" ht="14.25">
      <c r="A756" s="54">
        <f t="shared" si="17"/>
        <v>6</v>
      </c>
      <c r="B756" s="54" t="s">
        <v>239</v>
      </c>
      <c r="C756" s="53">
        <v>39972</v>
      </c>
      <c r="D756" s="54" t="s">
        <v>240</v>
      </c>
      <c r="E756" s="54">
        <v>300</v>
      </c>
      <c r="F756" s="54" t="s">
        <v>356</v>
      </c>
      <c r="H756" s="80"/>
      <c r="I756" s="80"/>
      <c r="J756" s="80"/>
      <c r="K756" s="80"/>
      <c r="L756" s="80"/>
      <c r="M756" s="80"/>
      <c r="N756" s="80"/>
      <c r="O756" s="80"/>
    </row>
    <row r="757" spans="1:15" ht="14.25">
      <c r="A757" s="54">
        <f t="shared" si="17"/>
        <v>6</v>
      </c>
      <c r="B757" s="54" t="s">
        <v>239</v>
      </c>
      <c r="C757" s="53">
        <v>39972</v>
      </c>
      <c r="D757" s="54" t="s">
        <v>254</v>
      </c>
      <c r="E757" s="54">
        <v>164</v>
      </c>
      <c r="F757" s="54" t="s">
        <v>356</v>
      </c>
    </row>
    <row r="758" spans="1:15" ht="14.25">
      <c r="A758" s="54">
        <f t="shared" si="17"/>
        <v>6</v>
      </c>
      <c r="B758" s="54" t="s">
        <v>239</v>
      </c>
      <c r="C758" s="53">
        <v>39972</v>
      </c>
      <c r="D758" s="54" t="s">
        <v>240</v>
      </c>
      <c r="E758" s="54">
        <v>224</v>
      </c>
      <c r="F758" s="54" t="s">
        <v>356</v>
      </c>
    </row>
    <row r="759" spans="1:15" ht="14.25">
      <c r="A759" s="54">
        <f>MONTH(C759)</f>
        <v>6</v>
      </c>
      <c r="B759" s="54" t="s">
        <v>239</v>
      </c>
      <c r="C759" s="53">
        <v>39973</v>
      </c>
      <c r="D759" s="54" t="s">
        <v>240</v>
      </c>
      <c r="E759" s="54">
        <v>22</v>
      </c>
      <c r="F759" s="54" t="s">
        <v>357</v>
      </c>
    </row>
    <row r="760" spans="1:15" ht="14.25">
      <c r="A760" s="54">
        <f>MONTH(C760)</f>
        <v>6</v>
      </c>
      <c r="B760" s="54" t="s">
        <v>245</v>
      </c>
      <c r="C760" s="53">
        <v>39973</v>
      </c>
      <c r="D760" s="54" t="s">
        <v>253</v>
      </c>
      <c r="E760" s="54">
        <v>900</v>
      </c>
      <c r="F760" s="54" t="s">
        <v>357</v>
      </c>
    </row>
    <row r="761" spans="1:15" ht="14.25">
      <c r="A761" s="54">
        <f>MONTH(C761)</f>
        <v>6</v>
      </c>
      <c r="B761" s="54" t="s">
        <v>243</v>
      </c>
      <c r="C761" s="53">
        <v>39973</v>
      </c>
      <c r="D761" s="54" t="s">
        <v>244</v>
      </c>
      <c r="E761" s="54">
        <v>1023</v>
      </c>
      <c r="F761" s="54" t="s">
        <v>357</v>
      </c>
    </row>
    <row r="762" spans="1:15" ht="14.25">
      <c r="A762" s="54">
        <f>MONTH(C762)</f>
        <v>6</v>
      </c>
      <c r="B762" s="54" t="s">
        <v>239</v>
      </c>
      <c r="C762" s="53">
        <v>39973</v>
      </c>
      <c r="D762" s="54" t="s">
        <v>254</v>
      </c>
      <c r="E762" s="54">
        <v>700</v>
      </c>
      <c r="F762" s="54" t="s">
        <v>357</v>
      </c>
      <c r="H762" s="80"/>
      <c r="I762" s="80"/>
      <c r="J762" s="80"/>
      <c r="K762" s="80"/>
      <c r="L762" s="80"/>
      <c r="M762" s="80"/>
      <c r="N762" s="80"/>
      <c r="O762" s="80"/>
    </row>
    <row r="763" spans="1:15" ht="14.25">
      <c r="A763" s="54">
        <f t="shared" ref="A763:A772" si="18">MONTH(C763)</f>
        <v>6</v>
      </c>
      <c r="B763" s="54" t="s">
        <v>248</v>
      </c>
      <c r="C763" s="53">
        <v>39973</v>
      </c>
      <c r="D763" s="54" t="s">
        <v>248</v>
      </c>
      <c r="E763" s="54">
        <v>329</v>
      </c>
      <c r="F763" s="54" t="s">
        <v>356</v>
      </c>
      <c r="H763" s="80"/>
      <c r="I763" s="80"/>
      <c r="J763" s="80"/>
      <c r="K763" s="80"/>
      <c r="L763" s="80"/>
      <c r="M763" s="80"/>
      <c r="N763" s="80"/>
      <c r="O763" s="80"/>
    </row>
    <row r="764" spans="1:15" ht="14.25">
      <c r="A764" s="54">
        <f t="shared" si="18"/>
        <v>6</v>
      </c>
      <c r="B764" s="54" t="s">
        <v>237</v>
      </c>
      <c r="C764" s="53">
        <v>39973</v>
      </c>
      <c r="D764" s="54" t="s">
        <v>238</v>
      </c>
      <c r="E764" s="54">
        <v>884</v>
      </c>
      <c r="F764" s="54" t="s">
        <v>356</v>
      </c>
      <c r="H764" s="80"/>
      <c r="I764" s="80"/>
      <c r="J764" s="80"/>
      <c r="K764" s="80"/>
      <c r="L764" s="80"/>
      <c r="M764" s="80"/>
      <c r="N764" s="80"/>
      <c r="O764" s="80"/>
    </row>
    <row r="765" spans="1:15" ht="14.25">
      <c r="A765" s="54">
        <f t="shared" si="18"/>
        <v>6</v>
      </c>
      <c r="B765" s="54" t="s">
        <v>239</v>
      </c>
      <c r="C765" s="53">
        <v>39973</v>
      </c>
      <c r="D765" s="54" t="s">
        <v>240</v>
      </c>
      <c r="E765" s="54">
        <v>390</v>
      </c>
      <c r="F765" s="54" t="s">
        <v>356</v>
      </c>
    </row>
    <row r="766" spans="1:15" ht="14.25">
      <c r="A766" s="54">
        <f t="shared" si="18"/>
        <v>6</v>
      </c>
      <c r="B766" s="54" t="s">
        <v>237</v>
      </c>
      <c r="C766" s="53">
        <v>39973</v>
      </c>
      <c r="D766" s="54" t="s">
        <v>238</v>
      </c>
      <c r="E766" s="54">
        <v>682</v>
      </c>
      <c r="F766" s="54" t="s">
        <v>356</v>
      </c>
    </row>
    <row r="767" spans="1:15" s="80" customFormat="1" ht="14.25">
      <c r="A767" s="54">
        <f t="shared" si="18"/>
        <v>6</v>
      </c>
      <c r="B767" s="54" t="s">
        <v>243</v>
      </c>
      <c r="C767" s="53">
        <v>39973</v>
      </c>
      <c r="D767" s="54" t="s">
        <v>244</v>
      </c>
      <c r="E767" s="54">
        <v>263</v>
      </c>
      <c r="F767" s="54" t="s">
        <v>356</v>
      </c>
      <c r="H767" s="55"/>
      <c r="I767" s="55"/>
      <c r="J767" s="55"/>
      <c r="K767" s="55"/>
      <c r="L767" s="55"/>
      <c r="M767" s="55"/>
      <c r="N767" s="55"/>
      <c r="O767" s="55"/>
    </row>
    <row r="768" spans="1:15" s="80" customFormat="1" ht="14.25">
      <c r="A768" s="54">
        <f t="shared" si="18"/>
        <v>6</v>
      </c>
      <c r="B768" s="54" t="s">
        <v>237</v>
      </c>
      <c r="C768" s="53">
        <v>39973</v>
      </c>
      <c r="D768" s="54" t="s">
        <v>238</v>
      </c>
      <c r="E768" s="54">
        <v>801</v>
      </c>
      <c r="F768" s="54" t="s">
        <v>356</v>
      </c>
      <c r="H768" s="55"/>
      <c r="I768" s="55"/>
      <c r="J768" s="55"/>
      <c r="K768" s="55"/>
      <c r="L768" s="55"/>
      <c r="M768" s="55"/>
      <c r="N768" s="55"/>
      <c r="O768" s="55"/>
    </row>
    <row r="769" spans="1:15" s="80" customFormat="1" ht="14.25">
      <c r="A769" s="54">
        <f t="shared" si="18"/>
        <v>6</v>
      </c>
      <c r="B769" s="54" t="s">
        <v>241</v>
      </c>
      <c r="C769" s="53">
        <v>39973</v>
      </c>
      <c r="D769" s="54" t="s">
        <v>242</v>
      </c>
      <c r="E769" s="54">
        <v>61</v>
      </c>
      <c r="F769" s="54" t="s">
        <v>356</v>
      </c>
      <c r="H769" s="55"/>
      <c r="I769" s="55"/>
      <c r="J769" s="55"/>
      <c r="K769" s="55"/>
      <c r="L769" s="55"/>
      <c r="M769" s="55"/>
      <c r="N769" s="55"/>
      <c r="O769" s="55"/>
    </row>
    <row r="770" spans="1:15" s="80" customFormat="1" ht="14.25">
      <c r="A770" s="54">
        <f t="shared" si="18"/>
        <v>6</v>
      </c>
      <c r="B770" s="54" t="s">
        <v>241</v>
      </c>
      <c r="C770" s="53">
        <v>39973</v>
      </c>
      <c r="D770" s="54" t="s">
        <v>242</v>
      </c>
      <c r="E770" s="54">
        <v>115</v>
      </c>
      <c r="F770" s="54" t="s">
        <v>356</v>
      </c>
      <c r="H770" s="55"/>
      <c r="I770" s="55"/>
      <c r="J770" s="55"/>
      <c r="K770" s="55"/>
      <c r="L770" s="55"/>
      <c r="M770" s="55"/>
      <c r="N770" s="55"/>
      <c r="O770" s="55"/>
    </row>
    <row r="771" spans="1:15" s="80" customFormat="1" ht="14.25">
      <c r="A771" s="54">
        <f t="shared" si="18"/>
        <v>6</v>
      </c>
      <c r="B771" s="54" t="s">
        <v>237</v>
      </c>
      <c r="C771" s="53">
        <v>39973</v>
      </c>
      <c r="D771" s="54" t="s">
        <v>238</v>
      </c>
      <c r="E771" s="54">
        <v>85</v>
      </c>
      <c r="F771" s="54" t="s">
        <v>356</v>
      </c>
      <c r="H771" s="55"/>
      <c r="I771" s="55"/>
      <c r="J771" s="55"/>
      <c r="K771" s="55"/>
      <c r="L771" s="55"/>
      <c r="M771" s="55"/>
      <c r="N771" s="55"/>
      <c r="O771" s="55"/>
    </row>
    <row r="772" spans="1:15" s="80" customFormat="1" ht="14.25">
      <c r="A772" s="54">
        <f t="shared" si="18"/>
        <v>6</v>
      </c>
      <c r="B772" s="54" t="s">
        <v>243</v>
      </c>
      <c r="C772" s="53">
        <v>39973</v>
      </c>
      <c r="D772" s="54" t="s">
        <v>244</v>
      </c>
      <c r="E772" s="54">
        <v>2115</v>
      </c>
      <c r="F772" s="54" t="s">
        <v>356</v>
      </c>
      <c r="H772" s="55"/>
      <c r="I772" s="55"/>
      <c r="J772" s="55"/>
      <c r="K772" s="55"/>
      <c r="L772" s="55"/>
      <c r="M772" s="55"/>
      <c r="N772" s="55"/>
      <c r="O772" s="55"/>
    </row>
    <row r="773" spans="1:15" ht="14.25">
      <c r="A773" s="54">
        <f>MONTH(C773)</f>
        <v>6</v>
      </c>
      <c r="B773" s="54" t="s">
        <v>239</v>
      </c>
      <c r="C773" s="53">
        <v>39974</v>
      </c>
      <c r="D773" s="54" t="s">
        <v>254</v>
      </c>
      <c r="E773" s="54">
        <v>157</v>
      </c>
      <c r="F773" s="54" t="s">
        <v>357</v>
      </c>
    </row>
    <row r="774" spans="1:15" ht="14.25">
      <c r="A774" s="54">
        <f t="shared" ref="A774:A828" si="19">MONTH(C774)</f>
        <v>6</v>
      </c>
      <c r="B774" s="54" t="s">
        <v>239</v>
      </c>
      <c r="C774" s="53">
        <v>39974</v>
      </c>
      <c r="D774" s="54" t="s">
        <v>240</v>
      </c>
      <c r="E774" s="54">
        <v>168</v>
      </c>
      <c r="F774" s="54" t="s">
        <v>357</v>
      </c>
    </row>
    <row r="775" spans="1:15" ht="14.25">
      <c r="A775" s="54">
        <f>MONTH(C775)</f>
        <v>6</v>
      </c>
      <c r="B775" s="54" t="s">
        <v>239</v>
      </c>
      <c r="C775" s="53">
        <v>39974</v>
      </c>
      <c r="D775" s="54" t="s">
        <v>254</v>
      </c>
      <c r="E775" s="54">
        <v>177</v>
      </c>
      <c r="F775" s="54" t="s">
        <v>356</v>
      </c>
    </row>
    <row r="776" spans="1:15" ht="14.25">
      <c r="A776" s="54">
        <f t="shared" si="19"/>
        <v>6</v>
      </c>
      <c r="B776" s="54" t="s">
        <v>239</v>
      </c>
      <c r="C776" s="53">
        <v>39975</v>
      </c>
      <c r="D776" s="54" t="s">
        <v>254</v>
      </c>
      <c r="E776" s="54">
        <v>112</v>
      </c>
      <c r="F776" s="54" t="s">
        <v>357</v>
      </c>
    </row>
    <row r="777" spans="1:15" ht="14.25">
      <c r="A777" s="54">
        <f t="shared" si="19"/>
        <v>6</v>
      </c>
      <c r="B777" s="54" t="s">
        <v>239</v>
      </c>
      <c r="C777" s="53">
        <v>39975</v>
      </c>
      <c r="D777" s="54" t="s">
        <v>240</v>
      </c>
      <c r="E777" s="54">
        <v>100</v>
      </c>
      <c r="F777" s="54" t="s">
        <v>357</v>
      </c>
    </row>
    <row r="778" spans="1:15" s="80" customFormat="1" ht="14.25">
      <c r="A778" s="54">
        <f t="shared" si="19"/>
        <v>6</v>
      </c>
      <c r="B778" s="54" t="s">
        <v>243</v>
      </c>
      <c r="C778" s="53">
        <v>39975</v>
      </c>
      <c r="D778" s="54" t="s">
        <v>244</v>
      </c>
      <c r="E778" s="54">
        <v>870</v>
      </c>
      <c r="F778" s="54" t="s">
        <v>356</v>
      </c>
      <c r="H778" s="55"/>
      <c r="I778" s="55"/>
      <c r="J778" s="55"/>
      <c r="K778" s="55"/>
      <c r="L778" s="55"/>
      <c r="M778" s="55"/>
      <c r="N778" s="55"/>
      <c r="O778" s="55"/>
    </row>
    <row r="779" spans="1:15" s="80" customFormat="1" ht="14.25">
      <c r="A779" s="54">
        <f>MONTH(C779)</f>
        <v>6</v>
      </c>
      <c r="B779" s="54" t="s">
        <v>243</v>
      </c>
      <c r="C779" s="53">
        <v>39975</v>
      </c>
      <c r="D779" s="54" t="s">
        <v>244</v>
      </c>
      <c r="E779" s="54">
        <v>295</v>
      </c>
      <c r="F779" s="54" t="s">
        <v>356</v>
      </c>
      <c r="H779" s="55"/>
      <c r="I779" s="55"/>
      <c r="J779" s="55"/>
      <c r="K779" s="55"/>
      <c r="L779" s="55"/>
      <c r="M779" s="55"/>
      <c r="N779" s="55"/>
      <c r="O779" s="55"/>
    </row>
    <row r="780" spans="1:15" s="80" customFormat="1" ht="14.25">
      <c r="A780" s="54">
        <f>MONTH(C780)</f>
        <v>6</v>
      </c>
      <c r="B780" s="54" t="s">
        <v>243</v>
      </c>
      <c r="C780" s="53">
        <v>39975</v>
      </c>
      <c r="D780" s="54" t="s">
        <v>244</v>
      </c>
      <c r="E780" s="54">
        <v>66</v>
      </c>
      <c r="F780" s="54" t="s">
        <v>356</v>
      </c>
      <c r="H780" s="55"/>
      <c r="I780" s="55"/>
      <c r="J780" s="55"/>
      <c r="K780" s="55"/>
      <c r="L780" s="55"/>
      <c r="M780" s="55"/>
      <c r="N780" s="55"/>
      <c r="O780" s="55"/>
    </row>
    <row r="781" spans="1:15" ht="14.25">
      <c r="A781" s="54">
        <f>MONTH(C781)</f>
        <v>6</v>
      </c>
      <c r="B781" s="54" t="s">
        <v>239</v>
      </c>
      <c r="C781" s="53">
        <v>39975</v>
      </c>
      <c r="D781" s="54" t="s">
        <v>240</v>
      </c>
      <c r="E781" s="54">
        <v>440</v>
      </c>
      <c r="F781" s="54" t="s">
        <v>356</v>
      </c>
    </row>
    <row r="782" spans="1:15" ht="14.25">
      <c r="A782" s="54">
        <f t="shared" si="19"/>
        <v>6</v>
      </c>
      <c r="B782" s="54" t="s">
        <v>241</v>
      </c>
      <c r="C782" s="53">
        <v>39977</v>
      </c>
      <c r="D782" s="54" t="s">
        <v>247</v>
      </c>
      <c r="E782" s="54">
        <v>506</v>
      </c>
      <c r="F782" s="54" t="s">
        <v>357</v>
      </c>
    </row>
    <row r="783" spans="1:15" ht="14.25">
      <c r="A783" s="54">
        <f t="shared" si="19"/>
        <v>6</v>
      </c>
      <c r="B783" s="54" t="s">
        <v>239</v>
      </c>
      <c r="C783" s="53">
        <v>39975</v>
      </c>
      <c r="D783" s="54" t="s">
        <v>240</v>
      </c>
      <c r="E783" s="54">
        <v>100</v>
      </c>
      <c r="F783" s="54" t="s">
        <v>357</v>
      </c>
    </row>
    <row r="784" spans="1:15" ht="14.25">
      <c r="A784" s="54">
        <f>MONTH(C784)</f>
        <v>6</v>
      </c>
      <c r="B784" s="54" t="s">
        <v>243</v>
      </c>
      <c r="C784" s="53">
        <v>39977</v>
      </c>
      <c r="D784" s="54" t="s">
        <v>251</v>
      </c>
      <c r="E784" s="54">
        <v>400</v>
      </c>
      <c r="F784" s="54" t="s">
        <v>356</v>
      </c>
    </row>
    <row r="785" spans="1:15" ht="14.25">
      <c r="A785" s="54">
        <f t="shared" si="19"/>
        <v>6</v>
      </c>
      <c r="B785" s="54" t="s">
        <v>249</v>
      </c>
      <c r="C785" s="53">
        <v>39978</v>
      </c>
      <c r="D785" s="54" t="s">
        <v>249</v>
      </c>
      <c r="E785" s="54">
        <v>500</v>
      </c>
      <c r="F785" s="54" t="s">
        <v>356</v>
      </c>
    </row>
    <row r="786" spans="1:15" ht="14.25">
      <c r="A786" s="54">
        <f t="shared" si="19"/>
        <v>6</v>
      </c>
      <c r="B786" s="54" t="s">
        <v>239</v>
      </c>
      <c r="C786" s="53">
        <v>39979</v>
      </c>
      <c r="D786" s="54" t="s">
        <v>254</v>
      </c>
      <c r="E786" s="54">
        <v>150</v>
      </c>
      <c r="F786" s="54" t="s">
        <v>356</v>
      </c>
    </row>
    <row r="787" spans="1:15" ht="14.25">
      <c r="A787" s="54">
        <f t="shared" si="19"/>
        <v>6</v>
      </c>
      <c r="B787" s="54" t="s">
        <v>239</v>
      </c>
      <c r="C787" s="53">
        <v>39979</v>
      </c>
      <c r="D787" s="54" t="s">
        <v>254</v>
      </c>
      <c r="E787" s="54">
        <v>250</v>
      </c>
      <c r="F787" s="54" t="s">
        <v>357</v>
      </c>
    </row>
    <row r="788" spans="1:15" ht="14.25">
      <c r="A788" s="54">
        <f t="shared" si="19"/>
        <v>6</v>
      </c>
      <c r="B788" s="54" t="s">
        <v>245</v>
      </c>
      <c r="C788" s="53">
        <v>39979</v>
      </c>
      <c r="D788" s="54" t="s">
        <v>246</v>
      </c>
      <c r="E788" s="54">
        <v>40</v>
      </c>
      <c r="F788" s="54" t="s">
        <v>357</v>
      </c>
    </row>
    <row r="789" spans="1:15" ht="14.25">
      <c r="A789" s="54">
        <f t="shared" si="19"/>
        <v>6</v>
      </c>
      <c r="B789" s="54" t="s">
        <v>245</v>
      </c>
      <c r="C789" s="53">
        <v>39979</v>
      </c>
      <c r="D789" s="54" t="s">
        <v>246</v>
      </c>
      <c r="E789" s="54">
        <v>980</v>
      </c>
      <c r="F789" s="54" t="s">
        <v>357</v>
      </c>
    </row>
    <row r="790" spans="1:15" ht="14.25">
      <c r="A790" s="54">
        <f t="shared" si="19"/>
        <v>6</v>
      </c>
      <c r="B790" s="54" t="s">
        <v>245</v>
      </c>
      <c r="C790" s="53">
        <v>39979</v>
      </c>
      <c r="D790" s="54" t="s">
        <v>246</v>
      </c>
      <c r="E790" s="54">
        <v>882</v>
      </c>
      <c r="F790" s="54" t="s">
        <v>356</v>
      </c>
      <c r="H790" s="80"/>
      <c r="I790" s="80"/>
      <c r="J790" s="80"/>
      <c r="K790" s="80"/>
      <c r="L790" s="80"/>
      <c r="M790" s="80"/>
      <c r="N790" s="80"/>
      <c r="O790" s="80"/>
    </row>
    <row r="791" spans="1:15" ht="14.25">
      <c r="A791" s="54">
        <f t="shared" si="19"/>
        <v>6</v>
      </c>
      <c r="B791" s="54" t="s">
        <v>245</v>
      </c>
      <c r="C791" s="53">
        <v>39979</v>
      </c>
      <c r="D791" s="54" t="s">
        <v>250</v>
      </c>
      <c r="E791" s="54">
        <v>22500</v>
      </c>
      <c r="F791" s="54" t="s">
        <v>356</v>
      </c>
    </row>
    <row r="792" spans="1:15" ht="14.25">
      <c r="A792" s="54">
        <f t="shared" si="19"/>
        <v>6</v>
      </c>
      <c r="B792" s="54" t="s">
        <v>239</v>
      </c>
      <c r="C792" s="53">
        <v>39980</v>
      </c>
      <c r="D792" s="54" t="s">
        <v>254</v>
      </c>
      <c r="E792" s="54">
        <v>150</v>
      </c>
      <c r="F792" s="54" t="s">
        <v>356</v>
      </c>
    </row>
    <row r="793" spans="1:15" ht="14.25">
      <c r="A793" s="54">
        <f t="shared" si="19"/>
        <v>6</v>
      </c>
      <c r="B793" s="54" t="s">
        <v>239</v>
      </c>
      <c r="C793" s="53">
        <v>39980</v>
      </c>
      <c r="D793" s="54" t="s">
        <v>254</v>
      </c>
      <c r="E793" s="54">
        <v>150</v>
      </c>
      <c r="F793" s="54" t="s">
        <v>357</v>
      </c>
    </row>
    <row r="794" spans="1:15" ht="14.25">
      <c r="A794" s="54">
        <f t="shared" si="19"/>
        <v>6</v>
      </c>
      <c r="B794" s="54" t="s">
        <v>241</v>
      </c>
      <c r="C794" s="53">
        <v>39980</v>
      </c>
      <c r="D794" s="54" t="s">
        <v>247</v>
      </c>
      <c r="E794" s="54">
        <v>2100</v>
      </c>
      <c r="F794" s="54" t="s">
        <v>357</v>
      </c>
    </row>
    <row r="795" spans="1:15" ht="14.25">
      <c r="A795" s="54">
        <f t="shared" si="19"/>
        <v>6</v>
      </c>
      <c r="B795" s="54" t="s">
        <v>239</v>
      </c>
      <c r="C795" s="53">
        <v>39981</v>
      </c>
      <c r="D795" s="54" t="s">
        <v>254</v>
      </c>
      <c r="E795" s="54">
        <v>140</v>
      </c>
      <c r="F795" s="54" t="s">
        <v>357</v>
      </c>
    </row>
    <row r="796" spans="1:15" ht="14.25">
      <c r="A796" s="54">
        <f t="shared" si="19"/>
        <v>6</v>
      </c>
      <c r="B796" s="54" t="s">
        <v>239</v>
      </c>
      <c r="C796" s="53">
        <v>39981</v>
      </c>
      <c r="D796" s="54" t="s">
        <v>254</v>
      </c>
      <c r="E796" s="54">
        <v>150</v>
      </c>
      <c r="F796" s="54" t="s">
        <v>356</v>
      </c>
    </row>
    <row r="797" spans="1:15" ht="14.25">
      <c r="A797" s="54">
        <f t="shared" si="19"/>
        <v>6</v>
      </c>
      <c r="B797" s="54" t="s">
        <v>239</v>
      </c>
      <c r="C797" s="53">
        <v>39981</v>
      </c>
      <c r="D797" s="54" t="s">
        <v>240</v>
      </c>
      <c r="E797" s="54">
        <v>140</v>
      </c>
      <c r="F797" s="54" t="s">
        <v>357</v>
      </c>
    </row>
    <row r="798" spans="1:15" ht="14.25">
      <c r="A798" s="54">
        <f t="shared" si="19"/>
        <v>6</v>
      </c>
      <c r="B798" s="54" t="s">
        <v>248</v>
      </c>
      <c r="C798" s="53">
        <v>39981</v>
      </c>
      <c r="D798" s="54" t="s">
        <v>248</v>
      </c>
      <c r="E798" s="54">
        <v>100</v>
      </c>
      <c r="F798" s="54" t="s">
        <v>357</v>
      </c>
    </row>
    <row r="799" spans="1:15" ht="14.25">
      <c r="A799" s="54">
        <f t="shared" si="19"/>
        <v>6</v>
      </c>
      <c r="B799" s="54" t="s">
        <v>239</v>
      </c>
      <c r="C799" s="53">
        <v>39981</v>
      </c>
      <c r="D799" s="54" t="s">
        <v>254</v>
      </c>
      <c r="E799" s="54">
        <v>1500</v>
      </c>
      <c r="F799" s="54" t="s">
        <v>356</v>
      </c>
    </row>
    <row r="800" spans="1:15" ht="14.25">
      <c r="A800" s="54">
        <f t="shared" si="19"/>
        <v>6</v>
      </c>
      <c r="B800" s="54" t="s">
        <v>239</v>
      </c>
      <c r="C800" s="53">
        <v>39982</v>
      </c>
      <c r="D800" s="54" t="s">
        <v>240</v>
      </c>
      <c r="E800" s="54">
        <v>65</v>
      </c>
      <c r="F800" s="54" t="s">
        <v>357</v>
      </c>
    </row>
    <row r="801" spans="1:15" ht="14.25">
      <c r="A801" s="54">
        <f t="shared" si="19"/>
        <v>6</v>
      </c>
      <c r="B801" s="54" t="s">
        <v>243</v>
      </c>
      <c r="C801" s="53">
        <v>39982</v>
      </c>
      <c r="D801" s="54" t="s">
        <v>244</v>
      </c>
      <c r="E801" s="54">
        <v>50</v>
      </c>
      <c r="F801" s="54" t="s">
        <v>357</v>
      </c>
    </row>
    <row r="802" spans="1:15" ht="14.25">
      <c r="A802" s="54">
        <f t="shared" si="19"/>
        <v>6</v>
      </c>
      <c r="B802" s="54" t="s">
        <v>239</v>
      </c>
      <c r="C802" s="53">
        <v>39982</v>
      </c>
      <c r="D802" s="54" t="s">
        <v>254</v>
      </c>
      <c r="E802" s="54">
        <v>343</v>
      </c>
      <c r="F802" s="54" t="s">
        <v>357</v>
      </c>
    </row>
    <row r="803" spans="1:15" ht="14.25">
      <c r="A803" s="54">
        <f t="shared" si="19"/>
        <v>6</v>
      </c>
      <c r="B803" s="54" t="s">
        <v>239</v>
      </c>
      <c r="C803" s="53">
        <v>39982</v>
      </c>
      <c r="D803" s="54" t="s">
        <v>240</v>
      </c>
      <c r="E803" s="54">
        <v>143</v>
      </c>
      <c r="F803" s="54" t="s">
        <v>356</v>
      </c>
    </row>
    <row r="804" spans="1:15" ht="14.25">
      <c r="A804" s="54">
        <f t="shared" si="19"/>
        <v>6</v>
      </c>
      <c r="B804" s="54" t="s">
        <v>239</v>
      </c>
      <c r="C804" s="53">
        <v>39982</v>
      </c>
      <c r="D804" s="54" t="s">
        <v>240</v>
      </c>
      <c r="E804" s="54">
        <v>77</v>
      </c>
      <c r="F804" s="54" t="s">
        <v>356</v>
      </c>
    </row>
    <row r="805" spans="1:15" ht="14.25">
      <c r="A805" s="54">
        <f t="shared" si="19"/>
        <v>6</v>
      </c>
      <c r="B805" s="54" t="s">
        <v>239</v>
      </c>
      <c r="C805" s="53">
        <v>39982</v>
      </c>
      <c r="D805" s="54" t="s">
        <v>240</v>
      </c>
      <c r="E805" s="54">
        <v>26</v>
      </c>
      <c r="F805" s="54" t="s">
        <v>356</v>
      </c>
    </row>
    <row r="806" spans="1:15" s="80" customFormat="1" ht="14.25">
      <c r="A806" s="54">
        <f t="shared" si="19"/>
        <v>6</v>
      </c>
      <c r="B806" s="54" t="s">
        <v>239</v>
      </c>
      <c r="C806" s="53">
        <v>39982</v>
      </c>
      <c r="D806" s="54" t="s">
        <v>240</v>
      </c>
      <c r="E806" s="54">
        <v>1800</v>
      </c>
      <c r="F806" s="54" t="s">
        <v>356</v>
      </c>
      <c r="H806" s="55"/>
      <c r="I806" s="55"/>
      <c r="J806" s="55"/>
      <c r="K806" s="55"/>
      <c r="L806" s="55"/>
      <c r="M806" s="55"/>
      <c r="N806" s="55"/>
      <c r="O806" s="55"/>
    </row>
    <row r="807" spans="1:15" ht="14.25">
      <c r="A807" s="54">
        <f t="shared" si="19"/>
        <v>6</v>
      </c>
      <c r="B807" s="54" t="s">
        <v>239</v>
      </c>
      <c r="C807" s="53">
        <v>39983</v>
      </c>
      <c r="D807" s="54" t="s">
        <v>240</v>
      </c>
      <c r="E807" s="54">
        <v>12</v>
      </c>
      <c r="F807" s="54" t="s">
        <v>357</v>
      </c>
    </row>
    <row r="808" spans="1:15" ht="14.25">
      <c r="A808" s="54">
        <f t="shared" si="19"/>
        <v>6</v>
      </c>
      <c r="B808" s="54" t="s">
        <v>243</v>
      </c>
      <c r="C808" s="53">
        <v>39983</v>
      </c>
      <c r="D808" s="54" t="s">
        <v>251</v>
      </c>
      <c r="E808" s="54">
        <v>490</v>
      </c>
      <c r="F808" s="54" t="s">
        <v>356</v>
      </c>
    </row>
    <row r="809" spans="1:15" ht="14.25">
      <c r="A809" s="54">
        <f t="shared" si="19"/>
        <v>6</v>
      </c>
      <c r="B809" s="54" t="s">
        <v>237</v>
      </c>
      <c r="C809" s="53">
        <v>39984</v>
      </c>
      <c r="D809" s="54" t="s">
        <v>238</v>
      </c>
      <c r="E809" s="54">
        <v>4400</v>
      </c>
      <c r="F809" s="54" t="s">
        <v>356</v>
      </c>
    </row>
    <row r="810" spans="1:15" ht="14.25">
      <c r="A810" s="54">
        <f t="shared" si="19"/>
        <v>6</v>
      </c>
      <c r="B810" s="54" t="s">
        <v>237</v>
      </c>
      <c r="C810" s="53">
        <v>39984</v>
      </c>
      <c r="D810" s="54" t="s">
        <v>238</v>
      </c>
      <c r="E810" s="54">
        <v>750</v>
      </c>
      <c r="F810" s="54" t="s">
        <v>356</v>
      </c>
    </row>
    <row r="811" spans="1:15" ht="14.25">
      <c r="A811" s="54">
        <f t="shared" si="19"/>
        <v>6</v>
      </c>
      <c r="B811" s="54" t="s">
        <v>249</v>
      </c>
      <c r="C811" s="53">
        <v>39984</v>
      </c>
      <c r="D811" s="54" t="s">
        <v>249</v>
      </c>
      <c r="E811" s="54">
        <v>600</v>
      </c>
      <c r="F811" s="54" t="s">
        <v>356</v>
      </c>
    </row>
    <row r="812" spans="1:15" ht="14.25">
      <c r="A812" s="54">
        <f t="shared" si="19"/>
        <v>6</v>
      </c>
      <c r="B812" s="54" t="s">
        <v>237</v>
      </c>
      <c r="C812" s="53">
        <v>39985</v>
      </c>
      <c r="D812" s="54" t="s">
        <v>238</v>
      </c>
      <c r="E812" s="54">
        <v>149</v>
      </c>
      <c r="F812" s="54" t="s">
        <v>356</v>
      </c>
    </row>
    <row r="813" spans="1:15" ht="14.25">
      <c r="A813" s="54">
        <f t="shared" si="19"/>
        <v>6</v>
      </c>
      <c r="B813" s="54" t="s">
        <v>237</v>
      </c>
      <c r="C813" s="53">
        <v>39985</v>
      </c>
      <c r="D813" s="54" t="s">
        <v>238</v>
      </c>
      <c r="E813" s="54">
        <v>98</v>
      </c>
      <c r="F813" s="54" t="s">
        <v>356</v>
      </c>
    </row>
    <row r="814" spans="1:15" ht="14.25">
      <c r="A814" s="54">
        <f t="shared" si="19"/>
        <v>6</v>
      </c>
      <c r="B814" s="54" t="s">
        <v>237</v>
      </c>
      <c r="C814" s="53">
        <v>39985</v>
      </c>
      <c r="D814" s="54" t="s">
        <v>238</v>
      </c>
      <c r="E814" s="54">
        <v>129</v>
      </c>
      <c r="F814" s="54" t="s">
        <v>356</v>
      </c>
    </row>
    <row r="815" spans="1:15" ht="14.25">
      <c r="A815" s="54">
        <f t="shared" si="19"/>
        <v>6</v>
      </c>
      <c r="B815" s="54" t="s">
        <v>241</v>
      </c>
      <c r="C815" s="53">
        <v>39985</v>
      </c>
      <c r="D815" s="54" t="s">
        <v>247</v>
      </c>
      <c r="E815" s="54">
        <v>226</v>
      </c>
      <c r="F815" s="54" t="s">
        <v>356</v>
      </c>
    </row>
    <row r="816" spans="1:15" ht="14.25">
      <c r="A816" s="54">
        <f t="shared" si="19"/>
        <v>6</v>
      </c>
      <c r="B816" s="54" t="s">
        <v>249</v>
      </c>
      <c r="C816" s="53">
        <v>39985</v>
      </c>
      <c r="D816" s="54" t="s">
        <v>249</v>
      </c>
      <c r="E816" s="54">
        <v>500</v>
      </c>
      <c r="F816" s="54" t="s">
        <v>356</v>
      </c>
    </row>
    <row r="817" spans="1:6" ht="14.25">
      <c r="A817" s="54">
        <f t="shared" si="19"/>
        <v>6</v>
      </c>
      <c r="B817" s="54" t="s">
        <v>245</v>
      </c>
      <c r="C817" s="53">
        <v>39986</v>
      </c>
      <c r="D817" s="54" t="s">
        <v>246</v>
      </c>
      <c r="E817" s="54">
        <v>7400</v>
      </c>
      <c r="F817" s="54" t="s">
        <v>356</v>
      </c>
    </row>
    <row r="818" spans="1:6" ht="14.25">
      <c r="A818" s="54">
        <f t="shared" si="19"/>
        <v>6</v>
      </c>
      <c r="B818" s="54" t="s">
        <v>245</v>
      </c>
      <c r="C818" s="53">
        <v>39986</v>
      </c>
      <c r="D818" s="54" t="s">
        <v>246</v>
      </c>
      <c r="E818" s="54">
        <v>22</v>
      </c>
      <c r="F818" s="54" t="s">
        <v>356</v>
      </c>
    </row>
    <row r="819" spans="1:6" ht="14.25">
      <c r="A819" s="54">
        <f t="shared" si="19"/>
        <v>6</v>
      </c>
      <c r="B819" s="54" t="s">
        <v>239</v>
      </c>
      <c r="C819" s="53">
        <v>39986</v>
      </c>
      <c r="D819" s="54" t="s">
        <v>254</v>
      </c>
      <c r="E819" s="54">
        <v>120</v>
      </c>
      <c r="F819" s="54" t="s">
        <v>357</v>
      </c>
    </row>
    <row r="820" spans="1:6" ht="14.25">
      <c r="A820" s="54">
        <f t="shared" si="19"/>
        <v>6</v>
      </c>
      <c r="B820" s="54" t="s">
        <v>239</v>
      </c>
      <c r="C820" s="53">
        <v>39986</v>
      </c>
      <c r="D820" s="54" t="s">
        <v>254</v>
      </c>
      <c r="E820" s="54">
        <v>152</v>
      </c>
      <c r="F820" s="54" t="s">
        <v>356</v>
      </c>
    </row>
    <row r="821" spans="1:6" ht="14.25">
      <c r="A821" s="54">
        <f t="shared" si="19"/>
        <v>6</v>
      </c>
      <c r="B821" s="54" t="s">
        <v>239</v>
      </c>
      <c r="C821" s="53">
        <v>39987</v>
      </c>
      <c r="D821" s="54" t="s">
        <v>254</v>
      </c>
      <c r="E821" s="54">
        <v>142</v>
      </c>
      <c r="F821" s="54" t="s">
        <v>357</v>
      </c>
    </row>
    <row r="822" spans="1:6" ht="14.25">
      <c r="A822" s="54">
        <f t="shared" si="19"/>
        <v>6</v>
      </c>
      <c r="B822" s="54" t="s">
        <v>239</v>
      </c>
      <c r="C822" s="53">
        <v>39987</v>
      </c>
      <c r="D822" s="54" t="s">
        <v>240</v>
      </c>
      <c r="E822" s="54">
        <v>45</v>
      </c>
      <c r="F822" s="54" t="s">
        <v>357</v>
      </c>
    </row>
    <row r="823" spans="1:6" ht="14.25">
      <c r="A823" s="54">
        <f>MONTH(C823)</f>
        <v>6</v>
      </c>
      <c r="B823" s="54" t="s">
        <v>239</v>
      </c>
      <c r="C823" s="53">
        <v>39987</v>
      </c>
      <c r="D823" s="54" t="s">
        <v>240</v>
      </c>
      <c r="E823" s="54">
        <v>24</v>
      </c>
      <c r="F823" s="54" t="s">
        <v>356</v>
      </c>
    </row>
    <row r="824" spans="1:6" ht="14.25">
      <c r="A824" s="54">
        <f>MONTH(C824)</f>
        <v>6</v>
      </c>
      <c r="B824" s="54" t="s">
        <v>239</v>
      </c>
      <c r="C824" s="53">
        <v>39987</v>
      </c>
      <c r="D824" s="54" t="s">
        <v>240</v>
      </c>
      <c r="E824" s="54">
        <v>120</v>
      </c>
      <c r="F824" s="54" t="s">
        <v>356</v>
      </c>
    </row>
    <row r="825" spans="1:6" ht="14.25">
      <c r="A825" s="54">
        <f>MONTH(C825)</f>
        <v>6</v>
      </c>
      <c r="B825" s="54" t="s">
        <v>239</v>
      </c>
      <c r="C825" s="53">
        <v>39987</v>
      </c>
      <c r="D825" s="54" t="s">
        <v>254</v>
      </c>
      <c r="E825" s="54">
        <v>150</v>
      </c>
      <c r="F825" s="54" t="s">
        <v>356</v>
      </c>
    </row>
    <row r="826" spans="1:6" ht="14.25">
      <c r="A826" s="54">
        <f>MONTH(C826)</f>
        <v>6</v>
      </c>
      <c r="B826" s="54" t="s">
        <v>243</v>
      </c>
      <c r="C826" s="53">
        <v>39987</v>
      </c>
      <c r="D826" s="54" t="s">
        <v>251</v>
      </c>
      <c r="E826" s="54">
        <v>400</v>
      </c>
      <c r="F826" s="54" t="s">
        <v>356</v>
      </c>
    </row>
    <row r="827" spans="1:6" ht="14.25">
      <c r="A827" s="54">
        <f t="shared" si="19"/>
        <v>6</v>
      </c>
      <c r="B827" s="54" t="s">
        <v>243</v>
      </c>
      <c r="C827" s="53">
        <v>39988</v>
      </c>
      <c r="D827" s="54" t="s">
        <v>244</v>
      </c>
      <c r="E827" s="54">
        <v>180</v>
      </c>
      <c r="F827" s="54" t="s">
        <v>357</v>
      </c>
    </row>
    <row r="828" spans="1:6" ht="14.25">
      <c r="A828" s="54">
        <f t="shared" si="19"/>
        <v>6</v>
      </c>
      <c r="B828" s="54" t="s">
        <v>239</v>
      </c>
      <c r="C828" s="53">
        <v>39988</v>
      </c>
      <c r="D828" s="54" t="s">
        <v>254</v>
      </c>
      <c r="E828" s="54">
        <v>122</v>
      </c>
      <c r="F828" s="54" t="s">
        <v>357</v>
      </c>
    </row>
    <row r="829" spans="1:6" ht="14.25">
      <c r="A829" s="54">
        <f>MONTH(C829)</f>
        <v>6</v>
      </c>
      <c r="B829" s="54" t="s">
        <v>239</v>
      </c>
      <c r="C829" s="53">
        <v>39988</v>
      </c>
      <c r="D829" s="54" t="s">
        <v>240</v>
      </c>
      <c r="E829" s="54">
        <v>10</v>
      </c>
      <c r="F829" s="54" t="s">
        <v>357</v>
      </c>
    </row>
    <row r="830" spans="1:6" ht="14.25">
      <c r="A830" s="54">
        <f>MONTH(C830)</f>
        <v>6</v>
      </c>
      <c r="B830" s="54" t="s">
        <v>239</v>
      </c>
      <c r="C830" s="53">
        <v>39988</v>
      </c>
      <c r="D830" s="54" t="s">
        <v>254</v>
      </c>
      <c r="E830" s="54">
        <v>200</v>
      </c>
      <c r="F830" s="54" t="s">
        <v>356</v>
      </c>
    </row>
    <row r="831" spans="1:6" ht="14.25">
      <c r="A831" s="54">
        <f>MONTH(C831)</f>
        <v>6</v>
      </c>
      <c r="B831" s="54" t="s">
        <v>243</v>
      </c>
      <c r="C831" s="53">
        <v>39989</v>
      </c>
      <c r="D831" s="54" t="s">
        <v>251</v>
      </c>
      <c r="E831" s="54">
        <v>696</v>
      </c>
      <c r="F831" s="54" t="s">
        <v>357</v>
      </c>
    </row>
    <row r="832" spans="1:6" ht="14.25">
      <c r="A832" s="54">
        <f t="shared" ref="A832:A895" si="20">MONTH(C832)</f>
        <v>6</v>
      </c>
      <c r="B832" s="54" t="s">
        <v>239</v>
      </c>
      <c r="C832" s="53">
        <v>39989</v>
      </c>
      <c r="D832" s="54" t="s">
        <v>254</v>
      </c>
      <c r="E832" s="54">
        <v>125</v>
      </c>
      <c r="F832" s="54" t="s">
        <v>357</v>
      </c>
    </row>
    <row r="833" spans="1:6" ht="14.25">
      <c r="A833" s="54">
        <f t="shared" si="20"/>
        <v>6</v>
      </c>
      <c r="B833" s="54" t="s">
        <v>245</v>
      </c>
      <c r="C833" s="53">
        <v>39989</v>
      </c>
      <c r="D833" s="54" t="s">
        <v>246</v>
      </c>
      <c r="E833" s="54">
        <v>50</v>
      </c>
      <c r="F833" s="54" t="s">
        <v>357</v>
      </c>
    </row>
    <row r="834" spans="1:6" ht="14.25">
      <c r="A834" s="54">
        <f t="shared" si="20"/>
        <v>6</v>
      </c>
      <c r="B834" s="54" t="s">
        <v>241</v>
      </c>
      <c r="C834" s="53">
        <v>39989</v>
      </c>
      <c r="D834" s="54" t="s">
        <v>259</v>
      </c>
      <c r="E834" s="54">
        <v>3000</v>
      </c>
      <c r="F834" s="54" t="s">
        <v>357</v>
      </c>
    </row>
    <row r="835" spans="1:6" ht="14.25">
      <c r="A835" s="54">
        <f t="shared" si="20"/>
        <v>6</v>
      </c>
      <c r="B835" s="54" t="s">
        <v>241</v>
      </c>
      <c r="C835" s="53">
        <v>39989</v>
      </c>
      <c r="D835" s="54" t="s">
        <v>247</v>
      </c>
      <c r="E835" s="54">
        <v>45</v>
      </c>
      <c r="F835" s="54" t="s">
        <v>357</v>
      </c>
    </row>
    <row r="836" spans="1:6" ht="14.25">
      <c r="A836" s="54">
        <f>MONTH(C836)</f>
        <v>6</v>
      </c>
      <c r="B836" s="54" t="s">
        <v>239</v>
      </c>
      <c r="C836" s="53">
        <v>39989</v>
      </c>
      <c r="D836" s="54" t="s">
        <v>254</v>
      </c>
      <c r="E836" s="54">
        <v>134</v>
      </c>
      <c r="F836" s="54" t="s">
        <v>356</v>
      </c>
    </row>
    <row r="837" spans="1:6" ht="14.25">
      <c r="A837" s="54">
        <f>MONTH(C837)</f>
        <v>6</v>
      </c>
      <c r="B837" s="54" t="s">
        <v>241</v>
      </c>
      <c r="C837" s="53">
        <v>39990</v>
      </c>
      <c r="D837" s="54" t="s">
        <v>259</v>
      </c>
      <c r="E837" s="54">
        <v>3500</v>
      </c>
      <c r="F837" s="54" t="s">
        <v>356</v>
      </c>
    </row>
    <row r="838" spans="1:6" ht="14.25">
      <c r="A838" s="54">
        <f t="shared" si="20"/>
        <v>6</v>
      </c>
      <c r="B838" s="54" t="s">
        <v>239</v>
      </c>
      <c r="C838" s="53">
        <v>39990</v>
      </c>
      <c r="D838" s="54" t="s">
        <v>254</v>
      </c>
      <c r="E838" s="54">
        <v>118</v>
      </c>
      <c r="F838" s="54" t="s">
        <v>357</v>
      </c>
    </row>
    <row r="839" spans="1:6" ht="14.25">
      <c r="A839" s="54">
        <f t="shared" si="20"/>
        <v>6</v>
      </c>
      <c r="B839" s="54" t="s">
        <v>239</v>
      </c>
      <c r="C839" s="53">
        <v>39991</v>
      </c>
      <c r="D839" s="54" t="s">
        <v>240</v>
      </c>
      <c r="E839" s="54">
        <v>222</v>
      </c>
      <c r="F839" s="54" t="s">
        <v>357</v>
      </c>
    </row>
    <row r="840" spans="1:6" ht="14.25">
      <c r="A840" s="54">
        <f t="shared" si="20"/>
        <v>6</v>
      </c>
      <c r="B840" s="54" t="s">
        <v>239</v>
      </c>
      <c r="C840" s="53">
        <v>39991</v>
      </c>
      <c r="D840" s="54" t="s">
        <v>240</v>
      </c>
      <c r="E840" s="54">
        <v>205</v>
      </c>
      <c r="F840" s="54" t="s">
        <v>357</v>
      </c>
    </row>
    <row r="841" spans="1:6" ht="14.25">
      <c r="A841" s="54">
        <f t="shared" si="20"/>
        <v>6</v>
      </c>
      <c r="B841" s="54" t="s">
        <v>249</v>
      </c>
      <c r="C841" s="53">
        <v>39992</v>
      </c>
      <c r="D841" s="54" t="s">
        <v>249</v>
      </c>
      <c r="E841" s="54">
        <v>500</v>
      </c>
      <c r="F841" s="54" t="s">
        <v>356</v>
      </c>
    </row>
    <row r="842" spans="1:6" ht="14.25">
      <c r="A842" s="54">
        <f t="shared" si="20"/>
        <v>6</v>
      </c>
      <c r="B842" s="54" t="s">
        <v>249</v>
      </c>
      <c r="C842" s="53">
        <v>39992</v>
      </c>
      <c r="D842" s="54" t="s">
        <v>249</v>
      </c>
      <c r="E842" s="54">
        <v>300</v>
      </c>
      <c r="F842" s="54" t="s">
        <v>356</v>
      </c>
    </row>
    <row r="843" spans="1:6" ht="14.25">
      <c r="A843" s="54">
        <f t="shared" si="20"/>
        <v>6</v>
      </c>
      <c r="B843" s="54" t="s">
        <v>239</v>
      </c>
      <c r="C843" s="53">
        <v>39993</v>
      </c>
      <c r="D843" s="54" t="s">
        <v>254</v>
      </c>
      <c r="E843" s="54">
        <v>178</v>
      </c>
      <c r="F843" s="54" t="s">
        <v>356</v>
      </c>
    </row>
    <row r="844" spans="1:6" ht="14.25">
      <c r="A844" s="54">
        <f t="shared" si="20"/>
        <v>6</v>
      </c>
      <c r="B844" s="54" t="s">
        <v>239</v>
      </c>
      <c r="C844" s="53">
        <v>39993</v>
      </c>
      <c r="D844" s="54" t="s">
        <v>254</v>
      </c>
      <c r="E844" s="54">
        <v>130</v>
      </c>
      <c r="F844" s="54" t="s">
        <v>357</v>
      </c>
    </row>
    <row r="845" spans="1:6" ht="14.25">
      <c r="A845" s="54">
        <f t="shared" si="20"/>
        <v>6</v>
      </c>
      <c r="B845" s="54" t="s">
        <v>239</v>
      </c>
      <c r="C845" s="53">
        <v>39993</v>
      </c>
      <c r="D845" s="54" t="s">
        <v>240</v>
      </c>
      <c r="E845" s="54">
        <v>240</v>
      </c>
      <c r="F845" s="54" t="s">
        <v>357</v>
      </c>
    </row>
    <row r="846" spans="1:6" ht="14.25">
      <c r="A846" s="54">
        <f t="shared" si="20"/>
        <v>6</v>
      </c>
      <c r="B846" s="54" t="s">
        <v>239</v>
      </c>
      <c r="C846" s="53">
        <v>39994</v>
      </c>
      <c r="D846" s="54" t="s">
        <v>254</v>
      </c>
      <c r="E846" s="54">
        <v>130</v>
      </c>
      <c r="F846" s="54" t="s">
        <v>356</v>
      </c>
    </row>
    <row r="847" spans="1:6" ht="14.25">
      <c r="A847" s="54">
        <f t="shared" si="20"/>
        <v>6</v>
      </c>
      <c r="B847" s="54" t="s">
        <v>239</v>
      </c>
      <c r="C847" s="53">
        <v>39994</v>
      </c>
      <c r="D847" s="54" t="s">
        <v>254</v>
      </c>
      <c r="E847" s="54">
        <v>130</v>
      </c>
      <c r="F847" s="54" t="s">
        <v>357</v>
      </c>
    </row>
    <row r="848" spans="1:6" ht="14.25">
      <c r="A848" s="54">
        <f t="shared" si="20"/>
        <v>6</v>
      </c>
      <c r="B848" s="54" t="s">
        <v>239</v>
      </c>
      <c r="C848" s="53">
        <v>39994</v>
      </c>
      <c r="D848" s="54" t="s">
        <v>240</v>
      </c>
      <c r="E848" s="54">
        <v>130</v>
      </c>
      <c r="F848" s="54" t="s">
        <v>357</v>
      </c>
    </row>
    <row r="849" spans="1:6" ht="14.25">
      <c r="A849" s="54">
        <f t="shared" si="20"/>
        <v>6</v>
      </c>
      <c r="B849" s="54" t="s">
        <v>245</v>
      </c>
      <c r="C849" s="53">
        <v>39994</v>
      </c>
      <c r="D849" s="54" t="s">
        <v>246</v>
      </c>
      <c r="E849" s="54">
        <v>255</v>
      </c>
      <c r="F849" s="54" t="s">
        <v>357</v>
      </c>
    </row>
    <row r="850" spans="1:6" ht="14.25">
      <c r="A850" s="54">
        <f t="shared" si="20"/>
        <v>6</v>
      </c>
      <c r="B850" s="54" t="s">
        <v>245</v>
      </c>
      <c r="C850" s="53">
        <v>39994</v>
      </c>
      <c r="D850" s="54" t="s">
        <v>246</v>
      </c>
      <c r="E850" s="54">
        <v>25</v>
      </c>
      <c r="F850" s="54" t="s">
        <v>356</v>
      </c>
    </row>
    <row r="851" spans="1:6" ht="14.25">
      <c r="A851" s="54">
        <f t="shared" si="20"/>
        <v>6</v>
      </c>
      <c r="B851" s="54" t="s">
        <v>243</v>
      </c>
      <c r="C851" s="53">
        <v>39994</v>
      </c>
      <c r="D851" s="54" t="s">
        <v>244</v>
      </c>
      <c r="E851" s="54">
        <v>200</v>
      </c>
      <c r="F851" s="54" t="s">
        <v>357</v>
      </c>
    </row>
    <row r="852" spans="1:6" ht="14.25">
      <c r="A852" s="54">
        <f t="shared" si="20"/>
        <v>7</v>
      </c>
      <c r="B852" s="54" t="s">
        <v>245</v>
      </c>
      <c r="C852" s="53">
        <v>39995</v>
      </c>
      <c r="D852" s="54" t="s">
        <v>246</v>
      </c>
      <c r="E852" s="54">
        <v>255</v>
      </c>
      <c r="F852" s="54" t="s">
        <v>357</v>
      </c>
    </row>
    <row r="853" spans="1:6" ht="14.25">
      <c r="A853" s="54">
        <f t="shared" si="20"/>
        <v>7</v>
      </c>
      <c r="B853" s="54" t="s">
        <v>239</v>
      </c>
      <c r="C853" s="53">
        <v>39995</v>
      </c>
      <c r="D853" s="54" t="s">
        <v>254</v>
      </c>
      <c r="E853" s="54">
        <v>140</v>
      </c>
      <c r="F853" s="54" t="s">
        <v>357</v>
      </c>
    </row>
    <row r="854" spans="1:6" ht="14.25">
      <c r="A854" s="54">
        <f t="shared" si="20"/>
        <v>7</v>
      </c>
      <c r="B854" s="54" t="s">
        <v>239</v>
      </c>
      <c r="C854" s="53">
        <v>39995</v>
      </c>
      <c r="D854" s="54" t="s">
        <v>254</v>
      </c>
      <c r="E854" s="54">
        <v>150</v>
      </c>
      <c r="F854" s="54" t="s">
        <v>356</v>
      </c>
    </row>
    <row r="855" spans="1:6" ht="14.25">
      <c r="A855" s="54">
        <f t="shared" si="20"/>
        <v>7</v>
      </c>
      <c r="B855" s="54" t="s">
        <v>239</v>
      </c>
      <c r="C855" s="53">
        <v>39995</v>
      </c>
      <c r="D855" s="54" t="s">
        <v>240</v>
      </c>
      <c r="E855" s="54">
        <v>285</v>
      </c>
      <c r="F855" s="54" t="s">
        <v>356</v>
      </c>
    </row>
    <row r="856" spans="1:6" ht="14.25">
      <c r="A856" s="54">
        <f t="shared" si="20"/>
        <v>7</v>
      </c>
      <c r="B856" s="54" t="s">
        <v>239</v>
      </c>
      <c r="C856" s="53">
        <v>39995</v>
      </c>
      <c r="D856" s="54" t="s">
        <v>240</v>
      </c>
      <c r="E856" s="54">
        <v>83</v>
      </c>
      <c r="F856" s="54" t="s">
        <v>356</v>
      </c>
    </row>
    <row r="857" spans="1:6" ht="14.25">
      <c r="A857" s="54">
        <f t="shared" si="20"/>
        <v>7</v>
      </c>
      <c r="B857" s="54" t="s">
        <v>239</v>
      </c>
      <c r="C857" s="53">
        <v>39995</v>
      </c>
      <c r="D857" s="54" t="s">
        <v>240</v>
      </c>
      <c r="E857" s="54">
        <v>300</v>
      </c>
      <c r="F857" s="54" t="s">
        <v>356</v>
      </c>
    </row>
    <row r="858" spans="1:6" ht="14.25">
      <c r="A858" s="54">
        <f t="shared" si="20"/>
        <v>7</v>
      </c>
      <c r="B858" s="54" t="s">
        <v>239</v>
      </c>
      <c r="C858" s="53">
        <v>39995</v>
      </c>
      <c r="D858" s="54" t="s">
        <v>240</v>
      </c>
      <c r="E858" s="54">
        <v>78</v>
      </c>
      <c r="F858" s="54" t="s">
        <v>356</v>
      </c>
    </row>
    <row r="859" spans="1:6" ht="14.25">
      <c r="A859" s="54">
        <f t="shared" si="20"/>
        <v>7</v>
      </c>
      <c r="B859" s="54" t="s">
        <v>239</v>
      </c>
      <c r="C859" s="53">
        <v>39995</v>
      </c>
      <c r="D859" s="54" t="s">
        <v>240</v>
      </c>
      <c r="E859" s="54">
        <v>128</v>
      </c>
      <c r="F859" s="54" t="s">
        <v>356</v>
      </c>
    </row>
    <row r="860" spans="1:6" ht="14.25">
      <c r="A860" s="54">
        <f t="shared" si="20"/>
        <v>7</v>
      </c>
      <c r="B860" s="54" t="s">
        <v>239</v>
      </c>
      <c r="C860" s="53">
        <v>39995</v>
      </c>
      <c r="D860" s="54" t="s">
        <v>240</v>
      </c>
      <c r="E860" s="54">
        <v>166</v>
      </c>
      <c r="F860" s="54" t="s">
        <v>356</v>
      </c>
    </row>
    <row r="861" spans="1:6" ht="14.25">
      <c r="A861" s="54">
        <f t="shared" si="20"/>
        <v>7</v>
      </c>
      <c r="B861" s="54" t="s">
        <v>239</v>
      </c>
      <c r="C861" s="53">
        <v>39995</v>
      </c>
      <c r="D861" s="54" t="s">
        <v>240</v>
      </c>
      <c r="E861" s="54">
        <v>148</v>
      </c>
      <c r="F861" s="54" t="s">
        <v>356</v>
      </c>
    </row>
    <row r="862" spans="1:6" ht="14.25">
      <c r="A862" s="54">
        <f t="shared" si="20"/>
        <v>7</v>
      </c>
      <c r="B862" s="54" t="s">
        <v>239</v>
      </c>
      <c r="C862" s="53">
        <v>39995</v>
      </c>
      <c r="D862" s="54" t="s">
        <v>240</v>
      </c>
      <c r="E862" s="54">
        <v>36</v>
      </c>
      <c r="F862" s="54" t="s">
        <v>356</v>
      </c>
    </row>
    <row r="863" spans="1:6" ht="14.25">
      <c r="A863" s="54">
        <f t="shared" si="20"/>
        <v>7</v>
      </c>
      <c r="B863" s="54" t="s">
        <v>237</v>
      </c>
      <c r="C863" s="53">
        <v>39995</v>
      </c>
      <c r="D863" s="54" t="s">
        <v>238</v>
      </c>
      <c r="E863" s="54">
        <v>188</v>
      </c>
      <c r="F863" s="54" t="s">
        <v>356</v>
      </c>
    </row>
    <row r="864" spans="1:6" ht="14.25">
      <c r="A864" s="54">
        <f t="shared" si="20"/>
        <v>7</v>
      </c>
      <c r="B864" s="54" t="s">
        <v>239</v>
      </c>
      <c r="C864" s="53">
        <v>39995</v>
      </c>
      <c r="D864" s="54" t="s">
        <v>240</v>
      </c>
      <c r="E864" s="54">
        <v>208</v>
      </c>
      <c r="F864" s="54" t="s">
        <v>356</v>
      </c>
    </row>
    <row r="865" spans="1:6" ht="14.25">
      <c r="A865" s="54">
        <f t="shared" si="20"/>
        <v>7</v>
      </c>
      <c r="B865" s="54" t="s">
        <v>239</v>
      </c>
      <c r="C865" s="53">
        <v>39995</v>
      </c>
      <c r="D865" s="54" t="s">
        <v>240</v>
      </c>
      <c r="E865" s="54">
        <v>137</v>
      </c>
      <c r="F865" s="54" t="s">
        <v>356</v>
      </c>
    </row>
    <row r="866" spans="1:6" ht="14.25">
      <c r="A866" s="54">
        <f t="shared" si="20"/>
        <v>7</v>
      </c>
      <c r="B866" s="54" t="s">
        <v>239</v>
      </c>
      <c r="C866" s="53">
        <v>39995</v>
      </c>
      <c r="D866" s="54" t="s">
        <v>240</v>
      </c>
      <c r="E866" s="54">
        <v>120</v>
      </c>
      <c r="F866" s="54" t="s">
        <v>356</v>
      </c>
    </row>
    <row r="867" spans="1:6" ht="14.25">
      <c r="A867" s="54">
        <f t="shared" si="20"/>
        <v>7</v>
      </c>
      <c r="B867" s="54" t="s">
        <v>239</v>
      </c>
      <c r="C867" s="53">
        <v>39995</v>
      </c>
      <c r="D867" s="54" t="s">
        <v>240</v>
      </c>
      <c r="E867" s="54">
        <v>62</v>
      </c>
      <c r="F867" s="54" t="s">
        <v>356</v>
      </c>
    </row>
    <row r="868" spans="1:6" ht="14.25">
      <c r="A868" s="54">
        <f t="shared" si="20"/>
        <v>7</v>
      </c>
      <c r="B868" s="54" t="s">
        <v>243</v>
      </c>
      <c r="C868" s="53">
        <v>39995</v>
      </c>
      <c r="D868" s="54" t="s">
        <v>251</v>
      </c>
      <c r="E868" s="54">
        <v>191</v>
      </c>
      <c r="F868" s="54" t="s">
        <v>356</v>
      </c>
    </row>
    <row r="869" spans="1:6" ht="14.25">
      <c r="A869" s="54">
        <f t="shared" si="20"/>
        <v>7</v>
      </c>
      <c r="B869" s="54" t="s">
        <v>239</v>
      </c>
      <c r="C869" s="53">
        <v>39996</v>
      </c>
      <c r="D869" s="54" t="s">
        <v>254</v>
      </c>
      <c r="E869" s="54">
        <v>115</v>
      </c>
      <c r="F869" s="54" t="s">
        <v>357</v>
      </c>
    </row>
    <row r="870" spans="1:6" ht="14.25">
      <c r="A870" s="54">
        <f t="shared" si="20"/>
        <v>7</v>
      </c>
      <c r="B870" s="54" t="s">
        <v>239</v>
      </c>
      <c r="C870" s="53">
        <v>39996</v>
      </c>
      <c r="D870" s="54" t="s">
        <v>254</v>
      </c>
      <c r="E870" s="54">
        <v>150</v>
      </c>
      <c r="F870" s="54" t="s">
        <v>356</v>
      </c>
    </row>
    <row r="871" spans="1:6" ht="14.25">
      <c r="A871" s="54">
        <f t="shared" si="20"/>
        <v>7</v>
      </c>
      <c r="B871" s="54" t="s">
        <v>239</v>
      </c>
      <c r="C871" s="53">
        <v>39997</v>
      </c>
      <c r="D871" s="54" t="s">
        <v>254</v>
      </c>
      <c r="E871" s="54">
        <v>150</v>
      </c>
      <c r="F871" s="54" t="s">
        <v>357</v>
      </c>
    </row>
    <row r="872" spans="1:6" ht="14.25">
      <c r="A872" s="54">
        <f t="shared" si="20"/>
        <v>7</v>
      </c>
      <c r="B872" s="54" t="s">
        <v>249</v>
      </c>
      <c r="C872" s="53">
        <v>39998</v>
      </c>
      <c r="D872" s="54" t="s">
        <v>249</v>
      </c>
      <c r="E872" s="54">
        <v>300</v>
      </c>
      <c r="F872" s="54" t="s">
        <v>356</v>
      </c>
    </row>
    <row r="873" spans="1:6" ht="14.25">
      <c r="A873" s="54">
        <f t="shared" si="20"/>
        <v>7</v>
      </c>
      <c r="B873" s="54" t="s">
        <v>243</v>
      </c>
      <c r="C873" s="53">
        <v>39998</v>
      </c>
      <c r="D873" s="54" t="s">
        <v>251</v>
      </c>
      <c r="E873" s="54">
        <v>700</v>
      </c>
      <c r="F873" s="54" t="s">
        <v>356</v>
      </c>
    </row>
    <row r="874" spans="1:6" ht="14.25">
      <c r="A874" s="54">
        <f t="shared" si="20"/>
        <v>7</v>
      </c>
      <c r="B874" s="54" t="s">
        <v>249</v>
      </c>
      <c r="C874" s="53">
        <v>39999</v>
      </c>
      <c r="D874" s="54" t="s">
        <v>249</v>
      </c>
      <c r="E874" s="54">
        <v>500</v>
      </c>
      <c r="F874" s="54" t="s">
        <v>356</v>
      </c>
    </row>
    <row r="875" spans="1:6" ht="14.25">
      <c r="A875" s="54">
        <f t="shared" si="20"/>
        <v>7</v>
      </c>
      <c r="B875" s="54" t="s">
        <v>249</v>
      </c>
      <c r="C875" s="53">
        <v>39999</v>
      </c>
      <c r="D875" s="54" t="s">
        <v>249</v>
      </c>
      <c r="E875" s="54">
        <v>1600</v>
      </c>
      <c r="F875" s="54" t="s">
        <v>356</v>
      </c>
    </row>
    <row r="876" spans="1:6" ht="14.25">
      <c r="A876" s="54">
        <f>MONTH(C876)</f>
        <v>7</v>
      </c>
      <c r="B876" s="54" t="s">
        <v>243</v>
      </c>
      <c r="C876" s="53">
        <v>39999</v>
      </c>
      <c r="D876" s="54" t="s">
        <v>251</v>
      </c>
      <c r="E876" s="54">
        <v>2000</v>
      </c>
      <c r="F876" s="54" t="s">
        <v>356</v>
      </c>
    </row>
    <row r="877" spans="1:6" ht="14.25">
      <c r="A877" s="54">
        <f t="shared" si="20"/>
        <v>7</v>
      </c>
      <c r="B877" s="54" t="s">
        <v>239</v>
      </c>
      <c r="C877" s="53">
        <v>39999</v>
      </c>
      <c r="D877" s="54" t="s">
        <v>240</v>
      </c>
      <c r="E877" s="54">
        <v>56</v>
      </c>
      <c r="F877" s="54" t="s">
        <v>356</v>
      </c>
    </row>
    <row r="878" spans="1:6" ht="14.25">
      <c r="A878" s="54">
        <f t="shared" si="20"/>
        <v>7</v>
      </c>
      <c r="B878" s="54" t="s">
        <v>239</v>
      </c>
      <c r="C878" s="53">
        <v>39999</v>
      </c>
      <c r="D878" s="54" t="s">
        <v>240</v>
      </c>
      <c r="E878" s="54">
        <v>174</v>
      </c>
      <c r="F878" s="54" t="s">
        <v>356</v>
      </c>
    </row>
    <row r="879" spans="1:6" ht="14.25">
      <c r="A879" s="54">
        <f t="shared" si="20"/>
        <v>7</v>
      </c>
      <c r="B879" s="54" t="s">
        <v>239</v>
      </c>
      <c r="C879" s="53">
        <v>39999</v>
      </c>
      <c r="D879" s="54" t="s">
        <v>240</v>
      </c>
      <c r="E879" s="54">
        <v>49</v>
      </c>
      <c r="F879" s="54" t="s">
        <v>356</v>
      </c>
    </row>
    <row r="880" spans="1:6" ht="14.25">
      <c r="A880" s="54">
        <f t="shared" si="20"/>
        <v>7</v>
      </c>
      <c r="B880" s="54" t="s">
        <v>239</v>
      </c>
      <c r="C880" s="53">
        <v>39999</v>
      </c>
      <c r="D880" s="54" t="s">
        <v>240</v>
      </c>
      <c r="E880" s="54">
        <v>60</v>
      </c>
      <c r="F880" s="54" t="s">
        <v>356</v>
      </c>
    </row>
    <row r="881" spans="1:6" ht="14.25">
      <c r="A881" s="54">
        <f t="shared" si="20"/>
        <v>7</v>
      </c>
      <c r="B881" s="54" t="s">
        <v>239</v>
      </c>
      <c r="C881" s="53">
        <v>40000</v>
      </c>
      <c r="D881" s="54" t="s">
        <v>254</v>
      </c>
      <c r="E881" s="54">
        <v>290</v>
      </c>
      <c r="F881" s="54" t="s">
        <v>357</v>
      </c>
    </row>
    <row r="882" spans="1:6" ht="14.25">
      <c r="A882" s="54">
        <f>MONTH(C882)</f>
        <v>7</v>
      </c>
      <c r="B882" s="54" t="s">
        <v>239</v>
      </c>
      <c r="C882" s="53">
        <v>40000</v>
      </c>
      <c r="D882" s="54" t="s">
        <v>254</v>
      </c>
      <c r="E882" s="54">
        <v>150</v>
      </c>
      <c r="F882" s="54" t="s">
        <v>356</v>
      </c>
    </row>
    <row r="883" spans="1:6" ht="14.25">
      <c r="A883" s="54">
        <f>MONTH(C883)</f>
        <v>7</v>
      </c>
      <c r="B883" s="54" t="s">
        <v>241</v>
      </c>
      <c r="C883" s="53">
        <v>40000</v>
      </c>
      <c r="D883" s="54" t="s">
        <v>259</v>
      </c>
      <c r="E883" s="54">
        <v>2700</v>
      </c>
      <c r="F883" s="54" t="s">
        <v>356</v>
      </c>
    </row>
    <row r="884" spans="1:6" ht="14.25">
      <c r="A884" s="54">
        <f>MONTH(C884)</f>
        <v>7</v>
      </c>
      <c r="B884" s="54" t="s">
        <v>243</v>
      </c>
      <c r="C884" s="53">
        <v>40000</v>
      </c>
      <c r="D884" s="54" t="s">
        <v>244</v>
      </c>
      <c r="E884" s="54">
        <f>930+350-215*5</f>
        <v>205</v>
      </c>
      <c r="F884" s="54" t="s">
        <v>357</v>
      </c>
    </row>
    <row r="885" spans="1:6" ht="14.25">
      <c r="A885" s="54">
        <f t="shared" si="20"/>
        <v>7</v>
      </c>
      <c r="B885" s="54" t="s">
        <v>239</v>
      </c>
      <c r="C885" s="53">
        <v>40001</v>
      </c>
      <c r="D885" s="54" t="s">
        <v>254</v>
      </c>
      <c r="E885" s="54">
        <v>170</v>
      </c>
      <c r="F885" s="54" t="s">
        <v>357</v>
      </c>
    </row>
    <row r="886" spans="1:6" ht="14.25">
      <c r="A886" s="54">
        <f>MONTH(C886)</f>
        <v>7</v>
      </c>
      <c r="B886" s="54" t="s">
        <v>239</v>
      </c>
      <c r="C886" s="53">
        <v>40001</v>
      </c>
      <c r="D886" s="54" t="s">
        <v>254</v>
      </c>
      <c r="E886" s="54">
        <v>150</v>
      </c>
      <c r="F886" s="54" t="s">
        <v>356</v>
      </c>
    </row>
    <row r="887" spans="1:6" ht="14.25">
      <c r="A887" s="54">
        <f t="shared" si="20"/>
        <v>7</v>
      </c>
      <c r="B887" s="54" t="s">
        <v>245</v>
      </c>
      <c r="C887" s="53">
        <v>40001</v>
      </c>
      <c r="D887" s="54" t="s">
        <v>246</v>
      </c>
      <c r="E887" s="54">
        <v>50</v>
      </c>
      <c r="F887" s="54" t="s">
        <v>357</v>
      </c>
    </row>
    <row r="888" spans="1:6" ht="14.25">
      <c r="A888" s="54">
        <f t="shared" si="20"/>
        <v>7</v>
      </c>
      <c r="B888" s="54" t="s">
        <v>241</v>
      </c>
      <c r="C888" s="53">
        <v>40001</v>
      </c>
      <c r="D888" s="54" t="s">
        <v>259</v>
      </c>
      <c r="E888" s="54">
        <v>700</v>
      </c>
      <c r="F888" s="54" t="s">
        <v>357</v>
      </c>
    </row>
    <row r="889" spans="1:6" ht="14.25">
      <c r="A889" s="54">
        <f t="shared" si="20"/>
        <v>7</v>
      </c>
      <c r="B889" s="54" t="s">
        <v>239</v>
      </c>
      <c r="C889" s="53">
        <v>40001</v>
      </c>
      <c r="D889" s="54" t="s">
        <v>240</v>
      </c>
      <c r="E889" s="54">
        <v>20</v>
      </c>
      <c r="F889" s="54" t="s">
        <v>356</v>
      </c>
    </row>
    <row r="890" spans="1:6" ht="14.25">
      <c r="A890" s="54">
        <f t="shared" si="20"/>
        <v>7</v>
      </c>
      <c r="B890" s="54" t="s">
        <v>245</v>
      </c>
      <c r="C890" s="53">
        <v>40001</v>
      </c>
      <c r="D890" s="54" t="s">
        <v>253</v>
      </c>
      <c r="E890" s="54">
        <v>100</v>
      </c>
      <c r="F890" s="54" t="s">
        <v>356</v>
      </c>
    </row>
    <row r="891" spans="1:6" ht="14.25">
      <c r="A891" s="54">
        <f t="shared" si="20"/>
        <v>7</v>
      </c>
      <c r="B891" s="54" t="s">
        <v>239</v>
      </c>
      <c r="C891" s="53">
        <v>40002</v>
      </c>
      <c r="D891" s="54" t="s">
        <v>254</v>
      </c>
      <c r="E891" s="54">
        <v>120</v>
      </c>
      <c r="F891" s="54" t="s">
        <v>357</v>
      </c>
    </row>
    <row r="892" spans="1:6" ht="14.25">
      <c r="A892" s="54">
        <f t="shared" si="20"/>
        <v>7</v>
      </c>
      <c r="B892" s="54" t="s">
        <v>239</v>
      </c>
      <c r="C892" s="53">
        <v>40002</v>
      </c>
      <c r="D892" s="54" t="s">
        <v>254</v>
      </c>
      <c r="E892" s="54">
        <v>155</v>
      </c>
      <c r="F892" s="54" t="s">
        <v>356</v>
      </c>
    </row>
    <row r="893" spans="1:6" ht="14.25">
      <c r="A893" s="54">
        <f>MONTH(C893)</f>
        <v>7</v>
      </c>
      <c r="B893" s="54" t="s">
        <v>245</v>
      </c>
      <c r="C893" s="53">
        <v>40002</v>
      </c>
      <c r="D893" s="54" t="s">
        <v>250</v>
      </c>
      <c r="E893" s="54">
        <v>3121</v>
      </c>
      <c r="F893" s="54" t="s">
        <v>356</v>
      </c>
    </row>
    <row r="894" spans="1:6" ht="14.25">
      <c r="A894" s="54">
        <f>MONTH(C894)</f>
        <v>7</v>
      </c>
      <c r="B894" s="54" t="s">
        <v>245</v>
      </c>
      <c r="C894" s="53">
        <v>40002</v>
      </c>
      <c r="D894" s="54" t="s">
        <v>250</v>
      </c>
      <c r="E894" s="54">
        <v>200</v>
      </c>
      <c r="F894" s="54" t="s">
        <v>356</v>
      </c>
    </row>
    <row r="895" spans="1:6" ht="14.25">
      <c r="A895" s="54">
        <f t="shared" si="20"/>
        <v>7</v>
      </c>
      <c r="B895" s="54" t="s">
        <v>239</v>
      </c>
      <c r="C895" s="53">
        <v>40003</v>
      </c>
      <c r="D895" s="54" t="s">
        <v>254</v>
      </c>
      <c r="E895" s="54">
        <v>190</v>
      </c>
      <c r="F895" s="54" t="s">
        <v>357</v>
      </c>
    </row>
    <row r="896" spans="1:6" ht="14.25">
      <c r="A896" s="54">
        <f t="shared" ref="A896:A917" si="21">MONTH(C896)</f>
        <v>7</v>
      </c>
      <c r="B896" s="54" t="s">
        <v>239</v>
      </c>
      <c r="C896" s="53">
        <v>40003</v>
      </c>
      <c r="D896" s="54" t="s">
        <v>254</v>
      </c>
      <c r="E896" s="54">
        <v>162</v>
      </c>
      <c r="F896" s="54" t="s">
        <v>356</v>
      </c>
    </row>
    <row r="897" spans="1:6" ht="14.25">
      <c r="A897" s="54">
        <f t="shared" si="21"/>
        <v>7</v>
      </c>
      <c r="B897" s="54" t="s">
        <v>239</v>
      </c>
      <c r="C897" s="53">
        <v>40003</v>
      </c>
      <c r="D897" s="54" t="s">
        <v>240</v>
      </c>
      <c r="E897" s="54">
        <v>12</v>
      </c>
      <c r="F897" s="54" t="s">
        <v>357</v>
      </c>
    </row>
    <row r="898" spans="1:6" ht="14.25">
      <c r="A898" s="54">
        <f t="shared" si="21"/>
        <v>7</v>
      </c>
      <c r="B898" s="54" t="s">
        <v>239</v>
      </c>
      <c r="C898" s="53">
        <v>40004</v>
      </c>
      <c r="D898" s="54" t="s">
        <v>254</v>
      </c>
      <c r="E898" s="54">
        <v>290</v>
      </c>
      <c r="F898" s="54" t="s">
        <v>357</v>
      </c>
    </row>
    <row r="899" spans="1:6" ht="14.25">
      <c r="A899" s="54">
        <f t="shared" si="21"/>
        <v>7</v>
      </c>
      <c r="B899" s="54" t="s">
        <v>239</v>
      </c>
      <c r="C899" s="53">
        <v>40004</v>
      </c>
      <c r="D899" s="54" t="s">
        <v>254</v>
      </c>
      <c r="E899" s="54">
        <v>150</v>
      </c>
      <c r="F899" s="54" t="s">
        <v>356</v>
      </c>
    </row>
    <row r="900" spans="1:6" ht="14.25">
      <c r="A900" s="54">
        <f t="shared" si="21"/>
        <v>7</v>
      </c>
      <c r="B900" s="54" t="s">
        <v>241</v>
      </c>
      <c r="C900" s="53">
        <v>40004</v>
      </c>
      <c r="D900" s="54" t="s">
        <v>257</v>
      </c>
      <c r="E900" s="54">
        <v>6930</v>
      </c>
      <c r="F900" s="54" t="s">
        <v>357</v>
      </c>
    </row>
    <row r="901" spans="1:6" ht="14.25">
      <c r="A901" s="54">
        <f t="shared" si="21"/>
        <v>7</v>
      </c>
      <c r="B901" s="54" t="s">
        <v>245</v>
      </c>
      <c r="C901" s="53">
        <v>40004</v>
      </c>
      <c r="D901" s="54" t="s">
        <v>253</v>
      </c>
      <c r="E901" s="54">
        <v>650</v>
      </c>
      <c r="F901" s="54" t="s">
        <v>356</v>
      </c>
    </row>
    <row r="902" spans="1:6" ht="14.25">
      <c r="A902" s="54">
        <f t="shared" si="21"/>
        <v>7</v>
      </c>
      <c r="B902" s="54" t="s">
        <v>239</v>
      </c>
      <c r="C902" s="53">
        <v>40006</v>
      </c>
      <c r="D902" s="54" t="s">
        <v>240</v>
      </c>
      <c r="E902" s="54">
        <v>375</v>
      </c>
      <c r="F902" s="54" t="s">
        <v>357</v>
      </c>
    </row>
    <row r="903" spans="1:6" ht="14.25">
      <c r="A903" s="54">
        <f t="shared" si="21"/>
        <v>7</v>
      </c>
      <c r="B903" s="54" t="s">
        <v>239</v>
      </c>
      <c r="C903" s="53">
        <v>40006</v>
      </c>
      <c r="D903" s="54" t="s">
        <v>240</v>
      </c>
      <c r="E903" s="54">
        <v>79</v>
      </c>
      <c r="F903" s="54" t="s">
        <v>356</v>
      </c>
    </row>
    <row r="904" spans="1:6" ht="14.25">
      <c r="A904" s="54">
        <f>MONTH(C904)</f>
        <v>7</v>
      </c>
      <c r="B904" s="54" t="s">
        <v>245</v>
      </c>
      <c r="C904" s="53">
        <v>40006</v>
      </c>
      <c r="D904" s="54" t="s">
        <v>246</v>
      </c>
      <c r="E904" s="54">
        <v>50</v>
      </c>
      <c r="F904" s="54" t="s">
        <v>356</v>
      </c>
    </row>
    <row r="905" spans="1:6" ht="14.25">
      <c r="A905" s="54">
        <f t="shared" si="21"/>
        <v>7</v>
      </c>
      <c r="B905" s="54" t="s">
        <v>239</v>
      </c>
      <c r="C905" s="53">
        <v>40007</v>
      </c>
      <c r="D905" s="54" t="s">
        <v>254</v>
      </c>
      <c r="E905" s="54">
        <v>115</v>
      </c>
      <c r="F905" s="54" t="s">
        <v>357</v>
      </c>
    </row>
    <row r="906" spans="1:6" ht="14.25">
      <c r="A906" s="54">
        <f t="shared" si="21"/>
        <v>7</v>
      </c>
      <c r="B906" s="54" t="s">
        <v>239</v>
      </c>
      <c r="C906" s="53">
        <v>40007</v>
      </c>
      <c r="D906" s="54" t="s">
        <v>254</v>
      </c>
      <c r="E906" s="54">
        <v>155</v>
      </c>
      <c r="F906" s="54" t="s">
        <v>356</v>
      </c>
    </row>
    <row r="907" spans="1:6" ht="14.25">
      <c r="A907" s="54">
        <f t="shared" si="21"/>
        <v>7</v>
      </c>
      <c r="B907" s="54" t="s">
        <v>239</v>
      </c>
      <c r="C907" s="53">
        <v>40007</v>
      </c>
      <c r="D907" s="54" t="s">
        <v>240</v>
      </c>
      <c r="E907" s="54">
        <v>50</v>
      </c>
      <c r="F907" s="54" t="s">
        <v>357</v>
      </c>
    </row>
    <row r="908" spans="1:6" ht="14.25">
      <c r="A908" s="54">
        <f t="shared" si="21"/>
        <v>7</v>
      </c>
      <c r="B908" s="54" t="s">
        <v>237</v>
      </c>
      <c r="C908" s="53">
        <v>40007</v>
      </c>
      <c r="D908" s="54" t="s">
        <v>238</v>
      </c>
      <c r="E908" s="54">
        <v>498</v>
      </c>
      <c r="F908" s="54" t="s">
        <v>356</v>
      </c>
    </row>
    <row r="909" spans="1:6" ht="14.25">
      <c r="A909" s="54">
        <f t="shared" si="21"/>
        <v>7</v>
      </c>
      <c r="B909" s="54" t="s">
        <v>237</v>
      </c>
      <c r="C909" s="53">
        <v>40007</v>
      </c>
      <c r="D909" s="54" t="s">
        <v>238</v>
      </c>
      <c r="E909" s="54">
        <v>899</v>
      </c>
      <c r="F909" s="54" t="s">
        <v>356</v>
      </c>
    </row>
    <row r="910" spans="1:6" ht="14.25">
      <c r="A910" s="54">
        <f t="shared" si="21"/>
        <v>7</v>
      </c>
      <c r="B910" s="54" t="s">
        <v>239</v>
      </c>
      <c r="C910" s="53">
        <v>40008</v>
      </c>
      <c r="D910" s="54" t="s">
        <v>240</v>
      </c>
      <c r="E910" s="54">
        <v>105</v>
      </c>
      <c r="F910" s="54" t="s">
        <v>357</v>
      </c>
    </row>
    <row r="911" spans="1:6" ht="14.25">
      <c r="A911" s="54">
        <f t="shared" si="21"/>
        <v>7</v>
      </c>
      <c r="B911" s="54" t="s">
        <v>239</v>
      </c>
      <c r="C911" s="53">
        <v>40008</v>
      </c>
      <c r="D911" s="54" t="s">
        <v>240</v>
      </c>
      <c r="E911" s="54">
        <v>24</v>
      </c>
      <c r="F911" s="54" t="s">
        <v>357</v>
      </c>
    </row>
    <row r="912" spans="1:6" ht="14.25">
      <c r="A912" s="54">
        <f t="shared" si="21"/>
        <v>7</v>
      </c>
      <c r="B912" s="54" t="s">
        <v>239</v>
      </c>
      <c r="C912" s="53">
        <v>40008</v>
      </c>
      <c r="D912" s="54" t="s">
        <v>254</v>
      </c>
      <c r="E912" s="54">
        <v>150</v>
      </c>
      <c r="F912" s="54" t="s">
        <v>356</v>
      </c>
    </row>
    <row r="913" spans="1:6" ht="14.25">
      <c r="A913" s="54">
        <f>MONTH(C913)</f>
        <v>7</v>
      </c>
      <c r="B913" s="54" t="s">
        <v>239</v>
      </c>
      <c r="C913" s="53">
        <v>40009</v>
      </c>
      <c r="D913" s="54" t="s">
        <v>254</v>
      </c>
      <c r="E913" s="54">
        <v>437</v>
      </c>
      <c r="F913" s="54" t="s">
        <v>357</v>
      </c>
    </row>
    <row r="914" spans="1:6" ht="14.25">
      <c r="A914" s="54">
        <f>MONTH(C914)</f>
        <v>7</v>
      </c>
      <c r="B914" s="54" t="s">
        <v>239</v>
      </c>
      <c r="C914" s="53">
        <v>40009</v>
      </c>
      <c r="D914" s="54" t="s">
        <v>254</v>
      </c>
      <c r="E914" s="54">
        <v>220</v>
      </c>
      <c r="F914" s="54" t="s">
        <v>357</v>
      </c>
    </row>
    <row r="915" spans="1:6" ht="14.25">
      <c r="A915" s="54">
        <f>MONTH(C915)</f>
        <v>7</v>
      </c>
      <c r="B915" s="54" t="s">
        <v>243</v>
      </c>
      <c r="C915" s="53">
        <v>40009</v>
      </c>
      <c r="D915" s="54" t="s">
        <v>251</v>
      </c>
      <c r="E915" s="54">
        <v>737</v>
      </c>
      <c r="F915" s="54" t="s">
        <v>357</v>
      </c>
    </row>
    <row r="916" spans="1:6" ht="14.25">
      <c r="A916" s="54">
        <f>MONTH(C916)</f>
        <v>7</v>
      </c>
      <c r="B916" s="54" t="s">
        <v>239</v>
      </c>
      <c r="C916" s="53">
        <v>40009</v>
      </c>
      <c r="D916" s="54" t="s">
        <v>254</v>
      </c>
      <c r="E916" s="54">
        <v>136</v>
      </c>
      <c r="F916" s="54" t="s">
        <v>356</v>
      </c>
    </row>
    <row r="917" spans="1:6" ht="14.25">
      <c r="A917" s="54">
        <f t="shared" si="21"/>
        <v>7</v>
      </c>
      <c r="B917" s="54" t="s">
        <v>245</v>
      </c>
      <c r="C917" s="53">
        <v>40009</v>
      </c>
      <c r="D917" s="54" t="s">
        <v>250</v>
      </c>
      <c r="E917" s="54">
        <v>22500</v>
      </c>
      <c r="F917" s="54" t="s">
        <v>356</v>
      </c>
    </row>
    <row r="918" spans="1:6" ht="14.25">
      <c r="A918" s="54">
        <f>MONTH(C918)</f>
        <v>7</v>
      </c>
      <c r="B918" s="54" t="s">
        <v>243</v>
      </c>
      <c r="C918" s="53">
        <v>40009</v>
      </c>
      <c r="D918" s="54" t="s">
        <v>244</v>
      </c>
      <c r="E918" s="54">
        <v>700</v>
      </c>
      <c r="F918" s="54" t="s">
        <v>357</v>
      </c>
    </row>
    <row r="919" spans="1:6" ht="14.25">
      <c r="A919" s="54">
        <f>MONTH(C919)</f>
        <v>7</v>
      </c>
      <c r="B919" s="54" t="s">
        <v>245</v>
      </c>
      <c r="C919" s="53">
        <v>40010</v>
      </c>
      <c r="D919" s="54" t="s">
        <v>246</v>
      </c>
      <c r="E919" s="54">
        <v>65</v>
      </c>
      <c r="F919" s="54" t="s">
        <v>357</v>
      </c>
    </row>
    <row r="920" spans="1:6" ht="14.25">
      <c r="A920" s="54">
        <f>MONTH(C920)</f>
        <v>7</v>
      </c>
      <c r="B920" s="54" t="s">
        <v>241</v>
      </c>
      <c r="C920" s="53">
        <v>40010</v>
      </c>
      <c r="D920" s="54" t="s">
        <v>247</v>
      </c>
      <c r="E920" s="54">
        <v>40</v>
      </c>
      <c r="F920" s="54" t="s">
        <v>357</v>
      </c>
    </row>
    <row r="921" spans="1:6" ht="14.25">
      <c r="A921" s="54">
        <f>MONTH(C921)</f>
        <v>7</v>
      </c>
      <c r="B921" s="54" t="s">
        <v>239</v>
      </c>
      <c r="C921" s="53">
        <v>40010</v>
      </c>
      <c r="D921" s="54" t="s">
        <v>254</v>
      </c>
      <c r="E921" s="54">
        <v>148</v>
      </c>
      <c r="F921" s="54" t="s">
        <v>356</v>
      </c>
    </row>
    <row r="922" spans="1:6" ht="14.25">
      <c r="A922" s="54">
        <f>MONTH(C922)</f>
        <v>7</v>
      </c>
      <c r="B922" s="54" t="s">
        <v>241</v>
      </c>
      <c r="C922" s="53">
        <v>40010</v>
      </c>
      <c r="D922" s="54" t="s">
        <v>259</v>
      </c>
      <c r="E922" s="54">
        <v>3000</v>
      </c>
      <c r="F922" s="54" t="s">
        <v>356</v>
      </c>
    </row>
    <row r="923" spans="1:6" ht="14.25">
      <c r="A923" s="54">
        <f t="shared" ref="A923:A934" si="22">MONTH(C923)</f>
        <v>7</v>
      </c>
      <c r="B923" s="54" t="s">
        <v>249</v>
      </c>
      <c r="C923" s="53">
        <v>40010</v>
      </c>
      <c r="D923" s="54" t="s">
        <v>249</v>
      </c>
      <c r="E923" s="54">
        <v>500</v>
      </c>
      <c r="F923" s="54" t="s">
        <v>356</v>
      </c>
    </row>
    <row r="924" spans="1:6" ht="14.25">
      <c r="A924" s="54">
        <f t="shared" si="22"/>
        <v>7</v>
      </c>
      <c r="B924" s="54" t="s">
        <v>239</v>
      </c>
      <c r="C924" s="53">
        <v>40010</v>
      </c>
      <c r="D924" s="54" t="s">
        <v>254</v>
      </c>
      <c r="E924" s="54">
        <v>251</v>
      </c>
      <c r="F924" s="54" t="s">
        <v>356</v>
      </c>
    </row>
    <row r="925" spans="1:6" ht="14.25">
      <c r="A925" s="54">
        <f t="shared" si="22"/>
        <v>7</v>
      </c>
      <c r="B925" s="54" t="s">
        <v>241</v>
      </c>
      <c r="C925" s="53">
        <v>40010</v>
      </c>
      <c r="D925" s="54" t="s">
        <v>242</v>
      </c>
      <c r="E925" s="54">
        <v>100</v>
      </c>
      <c r="F925" s="54" t="s">
        <v>356</v>
      </c>
    </row>
    <row r="926" spans="1:6" ht="14.25">
      <c r="A926" s="54">
        <f t="shared" si="22"/>
        <v>7</v>
      </c>
      <c r="B926" s="54" t="s">
        <v>239</v>
      </c>
      <c r="C926" s="53">
        <v>40010</v>
      </c>
      <c r="D926" s="54" t="s">
        <v>240</v>
      </c>
      <c r="E926" s="54">
        <v>87</v>
      </c>
      <c r="F926" s="54" t="s">
        <v>356</v>
      </c>
    </row>
    <row r="927" spans="1:6" ht="14.25">
      <c r="A927" s="54">
        <f t="shared" si="22"/>
        <v>7</v>
      </c>
      <c r="B927" s="54" t="s">
        <v>239</v>
      </c>
      <c r="C927" s="53">
        <v>40010</v>
      </c>
      <c r="D927" s="54" t="s">
        <v>240</v>
      </c>
      <c r="E927" s="54">
        <v>103</v>
      </c>
      <c r="F927" s="54" t="s">
        <v>356</v>
      </c>
    </row>
    <row r="928" spans="1:6" ht="14.25">
      <c r="A928" s="54">
        <f t="shared" si="22"/>
        <v>7</v>
      </c>
      <c r="B928" s="54" t="s">
        <v>239</v>
      </c>
      <c r="C928" s="53">
        <v>40010</v>
      </c>
      <c r="D928" s="54" t="s">
        <v>240</v>
      </c>
      <c r="E928" s="54">
        <v>274</v>
      </c>
      <c r="F928" s="54" t="s">
        <v>356</v>
      </c>
    </row>
    <row r="929" spans="1:6" ht="14.25">
      <c r="A929" s="54">
        <f t="shared" si="22"/>
        <v>7</v>
      </c>
      <c r="B929" s="54" t="s">
        <v>239</v>
      </c>
      <c r="C929" s="53">
        <v>40010</v>
      </c>
      <c r="D929" s="54" t="s">
        <v>240</v>
      </c>
      <c r="E929" s="54">
        <v>69</v>
      </c>
      <c r="F929" s="54" t="s">
        <v>356</v>
      </c>
    </row>
    <row r="930" spans="1:6" ht="14.25">
      <c r="A930" s="54">
        <f t="shared" si="22"/>
        <v>7</v>
      </c>
      <c r="B930" s="54" t="s">
        <v>239</v>
      </c>
      <c r="C930" s="53">
        <v>40010</v>
      </c>
      <c r="D930" s="54" t="s">
        <v>240</v>
      </c>
      <c r="E930" s="54">
        <v>110</v>
      </c>
      <c r="F930" s="54" t="s">
        <v>356</v>
      </c>
    </row>
    <row r="931" spans="1:6" ht="14.25">
      <c r="A931" s="54">
        <f t="shared" si="22"/>
        <v>7</v>
      </c>
      <c r="B931" s="54" t="s">
        <v>239</v>
      </c>
      <c r="C931" s="53">
        <v>40010</v>
      </c>
      <c r="D931" s="54" t="s">
        <v>240</v>
      </c>
      <c r="E931" s="54">
        <v>42</v>
      </c>
      <c r="F931" s="54" t="s">
        <v>356</v>
      </c>
    </row>
    <row r="932" spans="1:6" ht="14.25">
      <c r="A932" s="54">
        <f t="shared" si="22"/>
        <v>7</v>
      </c>
      <c r="B932" s="54" t="s">
        <v>239</v>
      </c>
      <c r="C932" s="53">
        <v>40010</v>
      </c>
      <c r="D932" s="54" t="s">
        <v>240</v>
      </c>
      <c r="E932" s="54">
        <v>22</v>
      </c>
      <c r="F932" s="54" t="s">
        <v>356</v>
      </c>
    </row>
    <row r="933" spans="1:6" ht="14.25">
      <c r="A933" s="54">
        <f t="shared" si="22"/>
        <v>7</v>
      </c>
      <c r="B933" s="54" t="s">
        <v>239</v>
      </c>
      <c r="C933" s="53">
        <v>40010</v>
      </c>
      <c r="D933" s="54" t="s">
        <v>240</v>
      </c>
      <c r="E933" s="54">
        <v>150</v>
      </c>
      <c r="F933" s="54" t="s">
        <v>356</v>
      </c>
    </row>
    <row r="934" spans="1:6" ht="14.25">
      <c r="A934" s="54">
        <f t="shared" si="22"/>
        <v>7</v>
      </c>
      <c r="B934" s="54" t="s">
        <v>239</v>
      </c>
      <c r="C934" s="53">
        <v>40010</v>
      </c>
      <c r="D934" s="54" t="s">
        <v>240</v>
      </c>
      <c r="E934" s="54">
        <v>680</v>
      </c>
      <c r="F934" s="54" t="s">
        <v>356</v>
      </c>
    </row>
    <row r="935" spans="1:6" ht="14.25">
      <c r="A935" s="54">
        <f>MONTH(C935)</f>
        <v>7</v>
      </c>
      <c r="B935" s="54" t="s">
        <v>239</v>
      </c>
      <c r="C935" s="53">
        <v>40010</v>
      </c>
      <c r="D935" s="54" t="s">
        <v>240</v>
      </c>
      <c r="E935" s="54">
        <v>152</v>
      </c>
      <c r="F935" s="54" t="s">
        <v>356</v>
      </c>
    </row>
    <row r="936" spans="1:6" ht="14.25">
      <c r="A936" s="54">
        <f>MONTH(C936)</f>
        <v>7</v>
      </c>
      <c r="B936" s="54" t="s">
        <v>239</v>
      </c>
      <c r="C936" s="53">
        <v>40010</v>
      </c>
      <c r="D936" s="54" t="s">
        <v>240</v>
      </c>
      <c r="E936" s="54">
        <v>107</v>
      </c>
      <c r="F936" s="54" t="s">
        <v>356</v>
      </c>
    </row>
    <row r="937" spans="1:6" ht="14.25">
      <c r="A937" s="54">
        <f>MONTH(C937)</f>
        <v>7</v>
      </c>
      <c r="B937" s="54" t="s">
        <v>239</v>
      </c>
      <c r="C937" s="53">
        <v>40010</v>
      </c>
      <c r="D937" s="54" t="s">
        <v>240</v>
      </c>
      <c r="E937" s="54">
        <v>21</v>
      </c>
      <c r="F937" s="54" t="s">
        <v>356</v>
      </c>
    </row>
    <row r="938" spans="1:6" ht="14.25">
      <c r="A938" s="54">
        <f t="shared" ref="A938:A975" si="23">MONTH(C938)</f>
        <v>7</v>
      </c>
      <c r="B938" s="54" t="s">
        <v>239</v>
      </c>
      <c r="C938" s="53">
        <v>40011</v>
      </c>
      <c r="D938" s="54" t="s">
        <v>254</v>
      </c>
      <c r="E938" s="54">
        <v>205</v>
      </c>
      <c r="F938" s="54" t="s">
        <v>357</v>
      </c>
    </row>
    <row r="939" spans="1:6" ht="14.25">
      <c r="A939" s="54">
        <f t="shared" si="23"/>
        <v>7</v>
      </c>
      <c r="B939" s="54" t="s">
        <v>243</v>
      </c>
      <c r="C939" s="53">
        <v>40011</v>
      </c>
      <c r="D939" s="54" t="s">
        <v>251</v>
      </c>
      <c r="E939" s="54">
        <v>284</v>
      </c>
      <c r="F939" s="54" t="s">
        <v>357</v>
      </c>
    </row>
    <row r="940" spans="1:6" ht="14.25">
      <c r="A940" s="54">
        <f t="shared" si="23"/>
        <v>7</v>
      </c>
      <c r="B940" s="54" t="s">
        <v>243</v>
      </c>
      <c r="C940" s="53">
        <v>40011</v>
      </c>
      <c r="D940" s="54" t="s">
        <v>251</v>
      </c>
      <c r="E940" s="54">
        <v>440</v>
      </c>
      <c r="F940" s="54" t="s">
        <v>356</v>
      </c>
    </row>
    <row r="941" spans="1:6" ht="14.25">
      <c r="A941" s="54">
        <f t="shared" si="23"/>
        <v>7</v>
      </c>
      <c r="B941" s="54" t="s">
        <v>239</v>
      </c>
      <c r="C941" s="53">
        <v>40011</v>
      </c>
      <c r="D941" s="54" t="s">
        <v>254</v>
      </c>
      <c r="E941" s="54">
        <v>150</v>
      </c>
      <c r="F941" s="54" t="s">
        <v>356</v>
      </c>
    </row>
    <row r="942" spans="1:6" ht="14.25">
      <c r="A942" s="54">
        <f t="shared" si="23"/>
        <v>7</v>
      </c>
      <c r="B942" s="54" t="s">
        <v>241</v>
      </c>
      <c r="C942" s="53">
        <v>40011</v>
      </c>
      <c r="D942" s="54" t="s">
        <v>242</v>
      </c>
      <c r="E942" s="54">
        <v>857</v>
      </c>
      <c r="F942" s="54" t="s">
        <v>357</v>
      </c>
    </row>
    <row r="943" spans="1:6" ht="14.25">
      <c r="A943" s="54">
        <f t="shared" si="23"/>
        <v>7</v>
      </c>
      <c r="B943" s="54" t="s">
        <v>249</v>
      </c>
      <c r="C943" s="53">
        <v>40011</v>
      </c>
      <c r="D943" s="54" t="s">
        <v>249</v>
      </c>
      <c r="E943" s="54">
        <v>900</v>
      </c>
      <c r="F943" s="54" t="s">
        <v>356</v>
      </c>
    </row>
    <row r="944" spans="1:6" ht="14.25">
      <c r="A944" s="54">
        <f t="shared" si="23"/>
        <v>7</v>
      </c>
      <c r="B944" s="54" t="s">
        <v>239</v>
      </c>
      <c r="C944" s="53">
        <v>40012</v>
      </c>
      <c r="D944" s="54" t="s">
        <v>240</v>
      </c>
      <c r="E944" s="54">
        <v>149</v>
      </c>
      <c r="F944" s="54" t="s">
        <v>356</v>
      </c>
    </row>
    <row r="945" spans="1:6" ht="14.25">
      <c r="A945" s="54">
        <f t="shared" si="23"/>
        <v>7</v>
      </c>
      <c r="B945" s="54" t="s">
        <v>237</v>
      </c>
      <c r="C945" s="53">
        <v>40012</v>
      </c>
      <c r="D945" s="54" t="s">
        <v>238</v>
      </c>
      <c r="E945" s="54">
        <v>460</v>
      </c>
      <c r="F945" s="54" t="s">
        <v>356</v>
      </c>
    </row>
    <row r="946" spans="1:6" ht="14.25">
      <c r="A946" s="54">
        <f t="shared" si="23"/>
        <v>7</v>
      </c>
      <c r="B946" s="54" t="s">
        <v>239</v>
      </c>
      <c r="C946" s="53">
        <v>40012</v>
      </c>
      <c r="D946" s="54" t="s">
        <v>240</v>
      </c>
      <c r="E946" s="54">
        <v>537</v>
      </c>
      <c r="F946" s="54" t="s">
        <v>356</v>
      </c>
    </row>
    <row r="947" spans="1:6" ht="14.25">
      <c r="A947" s="54">
        <f t="shared" si="23"/>
        <v>7</v>
      </c>
      <c r="B947" s="54" t="s">
        <v>249</v>
      </c>
      <c r="C947" s="53">
        <v>40013</v>
      </c>
      <c r="D947" s="54" t="s">
        <v>249</v>
      </c>
      <c r="E947" s="54">
        <v>500</v>
      </c>
      <c r="F947" s="54" t="s">
        <v>356</v>
      </c>
    </row>
    <row r="948" spans="1:6" ht="14.25">
      <c r="A948" s="54">
        <f t="shared" si="23"/>
        <v>7</v>
      </c>
      <c r="B948" s="54" t="s">
        <v>241</v>
      </c>
      <c r="C948" s="53">
        <v>40014</v>
      </c>
      <c r="D948" s="54" t="s">
        <v>259</v>
      </c>
      <c r="E948" s="54">
        <v>1500</v>
      </c>
      <c r="F948" s="54" t="s">
        <v>356</v>
      </c>
    </row>
    <row r="949" spans="1:6" ht="14.25">
      <c r="A949" s="54">
        <f t="shared" si="23"/>
        <v>7</v>
      </c>
      <c r="B949" s="54" t="s">
        <v>241</v>
      </c>
      <c r="C949" s="53">
        <v>40014</v>
      </c>
      <c r="D949" s="54" t="s">
        <v>259</v>
      </c>
      <c r="E949" s="54">
        <v>7500</v>
      </c>
      <c r="F949" s="54" t="s">
        <v>357</v>
      </c>
    </row>
    <row r="950" spans="1:6" ht="14.25">
      <c r="A950" s="54">
        <f t="shared" si="23"/>
        <v>7</v>
      </c>
      <c r="B950" s="54" t="s">
        <v>243</v>
      </c>
      <c r="C950" s="53">
        <v>40014</v>
      </c>
      <c r="D950" s="54" t="s">
        <v>244</v>
      </c>
      <c r="E950" s="54">
        <f>1150+700-285-300-310*3</f>
        <v>335</v>
      </c>
      <c r="F950" s="54" t="s">
        <v>357</v>
      </c>
    </row>
    <row r="951" spans="1:6" ht="14.25">
      <c r="A951" s="54">
        <f t="shared" si="23"/>
        <v>7</v>
      </c>
      <c r="B951" s="54" t="s">
        <v>245</v>
      </c>
      <c r="C951" s="53">
        <v>40014</v>
      </c>
      <c r="D951" s="54" t="s">
        <v>246</v>
      </c>
      <c r="E951" s="54">
        <v>25</v>
      </c>
      <c r="F951" s="54" t="s">
        <v>357</v>
      </c>
    </row>
    <row r="952" spans="1:6" ht="14.25">
      <c r="A952" s="54">
        <f t="shared" si="23"/>
        <v>7</v>
      </c>
      <c r="B952" s="54" t="s">
        <v>239</v>
      </c>
      <c r="C952" s="53">
        <v>40015</v>
      </c>
      <c r="D952" s="54" t="s">
        <v>254</v>
      </c>
      <c r="E952" s="54">
        <v>119</v>
      </c>
      <c r="F952" s="54" t="s">
        <v>357</v>
      </c>
    </row>
    <row r="953" spans="1:6" ht="14.25">
      <c r="A953" s="54">
        <f t="shared" si="23"/>
        <v>7</v>
      </c>
      <c r="B953" s="54" t="s">
        <v>239</v>
      </c>
      <c r="C953" s="53">
        <v>40015</v>
      </c>
      <c r="D953" s="54" t="s">
        <v>254</v>
      </c>
      <c r="E953" s="54">
        <v>150</v>
      </c>
      <c r="F953" s="54" t="s">
        <v>356</v>
      </c>
    </row>
    <row r="954" spans="1:6" ht="14.25">
      <c r="A954" s="54">
        <f t="shared" si="23"/>
        <v>7</v>
      </c>
      <c r="B954" s="54" t="s">
        <v>245</v>
      </c>
      <c r="C954" s="53">
        <v>40015</v>
      </c>
      <c r="D954" s="54" t="s">
        <v>246</v>
      </c>
      <c r="E954" s="54">
        <v>980</v>
      </c>
      <c r="F954" s="54" t="s">
        <v>357</v>
      </c>
    </row>
    <row r="955" spans="1:6" ht="14.25">
      <c r="A955" s="54">
        <f>MONTH(C955)</f>
        <v>7</v>
      </c>
      <c r="B955" s="54" t="s">
        <v>245</v>
      </c>
      <c r="C955" s="53">
        <v>40016</v>
      </c>
      <c r="D955" s="54" t="s">
        <v>246</v>
      </c>
      <c r="E955" s="54">
        <v>882</v>
      </c>
      <c r="F955" s="54" t="s">
        <v>356</v>
      </c>
    </row>
    <row r="956" spans="1:6" ht="14.25">
      <c r="A956" s="54">
        <f t="shared" si="23"/>
        <v>7</v>
      </c>
      <c r="B956" s="54" t="s">
        <v>239</v>
      </c>
      <c r="C956" s="53">
        <v>40016</v>
      </c>
      <c r="D956" s="54" t="s">
        <v>254</v>
      </c>
      <c r="E956" s="54">
        <v>450</v>
      </c>
      <c r="F956" s="54" t="s">
        <v>357</v>
      </c>
    </row>
    <row r="957" spans="1:6" ht="14.25">
      <c r="A957" s="54">
        <f t="shared" si="23"/>
        <v>7</v>
      </c>
      <c r="B957" s="54" t="s">
        <v>239</v>
      </c>
      <c r="C957" s="53">
        <v>40016</v>
      </c>
      <c r="D957" s="54" t="s">
        <v>254</v>
      </c>
      <c r="E957" s="54">
        <v>172</v>
      </c>
      <c r="F957" s="54" t="s">
        <v>356</v>
      </c>
    </row>
    <row r="958" spans="1:6" ht="14.25">
      <c r="A958" s="54">
        <f t="shared" si="23"/>
        <v>7</v>
      </c>
      <c r="B958" s="54" t="s">
        <v>239</v>
      </c>
      <c r="C958" s="53">
        <v>40017</v>
      </c>
      <c r="D958" s="54" t="s">
        <v>254</v>
      </c>
      <c r="E958" s="54">
        <v>137</v>
      </c>
      <c r="F958" s="54" t="s">
        <v>356</v>
      </c>
    </row>
    <row r="959" spans="1:6" ht="14.25">
      <c r="A959" s="54">
        <f t="shared" si="23"/>
        <v>7</v>
      </c>
      <c r="B959" s="54" t="s">
        <v>239</v>
      </c>
      <c r="C959" s="53">
        <v>40018</v>
      </c>
      <c r="D959" s="54" t="s">
        <v>254</v>
      </c>
      <c r="E959" s="54">
        <v>150</v>
      </c>
      <c r="F959" s="54" t="s">
        <v>356</v>
      </c>
    </row>
    <row r="960" spans="1:6" ht="14.25">
      <c r="A960" s="54">
        <f t="shared" si="23"/>
        <v>7</v>
      </c>
      <c r="B960" s="54" t="s">
        <v>243</v>
      </c>
      <c r="C960" s="53">
        <v>40018</v>
      </c>
      <c r="D960" s="54" t="s">
        <v>244</v>
      </c>
      <c r="E960" s="54">
        <f>918-230*3</f>
        <v>228</v>
      </c>
      <c r="F960" s="54" t="s">
        <v>357</v>
      </c>
    </row>
    <row r="961" spans="1:6" ht="14.25">
      <c r="A961" s="54">
        <f t="shared" si="23"/>
        <v>7</v>
      </c>
      <c r="B961" s="54" t="s">
        <v>239</v>
      </c>
      <c r="C961" s="53">
        <v>40018</v>
      </c>
      <c r="D961" s="54" t="s">
        <v>240</v>
      </c>
      <c r="E961" s="54">
        <v>34</v>
      </c>
      <c r="F961" s="54" t="s">
        <v>357</v>
      </c>
    </row>
    <row r="962" spans="1:6" ht="14.25">
      <c r="A962" s="54">
        <f t="shared" si="23"/>
        <v>7</v>
      </c>
      <c r="B962" s="54" t="s">
        <v>243</v>
      </c>
      <c r="C962" s="53">
        <v>40018</v>
      </c>
      <c r="D962" s="54" t="s">
        <v>251</v>
      </c>
      <c r="E962" s="54">
        <v>90</v>
      </c>
      <c r="F962" s="54" t="s">
        <v>357</v>
      </c>
    </row>
    <row r="963" spans="1:6" ht="14.25">
      <c r="A963" s="54">
        <f t="shared" si="23"/>
        <v>7</v>
      </c>
      <c r="B963" s="54" t="s">
        <v>249</v>
      </c>
      <c r="C963" s="53">
        <v>40019</v>
      </c>
      <c r="D963" s="54" t="s">
        <v>249</v>
      </c>
      <c r="E963" s="54">
        <v>500</v>
      </c>
      <c r="F963" s="54" t="s">
        <v>356</v>
      </c>
    </row>
    <row r="964" spans="1:6" ht="14.25">
      <c r="A964" s="54">
        <f t="shared" si="23"/>
        <v>7</v>
      </c>
      <c r="B964" s="54" t="s">
        <v>239</v>
      </c>
      <c r="C964" s="53">
        <v>40019</v>
      </c>
      <c r="D964" s="54" t="s">
        <v>240</v>
      </c>
      <c r="E964" s="54">
        <v>34</v>
      </c>
      <c r="F964" s="54" t="s">
        <v>356</v>
      </c>
    </row>
    <row r="965" spans="1:6" ht="14.25">
      <c r="A965" s="54">
        <f t="shared" si="23"/>
        <v>7</v>
      </c>
      <c r="B965" s="54" t="s">
        <v>239</v>
      </c>
      <c r="C965" s="53">
        <v>40019</v>
      </c>
      <c r="D965" s="54" t="s">
        <v>240</v>
      </c>
      <c r="E965" s="54">
        <v>60</v>
      </c>
      <c r="F965" s="54" t="s">
        <v>356</v>
      </c>
    </row>
    <row r="966" spans="1:6" ht="14.25">
      <c r="A966" s="54">
        <f t="shared" si="23"/>
        <v>7</v>
      </c>
      <c r="B966" s="54" t="s">
        <v>239</v>
      </c>
      <c r="C966" s="53">
        <v>40019</v>
      </c>
      <c r="D966" s="54" t="s">
        <v>240</v>
      </c>
      <c r="E966" s="54">
        <v>70</v>
      </c>
      <c r="F966" s="54" t="s">
        <v>356</v>
      </c>
    </row>
    <row r="967" spans="1:6" ht="14.25">
      <c r="A967" s="54">
        <f t="shared" si="23"/>
        <v>7</v>
      </c>
      <c r="B967" s="54" t="s">
        <v>239</v>
      </c>
      <c r="C967" s="53">
        <v>40019</v>
      </c>
      <c r="D967" s="54" t="s">
        <v>240</v>
      </c>
      <c r="E967" s="54">
        <v>27</v>
      </c>
      <c r="F967" s="54" t="s">
        <v>356</v>
      </c>
    </row>
    <row r="968" spans="1:6" ht="14.25">
      <c r="A968" s="54">
        <f t="shared" si="23"/>
        <v>7</v>
      </c>
      <c r="B968" s="54" t="s">
        <v>239</v>
      </c>
      <c r="C968" s="53">
        <v>40021</v>
      </c>
      <c r="D968" s="54" t="s">
        <v>254</v>
      </c>
      <c r="E968" s="54">
        <v>144</v>
      </c>
      <c r="F968" s="54" t="s">
        <v>356</v>
      </c>
    </row>
    <row r="969" spans="1:6" ht="14.25">
      <c r="A969" s="54">
        <f t="shared" si="23"/>
        <v>7</v>
      </c>
      <c r="B969" s="54" t="s">
        <v>239</v>
      </c>
      <c r="C969" s="53">
        <v>40021</v>
      </c>
      <c r="D969" s="54" t="s">
        <v>254</v>
      </c>
      <c r="E969" s="54">
        <v>98</v>
      </c>
      <c r="F969" s="54" t="s">
        <v>357</v>
      </c>
    </row>
    <row r="970" spans="1:6" ht="14.25">
      <c r="A970" s="54">
        <f t="shared" si="23"/>
        <v>7</v>
      </c>
      <c r="B970" s="54" t="s">
        <v>239</v>
      </c>
      <c r="C970" s="53">
        <v>40022</v>
      </c>
      <c r="D970" s="54" t="s">
        <v>254</v>
      </c>
      <c r="E970" s="54">
        <v>118</v>
      </c>
      <c r="F970" s="54" t="s">
        <v>357</v>
      </c>
    </row>
    <row r="971" spans="1:6" ht="14.25">
      <c r="A971" s="54">
        <f t="shared" si="23"/>
        <v>7</v>
      </c>
      <c r="B971" s="54" t="s">
        <v>239</v>
      </c>
      <c r="C971" s="53">
        <v>40022</v>
      </c>
      <c r="D971" s="54" t="s">
        <v>254</v>
      </c>
      <c r="E971" s="54">
        <v>150</v>
      </c>
      <c r="F971" s="54" t="s">
        <v>356</v>
      </c>
    </row>
    <row r="972" spans="1:6" ht="14.25">
      <c r="A972" s="54">
        <f t="shared" si="23"/>
        <v>7</v>
      </c>
      <c r="B972" s="54" t="s">
        <v>239</v>
      </c>
      <c r="C972" s="53">
        <v>40023</v>
      </c>
      <c r="D972" s="54" t="s">
        <v>254</v>
      </c>
      <c r="E972" s="54">
        <v>162</v>
      </c>
      <c r="F972" s="54" t="s">
        <v>356</v>
      </c>
    </row>
    <row r="973" spans="1:6" ht="14.25">
      <c r="A973" s="54">
        <f t="shared" si="23"/>
        <v>7</v>
      </c>
      <c r="B973" s="54" t="s">
        <v>239</v>
      </c>
      <c r="C973" s="53">
        <v>40023</v>
      </c>
      <c r="D973" s="54" t="s">
        <v>254</v>
      </c>
      <c r="E973" s="54">
        <v>118</v>
      </c>
      <c r="F973" s="54" t="s">
        <v>357</v>
      </c>
    </row>
    <row r="974" spans="1:6" ht="14.25">
      <c r="A974" s="54">
        <f t="shared" si="23"/>
        <v>7</v>
      </c>
      <c r="B974" s="54" t="s">
        <v>239</v>
      </c>
      <c r="C974" s="53">
        <v>40023</v>
      </c>
      <c r="D974" s="54" t="s">
        <v>240</v>
      </c>
      <c r="E974" s="54">
        <v>20</v>
      </c>
      <c r="F974" s="54" t="s">
        <v>357</v>
      </c>
    </row>
    <row r="975" spans="1:6" ht="14.25">
      <c r="A975" s="54">
        <f t="shared" si="23"/>
        <v>7</v>
      </c>
      <c r="B975" s="54" t="s">
        <v>243</v>
      </c>
      <c r="C975" s="53">
        <v>40023</v>
      </c>
      <c r="D975" s="54" t="s">
        <v>244</v>
      </c>
      <c r="E975" s="54">
        <v>1110</v>
      </c>
      <c r="F975" s="54" t="s">
        <v>357</v>
      </c>
    </row>
    <row r="976" spans="1:6" ht="14.25">
      <c r="A976" s="54">
        <f>MONTH(C976)</f>
        <v>7</v>
      </c>
      <c r="B976" s="54" t="s">
        <v>239</v>
      </c>
      <c r="C976" s="53">
        <v>40024</v>
      </c>
      <c r="D976" s="54" t="s">
        <v>254</v>
      </c>
      <c r="E976" s="54">
        <v>112</v>
      </c>
      <c r="F976" s="54" t="s">
        <v>357</v>
      </c>
    </row>
    <row r="977" spans="1:6" ht="14.25">
      <c r="A977" s="54">
        <f>MONTH(C977)</f>
        <v>7</v>
      </c>
      <c r="B977" s="54" t="s">
        <v>239</v>
      </c>
      <c r="C977" s="53">
        <v>40024</v>
      </c>
      <c r="D977" s="54" t="s">
        <v>254</v>
      </c>
      <c r="E977" s="54">
        <v>150</v>
      </c>
      <c r="F977" s="54" t="s">
        <v>356</v>
      </c>
    </row>
    <row r="978" spans="1:6" ht="14.25">
      <c r="A978" s="54">
        <f t="shared" ref="A978:A1030" si="24">MONTH(C978)</f>
        <v>7</v>
      </c>
      <c r="B978" s="54" t="s">
        <v>241</v>
      </c>
      <c r="C978" s="53">
        <v>40024</v>
      </c>
      <c r="D978" s="54" t="s">
        <v>257</v>
      </c>
      <c r="E978" s="54">
        <v>1250</v>
      </c>
      <c r="F978" s="54" t="s">
        <v>357</v>
      </c>
    </row>
    <row r="979" spans="1:6" ht="14.25">
      <c r="A979" s="54">
        <f t="shared" si="24"/>
        <v>7</v>
      </c>
      <c r="B979" s="54" t="s">
        <v>243</v>
      </c>
      <c r="C979" s="53">
        <v>40024</v>
      </c>
      <c r="D979" s="54" t="s">
        <v>251</v>
      </c>
      <c r="E979" s="54">
        <v>1041</v>
      </c>
      <c r="F979" s="54" t="s">
        <v>357</v>
      </c>
    </row>
    <row r="980" spans="1:6" ht="14.25">
      <c r="A980" s="54">
        <f t="shared" si="24"/>
        <v>7</v>
      </c>
      <c r="B980" s="54" t="s">
        <v>245</v>
      </c>
      <c r="C980" s="53">
        <v>40024</v>
      </c>
      <c r="D980" s="54" t="s">
        <v>246</v>
      </c>
      <c r="E980" s="54">
        <v>50</v>
      </c>
      <c r="F980" s="54" t="s">
        <v>357</v>
      </c>
    </row>
    <row r="981" spans="1:6" ht="14.25">
      <c r="A981" s="54">
        <f t="shared" si="24"/>
        <v>7</v>
      </c>
      <c r="B981" s="54" t="s">
        <v>237</v>
      </c>
      <c r="C981" s="53">
        <v>40024</v>
      </c>
      <c r="D981" s="54" t="s">
        <v>238</v>
      </c>
      <c r="E981" s="54">
        <v>40</v>
      </c>
      <c r="F981" s="54" t="s">
        <v>357</v>
      </c>
    </row>
    <row r="982" spans="1:6" ht="14.25">
      <c r="A982" s="54">
        <f t="shared" si="24"/>
        <v>7</v>
      </c>
      <c r="B982" s="54" t="s">
        <v>248</v>
      </c>
      <c r="C982" s="53">
        <v>40024</v>
      </c>
      <c r="D982" s="54" t="s">
        <v>260</v>
      </c>
      <c r="E982" s="54">
        <v>500</v>
      </c>
      <c r="F982" s="54" t="s">
        <v>357</v>
      </c>
    </row>
    <row r="983" spans="1:6" ht="14.25">
      <c r="A983" s="54">
        <f t="shared" si="24"/>
        <v>7</v>
      </c>
      <c r="B983" s="54" t="s">
        <v>249</v>
      </c>
      <c r="C983" s="53">
        <v>40024</v>
      </c>
      <c r="D983" s="54" t="s">
        <v>249</v>
      </c>
      <c r="E983" s="54">
        <v>3500</v>
      </c>
      <c r="F983" s="54" t="s">
        <v>356</v>
      </c>
    </row>
    <row r="984" spans="1:6" ht="14.25">
      <c r="A984" s="54">
        <f t="shared" si="24"/>
        <v>7</v>
      </c>
      <c r="B984" s="54" t="s">
        <v>249</v>
      </c>
      <c r="C984" s="53">
        <v>40024</v>
      </c>
      <c r="D984" s="54" t="s">
        <v>249</v>
      </c>
      <c r="E984" s="54">
        <v>800</v>
      </c>
      <c r="F984" s="54" t="s">
        <v>356</v>
      </c>
    </row>
    <row r="985" spans="1:6" ht="14.25">
      <c r="A985" s="54">
        <f t="shared" si="24"/>
        <v>7</v>
      </c>
      <c r="B985" s="54" t="s">
        <v>237</v>
      </c>
      <c r="C985" s="53">
        <v>40024</v>
      </c>
      <c r="D985" s="54" t="s">
        <v>238</v>
      </c>
      <c r="E985" s="54">
        <v>230</v>
      </c>
      <c r="F985" s="54" t="s">
        <v>356</v>
      </c>
    </row>
    <row r="986" spans="1:6" ht="14.25">
      <c r="A986" s="54">
        <f t="shared" si="24"/>
        <v>7</v>
      </c>
      <c r="B986" s="54" t="s">
        <v>241</v>
      </c>
      <c r="C986" s="53">
        <v>40024</v>
      </c>
      <c r="D986" s="54" t="s">
        <v>259</v>
      </c>
      <c r="E986" s="54">
        <v>1500</v>
      </c>
      <c r="F986" s="54" t="s">
        <v>356</v>
      </c>
    </row>
    <row r="987" spans="1:6" ht="14.25">
      <c r="A987" s="54">
        <f t="shared" si="24"/>
        <v>7</v>
      </c>
      <c r="B987" s="54" t="s">
        <v>239</v>
      </c>
      <c r="C987" s="53">
        <v>40025</v>
      </c>
      <c r="D987" s="54" t="s">
        <v>254</v>
      </c>
      <c r="E987" s="54">
        <v>350</v>
      </c>
      <c r="F987" s="54" t="s">
        <v>357</v>
      </c>
    </row>
    <row r="988" spans="1:6" ht="14.25">
      <c r="A988" s="54">
        <f t="shared" si="24"/>
        <v>7</v>
      </c>
      <c r="B988" s="54" t="s">
        <v>239</v>
      </c>
      <c r="C988" s="53">
        <v>40025</v>
      </c>
      <c r="D988" s="54" t="s">
        <v>240</v>
      </c>
      <c r="E988" s="54">
        <v>80</v>
      </c>
      <c r="F988" s="54" t="s">
        <v>357</v>
      </c>
    </row>
    <row r="989" spans="1:6" ht="14.25">
      <c r="A989" s="54">
        <f t="shared" si="24"/>
        <v>7</v>
      </c>
      <c r="B989" s="54" t="s">
        <v>239</v>
      </c>
      <c r="C989" s="53">
        <v>40025</v>
      </c>
      <c r="D989" s="54" t="s">
        <v>254</v>
      </c>
      <c r="E989" s="54">
        <v>130</v>
      </c>
      <c r="F989" s="54" t="s">
        <v>357</v>
      </c>
    </row>
    <row r="990" spans="1:6" ht="14.25">
      <c r="A990" s="54">
        <f t="shared" si="24"/>
        <v>7</v>
      </c>
      <c r="B990" s="54" t="s">
        <v>239</v>
      </c>
      <c r="C990" s="53">
        <v>40025</v>
      </c>
      <c r="D990" s="54" t="s">
        <v>254</v>
      </c>
      <c r="E990" s="54">
        <v>150</v>
      </c>
      <c r="F990" s="54" t="s">
        <v>356</v>
      </c>
    </row>
    <row r="991" spans="1:6" ht="14.25">
      <c r="A991" s="54">
        <f t="shared" si="24"/>
        <v>7</v>
      </c>
      <c r="B991" s="54" t="s">
        <v>241</v>
      </c>
      <c r="C991" s="53">
        <v>40025</v>
      </c>
      <c r="D991" s="54" t="s">
        <v>247</v>
      </c>
      <c r="E991" s="54">
        <v>6</v>
      </c>
      <c r="F991" s="54" t="s">
        <v>357</v>
      </c>
    </row>
    <row r="992" spans="1:6" ht="14.25">
      <c r="A992" s="54">
        <f t="shared" si="24"/>
        <v>8</v>
      </c>
      <c r="B992" s="54" t="s">
        <v>249</v>
      </c>
      <c r="C992" s="53">
        <v>40027</v>
      </c>
      <c r="D992" s="54" t="s">
        <v>249</v>
      </c>
      <c r="E992" s="54">
        <v>500</v>
      </c>
      <c r="F992" s="54" t="s">
        <v>356</v>
      </c>
    </row>
    <row r="993" spans="1:6" ht="14.25">
      <c r="A993" s="54">
        <f>MONTH(C993)</f>
        <v>8</v>
      </c>
      <c r="B993" s="54" t="s">
        <v>239</v>
      </c>
      <c r="C993" s="53">
        <v>40027</v>
      </c>
      <c r="D993" s="54" t="s">
        <v>240</v>
      </c>
      <c r="E993" s="54">
        <v>64</v>
      </c>
      <c r="F993" s="54" t="s">
        <v>356</v>
      </c>
    </row>
    <row r="994" spans="1:6" ht="14.25">
      <c r="A994" s="54">
        <f>MONTH(C994)</f>
        <v>8</v>
      </c>
      <c r="B994" s="54" t="s">
        <v>239</v>
      </c>
      <c r="C994" s="53">
        <v>40027</v>
      </c>
      <c r="D994" s="54" t="s">
        <v>240</v>
      </c>
      <c r="E994" s="54">
        <v>167</v>
      </c>
      <c r="F994" s="54" t="s">
        <v>356</v>
      </c>
    </row>
    <row r="995" spans="1:6" ht="14.25">
      <c r="A995" s="54">
        <f t="shared" si="24"/>
        <v>8</v>
      </c>
      <c r="B995" s="54" t="s">
        <v>239</v>
      </c>
      <c r="C995" s="53">
        <v>40028</v>
      </c>
      <c r="D995" s="54" t="s">
        <v>240</v>
      </c>
      <c r="E995" s="54">
        <v>93</v>
      </c>
      <c r="F995" s="54" t="s">
        <v>356</v>
      </c>
    </row>
    <row r="996" spans="1:6" ht="14.25">
      <c r="A996" s="54">
        <f t="shared" si="24"/>
        <v>8</v>
      </c>
      <c r="B996" s="54" t="s">
        <v>239</v>
      </c>
      <c r="C996" s="53">
        <v>40028</v>
      </c>
      <c r="D996" s="54" t="s">
        <v>254</v>
      </c>
      <c r="E996" s="54">
        <v>110</v>
      </c>
      <c r="F996" s="54" t="s">
        <v>357</v>
      </c>
    </row>
    <row r="997" spans="1:6" ht="14.25">
      <c r="A997" s="54">
        <f t="shared" si="24"/>
        <v>8</v>
      </c>
      <c r="B997" s="54" t="s">
        <v>239</v>
      </c>
      <c r="C997" s="53">
        <v>40028</v>
      </c>
      <c r="D997" s="54" t="s">
        <v>240</v>
      </c>
      <c r="E997" s="54">
        <v>70</v>
      </c>
      <c r="F997" s="54" t="s">
        <v>357</v>
      </c>
    </row>
    <row r="998" spans="1:6" ht="14.25">
      <c r="A998" s="54">
        <f t="shared" si="24"/>
        <v>8</v>
      </c>
      <c r="B998" s="54" t="s">
        <v>239</v>
      </c>
      <c r="C998" s="53">
        <v>40028</v>
      </c>
      <c r="D998" s="54" t="s">
        <v>254</v>
      </c>
      <c r="E998" s="54">
        <v>150</v>
      </c>
      <c r="F998" s="54" t="s">
        <v>356</v>
      </c>
    </row>
    <row r="999" spans="1:6" ht="14.25">
      <c r="A999" s="54">
        <f>MONTH(C999)</f>
        <v>8</v>
      </c>
      <c r="B999" s="54" t="s">
        <v>239</v>
      </c>
      <c r="C999" s="53">
        <v>40028</v>
      </c>
      <c r="D999" s="54" t="s">
        <v>240</v>
      </c>
      <c r="E999" s="54">
        <v>67</v>
      </c>
      <c r="F999" s="54" t="s">
        <v>356</v>
      </c>
    </row>
    <row r="1000" spans="1:6" ht="14.25">
      <c r="A1000" s="54">
        <f t="shared" si="24"/>
        <v>8</v>
      </c>
      <c r="B1000" s="54" t="s">
        <v>245</v>
      </c>
      <c r="C1000" s="53">
        <v>40029</v>
      </c>
      <c r="D1000" s="54" t="s">
        <v>250</v>
      </c>
      <c r="E1000" s="54">
        <v>2334.8000000000002</v>
      </c>
      <c r="F1000" s="54" t="s">
        <v>356</v>
      </c>
    </row>
    <row r="1001" spans="1:6" ht="14.25">
      <c r="A1001" s="54">
        <f t="shared" si="24"/>
        <v>8</v>
      </c>
      <c r="B1001" s="54" t="s">
        <v>245</v>
      </c>
      <c r="C1001" s="53">
        <v>40029</v>
      </c>
      <c r="D1001" s="54" t="s">
        <v>250</v>
      </c>
      <c r="E1001" s="54">
        <v>178.05</v>
      </c>
      <c r="F1001" s="54" t="s">
        <v>356</v>
      </c>
    </row>
    <row r="1002" spans="1:6" ht="14.25">
      <c r="A1002" s="54">
        <f t="shared" si="24"/>
        <v>8</v>
      </c>
      <c r="B1002" s="54" t="s">
        <v>239</v>
      </c>
      <c r="C1002" s="53">
        <v>40029</v>
      </c>
      <c r="D1002" s="54" t="s">
        <v>254</v>
      </c>
      <c r="E1002" s="54">
        <v>127</v>
      </c>
      <c r="F1002" s="54" t="s">
        <v>357</v>
      </c>
    </row>
    <row r="1003" spans="1:6" ht="14.25">
      <c r="A1003" s="54">
        <f t="shared" si="24"/>
        <v>8</v>
      </c>
      <c r="B1003" s="54" t="s">
        <v>239</v>
      </c>
      <c r="C1003" s="53">
        <v>40029</v>
      </c>
      <c r="D1003" s="54" t="s">
        <v>254</v>
      </c>
      <c r="E1003" s="54">
        <v>136</v>
      </c>
      <c r="F1003" s="54" t="s">
        <v>356</v>
      </c>
    </row>
    <row r="1004" spans="1:6" ht="14.25">
      <c r="A1004" s="54">
        <f t="shared" si="24"/>
        <v>8</v>
      </c>
      <c r="B1004" s="54" t="s">
        <v>243</v>
      </c>
      <c r="C1004" s="53">
        <v>40030</v>
      </c>
      <c r="D1004" s="54" t="s">
        <v>251</v>
      </c>
      <c r="E1004" s="54">
        <v>890</v>
      </c>
      <c r="F1004" s="54" t="s">
        <v>357</v>
      </c>
    </row>
    <row r="1005" spans="1:6" ht="14.25">
      <c r="A1005" s="54">
        <f t="shared" si="24"/>
        <v>8</v>
      </c>
      <c r="B1005" s="54" t="s">
        <v>239</v>
      </c>
      <c r="C1005" s="53">
        <v>40030</v>
      </c>
      <c r="D1005" s="54" t="s">
        <v>254</v>
      </c>
      <c r="E1005" s="54">
        <v>146</v>
      </c>
      <c r="F1005" s="54" t="s">
        <v>356</v>
      </c>
    </row>
    <row r="1006" spans="1:6" ht="14.25">
      <c r="A1006" s="54">
        <f t="shared" si="24"/>
        <v>8</v>
      </c>
      <c r="B1006" s="54" t="s">
        <v>239</v>
      </c>
      <c r="C1006" s="53">
        <v>40030</v>
      </c>
      <c r="D1006" s="54" t="s">
        <v>240</v>
      </c>
      <c r="E1006" s="54">
        <v>60</v>
      </c>
      <c r="F1006" s="54" t="s">
        <v>357</v>
      </c>
    </row>
    <row r="1007" spans="1:6" ht="14.25">
      <c r="A1007" s="54">
        <f t="shared" si="24"/>
        <v>8</v>
      </c>
      <c r="B1007" s="54" t="s">
        <v>239</v>
      </c>
      <c r="C1007" s="53">
        <v>40031</v>
      </c>
      <c r="D1007" s="54" t="s">
        <v>254</v>
      </c>
      <c r="E1007" s="54">
        <v>122</v>
      </c>
      <c r="F1007" s="54" t="s">
        <v>357</v>
      </c>
    </row>
    <row r="1008" spans="1:6" ht="14.25">
      <c r="A1008" s="54">
        <f t="shared" si="24"/>
        <v>8</v>
      </c>
      <c r="B1008" s="54" t="s">
        <v>239</v>
      </c>
      <c r="C1008" s="53">
        <v>40031</v>
      </c>
      <c r="D1008" s="54" t="s">
        <v>254</v>
      </c>
      <c r="E1008" s="54">
        <v>150</v>
      </c>
      <c r="F1008" s="54" t="s">
        <v>356</v>
      </c>
    </row>
    <row r="1009" spans="1:6" ht="14.25">
      <c r="A1009" s="54">
        <f t="shared" si="24"/>
        <v>8</v>
      </c>
      <c r="B1009" s="54" t="s">
        <v>241</v>
      </c>
      <c r="C1009" s="53">
        <v>40031</v>
      </c>
      <c r="D1009" s="54" t="s">
        <v>257</v>
      </c>
      <c r="E1009" s="54">
        <v>333</v>
      </c>
      <c r="F1009" s="54" t="s">
        <v>357</v>
      </c>
    </row>
    <row r="1010" spans="1:6" ht="14.25">
      <c r="A1010" s="54">
        <f t="shared" si="24"/>
        <v>8</v>
      </c>
      <c r="B1010" s="54" t="s">
        <v>241</v>
      </c>
      <c r="C1010" s="53">
        <v>40031</v>
      </c>
      <c r="D1010" s="54" t="s">
        <v>257</v>
      </c>
      <c r="E1010" s="54">
        <v>212</v>
      </c>
      <c r="F1010" s="54" t="s">
        <v>357</v>
      </c>
    </row>
    <row r="1011" spans="1:6" ht="14.25">
      <c r="A1011" s="54">
        <f t="shared" si="24"/>
        <v>8</v>
      </c>
      <c r="B1011" s="54" t="s">
        <v>241</v>
      </c>
      <c r="C1011" s="53">
        <v>40031</v>
      </c>
      <c r="D1011" s="54" t="s">
        <v>242</v>
      </c>
      <c r="E1011" s="54">
        <v>332</v>
      </c>
      <c r="F1011" s="54" t="s">
        <v>357</v>
      </c>
    </row>
    <row r="1012" spans="1:6" ht="14.25">
      <c r="A1012" s="54">
        <f t="shared" si="24"/>
        <v>8</v>
      </c>
      <c r="B1012" s="54" t="s">
        <v>241</v>
      </c>
      <c r="C1012" s="53">
        <v>40031</v>
      </c>
      <c r="D1012" s="54" t="s">
        <v>257</v>
      </c>
      <c r="E1012" s="54">
        <v>350</v>
      </c>
      <c r="F1012" s="54" t="s">
        <v>357</v>
      </c>
    </row>
    <row r="1013" spans="1:6" ht="14.25">
      <c r="A1013" s="54">
        <f t="shared" si="24"/>
        <v>8</v>
      </c>
      <c r="B1013" s="54" t="s">
        <v>243</v>
      </c>
      <c r="C1013" s="53">
        <v>40031</v>
      </c>
      <c r="D1013" s="54" t="s">
        <v>244</v>
      </c>
      <c r="E1013" s="54">
        <v>1379</v>
      </c>
      <c r="F1013" s="54" t="s">
        <v>357</v>
      </c>
    </row>
    <row r="1014" spans="1:6" ht="14.25">
      <c r="A1014" s="54">
        <f t="shared" si="24"/>
        <v>8</v>
      </c>
      <c r="B1014" s="54" t="s">
        <v>239</v>
      </c>
      <c r="C1014" s="53">
        <v>40032</v>
      </c>
      <c r="D1014" s="54" t="s">
        <v>254</v>
      </c>
      <c r="E1014" s="54">
        <v>110</v>
      </c>
      <c r="F1014" s="54" t="s">
        <v>357</v>
      </c>
    </row>
    <row r="1015" spans="1:6" ht="14.25">
      <c r="A1015" s="54">
        <f t="shared" si="24"/>
        <v>8</v>
      </c>
      <c r="B1015" s="54" t="s">
        <v>239</v>
      </c>
      <c r="C1015" s="53">
        <v>40032</v>
      </c>
      <c r="D1015" s="54" t="s">
        <v>240</v>
      </c>
      <c r="E1015" s="54">
        <v>173</v>
      </c>
      <c r="F1015" s="54" t="s">
        <v>357</v>
      </c>
    </row>
    <row r="1016" spans="1:6" ht="14.25">
      <c r="A1016" s="54">
        <f t="shared" si="24"/>
        <v>8</v>
      </c>
      <c r="B1016" s="54" t="s">
        <v>239</v>
      </c>
      <c r="C1016" s="53">
        <v>40032</v>
      </c>
      <c r="D1016" s="54" t="s">
        <v>240</v>
      </c>
      <c r="E1016" s="54">
        <v>193</v>
      </c>
      <c r="F1016" s="54" t="s">
        <v>357</v>
      </c>
    </row>
    <row r="1017" spans="1:6" ht="14.25">
      <c r="A1017" s="54">
        <f t="shared" si="24"/>
        <v>8</v>
      </c>
      <c r="B1017" s="54" t="s">
        <v>243</v>
      </c>
      <c r="C1017" s="53">
        <v>40032</v>
      </c>
      <c r="D1017" s="54" t="s">
        <v>244</v>
      </c>
      <c r="E1017" s="54">
        <v>10500</v>
      </c>
      <c r="F1017" s="54" t="s">
        <v>356</v>
      </c>
    </row>
    <row r="1018" spans="1:6" ht="14.25">
      <c r="A1018" s="54">
        <f t="shared" si="24"/>
        <v>8</v>
      </c>
      <c r="B1018" s="54" t="s">
        <v>249</v>
      </c>
      <c r="C1018" s="53">
        <v>40033</v>
      </c>
      <c r="D1018" s="54" t="s">
        <v>249</v>
      </c>
      <c r="E1018" s="54">
        <v>700</v>
      </c>
      <c r="F1018" s="54" t="s">
        <v>356</v>
      </c>
    </row>
    <row r="1019" spans="1:6" ht="14.25">
      <c r="A1019" s="54">
        <f t="shared" si="24"/>
        <v>8</v>
      </c>
      <c r="B1019" s="54" t="s">
        <v>249</v>
      </c>
      <c r="C1019" s="53">
        <v>40033</v>
      </c>
      <c r="D1019" s="54" t="s">
        <v>249</v>
      </c>
      <c r="E1019" s="54">
        <v>778</v>
      </c>
      <c r="F1019" s="54" t="s">
        <v>356</v>
      </c>
    </row>
    <row r="1020" spans="1:6" ht="14.25">
      <c r="A1020" s="54">
        <f t="shared" si="24"/>
        <v>8</v>
      </c>
      <c r="B1020" s="54" t="s">
        <v>239</v>
      </c>
      <c r="C1020" s="53">
        <v>40033</v>
      </c>
      <c r="D1020" s="54" t="s">
        <v>240</v>
      </c>
      <c r="E1020" s="54">
        <v>422</v>
      </c>
      <c r="F1020" s="54" t="s">
        <v>356</v>
      </c>
    </row>
    <row r="1021" spans="1:6" ht="14.25">
      <c r="A1021" s="54">
        <f t="shared" si="24"/>
        <v>8</v>
      </c>
      <c r="B1021" s="54" t="s">
        <v>249</v>
      </c>
      <c r="C1021" s="53">
        <v>40033</v>
      </c>
      <c r="D1021" s="54" t="s">
        <v>249</v>
      </c>
      <c r="E1021" s="54">
        <v>46</v>
      </c>
      <c r="F1021" s="54" t="s">
        <v>356</v>
      </c>
    </row>
    <row r="1022" spans="1:6" ht="14.25">
      <c r="A1022" s="54">
        <f t="shared" si="24"/>
        <v>8</v>
      </c>
      <c r="B1022" s="54" t="s">
        <v>249</v>
      </c>
      <c r="C1022" s="53">
        <v>40033</v>
      </c>
      <c r="D1022" s="54" t="s">
        <v>249</v>
      </c>
      <c r="E1022" s="54">
        <v>770</v>
      </c>
      <c r="F1022" s="54" t="s">
        <v>356</v>
      </c>
    </row>
    <row r="1023" spans="1:6" ht="14.25">
      <c r="A1023" s="54">
        <f t="shared" si="24"/>
        <v>8</v>
      </c>
      <c r="B1023" s="54" t="s">
        <v>249</v>
      </c>
      <c r="C1023" s="53">
        <v>40034</v>
      </c>
      <c r="D1023" s="54" t="s">
        <v>249</v>
      </c>
      <c r="E1023" s="54">
        <v>16000</v>
      </c>
      <c r="F1023" s="54" t="s">
        <v>356</v>
      </c>
    </row>
    <row r="1024" spans="1:6" ht="14.25">
      <c r="A1024" s="54">
        <f t="shared" si="24"/>
        <v>8</v>
      </c>
      <c r="B1024" s="54" t="s">
        <v>243</v>
      </c>
      <c r="C1024" s="53">
        <v>40034</v>
      </c>
      <c r="D1024" s="54" t="s">
        <v>244</v>
      </c>
      <c r="E1024" s="54">
        <v>5000</v>
      </c>
      <c r="F1024" s="54" t="s">
        <v>356</v>
      </c>
    </row>
    <row r="1025" spans="1:6" ht="14.25">
      <c r="A1025" s="54">
        <f t="shared" si="24"/>
        <v>8</v>
      </c>
      <c r="B1025" s="54" t="s">
        <v>239</v>
      </c>
      <c r="C1025" s="53">
        <v>40034</v>
      </c>
      <c r="D1025" s="54" t="s">
        <v>240</v>
      </c>
      <c r="E1025" s="54">
        <v>2080</v>
      </c>
      <c r="F1025" s="54" t="s">
        <v>356</v>
      </c>
    </row>
    <row r="1026" spans="1:6" ht="14.25">
      <c r="A1026" s="54">
        <f t="shared" si="24"/>
        <v>8</v>
      </c>
      <c r="B1026" s="54" t="s">
        <v>248</v>
      </c>
      <c r="C1026" s="53">
        <v>40034</v>
      </c>
      <c r="D1026" s="54" t="s">
        <v>248</v>
      </c>
      <c r="E1026" s="54">
        <v>2552</v>
      </c>
      <c r="F1026" s="54" t="s">
        <v>356</v>
      </c>
    </row>
    <row r="1027" spans="1:6" ht="14.25">
      <c r="A1027" s="54">
        <f t="shared" si="24"/>
        <v>8</v>
      </c>
      <c r="B1027" s="54" t="s">
        <v>243</v>
      </c>
      <c r="C1027" s="53">
        <v>40034</v>
      </c>
      <c r="D1027" s="54" t="s">
        <v>251</v>
      </c>
      <c r="E1027" s="54">
        <v>2700</v>
      </c>
      <c r="F1027" s="54" t="s">
        <v>356</v>
      </c>
    </row>
    <row r="1028" spans="1:6" ht="14.25">
      <c r="A1028" s="54">
        <f t="shared" si="24"/>
        <v>8</v>
      </c>
      <c r="B1028" s="54" t="s">
        <v>239</v>
      </c>
      <c r="C1028" s="53">
        <v>40038</v>
      </c>
      <c r="D1028" s="54" t="s">
        <v>240</v>
      </c>
      <c r="E1028" s="54">
        <v>1820</v>
      </c>
      <c r="F1028" s="54" t="s">
        <v>356</v>
      </c>
    </row>
    <row r="1029" spans="1:6" ht="14.25">
      <c r="A1029" s="54">
        <f t="shared" si="24"/>
        <v>8</v>
      </c>
      <c r="B1029" s="54" t="s">
        <v>249</v>
      </c>
      <c r="C1029" s="53">
        <v>40039</v>
      </c>
      <c r="D1029" s="54" t="s">
        <v>249</v>
      </c>
      <c r="E1029" s="54">
        <v>670</v>
      </c>
      <c r="F1029" s="54" t="s">
        <v>356</v>
      </c>
    </row>
    <row r="1030" spans="1:6" ht="14.25">
      <c r="A1030" s="54">
        <f t="shared" si="24"/>
        <v>8</v>
      </c>
      <c r="B1030" s="54" t="s">
        <v>249</v>
      </c>
      <c r="C1030" s="53">
        <v>40039</v>
      </c>
      <c r="D1030" s="54" t="s">
        <v>249</v>
      </c>
      <c r="E1030" s="54">
        <v>400</v>
      </c>
      <c r="F1030" s="54" t="s">
        <v>356</v>
      </c>
    </row>
    <row r="1031" spans="1:6" ht="14.25">
      <c r="A1031" s="54">
        <f>MONTH(C1031)</f>
        <v>8</v>
      </c>
      <c r="B1031" s="54" t="s">
        <v>249</v>
      </c>
      <c r="C1031" s="53">
        <v>40039</v>
      </c>
      <c r="D1031" s="54" t="s">
        <v>249</v>
      </c>
      <c r="E1031" s="54">
        <v>511</v>
      </c>
      <c r="F1031" s="54" t="s">
        <v>356</v>
      </c>
    </row>
    <row r="1032" spans="1:6" ht="14.25">
      <c r="A1032" s="54">
        <f>MONTH(C1032)</f>
        <v>8</v>
      </c>
      <c r="B1032" s="54" t="s">
        <v>241</v>
      </c>
      <c r="C1032" s="53">
        <v>40040</v>
      </c>
      <c r="D1032" s="54" t="s">
        <v>242</v>
      </c>
      <c r="E1032" s="54">
        <v>284</v>
      </c>
      <c r="F1032" s="54" t="s">
        <v>356</v>
      </c>
    </row>
    <row r="1033" spans="1:6" ht="14.25">
      <c r="A1033" s="54">
        <f>MONTH(C1033)</f>
        <v>8</v>
      </c>
      <c r="B1033" s="54" t="s">
        <v>239</v>
      </c>
      <c r="C1033" s="53">
        <v>40040</v>
      </c>
      <c r="D1033" s="54" t="s">
        <v>240</v>
      </c>
      <c r="E1033" s="54">
        <v>63</v>
      </c>
      <c r="F1033" s="54" t="s">
        <v>356</v>
      </c>
    </row>
    <row r="1034" spans="1:6" ht="14.25">
      <c r="A1034" s="54">
        <f t="shared" ref="A1034:A1042" si="25">MONTH(C1034)</f>
        <v>8</v>
      </c>
      <c r="B1034" s="54" t="s">
        <v>239</v>
      </c>
      <c r="C1034" s="53">
        <v>40040</v>
      </c>
      <c r="D1034" s="54" t="s">
        <v>240</v>
      </c>
      <c r="E1034" s="54">
        <v>20</v>
      </c>
      <c r="F1034" s="54" t="s">
        <v>356</v>
      </c>
    </row>
    <row r="1035" spans="1:6" ht="14.25">
      <c r="A1035" s="54">
        <f t="shared" si="25"/>
        <v>8</v>
      </c>
      <c r="B1035" s="54" t="s">
        <v>239</v>
      </c>
      <c r="C1035" s="53">
        <v>40040</v>
      </c>
      <c r="D1035" s="54" t="s">
        <v>240</v>
      </c>
      <c r="E1035" s="54">
        <v>72</v>
      </c>
      <c r="F1035" s="54" t="s">
        <v>356</v>
      </c>
    </row>
    <row r="1036" spans="1:6" ht="14.25">
      <c r="A1036" s="54">
        <f t="shared" si="25"/>
        <v>8</v>
      </c>
      <c r="B1036" s="54" t="s">
        <v>239</v>
      </c>
      <c r="C1036" s="53">
        <v>40040</v>
      </c>
      <c r="D1036" s="54" t="s">
        <v>240</v>
      </c>
      <c r="E1036" s="54">
        <v>124</v>
      </c>
      <c r="F1036" s="54" t="s">
        <v>356</v>
      </c>
    </row>
    <row r="1037" spans="1:6" ht="14.25">
      <c r="A1037" s="54">
        <f t="shared" si="25"/>
        <v>8</v>
      </c>
      <c r="B1037" s="54" t="s">
        <v>239</v>
      </c>
      <c r="C1037" s="53">
        <v>40040</v>
      </c>
      <c r="D1037" s="54" t="s">
        <v>240</v>
      </c>
      <c r="E1037" s="54">
        <v>100</v>
      </c>
      <c r="F1037" s="54" t="s">
        <v>356</v>
      </c>
    </row>
    <row r="1038" spans="1:6" ht="14.25">
      <c r="A1038" s="54">
        <f t="shared" si="25"/>
        <v>8</v>
      </c>
      <c r="B1038" s="54" t="s">
        <v>239</v>
      </c>
      <c r="C1038" s="53">
        <v>40040</v>
      </c>
      <c r="D1038" s="54" t="s">
        <v>240</v>
      </c>
      <c r="E1038" s="54">
        <v>59</v>
      </c>
      <c r="F1038" s="54" t="s">
        <v>356</v>
      </c>
    </row>
    <row r="1039" spans="1:6" ht="14.25">
      <c r="A1039" s="54">
        <f t="shared" si="25"/>
        <v>8</v>
      </c>
      <c r="B1039" s="54" t="s">
        <v>239</v>
      </c>
      <c r="C1039" s="53">
        <v>40040</v>
      </c>
      <c r="D1039" s="54" t="s">
        <v>240</v>
      </c>
      <c r="E1039" s="54">
        <v>152</v>
      </c>
      <c r="F1039" s="54" t="s">
        <v>356</v>
      </c>
    </row>
    <row r="1040" spans="1:6" ht="14.25">
      <c r="A1040" s="54">
        <f t="shared" si="25"/>
        <v>8</v>
      </c>
      <c r="B1040" s="54" t="s">
        <v>239</v>
      </c>
      <c r="C1040" s="53">
        <v>40040</v>
      </c>
      <c r="D1040" s="54" t="s">
        <v>240</v>
      </c>
      <c r="E1040" s="54">
        <v>107</v>
      </c>
      <c r="F1040" s="54" t="s">
        <v>356</v>
      </c>
    </row>
    <row r="1041" spans="1:6" ht="14.25">
      <c r="A1041" s="54">
        <f t="shared" si="25"/>
        <v>8</v>
      </c>
      <c r="B1041" s="54" t="s">
        <v>239</v>
      </c>
      <c r="C1041" s="53">
        <v>40040</v>
      </c>
      <c r="D1041" s="54" t="s">
        <v>240</v>
      </c>
      <c r="E1041" s="54">
        <v>20</v>
      </c>
      <c r="F1041" s="54" t="s">
        <v>356</v>
      </c>
    </row>
    <row r="1042" spans="1:6" ht="14.25">
      <c r="A1042" s="54">
        <f t="shared" si="25"/>
        <v>8</v>
      </c>
      <c r="B1042" s="54" t="s">
        <v>239</v>
      </c>
      <c r="C1042" s="53">
        <v>40040</v>
      </c>
      <c r="D1042" s="54" t="s">
        <v>240</v>
      </c>
      <c r="E1042" s="54">
        <v>272</v>
      </c>
      <c r="F1042" s="54" t="s">
        <v>356</v>
      </c>
    </row>
    <row r="1043" spans="1:6" ht="14.25">
      <c r="A1043" s="54">
        <f>MONTH(C1043)</f>
        <v>8</v>
      </c>
      <c r="B1043" s="54" t="s">
        <v>239</v>
      </c>
      <c r="C1043" s="53">
        <v>40040</v>
      </c>
      <c r="D1043" s="54" t="s">
        <v>240</v>
      </c>
      <c r="E1043" s="54">
        <v>78</v>
      </c>
      <c r="F1043" s="54" t="s">
        <v>356</v>
      </c>
    </row>
    <row r="1044" spans="1:6" ht="14.25">
      <c r="A1044" s="54">
        <f>MONTH(C1044)</f>
        <v>8</v>
      </c>
      <c r="B1044" s="54" t="s">
        <v>239</v>
      </c>
      <c r="C1044" s="53">
        <v>40040</v>
      </c>
      <c r="D1044" s="54" t="s">
        <v>240</v>
      </c>
      <c r="E1044" s="54">
        <v>290</v>
      </c>
      <c r="F1044" s="54" t="s">
        <v>356</v>
      </c>
    </row>
    <row r="1045" spans="1:6" ht="14.25">
      <c r="A1045" s="54">
        <f>MONTH(C1045)</f>
        <v>8</v>
      </c>
      <c r="B1045" s="54" t="s">
        <v>239</v>
      </c>
      <c r="C1045" s="53">
        <v>40040</v>
      </c>
      <c r="D1045" s="54" t="s">
        <v>240</v>
      </c>
      <c r="E1045" s="54">
        <v>812</v>
      </c>
      <c r="F1045" s="54" t="s">
        <v>356</v>
      </c>
    </row>
    <row r="1046" spans="1:6" ht="14.25">
      <c r="A1046" s="54">
        <f>MONTH(C1046)</f>
        <v>8</v>
      </c>
      <c r="B1046" s="54" t="s">
        <v>239</v>
      </c>
      <c r="C1046" s="53">
        <v>40040</v>
      </c>
      <c r="D1046" s="54" t="s">
        <v>240</v>
      </c>
      <c r="E1046" s="54">
        <v>45</v>
      </c>
      <c r="F1046" s="54" t="s">
        <v>356</v>
      </c>
    </row>
    <row r="1047" spans="1:6" ht="14.25">
      <c r="A1047" s="54">
        <f t="shared" ref="A1047:A1075" si="26">MONTH(C1047)</f>
        <v>8</v>
      </c>
      <c r="B1047" s="54" t="s">
        <v>245</v>
      </c>
      <c r="C1047" s="53">
        <v>40041</v>
      </c>
      <c r="D1047" s="54" t="s">
        <v>246</v>
      </c>
      <c r="E1047" s="54">
        <v>40</v>
      </c>
      <c r="F1047" s="54" t="s">
        <v>357</v>
      </c>
    </row>
    <row r="1048" spans="1:6" ht="14.25">
      <c r="A1048" s="54">
        <f t="shared" si="26"/>
        <v>8</v>
      </c>
      <c r="B1048" s="54" t="s">
        <v>245</v>
      </c>
      <c r="C1048" s="53">
        <v>40041</v>
      </c>
      <c r="D1048" s="54" t="s">
        <v>246</v>
      </c>
      <c r="E1048" s="54">
        <v>57</v>
      </c>
      <c r="F1048" s="54" t="s">
        <v>357</v>
      </c>
    </row>
    <row r="1049" spans="1:6" ht="14.25">
      <c r="A1049" s="54">
        <f>MONTH(C1049)</f>
        <v>8</v>
      </c>
      <c r="B1049" s="54" t="s">
        <v>245</v>
      </c>
      <c r="C1049" s="53">
        <v>40042</v>
      </c>
      <c r="D1049" s="54" t="s">
        <v>250</v>
      </c>
      <c r="E1049" s="54">
        <v>22500</v>
      </c>
      <c r="F1049" s="54" t="s">
        <v>356</v>
      </c>
    </row>
    <row r="1050" spans="1:6" ht="14.25">
      <c r="A1050" s="54">
        <f t="shared" si="26"/>
        <v>8</v>
      </c>
      <c r="B1050" s="54" t="s">
        <v>245</v>
      </c>
      <c r="C1050" s="53">
        <v>40042</v>
      </c>
      <c r="D1050" s="54" t="s">
        <v>253</v>
      </c>
      <c r="E1050" s="54">
        <v>2000</v>
      </c>
      <c r="F1050" s="54" t="s">
        <v>357</v>
      </c>
    </row>
    <row r="1051" spans="1:6" ht="14.25">
      <c r="A1051" s="54">
        <f t="shared" si="26"/>
        <v>8</v>
      </c>
      <c r="B1051" s="54" t="s">
        <v>239</v>
      </c>
      <c r="C1051" s="53">
        <v>40042</v>
      </c>
      <c r="D1051" s="54" t="s">
        <v>254</v>
      </c>
      <c r="E1051" s="54">
        <v>100</v>
      </c>
      <c r="F1051" s="54" t="s">
        <v>357</v>
      </c>
    </row>
    <row r="1052" spans="1:6" ht="14.25">
      <c r="A1052" s="54">
        <f t="shared" si="26"/>
        <v>8</v>
      </c>
      <c r="B1052" s="54" t="s">
        <v>239</v>
      </c>
      <c r="C1052" s="53">
        <v>40042</v>
      </c>
      <c r="D1052" s="54" t="s">
        <v>240</v>
      </c>
      <c r="E1052" s="54">
        <v>50</v>
      </c>
      <c r="F1052" s="54" t="s">
        <v>357</v>
      </c>
    </row>
    <row r="1053" spans="1:6" ht="14.25">
      <c r="A1053" s="54">
        <f t="shared" si="26"/>
        <v>8</v>
      </c>
      <c r="B1053" s="54" t="s">
        <v>239</v>
      </c>
      <c r="C1053" s="53">
        <v>40042</v>
      </c>
      <c r="D1053" s="54" t="s">
        <v>240</v>
      </c>
      <c r="E1053" s="54">
        <v>800</v>
      </c>
      <c r="F1053" s="54" t="s">
        <v>356</v>
      </c>
    </row>
    <row r="1054" spans="1:6" ht="14.25">
      <c r="A1054" s="54">
        <f t="shared" si="26"/>
        <v>8</v>
      </c>
      <c r="B1054" s="54" t="s">
        <v>239</v>
      </c>
      <c r="C1054" s="53">
        <v>40042</v>
      </c>
      <c r="D1054" s="54" t="s">
        <v>254</v>
      </c>
      <c r="E1054" s="54">
        <v>160</v>
      </c>
      <c r="F1054" s="54" t="s">
        <v>356</v>
      </c>
    </row>
    <row r="1055" spans="1:6" ht="14.25">
      <c r="A1055" s="54">
        <f t="shared" si="26"/>
        <v>8</v>
      </c>
      <c r="B1055" s="54" t="s">
        <v>239</v>
      </c>
      <c r="C1055" s="53">
        <v>40043</v>
      </c>
      <c r="D1055" s="54" t="s">
        <v>254</v>
      </c>
      <c r="E1055" s="54">
        <v>160</v>
      </c>
      <c r="F1055" s="54" t="s">
        <v>356</v>
      </c>
    </row>
    <row r="1056" spans="1:6" ht="14.25">
      <c r="A1056" s="54">
        <f t="shared" si="26"/>
        <v>8</v>
      </c>
      <c r="B1056" s="54" t="s">
        <v>239</v>
      </c>
      <c r="C1056" s="53">
        <v>40043</v>
      </c>
      <c r="D1056" s="54" t="s">
        <v>254</v>
      </c>
      <c r="E1056" s="54">
        <v>100</v>
      </c>
      <c r="F1056" s="54" t="s">
        <v>357</v>
      </c>
    </row>
    <row r="1057" spans="1:6" ht="14.25">
      <c r="A1057" s="54">
        <f t="shared" si="26"/>
        <v>8</v>
      </c>
      <c r="B1057" s="54" t="s">
        <v>245</v>
      </c>
      <c r="C1057" s="53">
        <v>40043</v>
      </c>
      <c r="D1057" s="54" t="s">
        <v>246</v>
      </c>
      <c r="E1057" s="54">
        <v>84</v>
      </c>
      <c r="F1057" s="54" t="s">
        <v>357</v>
      </c>
    </row>
    <row r="1058" spans="1:6" ht="14.25">
      <c r="A1058" s="54">
        <f t="shared" si="26"/>
        <v>8</v>
      </c>
      <c r="B1058" s="54" t="s">
        <v>245</v>
      </c>
      <c r="C1058" s="53">
        <v>40043</v>
      </c>
      <c r="D1058" s="54" t="s">
        <v>246</v>
      </c>
      <c r="E1058" s="54">
        <v>25</v>
      </c>
      <c r="F1058" s="54" t="s">
        <v>357</v>
      </c>
    </row>
    <row r="1059" spans="1:6" ht="14.25">
      <c r="A1059" s="54">
        <f t="shared" si="26"/>
        <v>8</v>
      </c>
      <c r="B1059" s="54" t="s">
        <v>239</v>
      </c>
      <c r="C1059" s="53">
        <v>40044</v>
      </c>
      <c r="D1059" s="54" t="s">
        <v>254</v>
      </c>
      <c r="E1059" s="54">
        <v>160</v>
      </c>
      <c r="F1059" s="54" t="s">
        <v>356</v>
      </c>
    </row>
    <row r="1060" spans="1:6" ht="14.25">
      <c r="A1060" s="54">
        <f t="shared" si="26"/>
        <v>8</v>
      </c>
      <c r="B1060" s="54" t="s">
        <v>239</v>
      </c>
      <c r="C1060" s="53">
        <v>40044</v>
      </c>
      <c r="D1060" s="54" t="s">
        <v>254</v>
      </c>
      <c r="E1060" s="54">
        <v>130</v>
      </c>
      <c r="F1060" s="54" t="s">
        <v>357</v>
      </c>
    </row>
    <row r="1061" spans="1:6" ht="14.25">
      <c r="A1061" s="54">
        <f t="shared" si="26"/>
        <v>8</v>
      </c>
      <c r="B1061" s="54" t="s">
        <v>239</v>
      </c>
      <c r="C1061" s="53">
        <v>40044</v>
      </c>
      <c r="D1061" s="54" t="s">
        <v>240</v>
      </c>
      <c r="E1061" s="54">
        <v>50</v>
      </c>
      <c r="F1061" s="54" t="s">
        <v>357</v>
      </c>
    </row>
    <row r="1062" spans="1:6" ht="14.25">
      <c r="A1062" s="54">
        <f t="shared" si="26"/>
        <v>8</v>
      </c>
      <c r="B1062" s="54" t="s">
        <v>241</v>
      </c>
      <c r="C1062" s="53">
        <v>40044</v>
      </c>
      <c r="D1062" s="54" t="s">
        <v>257</v>
      </c>
      <c r="E1062" s="54">
        <v>540</v>
      </c>
      <c r="F1062" s="54" t="s">
        <v>357</v>
      </c>
    </row>
    <row r="1063" spans="1:6" ht="14.25">
      <c r="A1063" s="54">
        <f t="shared" si="26"/>
        <v>8</v>
      </c>
      <c r="B1063" s="54" t="s">
        <v>249</v>
      </c>
      <c r="C1063" s="53">
        <v>40044</v>
      </c>
      <c r="D1063" s="54" t="s">
        <v>249</v>
      </c>
      <c r="E1063" s="54">
        <v>500</v>
      </c>
      <c r="F1063" s="54" t="s">
        <v>356</v>
      </c>
    </row>
    <row r="1064" spans="1:6" ht="14.25">
      <c r="A1064" s="54">
        <f t="shared" si="26"/>
        <v>8</v>
      </c>
      <c r="B1064" s="54" t="s">
        <v>245</v>
      </c>
      <c r="C1064" s="53">
        <v>40045</v>
      </c>
      <c r="D1064" s="54" t="s">
        <v>258</v>
      </c>
      <c r="E1064" s="54">
        <v>900</v>
      </c>
      <c r="F1064" s="54" t="s">
        <v>356</v>
      </c>
    </row>
    <row r="1065" spans="1:6" ht="14.25">
      <c r="A1065" s="54">
        <f t="shared" si="26"/>
        <v>8</v>
      </c>
      <c r="B1065" s="54" t="s">
        <v>239</v>
      </c>
      <c r="C1065" s="53">
        <v>40045</v>
      </c>
      <c r="D1065" s="54" t="s">
        <v>254</v>
      </c>
      <c r="E1065" s="54">
        <v>160</v>
      </c>
      <c r="F1065" s="54" t="s">
        <v>356</v>
      </c>
    </row>
    <row r="1066" spans="1:6" ht="14.25">
      <c r="A1066" s="54">
        <f t="shared" si="26"/>
        <v>8</v>
      </c>
      <c r="B1066" s="54" t="s">
        <v>239</v>
      </c>
      <c r="C1066" s="53">
        <v>40045</v>
      </c>
      <c r="D1066" s="54" t="s">
        <v>254</v>
      </c>
      <c r="E1066" s="54">
        <v>130</v>
      </c>
      <c r="F1066" s="54" t="s">
        <v>357</v>
      </c>
    </row>
    <row r="1067" spans="1:6" ht="14.25">
      <c r="A1067" s="54">
        <f t="shared" si="26"/>
        <v>8</v>
      </c>
      <c r="B1067" s="54" t="s">
        <v>248</v>
      </c>
      <c r="C1067" s="53">
        <v>40045</v>
      </c>
      <c r="D1067" s="54" t="s">
        <v>260</v>
      </c>
      <c r="E1067" s="54">
        <v>250</v>
      </c>
      <c r="F1067" s="54" t="s">
        <v>357</v>
      </c>
    </row>
    <row r="1068" spans="1:6" ht="14.25">
      <c r="A1068" s="54">
        <f t="shared" si="26"/>
        <v>8</v>
      </c>
      <c r="B1068" s="54" t="s">
        <v>239</v>
      </c>
      <c r="C1068" s="53">
        <v>40046</v>
      </c>
      <c r="D1068" s="54" t="s">
        <v>254</v>
      </c>
      <c r="E1068" s="54">
        <v>160</v>
      </c>
      <c r="F1068" s="54" t="s">
        <v>356</v>
      </c>
    </row>
    <row r="1069" spans="1:6" ht="14.25">
      <c r="A1069" s="54">
        <f t="shared" si="26"/>
        <v>8</v>
      </c>
      <c r="B1069" s="54" t="s">
        <v>239</v>
      </c>
      <c r="C1069" s="53">
        <v>40046</v>
      </c>
      <c r="D1069" s="54" t="s">
        <v>254</v>
      </c>
      <c r="E1069" s="54">
        <v>126</v>
      </c>
      <c r="F1069" s="54" t="s">
        <v>357</v>
      </c>
    </row>
    <row r="1070" spans="1:6" ht="14.25">
      <c r="A1070" s="54">
        <f t="shared" si="26"/>
        <v>8</v>
      </c>
      <c r="B1070" s="54" t="s">
        <v>245</v>
      </c>
      <c r="C1070" s="53">
        <v>40047</v>
      </c>
      <c r="D1070" s="54" t="s">
        <v>246</v>
      </c>
      <c r="E1070" s="54">
        <v>22</v>
      </c>
      <c r="F1070" s="54" t="s">
        <v>357</v>
      </c>
    </row>
    <row r="1071" spans="1:6" ht="14.25">
      <c r="A1071" s="54">
        <f t="shared" si="26"/>
        <v>8</v>
      </c>
      <c r="B1071" s="54" t="s">
        <v>245</v>
      </c>
      <c r="C1071" s="53">
        <v>40047</v>
      </c>
      <c r="D1071" s="54" t="s">
        <v>246</v>
      </c>
      <c r="E1071" s="54">
        <v>56</v>
      </c>
      <c r="F1071" s="54" t="s">
        <v>357</v>
      </c>
    </row>
    <row r="1072" spans="1:6" ht="14.25">
      <c r="A1072" s="54">
        <f t="shared" si="26"/>
        <v>8</v>
      </c>
      <c r="B1072" s="54" t="s">
        <v>239</v>
      </c>
      <c r="C1072" s="53">
        <v>40047</v>
      </c>
      <c r="D1072" s="54" t="s">
        <v>240</v>
      </c>
      <c r="E1072" s="54">
        <v>71</v>
      </c>
      <c r="F1072" s="54" t="s">
        <v>356</v>
      </c>
    </row>
    <row r="1073" spans="1:6" ht="14.25">
      <c r="A1073" s="54">
        <f>MONTH(C1073)</f>
        <v>8</v>
      </c>
      <c r="B1073" s="54" t="s">
        <v>239</v>
      </c>
      <c r="C1073" s="53">
        <v>40047</v>
      </c>
      <c r="D1073" s="54" t="s">
        <v>240</v>
      </c>
      <c r="E1073" s="54">
        <v>30</v>
      </c>
      <c r="F1073" s="54" t="s">
        <v>357</v>
      </c>
    </row>
    <row r="1074" spans="1:6" ht="14.25">
      <c r="A1074" s="54">
        <f>MONTH(C1074)</f>
        <v>8</v>
      </c>
      <c r="B1074" s="54" t="s">
        <v>239</v>
      </c>
      <c r="C1074" s="53">
        <v>40047</v>
      </c>
      <c r="D1074" s="54" t="s">
        <v>240</v>
      </c>
      <c r="E1074" s="54">
        <v>30</v>
      </c>
      <c r="F1074" s="54" t="s">
        <v>357</v>
      </c>
    </row>
    <row r="1075" spans="1:6" ht="14.25">
      <c r="A1075" s="54">
        <f t="shared" si="26"/>
        <v>8</v>
      </c>
      <c r="B1075" s="54" t="s">
        <v>248</v>
      </c>
      <c r="C1075" s="53">
        <v>40047</v>
      </c>
      <c r="D1075" s="54" t="s">
        <v>248</v>
      </c>
      <c r="E1075" s="54">
        <v>1700</v>
      </c>
      <c r="F1075" s="54" t="s">
        <v>357</v>
      </c>
    </row>
    <row r="1076" spans="1:6" ht="14.25">
      <c r="A1076" s="54">
        <f>MONTH(C1076)</f>
        <v>8</v>
      </c>
      <c r="B1076" s="54" t="s">
        <v>243</v>
      </c>
      <c r="C1076" s="53">
        <v>40047</v>
      </c>
      <c r="D1076" s="54" t="s">
        <v>244</v>
      </c>
      <c r="E1076" s="54">
        <v>330</v>
      </c>
      <c r="F1076" s="54" t="s">
        <v>356</v>
      </c>
    </row>
    <row r="1077" spans="1:6" ht="14.25">
      <c r="A1077" s="54">
        <f t="shared" ref="A1077:A1140" si="27">MONTH(C1077)</f>
        <v>8</v>
      </c>
      <c r="B1077" s="54" t="s">
        <v>239</v>
      </c>
      <c r="C1077" s="53">
        <v>40047</v>
      </c>
      <c r="D1077" s="54" t="s">
        <v>240</v>
      </c>
      <c r="E1077" s="54">
        <v>245</v>
      </c>
      <c r="F1077" s="54" t="s">
        <v>356</v>
      </c>
    </row>
    <row r="1078" spans="1:6" ht="14.25">
      <c r="A1078" s="54">
        <f t="shared" si="27"/>
        <v>8</v>
      </c>
      <c r="B1078" s="54" t="s">
        <v>239</v>
      </c>
      <c r="C1078" s="53">
        <v>40047</v>
      </c>
      <c r="D1078" s="54" t="s">
        <v>240</v>
      </c>
      <c r="E1078" s="54">
        <v>332</v>
      </c>
      <c r="F1078" s="54" t="s">
        <v>356</v>
      </c>
    </row>
    <row r="1079" spans="1:6" ht="14.25">
      <c r="A1079" s="54">
        <f t="shared" si="27"/>
        <v>8</v>
      </c>
      <c r="B1079" s="54" t="s">
        <v>239</v>
      </c>
      <c r="C1079" s="53">
        <v>40047</v>
      </c>
      <c r="D1079" s="54" t="s">
        <v>240</v>
      </c>
      <c r="E1079" s="54">
        <v>26</v>
      </c>
      <c r="F1079" s="54" t="s">
        <v>356</v>
      </c>
    </row>
    <row r="1080" spans="1:6" ht="14.25">
      <c r="A1080" s="54">
        <f t="shared" si="27"/>
        <v>8</v>
      </c>
      <c r="B1080" s="54" t="s">
        <v>239</v>
      </c>
      <c r="C1080" s="53">
        <v>40047</v>
      </c>
      <c r="D1080" s="54" t="s">
        <v>240</v>
      </c>
      <c r="E1080" s="54">
        <v>74</v>
      </c>
      <c r="F1080" s="54" t="s">
        <v>356</v>
      </c>
    </row>
    <row r="1081" spans="1:6" ht="14.25">
      <c r="A1081" s="54">
        <f t="shared" si="27"/>
        <v>8</v>
      </c>
      <c r="B1081" s="54" t="s">
        <v>239</v>
      </c>
      <c r="C1081" s="53">
        <v>40047</v>
      </c>
      <c r="D1081" s="54" t="s">
        <v>240</v>
      </c>
      <c r="E1081" s="54">
        <v>80</v>
      </c>
      <c r="F1081" s="54" t="s">
        <v>356</v>
      </c>
    </row>
    <row r="1082" spans="1:6" ht="14.25">
      <c r="A1082" s="54">
        <f t="shared" si="27"/>
        <v>8</v>
      </c>
      <c r="B1082" s="54" t="s">
        <v>239</v>
      </c>
      <c r="C1082" s="53">
        <v>40047</v>
      </c>
      <c r="D1082" s="54" t="s">
        <v>240</v>
      </c>
      <c r="E1082" s="54">
        <v>85</v>
      </c>
      <c r="F1082" s="54" t="s">
        <v>356</v>
      </c>
    </row>
    <row r="1083" spans="1:6" ht="14.25">
      <c r="A1083" s="54">
        <f t="shared" si="27"/>
        <v>8</v>
      </c>
      <c r="B1083" s="54" t="s">
        <v>239</v>
      </c>
      <c r="C1083" s="53">
        <v>40047</v>
      </c>
      <c r="D1083" s="54" t="s">
        <v>240</v>
      </c>
      <c r="E1083" s="54">
        <v>188</v>
      </c>
      <c r="F1083" s="54" t="s">
        <v>356</v>
      </c>
    </row>
    <row r="1084" spans="1:6" ht="14.25">
      <c r="A1084" s="54">
        <f t="shared" si="27"/>
        <v>8</v>
      </c>
      <c r="B1084" s="54" t="s">
        <v>249</v>
      </c>
      <c r="C1084" s="53">
        <v>40048</v>
      </c>
      <c r="D1084" s="54" t="s">
        <v>249</v>
      </c>
      <c r="E1084" s="54">
        <v>500</v>
      </c>
      <c r="F1084" s="54" t="s">
        <v>356</v>
      </c>
    </row>
    <row r="1085" spans="1:6" ht="14.25">
      <c r="A1085" s="54">
        <f t="shared" si="27"/>
        <v>8</v>
      </c>
      <c r="B1085" s="54" t="s">
        <v>245</v>
      </c>
      <c r="C1085" s="53">
        <v>40049</v>
      </c>
      <c r="D1085" s="54" t="s">
        <v>246</v>
      </c>
      <c r="E1085" s="54">
        <v>882</v>
      </c>
      <c r="F1085" s="54" t="s">
        <v>356</v>
      </c>
    </row>
    <row r="1086" spans="1:6" ht="14.25">
      <c r="A1086" s="54">
        <f t="shared" si="27"/>
        <v>8</v>
      </c>
      <c r="B1086" s="54" t="s">
        <v>239</v>
      </c>
      <c r="C1086" s="53">
        <v>40049</v>
      </c>
      <c r="D1086" s="54" t="s">
        <v>254</v>
      </c>
      <c r="E1086" s="54">
        <v>142</v>
      </c>
      <c r="F1086" s="54" t="s">
        <v>356</v>
      </c>
    </row>
    <row r="1087" spans="1:6" ht="14.25">
      <c r="A1087" s="54">
        <f t="shared" si="27"/>
        <v>8</v>
      </c>
      <c r="B1087" s="54" t="s">
        <v>239</v>
      </c>
      <c r="C1087" s="53">
        <v>40049</v>
      </c>
      <c r="D1087" s="54" t="s">
        <v>254</v>
      </c>
      <c r="E1087" s="54">
        <v>111</v>
      </c>
      <c r="F1087" s="54" t="s">
        <v>357</v>
      </c>
    </row>
    <row r="1088" spans="1:6" ht="14.25">
      <c r="A1088" s="54">
        <f t="shared" si="27"/>
        <v>8</v>
      </c>
      <c r="B1088" s="54" t="s">
        <v>239</v>
      </c>
      <c r="C1088" s="53">
        <v>40049</v>
      </c>
      <c r="D1088" s="54" t="s">
        <v>240</v>
      </c>
      <c r="E1088" s="54">
        <v>100</v>
      </c>
      <c r="F1088" s="54" t="s">
        <v>356</v>
      </c>
    </row>
    <row r="1089" spans="1:6" ht="14.25">
      <c r="A1089" s="54">
        <f t="shared" si="27"/>
        <v>8</v>
      </c>
      <c r="B1089" s="54" t="s">
        <v>245</v>
      </c>
      <c r="C1089" s="53">
        <v>40049</v>
      </c>
      <c r="D1089" s="54" t="s">
        <v>246</v>
      </c>
      <c r="E1089" s="54">
        <v>980</v>
      </c>
      <c r="F1089" s="54" t="s">
        <v>357</v>
      </c>
    </row>
    <row r="1090" spans="1:6" ht="14.25">
      <c r="A1090" s="54">
        <f t="shared" si="27"/>
        <v>8</v>
      </c>
      <c r="B1090" s="54" t="s">
        <v>239</v>
      </c>
      <c r="C1090" s="53">
        <v>40050</v>
      </c>
      <c r="D1090" s="54" t="s">
        <v>240</v>
      </c>
      <c r="E1090" s="54">
        <v>24</v>
      </c>
      <c r="F1090" s="54" t="s">
        <v>356</v>
      </c>
    </row>
    <row r="1091" spans="1:6" ht="14.25">
      <c r="A1091" s="54">
        <f t="shared" si="27"/>
        <v>8</v>
      </c>
      <c r="B1091" s="54" t="s">
        <v>239</v>
      </c>
      <c r="C1091" s="53">
        <v>40050</v>
      </c>
      <c r="D1091" s="54" t="s">
        <v>254</v>
      </c>
      <c r="E1091" s="54">
        <v>180</v>
      </c>
      <c r="F1091" s="54" t="s">
        <v>356</v>
      </c>
    </row>
    <row r="1092" spans="1:6" ht="14.25">
      <c r="A1092" s="54">
        <f t="shared" si="27"/>
        <v>8</v>
      </c>
      <c r="B1092" s="54" t="s">
        <v>239</v>
      </c>
      <c r="C1092" s="53">
        <v>40050</v>
      </c>
      <c r="D1092" s="54" t="s">
        <v>254</v>
      </c>
      <c r="E1092" s="54">
        <v>143</v>
      </c>
      <c r="F1092" s="54" t="s">
        <v>357</v>
      </c>
    </row>
    <row r="1093" spans="1:6" ht="14.25">
      <c r="A1093" s="54">
        <f t="shared" si="27"/>
        <v>8</v>
      </c>
      <c r="B1093" s="54" t="s">
        <v>239</v>
      </c>
      <c r="C1093" s="53">
        <v>40051</v>
      </c>
      <c r="D1093" s="54" t="s">
        <v>254</v>
      </c>
      <c r="E1093" s="54">
        <v>149</v>
      </c>
      <c r="F1093" s="54" t="s">
        <v>356</v>
      </c>
    </row>
    <row r="1094" spans="1:6" ht="14.25">
      <c r="A1094" s="54">
        <f t="shared" si="27"/>
        <v>8</v>
      </c>
      <c r="B1094" s="54" t="s">
        <v>239</v>
      </c>
      <c r="C1094" s="53">
        <v>40051</v>
      </c>
      <c r="D1094" s="54" t="s">
        <v>254</v>
      </c>
      <c r="E1094" s="54">
        <v>100</v>
      </c>
      <c r="F1094" s="54" t="s">
        <v>357</v>
      </c>
    </row>
    <row r="1095" spans="1:6" ht="14.25">
      <c r="A1095" s="54">
        <f>MONTH(C1095)</f>
        <v>8</v>
      </c>
      <c r="B1095" s="54" t="s">
        <v>245</v>
      </c>
      <c r="C1095" s="53">
        <v>40051</v>
      </c>
      <c r="D1095" s="54" t="s">
        <v>253</v>
      </c>
      <c r="E1095" s="54">
        <v>700</v>
      </c>
      <c r="F1095" s="54" t="s">
        <v>356</v>
      </c>
    </row>
    <row r="1096" spans="1:6" ht="14.25">
      <c r="A1096" s="54">
        <f t="shared" si="27"/>
        <v>8</v>
      </c>
      <c r="B1096" s="54" t="s">
        <v>239</v>
      </c>
      <c r="C1096" s="53">
        <v>40052</v>
      </c>
      <c r="D1096" s="54" t="s">
        <v>254</v>
      </c>
      <c r="E1096" s="54">
        <v>152</v>
      </c>
      <c r="F1096" s="54" t="s">
        <v>356</v>
      </c>
    </row>
    <row r="1097" spans="1:6" ht="14.25">
      <c r="A1097" s="54">
        <f t="shared" si="27"/>
        <v>8</v>
      </c>
      <c r="B1097" s="54" t="s">
        <v>239</v>
      </c>
      <c r="C1097" s="53">
        <v>40052</v>
      </c>
      <c r="D1097" s="54" t="s">
        <v>254</v>
      </c>
      <c r="E1097" s="54">
        <v>126</v>
      </c>
      <c r="F1097" s="54" t="s">
        <v>357</v>
      </c>
    </row>
    <row r="1098" spans="1:6" ht="14.25">
      <c r="A1098" s="54">
        <f t="shared" si="27"/>
        <v>8</v>
      </c>
      <c r="B1098" s="54" t="s">
        <v>239</v>
      </c>
      <c r="C1098" s="53">
        <v>40052</v>
      </c>
      <c r="D1098" s="54" t="s">
        <v>240</v>
      </c>
      <c r="E1098" s="54">
        <v>50</v>
      </c>
      <c r="F1098" s="54" t="s">
        <v>357</v>
      </c>
    </row>
    <row r="1099" spans="1:6" ht="14.25">
      <c r="A1099" s="54">
        <f t="shared" si="27"/>
        <v>8</v>
      </c>
      <c r="B1099" s="54" t="s">
        <v>243</v>
      </c>
      <c r="C1099" s="53">
        <v>40052</v>
      </c>
      <c r="D1099" s="54" t="s">
        <v>244</v>
      </c>
      <c r="E1099" s="54">
        <v>1565</v>
      </c>
      <c r="F1099" s="54" t="s">
        <v>356</v>
      </c>
    </row>
    <row r="1100" spans="1:6" ht="14.25">
      <c r="A1100" s="54">
        <f t="shared" si="27"/>
        <v>8</v>
      </c>
      <c r="B1100" s="54" t="s">
        <v>248</v>
      </c>
      <c r="C1100" s="53">
        <v>40052</v>
      </c>
      <c r="D1100" s="54" t="s">
        <v>248</v>
      </c>
      <c r="E1100" s="54">
        <v>1048</v>
      </c>
      <c r="F1100" s="54" t="s">
        <v>356</v>
      </c>
    </row>
    <row r="1101" spans="1:6" ht="14.25">
      <c r="A1101" s="54">
        <f t="shared" si="27"/>
        <v>8</v>
      </c>
      <c r="B1101" s="54" t="s">
        <v>248</v>
      </c>
      <c r="C1101" s="53">
        <v>40052</v>
      </c>
      <c r="D1101" s="54" t="s">
        <v>248</v>
      </c>
      <c r="E1101" s="54">
        <v>801</v>
      </c>
      <c r="F1101" s="54" t="s">
        <v>356</v>
      </c>
    </row>
    <row r="1102" spans="1:6" ht="14.25">
      <c r="A1102" s="54">
        <f t="shared" si="27"/>
        <v>8</v>
      </c>
      <c r="B1102" s="54" t="s">
        <v>248</v>
      </c>
      <c r="C1102" s="53">
        <v>40052</v>
      </c>
      <c r="D1102" s="54" t="s">
        <v>248</v>
      </c>
      <c r="E1102" s="54">
        <v>1500</v>
      </c>
      <c r="F1102" s="54" t="s">
        <v>356</v>
      </c>
    </row>
    <row r="1103" spans="1:6" ht="14.25">
      <c r="A1103" s="54">
        <f t="shared" si="27"/>
        <v>8</v>
      </c>
      <c r="B1103" s="54" t="s">
        <v>239</v>
      </c>
      <c r="C1103" s="53">
        <v>40052</v>
      </c>
      <c r="D1103" s="54" t="s">
        <v>240</v>
      </c>
      <c r="E1103" s="54">
        <v>77</v>
      </c>
      <c r="F1103" s="54" t="s">
        <v>356</v>
      </c>
    </row>
    <row r="1104" spans="1:6" ht="14.25">
      <c r="A1104" s="54">
        <f t="shared" si="27"/>
        <v>8</v>
      </c>
      <c r="B1104" s="54" t="s">
        <v>239</v>
      </c>
      <c r="C1104" s="53">
        <v>40052</v>
      </c>
      <c r="D1104" s="54" t="s">
        <v>240</v>
      </c>
      <c r="E1104" s="54">
        <v>26</v>
      </c>
      <c r="F1104" s="54" t="s">
        <v>356</v>
      </c>
    </row>
    <row r="1105" spans="1:15" ht="14.25">
      <c r="A1105" s="54">
        <f t="shared" si="27"/>
        <v>8</v>
      </c>
      <c r="B1105" s="54" t="s">
        <v>239</v>
      </c>
      <c r="C1105" s="53">
        <v>40052</v>
      </c>
      <c r="D1105" s="54" t="s">
        <v>240</v>
      </c>
      <c r="E1105" s="54">
        <v>653</v>
      </c>
      <c r="F1105" s="54" t="s">
        <v>356</v>
      </c>
    </row>
    <row r="1106" spans="1:15" ht="14.25">
      <c r="A1106" s="54">
        <f t="shared" si="27"/>
        <v>8</v>
      </c>
      <c r="B1106" s="54" t="s">
        <v>239</v>
      </c>
      <c r="C1106" s="53">
        <v>40052</v>
      </c>
      <c r="D1106" s="54" t="s">
        <v>240</v>
      </c>
      <c r="E1106" s="54">
        <v>164</v>
      </c>
      <c r="F1106" s="54" t="s">
        <v>356</v>
      </c>
    </row>
    <row r="1107" spans="1:15" ht="14.25">
      <c r="A1107" s="54">
        <f t="shared" si="27"/>
        <v>8</v>
      </c>
      <c r="B1107" s="54" t="s">
        <v>239</v>
      </c>
      <c r="C1107" s="53">
        <v>40052</v>
      </c>
      <c r="D1107" s="54" t="s">
        <v>240</v>
      </c>
      <c r="E1107" s="54">
        <v>128</v>
      </c>
      <c r="F1107" s="54" t="s">
        <v>356</v>
      </c>
    </row>
    <row r="1108" spans="1:15" ht="14.25">
      <c r="A1108" s="54">
        <f t="shared" si="27"/>
        <v>8</v>
      </c>
      <c r="B1108" s="54" t="s">
        <v>239</v>
      </c>
      <c r="C1108" s="53">
        <v>40052</v>
      </c>
      <c r="D1108" s="54" t="s">
        <v>240</v>
      </c>
      <c r="E1108" s="54">
        <v>90</v>
      </c>
      <c r="F1108" s="54" t="s">
        <v>356</v>
      </c>
    </row>
    <row r="1109" spans="1:15" ht="14.25">
      <c r="A1109" s="54">
        <f t="shared" si="27"/>
        <v>8</v>
      </c>
      <c r="B1109" s="54" t="s">
        <v>239</v>
      </c>
      <c r="C1109" s="53">
        <v>40052</v>
      </c>
      <c r="D1109" s="54" t="s">
        <v>240</v>
      </c>
      <c r="E1109" s="54">
        <v>167</v>
      </c>
      <c r="F1109" s="54" t="s">
        <v>356</v>
      </c>
    </row>
    <row r="1110" spans="1:15" ht="14.25">
      <c r="A1110" s="54">
        <f t="shared" si="27"/>
        <v>8</v>
      </c>
      <c r="B1110" s="54" t="s">
        <v>239</v>
      </c>
      <c r="C1110" s="53">
        <v>40052</v>
      </c>
      <c r="D1110" s="54" t="s">
        <v>240</v>
      </c>
      <c r="E1110" s="54">
        <v>340</v>
      </c>
      <c r="F1110" s="54" t="s">
        <v>356</v>
      </c>
    </row>
    <row r="1111" spans="1:15" ht="14.25">
      <c r="A1111" s="54">
        <f t="shared" si="27"/>
        <v>8</v>
      </c>
      <c r="B1111" s="54" t="s">
        <v>239</v>
      </c>
      <c r="C1111" s="53">
        <v>40053</v>
      </c>
      <c r="D1111" s="54" t="s">
        <v>254</v>
      </c>
      <c r="E1111" s="54">
        <v>160</v>
      </c>
      <c r="F1111" s="54" t="s">
        <v>356</v>
      </c>
    </row>
    <row r="1112" spans="1:15" ht="14.25">
      <c r="A1112" s="54">
        <f t="shared" si="27"/>
        <v>8</v>
      </c>
      <c r="B1112" s="54" t="s">
        <v>239</v>
      </c>
      <c r="C1112" s="53">
        <v>40053</v>
      </c>
      <c r="D1112" s="54" t="s">
        <v>254</v>
      </c>
      <c r="E1112" s="54">
        <v>260</v>
      </c>
      <c r="F1112" s="54" t="s">
        <v>357</v>
      </c>
    </row>
    <row r="1113" spans="1:15" ht="14.25">
      <c r="A1113" s="54">
        <f t="shared" si="27"/>
        <v>8</v>
      </c>
      <c r="B1113" s="54" t="s">
        <v>243</v>
      </c>
      <c r="C1113" s="53">
        <v>40054</v>
      </c>
      <c r="D1113" s="54" t="s">
        <v>244</v>
      </c>
      <c r="E1113" s="54">
        <v>465</v>
      </c>
      <c r="F1113" s="54" t="s">
        <v>356</v>
      </c>
    </row>
    <row r="1114" spans="1:15" ht="14.25">
      <c r="A1114" s="54">
        <f t="shared" si="27"/>
        <v>8</v>
      </c>
      <c r="B1114" s="54" t="s">
        <v>243</v>
      </c>
      <c r="C1114" s="53">
        <v>40054</v>
      </c>
      <c r="D1114" s="54" t="s">
        <v>244</v>
      </c>
      <c r="E1114" s="54">
        <v>5000</v>
      </c>
      <c r="F1114" s="54" t="s">
        <v>356</v>
      </c>
    </row>
    <row r="1115" spans="1:15" ht="14.25">
      <c r="A1115" s="54">
        <f t="shared" si="27"/>
        <v>8</v>
      </c>
      <c r="B1115" s="54" t="s">
        <v>249</v>
      </c>
      <c r="C1115" s="53">
        <v>40055</v>
      </c>
      <c r="D1115" s="54" t="s">
        <v>249</v>
      </c>
      <c r="E1115" s="54">
        <v>500</v>
      </c>
      <c r="F1115" s="54" t="s">
        <v>356</v>
      </c>
    </row>
    <row r="1116" spans="1:15" ht="14.25">
      <c r="A1116" s="54">
        <f t="shared" si="27"/>
        <v>8</v>
      </c>
      <c r="B1116" s="54" t="s">
        <v>239</v>
      </c>
      <c r="C1116" s="53">
        <v>40055</v>
      </c>
      <c r="D1116" s="54" t="s">
        <v>240</v>
      </c>
      <c r="E1116" s="54">
        <v>89</v>
      </c>
      <c r="F1116" s="54" t="s">
        <v>357</v>
      </c>
    </row>
    <row r="1117" spans="1:15" ht="14.25">
      <c r="A1117" s="54">
        <f t="shared" si="27"/>
        <v>8</v>
      </c>
      <c r="B1117" s="54" t="s">
        <v>243</v>
      </c>
      <c r="C1117" s="53">
        <v>40056</v>
      </c>
      <c r="D1117" s="54" t="s">
        <v>251</v>
      </c>
      <c r="E1117" s="54">
        <v>80</v>
      </c>
      <c r="F1117" s="54" t="s">
        <v>357</v>
      </c>
    </row>
    <row r="1118" spans="1:15" ht="14.25">
      <c r="A1118" s="54">
        <f t="shared" si="27"/>
        <v>8</v>
      </c>
      <c r="B1118" s="54" t="s">
        <v>239</v>
      </c>
      <c r="C1118" s="53">
        <v>40056</v>
      </c>
      <c r="D1118" s="54" t="s">
        <v>254</v>
      </c>
      <c r="E1118" s="54">
        <v>50</v>
      </c>
      <c r="F1118" s="54" t="s">
        <v>357</v>
      </c>
    </row>
    <row r="1119" spans="1:15" ht="14.25">
      <c r="A1119" s="54">
        <f t="shared" si="27"/>
        <v>8</v>
      </c>
      <c r="B1119" s="54" t="s">
        <v>237</v>
      </c>
      <c r="C1119" s="53">
        <v>40056</v>
      </c>
      <c r="D1119" s="54" t="s">
        <v>238</v>
      </c>
      <c r="E1119" s="54">
        <v>100</v>
      </c>
      <c r="F1119" s="54" t="s">
        <v>356</v>
      </c>
    </row>
    <row r="1120" spans="1:15" ht="14.25">
      <c r="A1120" s="54">
        <f t="shared" si="27"/>
        <v>8</v>
      </c>
      <c r="B1120" s="54" t="s">
        <v>245</v>
      </c>
      <c r="C1120" s="53">
        <v>40056</v>
      </c>
      <c r="D1120" s="54" t="s">
        <v>246</v>
      </c>
      <c r="E1120" s="54">
        <v>255</v>
      </c>
      <c r="F1120" s="54" t="s">
        <v>357</v>
      </c>
      <c r="H1120" s="81"/>
      <c r="I1120" s="81"/>
      <c r="J1120" s="81"/>
      <c r="K1120" s="81"/>
      <c r="L1120" s="81"/>
      <c r="M1120" s="81"/>
      <c r="N1120" s="81"/>
      <c r="O1120" s="81"/>
    </row>
    <row r="1121" spans="1:15" ht="14.25">
      <c r="A1121" s="54">
        <f t="shared" si="27"/>
        <v>8</v>
      </c>
      <c r="B1121" s="54" t="s">
        <v>239</v>
      </c>
      <c r="C1121" s="53">
        <v>40056</v>
      </c>
      <c r="D1121" s="54" t="s">
        <v>254</v>
      </c>
      <c r="E1121" s="54">
        <v>150</v>
      </c>
      <c r="F1121" s="54" t="s">
        <v>356</v>
      </c>
    </row>
    <row r="1122" spans="1:15" ht="14.25">
      <c r="A1122" s="54">
        <f t="shared" si="27"/>
        <v>9</v>
      </c>
      <c r="B1122" s="54" t="s">
        <v>239</v>
      </c>
      <c r="C1122" s="53">
        <v>40057</v>
      </c>
      <c r="D1122" s="54" t="s">
        <v>254</v>
      </c>
      <c r="E1122" s="54">
        <v>150</v>
      </c>
      <c r="F1122" s="54" t="s">
        <v>356</v>
      </c>
    </row>
    <row r="1123" spans="1:15" ht="14.25">
      <c r="A1123" s="54">
        <f t="shared" si="27"/>
        <v>9</v>
      </c>
      <c r="B1123" s="54" t="s">
        <v>239</v>
      </c>
      <c r="C1123" s="53">
        <v>40057</v>
      </c>
      <c r="D1123" s="54" t="s">
        <v>254</v>
      </c>
      <c r="E1123" s="54">
        <v>147</v>
      </c>
      <c r="F1123" s="54" t="s">
        <v>357</v>
      </c>
    </row>
    <row r="1124" spans="1:15" ht="14.25">
      <c r="A1124" s="54">
        <f t="shared" si="27"/>
        <v>9</v>
      </c>
      <c r="B1124" s="54" t="s">
        <v>248</v>
      </c>
      <c r="C1124" s="53">
        <v>40057</v>
      </c>
      <c r="D1124" s="54" t="s">
        <v>248</v>
      </c>
      <c r="E1124" s="54">
        <v>1890</v>
      </c>
      <c r="F1124" s="54" t="s">
        <v>356</v>
      </c>
    </row>
    <row r="1125" spans="1:15" ht="14.25">
      <c r="A1125" s="54">
        <f t="shared" si="27"/>
        <v>9</v>
      </c>
      <c r="B1125" s="54" t="s">
        <v>239</v>
      </c>
      <c r="C1125" s="53">
        <v>40057</v>
      </c>
      <c r="D1125" s="54" t="s">
        <v>240</v>
      </c>
      <c r="E1125" s="54">
        <v>125</v>
      </c>
      <c r="F1125" s="54" t="s">
        <v>356</v>
      </c>
    </row>
    <row r="1126" spans="1:15" ht="14.25">
      <c r="A1126" s="54">
        <f t="shared" si="27"/>
        <v>9</v>
      </c>
      <c r="B1126" s="54" t="s">
        <v>239</v>
      </c>
      <c r="C1126" s="53">
        <v>40058</v>
      </c>
      <c r="D1126" s="54" t="s">
        <v>254</v>
      </c>
      <c r="E1126" s="54">
        <v>138</v>
      </c>
      <c r="F1126" s="54" t="s">
        <v>357</v>
      </c>
    </row>
    <row r="1127" spans="1:15" ht="14.25">
      <c r="A1127" s="54">
        <f t="shared" si="27"/>
        <v>9</v>
      </c>
      <c r="B1127" s="54" t="s">
        <v>239</v>
      </c>
      <c r="C1127" s="53">
        <v>40058</v>
      </c>
      <c r="D1127" s="54" t="s">
        <v>240</v>
      </c>
      <c r="E1127" s="54">
        <v>150</v>
      </c>
      <c r="F1127" s="54" t="s">
        <v>356</v>
      </c>
    </row>
    <row r="1128" spans="1:15" ht="14.25">
      <c r="A1128" s="54">
        <f t="shared" si="27"/>
        <v>9</v>
      </c>
      <c r="B1128" s="54" t="s">
        <v>239</v>
      </c>
      <c r="C1128" s="53">
        <v>40058</v>
      </c>
      <c r="D1128" s="54" t="s">
        <v>254</v>
      </c>
      <c r="E1128" s="54">
        <v>150</v>
      </c>
      <c r="F1128" s="54" t="s">
        <v>356</v>
      </c>
    </row>
    <row r="1129" spans="1:15" ht="14.25">
      <c r="A1129" s="54">
        <f t="shared" si="27"/>
        <v>9</v>
      </c>
      <c r="B1129" s="54" t="s">
        <v>239</v>
      </c>
      <c r="C1129" s="53">
        <v>40059</v>
      </c>
      <c r="D1129" s="54" t="s">
        <v>254</v>
      </c>
      <c r="E1129" s="54">
        <v>159</v>
      </c>
      <c r="F1129" s="54" t="s">
        <v>356</v>
      </c>
    </row>
    <row r="1130" spans="1:15" ht="14.25">
      <c r="A1130" s="54">
        <f t="shared" si="27"/>
        <v>9</v>
      </c>
      <c r="B1130" s="54" t="s">
        <v>239</v>
      </c>
      <c r="C1130" s="53">
        <v>40059</v>
      </c>
      <c r="D1130" s="54" t="s">
        <v>254</v>
      </c>
      <c r="E1130" s="54">
        <v>1400</v>
      </c>
      <c r="F1130" s="54" t="s">
        <v>357</v>
      </c>
    </row>
    <row r="1131" spans="1:15" ht="14.25">
      <c r="A1131" s="54">
        <f t="shared" si="27"/>
        <v>9</v>
      </c>
      <c r="B1131" s="54" t="s">
        <v>245</v>
      </c>
      <c r="C1131" s="53">
        <v>40059</v>
      </c>
      <c r="D1131" s="54" t="s">
        <v>250</v>
      </c>
      <c r="E1131" s="54">
        <v>2111.5</v>
      </c>
      <c r="F1131" s="54" t="s">
        <v>356</v>
      </c>
    </row>
    <row r="1132" spans="1:15" ht="14.25">
      <c r="A1132" s="54">
        <f t="shared" si="27"/>
        <v>9</v>
      </c>
      <c r="B1132" s="54" t="s">
        <v>239</v>
      </c>
      <c r="C1132" s="53">
        <v>40060</v>
      </c>
      <c r="D1132" s="54" t="s">
        <v>254</v>
      </c>
      <c r="E1132" s="54">
        <v>105</v>
      </c>
      <c r="F1132" s="54" t="s">
        <v>357</v>
      </c>
    </row>
    <row r="1133" spans="1:15" ht="14.25">
      <c r="A1133" s="54">
        <f t="shared" si="27"/>
        <v>9</v>
      </c>
      <c r="B1133" s="54" t="s">
        <v>241</v>
      </c>
      <c r="C1133" s="53">
        <v>40060</v>
      </c>
      <c r="D1133" s="54" t="s">
        <v>257</v>
      </c>
      <c r="E1133" s="54">
        <v>820</v>
      </c>
      <c r="F1133" s="54" t="s">
        <v>357</v>
      </c>
    </row>
    <row r="1134" spans="1:15" ht="14.25">
      <c r="A1134" s="54">
        <f t="shared" si="27"/>
        <v>9</v>
      </c>
      <c r="B1134" s="54" t="s">
        <v>239</v>
      </c>
      <c r="C1134" s="53">
        <v>40060</v>
      </c>
      <c r="D1134" s="54" t="s">
        <v>254</v>
      </c>
      <c r="E1134" s="54">
        <v>150</v>
      </c>
      <c r="F1134" s="54" t="s">
        <v>356</v>
      </c>
    </row>
    <row r="1135" spans="1:15" ht="14.25">
      <c r="A1135" s="54">
        <f t="shared" si="27"/>
        <v>9</v>
      </c>
      <c r="B1135" s="54" t="s">
        <v>239</v>
      </c>
      <c r="C1135" s="53">
        <v>40060</v>
      </c>
      <c r="D1135" s="54" t="s">
        <v>240</v>
      </c>
      <c r="E1135" s="54">
        <v>47</v>
      </c>
      <c r="F1135" s="54" t="s">
        <v>356</v>
      </c>
    </row>
    <row r="1136" spans="1:15" s="81" customFormat="1" ht="14.25">
      <c r="A1136" s="54">
        <f t="shared" si="27"/>
        <v>9</v>
      </c>
      <c r="B1136" s="54" t="s">
        <v>243</v>
      </c>
      <c r="C1136" s="53">
        <v>40061</v>
      </c>
      <c r="D1136" s="54" t="s">
        <v>244</v>
      </c>
      <c r="E1136" s="54">
        <v>1465</v>
      </c>
      <c r="F1136" s="54" t="s">
        <v>356</v>
      </c>
      <c r="H1136" s="55"/>
      <c r="I1136" s="55"/>
      <c r="J1136" s="55"/>
      <c r="K1136" s="55"/>
      <c r="L1136" s="55"/>
      <c r="M1136" s="55"/>
      <c r="N1136" s="55"/>
      <c r="O1136" s="55"/>
    </row>
    <row r="1137" spans="1:6" ht="14.25">
      <c r="A1137" s="54">
        <f t="shared" si="27"/>
        <v>9</v>
      </c>
      <c r="B1137" s="54" t="s">
        <v>239</v>
      </c>
      <c r="C1137" s="53">
        <v>40063</v>
      </c>
      <c r="D1137" s="54" t="s">
        <v>254</v>
      </c>
      <c r="E1137" s="54">
        <v>147</v>
      </c>
      <c r="F1137" s="54" t="s">
        <v>356</v>
      </c>
    </row>
    <row r="1138" spans="1:6" ht="14.25">
      <c r="A1138" s="54">
        <f t="shared" si="27"/>
        <v>9</v>
      </c>
      <c r="B1138" s="54" t="s">
        <v>241</v>
      </c>
      <c r="C1138" s="53">
        <v>40063</v>
      </c>
      <c r="D1138" s="54" t="s">
        <v>247</v>
      </c>
      <c r="E1138" s="54">
        <v>1774</v>
      </c>
      <c r="F1138" s="54" t="s">
        <v>357</v>
      </c>
    </row>
    <row r="1139" spans="1:6" ht="14.25">
      <c r="A1139" s="54">
        <f t="shared" si="27"/>
        <v>9</v>
      </c>
      <c r="B1139" s="54" t="s">
        <v>239</v>
      </c>
      <c r="C1139" s="53">
        <v>40063</v>
      </c>
      <c r="D1139" s="54" t="s">
        <v>254</v>
      </c>
      <c r="E1139" s="54">
        <v>108</v>
      </c>
      <c r="F1139" s="54" t="s">
        <v>357</v>
      </c>
    </row>
    <row r="1140" spans="1:6" ht="14.25">
      <c r="A1140" s="54">
        <f t="shared" si="27"/>
        <v>9</v>
      </c>
      <c r="B1140" s="54" t="s">
        <v>239</v>
      </c>
      <c r="C1140" s="53">
        <v>40064</v>
      </c>
      <c r="D1140" s="54" t="s">
        <v>254</v>
      </c>
      <c r="E1140" s="54">
        <v>150</v>
      </c>
      <c r="F1140" s="54" t="s">
        <v>357</v>
      </c>
    </row>
    <row r="1141" spans="1:6" ht="14.25">
      <c r="A1141" s="54">
        <f t="shared" ref="A1141:A1188" si="28">MONTH(C1141)</f>
        <v>9</v>
      </c>
      <c r="B1141" s="54" t="s">
        <v>239</v>
      </c>
      <c r="C1141" s="53">
        <v>40064</v>
      </c>
      <c r="D1141" s="54" t="s">
        <v>254</v>
      </c>
      <c r="E1141" s="54">
        <v>150</v>
      </c>
      <c r="F1141" s="54" t="s">
        <v>356</v>
      </c>
    </row>
    <row r="1142" spans="1:6" ht="14.25">
      <c r="A1142" s="54">
        <f t="shared" si="28"/>
        <v>9</v>
      </c>
      <c r="B1142" s="54" t="s">
        <v>249</v>
      </c>
      <c r="C1142" s="53">
        <v>40064</v>
      </c>
      <c r="D1142" s="54" t="s">
        <v>249</v>
      </c>
      <c r="E1142" s="54">
        <v>500</v>
      </c>
      <c r="F1142" s="54" t="s">
        <v>356</v>
      </c>
    </row>
    <row r="1143" spans="1:6" ht="14.25">
      <c r="A1143" s="54">
        <f t="shared" si="28"/>
        <v>9</v>
      </c>
      <c r="B1143" s="54" t="s">
        <v>239</v>
      </c>
      <c r="C1143" s="53">
        <v>40064</v>
      </c>
      <c r="D1143" s="54" t="s">
        <v>240</v>
      </c>
      <c r="E1143" s="54">
        <v>76</v>
      </c>
      <c r="F1143" s="54" t="s">
        <v>356</v>
      </c>
    </row>
    <row r="1144" spans="1:6" ht="14.25">
      <c r="A1144" s="54">
        <f t="shared" si="28"/>
        <v>9</v>
      </c>
      <c r="B1144" s="54" t="s">
        <v>239</v>
      </c>
      <c r="C1144" s="53">
        <v>40064</v>
      </c>
      <c r="D1144" s="54" t="s">
        <v>240</v>
      </c>
      <c r="E1144" s="54">
        <v>144</v>
      </c>
      <c r="F1144" s="54" t="s">
        <v>356</v>
      </c>
    </row>
    <row r="1145" spans="1:6" ht="14.25">
      <c r="A1145" s="54">
        <f t="shared" si="28"/>
        <v>9</v>
      </c>
      <c r="B1145" s="54" t="s">
        <v>239</v>
      </c>
      <c r="C1145" s="53">
        <v>40064</v>
      </c>
      <c r="D1145" s="54" t="s">
        <v>240</v>
      </c>
      <c r="E1145" s="54">
        <v>268</v>
      </c>
      <c r="F1145" s="54" t="s">
        <v>356</v>
      </c>
    </row>
    <row r="1146" spans="1:6" ht="14.25">
      <c r="A1146" s="54">
        <f t="shared" si="28"/>
        <v>9</v>
      </c>
      <c r="B1146" s="54" t="s">
        <v>239</v>
      </c>
      <c r="C1146" s="53">
        <v>40064</v>
      </c>
      <c r="D1146" s="54" t="s">
        <v>240</v>
      </c>
      <c r="E1146" s="54">
        <v>296</v>
      </c>
      <c r="F1146" s="54" t="s">
        <v>356</v>
      </c>
    </row>
    <row r="1147" spans="1:6" ht="14.25">
      <c r="A1147" s="54">
        <f t="shared" si="28"/>
        <v>9</v>
      </c>
      <c r="B1147" s="54" t="s">
        <v>239</v>
      </c>
      <c r="C1147" s="53">
        <v>40064</v>
      </c>
      <c r="D1147" s="54" t="s">
        <v>240</v>
      </c>
      <c r="E1147" s="54">
        <v>102</v>
      </c>
      <c r="F1147" s="54" t="s">
        <v>356</v>
      </c>
    </row>
    <row r="1148" spans="1:6" ht="14.25">
      <c r="A1148" s="54">
        <f t="shared" si="28"/>
        <v>9</v>
      </c>
      <c r="B1148" s="54" t="s">
        <v>239</v>
      </c>
      <c r="C1148" s="53">
        <v>40064</v>
      </c>
      <c r="D1148" s="54" t="s">
        <v>240</v>
      </c>
      <c r="E1148" s="54">
        <v>49</v>
      </c>
      <c r="F1148" s="54" t="s">
        <v>356</v>
      </c>
    </row>
    <row r="1149" spans="1:6" ht="14.25">
      <c r="A1149" s="54">
        <f t="shared" si="28"/>
        <v>9</v>
      </c>
      <c r="B1149" s="54" t="s">
        <v>239</v>
      </c>
      <c r="C1149" s="53">
        <v>40064</v>
      </c>
      <c r="D1149" s="54" t="s">
        <v>240</v>
      </c>
      <c r="E1149" s="54">
        <v>58</v>
      </c>
      <c r="F1149" s="54" t="s">
        <v>356</v>
      </c>
    </row>
    <row r="1150" spans="1:6" ht="14.25">
      <c r="A1150" s="54">
        <f t="shared" si="28"/>
        <v>9</v>
      </c>
      <c r="B1150" s="54" t="s">
        <v>239</v>
      </c>
      <c r="C1150" s="53">
        <v>40064</v>
      </c>
      <c r="D1150" s="54" t="s">
        <v>240</v>
      </c>
      <c r="E1150" s="54">
        <v>150</v>
      </c>
      <c r="F1150" s="54" t="s">
        <v>356</v>
      </c>
    </row>
    <row r="1151" spans="1:6" ht="14.25">
      <c r="A1151" s="54">
        <f t="shared" si="28"/>
        <v>9</v>
      </c>
      <c r="B1151" s="54" t="s">
        <v>239</v>
      </c>
      <c r="C1151" s="53">
        <v>40064</v>
      </c>
      <c r="D1151" s="54" t="s">
        <v>240</v>
      </c>
      <c r="E1151" s="54">
        <v>110</v>
      </c>
      <c r="F1151" s="54" t="s">
        <v>356</v>
      </c>
    </row>
    <row r="1152" spans="1:6" ht="14.25">
      <c r="A1152" s="54">
        <f t="shared" si="28"/>
        <v>9</v>
      </c>
      <c r="B1152" s="54" t="s">
        <v>239</v>
      </c>
      <c r="C1152" s="53">
        <v>40064</v>
      </c>
      <c r="D1152" s="54" t="s">
        <v>240</v>
      </c>
      <c r="E1152" s="54">
        <v>85</v>
      </c>
      <c r="F1152" s="54" t="s">
        <v>356</v>
      </c>
    </row>
    <row r="1153" spans="1:6" ht="14.25">
      <c r="A1153" s="54">
        <f t="shared" si="28"/>
        <v>9</v>
      </c>
      <c r="B1153" s="54" t="s">
        <v>241</v>
      </c>
      <c r="C1153" s="53">
        <v>40064</v>
      </c>
      <c r="D1153" s="54" t="s">
        <v>242</v>
      </c>
      <c r="E1153" s="54">
        <v>212</v>
      </c>
      <c r="F1153" s="54" t="s">
        <v>356</v>
      </c>
    </row>
    <row r="1154" spans="1:6" ht="14.25">
      <c r="A1154" s="54">
        <f t="shared" si="28"/>
        <v>9</v>
      </c>
      <c r="B1154" s="54" t="s">
        <v>239</v>
      </c>
      <c r="C1154" s="53">
        <v>40064</v>
      </c>
      <c r="D1154" s="54" t="s">
        <v>240</v>
      </c>
      <c r="E1154" s="54">
        <v>66</v>
      </c>
      <c r="F1154" s="54" t="s">
        <v>356</v>
      </c>
    </row>
    <row r="1155" spans="1:6" ht="14.25">
      <c r="A1155" s="54">
        <f t="shared" si="28"/>
        <v>9</v>
      </c>
      <c r="B1155" s="54" t="s">
        <v>239</v>
      </c>
      <c r="C1155" s="53">
        <v>40064</v>
      </c>
      <c r="D1155" s="54" t="s">
        <v>240</v>
      </c>
      <c r="E1155" s="54">
        <v>152</v>
      </c>
      <c r="F1155" s="54" t="s">
        <v>356</v>
      </c>
    </row>
    <row r="1156" spans="1:6" ht="14.25">
      <c r="A1156" s="54">
        <f t="shared" si="28"/>
        <v>9</v>
      </c>
      <c r="B1156" s="54" t="s">
        <v>239</v>
      </c>
      <c r="C1156" s="53">
        <v>40064</v>
      </c>
      <c r="D1156" s="54" t="s">
        <v>240</v>
      </c>
      <c r="E1156" s="54">
        <v>180</v>
      </c>
      <c r="F1156" s="54" t="s">
        <v>356</v>
      </c>
    </row>
    <row r="1157" spans="1:6" ht="14.25">
      <c r="A1157" s="54">
        <f t="shared" si="28"/>
        <v>9</v>
      </c>
      <c r="B1157" s="54" t="s">
        <v>239</v>
      </c>
      <c r="C1157" s="53">
        <v>40064</v>
      </c>
      <c r="D1157" s="54" t="s">
        <v>240</v>
      </c>
      <c r="E1157" s="54">
        <v>9</v>
      </c>
      <c r="F1157" s="54" t="s">
        <v>356</v>
      </c>
    </row>
    <row r="1158" spans="1:6" ht="14.25">
      <c r="A1158" s="54">
        <f t="shared" si="28"/>
        <v>9</v>
      </c>
      <c r="B1158" s="54" t="s">
        <v>241</v>
      </c>
      <c r="C1158" s="53">
        <v>40064</v>
      </c>
      <c r="D1158" s="54" t="s">
        <v>242</v>
      </c>
      <c r="E1158" s="54">
        <v>100</v>
      </c>
      <c r="F1158" s="54" t="s">
        <v>356</v>
      </c>
    </row>
    <row r="1159" spans="1:6" ht="14.25">
      <c r="A1159" s="54">
        <f t="shared" si="28"/>
        <v>9</v>
      </c>
      <c r="B1159" s="54" t="s">
        <v>239</v>
      </c>
      <c r="C1159" s="53">
        <v>40064</v>
      </c>
      <c r="D1159" s="54" t="s">
        <v>240</v>
      </c>
      <c r="E1159" s="54">
        <v>94</v>
      </c>
      <c r="F1159" s="54" t="s">
        <v>356</v>
      </c>
    </row>
    <row r="1160" spans="1:6" ht="14.25">
      <c r="A1160" s="54">
        <f t="shared" si="28"/>
        <v>9</v>
      </c>
      <c r="B1160" s="54" t="s">
        <v>239</v>
      </c>
      <c r="C1160" s="53">
        <v>40065</v>
      </c>
      <c r="D1160" s="54" t="s">
        <v>254</v>
      </c>
      <c r="E1160" s="54">
        <v>174</v>
      </c>
      <c r="F1160" s="54" t="s">
        <v>356</v>
      </c>
    </row>
    <row r="1161" spans="1:6" ht="14.25">
      <c r="A1161" s="54">
        <f t="shared" si="28"/>
        <v>9</v>
      </c>
      <c r="B1161" s="54" t="s">
        <v>239</v>
      </c>
      <c r="C1161" s="53">
        <v>40065</v>
      </c>
      <c r="D1161" s="54" t="s">
        <v>254</v>
      </c>
      <c r="E1161" s="54">
        <v>137</v>
      </c>
      <c r="F1161" s="54" t="s">
        <v>357</v>
      </c>
    </row>
    <row r="1162" spans="1:6" ht="14.25">
      <c r="A1162" s="54">
        <f t="shared" si="28"/>
        <v>9</v>
      </c>
      <c r="B1162" s="54" t="s">
        <v>241</v>
      </c>
      <c r="C1162" s="53">
        <v>40065</v>
      </c>
      <c r="D1162" s="54" t="s">
        <v>261</v>
      </c>
      <c r="E1162" s="54">
        <v>25000</v>
      </c>
      <c r="F1162" s="54" t="s">
        <v>357</v>
      </c>
    </row>
    <row r="1163" spans="1:6" ht="14.25">
      <c r="A1163" s="54">
        <f t="shared" si="28"/>
        <v>9</v>
      </c>
      <c r="B1163" s="54" t="s">
        <v>241</v>
      </c>
      <c r="C1163" s="53">
        <v>40065</v>
      </c>
      <c r="D1163" s="54" t="s">
        <v>247</v>
      </c>
      <c r="E1163" s="54">
        <v>1329</v>
      </c>
      <c r="F1163" s="54" t="s">
        <v>357</v>
      </c>
    </row>
    <row r="1164" spans="1:6" ht="14.25">
      <c r="A1164" s="54">
        <f t="shared" si="28"/>
        <v>9</v>
      </c>
      <c r="B1164" s="54" t="s">
        <v>241</v>
      </c>
      <c r="C1164" s="53">
        <v>40065</v>
      </c>
      <c r="D1164" s="54" t="s">
        <v>247</v>
      </c>
      <c r="E1164" s="54">
        <v>43</v>
      </c>
      <c r="F1164" s="54" t="s">
        <v>356</v>
      </c>
    </row>
    <row r="1165" spans="1:6" ht="14.25">
      <c r="A1165" s="54">
        <f t="shared" si="28"/>
        <v>9</v>
      </c>
      <c r="B1165" s="54" t="s">
        <v>239</v>
      </c>
      <c r="C1165" s="53">
        <v>40066</v>
      </c>
      <c r="D1165" s="54" t="s">
        <v>254</v>
      </c>
      <c r="E1165" s="54">
        <v>150</v>
      </c>
      <c r="F1165" s="54" t="s">
        <v>356</v>
      </c>
    </row>
    <row r="1166" spans="1:6" ht="14.25">
      <c r="A1166" s="54">
        <f t="shared" si="28"/>
        <v>9</v>
      </c>
      <c r="B1166" s="54" t="s">
        <v>239</v>
      </c>
      <c r="C1166" s="53">
        <v>40067</v>
      </c>
      <c r="D1166" s="54" t="s">
        <v>254</v>
      </c>
      <c r="E1166" s="54">
        <v>150</v>
      </c>
      <c r="F1166" s="54" t="s">
        <v>356</v>
      </c>
    </row>
    <row r="1167" spans="1:6" ht="14.25">
      <c r="A1167" s="54">
        <f t="shared" si="28"/>
        <v>9</v>
      </c>
      <c r="B1167" s="54" t="s">
        <v>239</v>
      </c>
      <c r="C1167" s="53">
        <v>40067</v>
      </c>
      <c r="D1167" s="54" t="s">
        <v>240</v>
      </c>
      <c r="E1167" s="54">
        <v>109</v>
      </c>
      <c r="F1167" s="54" t="s">
        <v>357</v>
      </c>
    </row>
    <row r="1168" spans="1:6" ht="14.25">
      <c r="A1168" s="54">
        <f t="shared" si="28"/>
        <v>9</v>
      </c>
      <c r="B1168" s="54" t="s">
        <v>237</v>
      </c>
      <c r="C1168" s="53">
        <v>40067</v>
      </c>
      <c r="D1168" s="54" t="s">
        <v>238</v>
      </c>
      <c r="E1168" s="54">
        <v>25</v>
      </c>
      <c r="F1168" s="54" t="s">
        <v>357</v>
      </c>
    </row>
    <row r="1169" spans="1:6" ht="14.25">
      <c r="A1169" s="54">
        <f t="shared" si="28"/>
        <v>9</v>
      </c>
      <c r="B1169" s="54" t="s">
        <v>239</v>
      </c>
      <c r="C1169" s="53">
        <v>40068</v>
      </c>
      <c r="D1169" s="54" t="s">
        <v>240</v>
      </c>
      <c r="E1169" s="54">
        <v>48</v>
      </c>
      <c r="F1169" s="54" t="s">
        <v>357</v>
      </c>
    </row>
    <row r="1170" spans="1:6" ht="14.25">
      <c r="A1170" s="54">
        <f t="shared" si="28"/>
        <v>9</v>
      </c>
      <c r="B1170" s="54" t="s">
        <v>245</v>
      </c>
      <c r="C1170" s="53">
        <v>40069</v>
      </c>
      <c r="D1170" s="54" t="s">
        <v>246</v>
      </c>
      <c r="E1170" s="54">
        <v>84</v>
      </c>
      <c r="F1170" s="54" t="s">
        <v>357</v>
      </c>
    </row>
    <row r="1171" spans="1:6" ht="14.25">
      <c r="A1171" s="54">
        <f t="shared" si="28"/>
        <v>9</v>
      </c>
      <c r="B1171" s="54" t="s">
        <v>239</v>
      </c>
      <c r="C1171" s="53">
        <v>40070</v>
      </c>
      <c r="D1171" s="54" t="s">
        <v>254</v>
      </c>
      <c r="E1171" s="54">
        <v>102</v>
      </c>
      <c r="F1171" s="54" t="s">
        <v>357</v>
      </c>
    </row>
    <row r="1172" spans="1:6" ht="14.25">
      <c r="A1172" s="54">
        <f t="shared" si="28"/>
        <v>9</v>
      </c>
      <c r="B1172" s="54" t="s">
        <v>239</v>
      </c>
      <c r="C1172" s="53">
        <v>40070</v>
      </c>
      <c r="D1172" s="54" t="s">
        <v>254</v>
      </c>
      <c r="E1172" s="54">
        <v>150</v>
      </c>
      <c r="F1172" s="54" t="s">
        <v>356</v>
      </c>
    </row>
    <row r="1173" spans="1:6" ht="14.25">
      <c r="A1173" s="54">
        <f t="shared" si="28"/>
        <v>9</v>
      </c>
      <c r="B1173" s="54" t="s">
        <v>239</v>
      </c>
      <c r="C1173" s="53">
        <v>40071</v>
      </c>
      <c r="D1173" s="54" t="s">
        <v>254</v>
      </c>
      <c r="E1173" s="54">
        <v>184</v>
      </c>
      <c r="F1173" s="54" t="s">
        <v>356</v>
      </c>
    </row>
    <row r="1174" spans="1:6" ht="14.25">
      <c r="A1174" s="54">
        <f t="shared" si="28"/>
        <v>9</v>
      </c>
      <c r="B1174" s="54" t="s">
        <v>239</v>
      </c>
      <c r="C1174" s="53">
        <v>40071</v>
      </c>
      <c r="D1174" s="54" t="s">
        <v>254</v>
      </c>
      <c r="E1174" s="54">
        <v>111</v>
      </c>
      <c r="F1174" s="54" t="s">
        <v>357</v>
      </c>
    </row>
    <row r="1175" spans="1:6" ht="14.25">
      <c r="A1175" s="54">
        <f t="shared" si="28"/>
        <v>9</v>
      </c>
      <c r="B1175" s="54" t="s">
        <v>243</v>
      </c>
      <c r="C1175" s="53">
        <v>40071</v>
      </c>
      <c r="D1175" s="54" t="s">
        <v>251</v>
      </c>
      <c r="E1175" s="54">
        <v>800</v>
      </c>
      <c r="F1175" s="54" t="s">
        <v>357</v>
      </c>
    </row>
    <row r="1176" spans="1:6" ht="14.25">
      <c r="A1176" s="54">
        <f t="shared" si="28"/>
        <v>9</v>
      </c>
      <c r="B1176" s="54" t="s">
        <v>245</v>
      </c>
      <c r="C1176" s="53">
        <v>40071</v>
      </c>
      <c r="D1176" s="54" t="s">
        <v>246</v>
      </c>
      <c r="E1176" s="54">
        <v>40</v>
      </c>
      <c r="F1176" s="54" t="s">
        <v>357</v>
      </c>
    </row>
    <row r="1177" spans="1:6" ht="14.25">
      <c r="A1177" s="54">
        <f t="shared" si="28"/>
        <v>9</v>
      </c>
      <c r="B1177" s="54" t="s">
        <v>239</v>
      </c>
      <c r="C1177" s="53">
        <v>40071</v>
      </c>
      <c r="D1177" s="54" t="s">
        <v>240</v>
      </c>
      <c r="E1177" s="54">
        <v>529</v>
      </c>
      <c r="F1177" s="54" t="s">
        <v>357</v>
      </c>
    </row>
    <row r="1178" spans="1:6" ht="14.25">
      <c r="A1178" s="54">
        <f t="shared" si="28"/>
        <v>9</v>
      </c>
      <c r="B1178" s="54" t="s">
        <v>245</v>
      </c>
      <c r="C1178" s="53">
        <v>40071</v>
      </c>
      <c r="D1178" s="54" t="s">
        <v>250</v>
      </c>
      <c r="E1178" s="54">
        <v>22500</v>
      </c>
      <c r="F1178" s="54" t="s">
        <v>356</v>
      </c>
    </row>
    <row r="1179" spans="1:6" ht="14.25">
      <c r="A1179" s="54">
        <f t="shared" si="28"/>
        <v>9</v>
      </c>
      <c r="B1179" s="54" t="s">
        <v>239</v>
      </c>
      <c r="C1179" s="53">
        <v>40071</v>
      </c>
      <c r="D1179" s="54" t="s">
        <v>240</v>
      </c>
      <c r="E1179" s="54">
        <v>275</v>
      </c>
      <c r="F1179" s="54" t="s">
        <v>356</v>
      </c>
    </row>
    <row r="1180" spans="1:6" ht="14.25">
      <c r="A1180" s="54">
        <f t="shared" si="28"/>
        <v>9</v>
      </c>
      <c r="B1180" s="54" t="s">
        <v>239</v>
      </c>
      <c r="C1180" s="53">
        <v>40072</v>
      </c>
      <c r="D1180" s="54" t="s">
        <v>254</v>
      </c>
      <c r="E1180" s="54">
        <v>100</v>
      </c>
      <c r="F1180" s="54" t="s">
        <v>357</v>
      </c>
    </row>
    <row r="1181" spans="1:6" ht="14.25">
      <c r="A1181" s="54">
        <f t="shared" si="28"/>
        <v>9</v>
      </c>
      <c r="B1181" s="54" t="s">
        <v>239</v>
      </c>
      <c r="C1181" s="53">
        <v>40072</v>
      </c>
      <c r="D1181" s="54" t="s">
        <v>254</v>
      </c>
      <c r="E1181" s="54">
        <v>150</v>
      </c>
      <c r="F1181" s="54" t="s">
        <v>356</v>
      </c>
    </row>
    <row r="1182" spans="1:6" ht="14.25">
      <c r="A1182" s="54">
        <f t="shared" si="28"/>
        <v>9</v>
      </c>
      <c r="B1182" s="54" t="s">
        <v>239</v>
      </c>
      <c r="C1182" s="53">
        <v>40073</v>
      </c>
      <c r="D1182" s="54" t="s">
        <v>254</v>
      </c>
      <c r="E1182" s="54">
        <v>150</v>
      </c>
      <c r="F1182" s="54" t="s">
        <v>356</v>
      </c>
    </row>
    <row r="1183" spans="1:6" ht="14.25">
      <c r="A1183" s="54">
        <f t="shared" si="28"/>
        <v>9</v>
      </c>
      <c r="B1183" s="54" t="s">
        <v>239</v>
      </c>
      <c r="C1183" s="53">
        <v>40074</v>
      </c>
      <c r="D1183" s="54" t="s">
        <v>254</v>
      </c>
      <c r="E1183" s="54">
        <v>150</v>
      </c>
      <c r="F1183" s="54" t="s">
        <v>356</v>
      </c>
    </row>
    <row r="1184" spans="1:6" ht="14.25">
      <c r="A1184" s="54">
        <f t="shared" si="28"/>
        <v>9</v>
      </c>
      <c r="B1184" s="54" t="s">
        <v>239</v>
      </c>
      <c r="C1184" s="53">
        <v>40074</v>
      </c>
      <c r="D1184" s="54" t="s">
        <v>254</v>
      </c>
      <c r="E1184" s="54">
        <v>99</v>
      </c>
      <c r="F1184" s="54" t="s">
        <v>357</v>
      </c>
    </row>
    <row r="1185" spans="1:15" ht="14.25">
      <c r="A1185" s="54">
        <f t="shared" si="28"/>
        <v>9</v>
      </c>
      <c r="B1185" s="54" t="s">
        <v>241</v>
      </c>
      <c r="C1185" s="53">
        <v>40074</v>
      </c>
      <c r="D1185" s="54" t="s">
        <v>247</v>
      </c>
      <c r="E1185" s="54">
        <v>72</v>
      </c>
      <c r="F1185" s="54" t="s">
        <v>357</v>
      </c>
    </row>
    <row r="1186" spans="1:15" ht="14.25">
      <c r="A1186" s="54">
        <f t="shared" si="28"/>
        <v>9</v>
      </c>
      <c r="B1186" s="54" t="s">
        <v>248</v>
      </c>
      <c r="C1186" s="53">
        <v>40074</v>
      </c>
      <c r="D1186" s="54" t="s">
        <v>260</v>
      </c>
      <c r="E1186" s="54">
        <v>2690</v>
      </c>
      <c r="F1186" s="54" t="s">
        <v>356</v>
      </c>
      <c r="H1186" s="80"/>
      <c r="I1186" s="80"/>
      <c r="J1186" s="80"/>
      <c r="K1186" s="80"/>
      <c r="L1186" s="80"/>
      <c r="M1186" s="80"/>
      <c r="N1186" s="80"/>
      <c r="O1186" s="80"/>
    </row>
    <row r="1187" spans="1:15" ht="14.25">
      <c r="A1187" s="54">
        <f t="shared" si="28"/>
        <v>9</v>
      </c>
      <c r="B1187" s="54" t="s">
        <v>248</v>
      </c>
      <c r="C1187" s="53">
        <v>40074</v>
      </c>
      <c r="D1187" s="54" t="s">
        <v>248</v>
      </c>
      <c r="E1187" s="54">
        <v>380</v>
      </c>
      <c r="F1187" s="54" t="s">
        <v>356</v>
      </c>
    </row>
    <row r="1188" spans="1:15" ht="14.25">
      <c r="A1188" s="54">
        <f t="shared" si="28"/>
        <v>9</v>
      </c>
      <c r="B1188" s="54" t="s">
        <v>245</v>
      </c>
      <c r="C1188" s="53">
        <v>40074</v>
      </c>
      <c r="D1188" s="54" t="s">
        <v>246</v>
      </c>
      <c r="E1188" s="54">
        <v>80</v>
      </c>
      <c r="F1188" s="54" t="s">
        <v>356</v>
      </c>
    </row>
    <row r="1189" spans="1:15" ht="14.25">
      <c r="A1189" s="54">
        <f>MONTH(C1189)</f>
        <v>9</v>
      </c>
      <c r="B1189" s="54" t="s">
        <v>239</v>
      </c>
      <c r="C1189" s="53">
        <v>40076</v>
      </c>
      <c r="D1189" s="54" t="s">
        <v>254</v>
      </c>
      <c r="E1189" s="54">
        <v>500</v>
      </c>
      <c r="F1189" s="54" t="s">
        <v>357</v>
      </c>
    </row>
    <row r="1190" spans="1:15" ht="14.25">
      <c r="A1190" s="54">
        <f>MONTH(C1190)</f>
        <v>9</v>
      </c>
      <c r="B1190" s="54" t="s">
        <v>245</v>
      </c>
      <c r="C1190" s="53">
        <v>40076</v>
      </c>
      <c r="D1190" s="54" t="s">
        <v>246</v>
      </c>
      <c r="E1190" s="54">
        <v>80</v>
      </c>
      <c r="F1190" s="54" t="s">
        <v>357</v>
      </c>
    </row>
    <row r="1191" spans="1:15" ht="14.25">
      <c r="A1191" s="54">
        <f t="shared" ref="A1191:A1254" si="29">MONTH(C1191)</f>
        <v>9</v>
      </c>
      <c r="B1191" s="54" t="s">
        <v>243</v>
      </c>
      <c r="C1191" s="53">
        <v>40076</v>
      </c>
      <c r="D1191" s="54" t="s">
        <v>251</v>
      </c>
      <c r="E1191" s="54">
        <v>299</v>
      </c>
      <c r="F1191" s="54" t="s">
        <v>357</v>
      </c>
    </row>
    <row r="1192" spans="1:15" ht="14.25">
      <c r="A1192" s="54">
        <f t="shared" si="29"/>
        <v>9</v>
      </c>
      <c r="B1192" s="54" t="s">
        <v>248</v>
      </c>
      <c r="C1192" s="53">
        <v>40076</v>
      </c>
      <c r="D1192" s="54" t="s">
        <v>248</v>
      </c>
      <c r="E1192" s="54">
        <v>4500</v>
      </c>
      <c r="F1192" s="54" t="s">
        <v>357</v>
      </c>
    </row>
    <row r="1193" spans="1:15" ht="14.25">
      <c r="A1193" s="54">
        <f t="shared" si="29"/>
        <v>9</v>
      </c>
      <c r="B1193" s="54" t="s">
        <v>248</v>
      </c>
      <c r="C1193" s="53">
        <v>40076</v>
      </c>
      <c r="D1193" s="54" t="s">
        <v>255</v>
      </c>
      <c r="E1193" s="54">
        <v>850</v>
      </c>
      <c r="F1193" s="54" t="s">
        <v>357</v>
      </c>
    </row>
    <row r="1194" spans="1:15" ht="14.25">
      <c r="A1194" s="54">
        <f t="shared" si="29"/>
        <v>9</v>
      </c>
      <c r="B1194" s="54" t="s">
        <v>248</v>
      </c>
      <c r="C1194" s="53">
        <v>40076</v>
      </c>
      <c r="D1194" s="54" t="s">
        <v>248</v>
      </c>
      <c r="E1194" s="54">
        <v>1410</v>
      </c>
      <c r="F1194" s="54" t="s">
        <v>357</v>
      </c>
    </row>
    <row r="1195" spans="1:15" ht="14.25">
      <c r="A1195" s="54">
        <f>MONTH(C1195)</f>
        <v>9</v>
      </c>
      <c r="B1195" s="54" t="s">
        <v>248</v>
      </c>
      <c r="C1195" s="53">
        <v>40076</v>
      </c>
      <c r="D1195" s="54" t="s">
        <v>248</v>
      </c>
      <c r="E1195" s="54">
        <v>1094</v>
      </c>
      <c r="F1195" s="54" t="s">
        <v>357</v>
      </c>
    </row>
    <row r="1196" spans="1:15" ht="14.25">
      <c r="A1196" s="54">
        <f>MONTH(C1196)</f>
        <v>9</v>
      </c>
      <c r="B1196" s="54" t="s">
        <v>248</v>
      </c>
      <c r="C1196" s="53">
        <v>40076</v>
      </c>
      <c r="D1196" s="54" t="s">
        <v>248</v>
      </c>
      <c r="E1196" s="54">
        <v>805</v>
      </c>
      <c r="F1196" s="54" t="s">
        <v>357</v>
      </c>
    </row>
    <row r="1197" spans="1:15" ht="14.25">
      <c r="A1197" s="54">
        <f>MONTH(C1197)</f>
        <v>9</v>
      </c>
      <c r="B1197" s="54" t="s">
        <v>248</v>
      </c>
      <c r="C1197" s="53">
        <v>40076</v>
      </c>
      <c r="D1197" s="54" t="s">
        <v>260</v>
      </c>
      <c r="E1197" s="54">
        <v>1990</v>
      </c>
      <c r="F1197" s="54" t="s">
        <v>357</v>
      </c>
    </row>
    <row r="1198" spans="1:15" ht="14.25">
      <c r="A1198" s="54">
        <f t="shared" si="29"/>
        <v>9</v>
      </c>
      <c r="B1198" s="54" t="s">
        <v>248</v>
      </c>
      <c r="C1198" s="53">
        <v>40076</v>
      </c>
      <c r="D1198" s="54" t="s">
        <v>248</v>
      </c>
      <c r="E1198" s="54">
        <v>175</v>
      </c>
      <c r="F1198" s="54" t="s">
        <v>357</v>
      </c>
    </row>
    <row r="1199" spans="1:15" ht="14.25">
      <c r="A1199" s="54">
        <f t="shared" si="29"/>
        <v>9</v>
      </c>
      <c r="B1199" s="54" t="s">
        <v>248</v>
      </c>
      <c r="C1199" s="53">
        <v>40076</v>
      </c>
      <c r="D1199" s="54" t="s">
        <v>248</v>
      </c>
      <c r="E1199" s="54">
        <v>2980</v>
      </c>
      <c r="F1199" s="54" t="s">
        <v>357</v>
      </c>
    </row>
    <row r="1200" spans="1:15" ht="14.25">
      <c r="A1200" s="54">
        <f t="shared" si="29"/>
        <v>9</v>
      </c>
      <c r="B1200" s="54" t="s">
        <v>248</v>
      </c>
      <c r="C1200" s="53">
        <v>40076</v>
      </c>
      <c r="D1200" s="54" t="s">
        <v>248</v>
      </c>
      <c r="E1200" s="54">
        <v>2440</v>
      </c>
      <c r="F1200" s="54" t="s">
        <v>357</v>
      </c>
    </row>
    <row r="1201" spans="1:15" ht="14.25">
      <c r="A1201" s="54">
        <f t="shared" si="29"/>
        <v>9</v>
      </c>
      <c r="B1201" s="54" t="s">
        <v>243</v>
      </c>
      <c r="C1201" s="53">
        <v>40076</v>
      </c>
      <c r="D1201" s="54" t="s">
        <v>251</v>
      </c>
      <c r="E1201" s="54">
        <v>15</v>
      </c>
      <c r="F1201" s="54" t="s">
        <v>357</v>
      </c>
    </row>
    <row r="1202" spans="1:15" s="80" customFormat="1" ht="14.25">
      <c r="A1202" s="54">
        <f t="shared" si="29"/>
        <v>9</v>
      </c>
      <c r="B1202" s="54" t="s">
        <v>243</v>
      </c>
      <c r="C1202" s="53">
        <v>40076</v>
      </c>
      <c r="D1202" s="54" t="s">
        <v>244</v>
      </c>
      <c r="E1202" s="54">
        <v>500</v>
      </c>
      <c r="F1202" s="54" t="s">
        <v>356</v>
      </c>
      <c r="H1202" s="55"/>
      <c r="I1202" s="55"/>
      <c r="J1202" s="55"/>
      <c r="K1202" s="55"/>
      <c r="L1202" s="55"/>
      <c r="M1202" s="55"/>
      <c r="N1202" s="55"/>
      <c r="O1202" s="55"/>
    </row>
    <row r="1203" spans="1:15" ht="14.25">
      <c r="A1203" s="54">
        <f t="shared" si="29"/>
        <v>9</v>
      </c>
      <c r="B1203" s="54" t="s">
        <v>239</v>
      </c>
      <c r="C1203" s="53">
        <v>40077</v>
      </c>
      <c r="D1203" s="54" t="s">
        <v>254</v>
      </c>
      <c r="E1203" s="54">
        <v>110</v>
      </c>
      <c r="F1203" s="54" t="s">
        <v>357</v>
      </c>
    </row>
    <row r="1204" spans="1:15" ht="14.25">
      <c r="A1204" s="54">
        <f t="shared" si="29"/>
        <v>9</v>
      </c>
      <c r="B1204" s="54" t="s">
        <v>239</v>
      </c>
      <c r="C1204" s="53">
        <v>40077</v>
      </c>
      <c r="D1204" s="54" t="s">
        <v>254</v>
      </c>
      <c r="E1204" s="54">
        <v>156</v>
      </c>
      <c r="F1204" s="54" t="s">
        <v>356</v>
      </c>
      <c r="H1204" s="80"/>
      <c r="I1204" s="80"/>
      <c r="J1204" s="80"/>
      <c r="K1204" s="80"/>
      <c r="L1204" s="80"/>
      <c r="M1204" s="80"/>
      <c r="N1204" s="80"/>
      <c r="O1204" s="80"/>
    </row>
    <row r="1205" spans="1:15" ht="14.25">
      <c r="A1205" s="54">
        <f t="shared" si="29"/>
        <v>9</v>
      </c>
      <c r="B1205" s="54" t="s">
        <v>239</v>
      </c>
      <c r="C1205" s="53">
        <v>40077</v>
      </c>
      <c r="D1205" s="54" t="s">
        <v>240</v>
      </c>
      <c r="E1205" s="54">
        <v>40</v>
      </c>
      <c r="F1205" s="54" t="s">
        <v>357</v>
      </c>
      <c r="H1205" s="80"/>
      <c r="I1205" s="80"/>
      <c r="J1205" s="80"/>
      <c r="K1205" s="80"/>
      <c r="L1205" s="80"/>
      <c r="M1205" s="80"/>
      <c r="N1205" s="80"/>
      <c r="O1205" s="80"/>
    </row>
    <row r="1206" spans="1:15" ht="14.25">
      <c r="A1206" s="54">
        <f>MONTH(C1206)</f>
        <v>9</v>
      </c>
      <c r="B1206" s="54" t="s">
        <v>239</v>
      </c>
      <c r="C1206" s="53">
        <v>40077</v>
      </c>
      <c r="D1206" s="54" t="s">
        <v>240</v>
      </c>
      <c r="E1206" s="54">
        <v>43</v>
      </c>
      <c r="F1206" s="54" t="s">
        <v>356</v>
      </c>
    </row>
    <row r="1207" spans="1:15" ht="14.25">
      <c r="A1207" s="54">
        <f>MONTH(C1207)</f>
        <v>9</v>
      </c>
      <c r="B1207" s="54" t="s">
        <v>239</v>
      </c>
      <c r="C1207" s="53">
        <v>40077</v>
      </c>
      <c r="D1207" s="54" t="s">
        <v>240</v>
      </c>
      <c r="E1207" s="54">
        <v>51</v>
      </c>
      <c r="F1207" s="54" t="s">
        <v>356</v>
      </c>
    </row>
    <row r="1208" spans="1:15" ht="14.25">
      <c r="A1208" s="54">
        <f>MONTH(C1208)</f>
        <v>9</v>
      </c>
      <c r="B1208" s="54" t="s">
        <v>239</v>
      </c>
      <c r="C1208" s="53">
        <v>40077</v>
      </c>
      <c r="D1208" s="54" t="s">
        <v>240</v>
      </c>
      <c r="E1208" s="54">
        <v>19</v>
      </c>
      <c r="F1208" s="54" t="s">
        <v>356</v>
      </c>
    </row>
    <row r="1209" spans="1:15" ht="14.25">
      <c r="A1209" s="54">
        <f>MONTH(C1209)</f>
        <v>9</v>
      </c>
      <c r="B1209" s="54" t="s">
        <v>239</v>
      </c>
      <c r="C1209" s="53">
        <v>40077</v>
      </c>
      <c r="D1209" s="54" t="s">
        <v>240</v>
      </c>
      <c r="E1209" s="54">
        <v>36</v>
      </c>
      <c r="F1209" s="54" t="s">
        <v>356</v>
      </c>
    </row>
    <row r="1210" spans="1:15" ht="14.25">
      <c r="A1210" s="54">
        <f t="shared" si="29"/>
        <v>9</v>
      </c>
      <c r="B1210" s="54" t="s">
        <v>239</v>
      </c>
      <c r="C1210" s="53">
        <v>40078</v>
      </c>
      <c r="D1210" s="54" t="s">
        <v>254</v>
      </c>
      <c r="E1210" s="54">
        <v>113</v>
      </c>
      <c r="F1210" s="54" t="s">
        <v>357</v>
      </c>
    </row>
    <row r="1211" spans="1:15" ht="14.25">
      <c r="A1211" s="54">
        <f t="shared" si="29"/>
        <v>9</v>
      </c>
      <c r="B1211" s="54" t="s">
        <v>239</v>
      </c>
      <c r="C1211" s="53">
        <v>40078</v>
      </c>
      <c r="D1211" s="54" t="s">
        <v>254</v>
      </c>
      <c r="E1211" s="54">
        <v>163</v>
      </c>
      <c r="F1211" s="54" t="s">
        <v>356</v>
      </c>
    </row>
    <row r="1212" spans="1:15" ht="14.25">
      <c r="A1212" s="54">
        <f t="shared" si="29"/>
        <v>9</v>
      </c>
      <c r="B1212" s="54" t="s">
        <v>239</v>
      </c>
      <c r="C1212" s="53">
        <v>40079</v>
      </c>
      <c r="D1212" s="54" t="s">
        <v>254</v>
      </c>
      <c r="E1212" s="54">
        <v>127</v>
      </c>
      <c r="F1212" s="54" t="s">
        <v>357</v>
      </c>
    </row>
    <row r="1213" spans="1:15" ht="14.25">
      <c r="A1213" s="54">
        <f t="shared" si="29"/>
        <v>9</v>
      </c>
      <c r="B1213" s="54" t="s">
        <v>239</v>
      </c>
      <c r="C1213" s="53">
        <v>40079</v>
      </c>
      <c r="D1213" s="54" t="s">
        <v>254</v>
      </c>
      <c r="E1213" s="54">
        <v>150</v>
      </c>
      <c r="F1213" s="54" t="s">
        <v>356</v>
      </c>
    </row>
    <row r="1214" spans="1:15" ht="14.25">
      <c r="A1214" s="54">
        <f>MONTH(C1214)</f>
        <v>9</v>
      </c>
      <c r="B1214" s="54" t="s">
        <v>249</v>
      </c>
      <c r="C1214" s="53">
        <v>40079</v>
      </c>
      <c r="D1214" s="54" t="s">
        <v>249</v>
      </c>
      <c r="E1214" s="54">
        <v>300</v>
      </c>
      <c r="F1214" s="54" t="s">
        <v>356</v>
      </c>
    </row>
    <row r="1215" spans="1:15" ht="14.25">
      <c r="A1215" s="54">
        <f t="shared" si="29"/>
        <v>9</v>
      </c>
      <c r="B1215" s="54" t="s">
        <v>245</v>
      </c>
      <c r="C1215" s="53">
        <v>40080</v>
      </c>
      <c r="D1215" s="54" t="s">
        <v>246</v>
      </c>
      <c r="E1215" s="54">
        <v>980</v>
      </c>
      <c r="F1215" s="54" t="s">
        <v>357</v>
      </c>
    </row>
    <row r="1216" spans="1:15" ht="14.25">
      <c r="A1216" s="54">
        <f t="shared" si="29"/>
        <v>9</v>
      </c>
      <c r="B1216" s="54" t="s">
        <v>239</v>
      </c>
      <c r="C1216" s="53">
        <v>40080</v>
      </c>
      <c r="D1216" s="54" t="s">
        <v>254</v>
      </c>
      <c r="E1216" s="54">
        <v>298</v>
      </c>
      <c r="F1216" s="54" t="s">
        <v>356</v>
      </c>
    </row>
    <row r="1217" spans="1:15" ht="14.25">
      <c r="A1217" s="54">
        <f t="shared" si="29"/>
        <v>9</v>
      </c>
      <c r="B1217" s="54" t="s">
        <v>245</v>
      </c>
      <c r="C1217" s="53">
        <v>40080</v>
      </c>
      <c r="D1217" s="54" t="s">
        <v>246</v>
      </c>
      <c r="E1217" s="54">
        <v>882</v>
      </c>
      <c r="F1217" s="54" t="s">
        <v>356</v>
      </c>
    </row>
    <row r="1218" spans="1:15" ht="14.25">
      <c r="A1218" s="54">
        <f t="shared" si="29"/>
        <v>9</v>
      </c>
      <c r="B1218" s="54" t="s">
        <v>239</v>
      </c>
      <c r="C1218" s="53">
        <v>40081</v>
      </c>
      <c r="D1218" s="54" t="s">
        <v>254</v>
      </c>
      <c r="E1218" s="54">
        <v>110</v>
      </c>
      <c r="F1218" s="54" t="s">
        <v>357</v>
      </c>
    </row>
    <row r="1219" spans="1:15" ht="14.25">
      <c r="A1219" s="54">
        <f t="shared" si="29"/>
        <v>9</v>
      </c>
      <c r="B1219" s="54" t="s">
        <v>239</v>
      </c>
      <c r="C1219" s="53">
        <v>40081</v>
      </c>
      <c r="D1219" s="54" t="s">
        <v>254</v>
      </c>
      <c r="E1219" s="54">
        <v>150</v>
      </c>
      <c r="F1219" s="54" t="s">
        <v>356</v>
      </c>
    </row>
    <row r="1220" spans="1:15" s="80" customFormat="1" ht="14.25">
      <c r="A1220" s="54">
        <f t="shared" si="29"/>
        <v>9</v>
      </c>
      <c r="B1220" s="54" t="s">
        <v>243</v>
      </c>
      <c r="C1220" s="53">
        <v>40082</v>
      </c>
      <c r="D1220" s="54" t="s">
        <v>244</v>
      </c>
      <c r="E1220" s="54">
        <v>1500</v>
      </c>
      <c r="F1220" s="54" t="s">
        <v>356</v>
      </c>
      <c r="H1220" s="55"/>
      <c r="I1220" s="55"/>
      <c r="J1220" s="55"/>
      <c r="K1220" s="55"/>
      <c r="L1220" s="55"/>
      <c r="M1220" s="55"/>
      <c r="N1220" s="55"/>
      <c r="O1220" s="55"/>
    </row>
    <row r="1221" spans="1:15" s="80" customFormat="1" ht="14.25">
      <c r="A1221" s="54">
        <f t="shared" si="29"/>
        <v>9</v>
      </c>
      <c r="B1221" s="54" t="s">
        <v>249</v>
      </c>
      <c r="C1221" s="53">
        <v>40083</v>
      </c>
      <c r="D1221" s="54" t="s">
        <v>249</v>
      </c>
      <c r="E1221" s="54">
        <v>500</v>
      </c>
      <c r="F1221" s="54" t="s">
        <v>356</v>
      </c>
      <c r="H1221" s="55"/>
      <c r="I1221" s="55"/>
      <c r="J1221" s="55"/>
      <c r="K1221" s="55"/>
      <c r="L1221" s="55"/>
      <c r="M1221" s="55"/>
      <c r="N1221" s="55"/>
      <c r="O1221" s="55"/>
    </row>
    <row r="1222" spans="1:15" ht="14.25">
      <c r="A1222" s="54">
        <f t="shared" si="29"/>
        <v>9</v>
      </c>
      <c r="B1222" s="54" t="s">
        <v>239</v>
      </c>
      <c r="C1222" s="53">
        <v>40084</v>
      </c>
      <c r="D1222" s="54" t="s">
        <v>254</v>
      </c>
      <c r="E1222" s="54">
        <v>127</v>
      </c>
      <c r="F1222" s="54" t="s">
        <v>357</v>
      </c>
    </row>
    <row r="1223" spans="1:15" ht="14.25">
      <c r="A1223" s="54">
        <f t="shared" si="29"/>
        <v>9</v>
      </c>
      <c r="B1223" s="54" t="s">
        <v>239</v>
      </c>
      <c r="C1223" s="53">
        <v>40084</v>
      </c>
      <c r="D1223" s="54" t="s">
        <v>254</v>
      </c>
      <c r="E1223" s="54">
        <v>150</v>
      </c>
      <c r="F1223" s="54" t="s">
        <v>356</v>
      </c>
    </row>
    <row r="1224" spans="1:15" ht="14.25">
      <c r="A1224" s="54">
        <f t="shared" si="29"/>
        <v>9</v>
      </c>
      <c r="B1224" s="54" t="s">
        <v>241</v>
      </c>
      <c r="C1224" s="53">
        <v>40084</v>
      </c>
      <c r="D1224" s="54" t="s">
        <v>247</v>
      </c>
      <c r="E1224" s="54">
        <v>258</v>
      </c>
      <c r="F1224" s="54" t="s">
        <v>357</v>
      </c>
    </row>
    <row r="1225" spans="1:15" ht="14.25">
      <c r="A1225" s="54">
        <f t="shared" si="29"/>
        <v>9</v>
      </c>
      <c r="B1225" s="54" t="s">
        <v>239</v>
      </c>
      <c r="C1225" s="53">
        <v>40084</v>
      </c>
      <c r="D1225" s="54" t="s">
        <v>240</v>
      </c>
      <c r="E1225" s="54">
        <v>146</v>
      </c>
      <c r="F1225" s="54" t="s">
        <v>356</v>
      </c>
    </row>
    <row r="1226" spans="1:15" ht="14.25">
      <c r="A1226" s="54">
        <f t="shared" si="29"/>
        <v>9</v>
      </c>
      <c r="B1226" s="54" t="s">
        <v>239</v>
      </c>
      <c r="C1226" s="53">
        <v>40085</v>
      </c>
      <c r="D1226" s="54" t="s">
        <v>254</v>
      </c>
      <c r="E1226" s="54">
        <v>223</v>
      </c>
      <c r="F1226" s="54" t="s">
        <v>356</v>
      </c>
    </row>
    <row r="1227" spans="1:15" ht="14.25">
      <c r="A1227" s="54">
        <f t="shared" si="29"/>
        <v>10</v>
      </c>
      <c r="B1227" s="54" t="s">
        <v>237</v>
      </c>
      <c r="C1227" s="53">
        <v>40087</v>
      </c>
      <c r="D1227" s="54" t="s">
        <v>256</v>
      </c>
      <c r="E1227" s="54">
        <v>300</v>
      </c>
      <c r="F1227" s="54" t="s">
        <v>357</v>
      </c>
    </row>
    <row r="1228" spans="1:15" ht="14.25">
      <c r="A1228" s="54">
        <f t="shared" si="29"/>
        <v>9</v>
      </c>
      <c r="B1228" s="54" t="s">
        <v>239</v>
      </c>
      <c r="C1228" s="53">
        <v>40086</v>
      </c>
      <c r="D1228" s="54" t="s">
        <v>254</v>
      </c>
      <c r="E1228" s="54">
        <v>183</v>
      </c>
      <c r="F1228" s="54" t="s">
        <v>356</v>
      </c>
    </row>
    <row r="1229" spans="1:15" ht="14.25">
      <c r="A1229" s="54">
        <f t="shared" si="29"/>
        <v>9</v>
      </c>
      <c r="B1229" s="54" t="s">
        <v>239</v>
      </c>
      <c r="C1229" s="53">
        <v>40086</v>
      </c>
      <c r="D1229" s="54" t="s">
        <v>254</v>
      </c>
      <c r="E1229" s="54">
        <v>95</v>
      </c>
      <c r="F1229" s="54" t="s">
        <v>357</v>
      </c>
    </row>
    <row r="1230" spans="1:15" ht="14.25">
      <c r="A1230" s="54">
        <f t="shared" si="29"/>
        <v>9</v>
      </c>
      <c r="B1230" s="54" t="s">
        <v>245</v>
      </c>
      <c r="C1230" s="53">
        <v>40086</v>
      </c>
      <c r="D1230" s="54" t="s">
        <v>246</v>
      </c>
      <c r="E1230" s="54">
        <v>255</v>
      </c>
      <c r="F1230" s="54" t="s">
        <v>357</v>
      </c>
    </row>
    <row r="1231" spans="1:15" ht="14.25">
      <c r="A1231" s="54">
        <f t="shared" si="29"/>
        <v>10</v>
      </c>
      <c r="B1231" s="54" t="s">
        <v>239</v>
      </c>
      <c r="C1231" s="53">
        <v>40087</v>
      </c>
      <c r="D1231" s="54" t="s">
        <v>254</v>
      </c>
      <c r="E1231" s="54">
        <v>114</v>
      </c>
      <c r="F1231" s="54" t="s">
        <v>357</v>
      </c>
    </row>
    <row r="1232" spans="1:15" ht="14.25">
      <c r="A1232" s="54">
        <f t="shared" si="29"/>
        <v>10</v>
      </c>
      <c r="B1232" s="54" t="s">
        <v>239</v>
      </c>
      <c r="C1232" s="53">
        <v>40087</v>
      </c>
      <c r="D1232" s="54" t="s">
        <v>254</v>
      </c>
      <c r="E1232" s="54">
        <v>150</v>
      </c>
      <c r="F1232" s="54" t="s">
        <v>356</v>
      </c>
    </row>
    <row r="1233" spans="1:15" ht="14.25">
      <c r="A1233" s="54">
        <f t="shared" si="29"/>
        <v>10</v>
      </c>
      <c r="B1233" s="54" t="s">
        <v>243</v>
      </c>
      <c r="C1233" s="53">
        <v>40087</v>
      </c>
      <c r="D1233" s="54" t="s">
        <v>244</v>
      </c>
      <c r="E1233" s="54">
        <v>500</v>
      </c>
      <c r="F1233" s="54" t="s">
        <v>357</v>
      </c>
    </row>
    <row r="1234" spans="1:15" ht="14.25">
      <c r="A1234" s="54">
        <f t="shared" si="29"/>
        <v>10</v>
      </c>
      <c r="B1234" s="54" t="s">
        <v>239</v>
      </c>
      <c r="C1234" s="53">
        <v>40088</v>
      </c>
      <c r="D1234" s="54" t="s">
        <v>254</v>
      </c>
      <c r="E1234" s="54">
        <v>150</v>
      </c>
      <c r="F1234" s="54" t="s">
        <v>356</v>
      </c>
    </row>
    <row r="1235" spans="1:15" ht="14.25">
      <c r="A1235" s="54">
        <f t="shared" si="29"/>
        <v>10</v>
      </c>
      <c r="B1235" s="54" t="s">
        <v>249</v>
      </c>
      <c r="C1235" s="53">
        <v>40088</v>
      </c>
      <c r="D1235" s="54" t="s">
        <v>249</v>
      </c>
      <c r="E1235" s="54">
        <v>500</v>
      </c>
      <c r="F1235" s="54" t="s">
        <v>356</v>
      </c>
    </row>
    <row r="1236" spans="1:15" ht="14.25">
      <c r="A1236" s="54">
        <f t="shared" si="29"/>
        <v>10</v>
      </c>
      <c r="B1236" s="54" t="s">
        <v>245</v>
      </c>
      <c r="C1236" s="53">
        <v>40088</v>
      </c>
      <c r="D1236" s="54" t="s">
        <v>253</v>
      </c>
      <c r="E1236" s="54">
        <v>310</v>
      </c>
      <c r="F1236" s="54" t="s">
        <v>356</v>
      </c>
    </row>
    <row r="1237" spans="1:15" ht="14.25">
      <c r="A1237" s="54">
        <f t="shared" si="29"/>
        <v>10</v>
      </c>
      <c r="B1237" s="54" t="s">
        <v>239</v>
      </c>
      <c r="C1237" s="53">
        <v>40088</v>
      </c>
      <c r="D1237" s="54" t="s">
        <v>240</v>
      </c>
      <c r="E1237" s="54">
        <v>274</v>
      </c>
      <c r="F1237" s="54" t="s">
        <v>356</v>
      </c>
    </row>
    <row r="1238" spans="1:15" ht="14.25">
      <c r="A1238" s="54">
        <f t="shared" si="29"/>
        <v>10</v>
      </c>
      <c r="B1238" s="54" t="s">
        <v>239</v>
      </c>
      <c r="C1238" s="53">
        <v>40088</v>
      </c>
      <c r="D1238" s="54" t="s">
        <v>240</v>
      </c>
      <c r="E1238" s="54">
        <v>43</v>
      </c>
      <c r="F1238" s="54" t="s">
        <v>356</v>
      </c>
    </row>
    <row r="1239" spans="1:15" ht="14.25">
      <c r="A1239" s="54">
        <f t="shared" si="29"/>
        <v>10</v>
      </c>
      <c r="B1239" s="54" t="s">
        <v>239</v>
      </c>
      <c r="C1239" s="53">
        <v>40088</v>
      </c>
      <c r="D1239" s="54" t="s">
        <v>240</v>
      </c>
      <c r="E1239" s="54">
        <v>115</v>
      </c>
      <c r="F1239" s="54" t="s">
        <v>356</v>
      </c>
    </row>
    <row r="1240" spans="1:15" ht="14.25">
      <c r="A1240" s="54">
        <f t="shared" si="29"/>
        <v>10</v>
      </c>
      <c r="B1240" s="54" t="s">
        <v>239</v>
      </c>
      <c r="C1240" s="53">
        <v>40088</v>
      </c>
      <c r="D1240" s="54" t="s">
        <v>240</v>
      </c>
      <c r="E1240" s="54">
        <v>84</v>
      </c>
      <c r="F1240" s="54" t="s">
        <v>356</v>
      </c>
      <c r="H1240" s="80"/>
      <c r="I1240" s="80"/>
      <c r="J1240" s="80"/>
      <c r="K1240" s="80"/>
      <c r="L1240" s="80"/>
      <c r="M1240" s="80"/>
      <c r="N1240" s="80"/>
      <c r="O1240" s="80"/>
    </row>
    <row r="1241" spans="1:15" ht="14.25">
      <c r="A1241" s="54">
        <f t="shared" si="29"/>
        <v>10</v>
      </c>
      <c r="B1241" s="54" t="s">
        <v>239</v>
      </c>
      <c r="C1241" s="53">
        <v>40088</v>
      </c>
      <c r="D1241" s="54" t="s">
        <v>240</v>
      </c>
      <c r="E1241" s="54">
        <v>338</v>
      </c>
      <c r="F1241" s="54" t="s">
        <v>356</v>
      </c>
      <c r="H1241" s="80"/>
      <c r="I1241" s="80"/>
      <c r="J1241" s="80"/>
      <c r="K1241" s="80"/>
      <c r="L1241" s="80"/>
      <c r="M1241" s="80"/>
      <c r="N1241" s="80"/>
      <c r="O1241" s="80"/>
    </row>
    <row r="1242" spans="1:15" ht="14.25">
      <c r="A1242" s="54">
        <f t="shared" si="29"/>
        <v>10</v>
      </c>
      <c r="B1242" s="54" t="s">
        <v>239</v>
      </c>
      <c r="C1242" s="53">
        <v>40088</v>
      </c>
      <c r="D1242" s="54" t="s">
        <v>240</v>
      </c>
      <c r="E1242" s="54">
        <v>35</v>
      </c>
      <c r="F1242" s="54" t="s">
        <v>356</v>
      </c>
      <c r="H1242" s="80"/>
      <c r="I1242" s="80"/>
      <c r="J1242" s="80"/>
      <c r="K1242" s="80"/>
      <c r="L1242" s="80"/>
      <c r="M1242" s="80"/>
      <c r="N1242" s="80"/>
      <c r="O1242" s="80"/>
    </row>
    <row r="1243" spans="1:15" ht="14.25">
      <c r="A1243" s="54">
        <f t="shared" si="29"/>
        <v>10</v>
      </c>
      <c r="B1243" s="54" t="s">
        <v>239</v>
      </c>
      <c r="C1243" s="53">
        <v>40088</v>
      </c>
      <c r="D1243" s="54" t="s">
        <v>240</v>
      </c>
      <c r="E1243" s="54">
        <v>38</v>
      </c>
      <c r="F1243" s="54" t="s">
        <v>356</v>
      </c>
      <c r="H1243" s="80"/>
      <c r="I1243" s="80"/>
      <c r="J1243" s="80"/>
      <c r="K1243" s="80"/>
      <c r="L1243" s="80"/>
      <c r="M1243" s="80"/>
      <c r="N1243" s="80"/>
      <c r="O1243" s="80"/>
    </row>
    <row r="1244" spans="1:15" ht="14.25">
      <c r="A1244" s="54">
        <f t="shared" si="29"/>
        <v>10</v>
      </c>
      <c r="B1244" s="54" t="s">
        <v>245</v>
      </c>
      <c r="C1244" s="53">
        <v>40089</v>
      </c>
      <c r="D1244" s="54" t="s">
        <v>253</v>
      </c>
      <c r="E1244" s="54">
        <v>500</v>
      </c>
      <c r="F1244" s="54" t="s">
        <v>356</v>
      </c>
      <c r="H1244" s="80"/>
      <c r="I1244" s="80"/>
      <c r="J1244" s="80"/>
      <c r="K1244" s="80"/>
      <c r="L1244" s="80"/>
      <c r="M1244" s="80"/>
      <c r="N1244" s="80"/>
      <c r="O1244" s="80"/>
    </row>
    <row r="1245" spans="1:15" ht="14.25">
      <c r="A1245" s="54">
        <f t="shared" si="29"/>
        <v>10</v>
      </c>
      <c r="B1245" s="54" t="s">
        <v>245</v>
      </c>
      <c r="C1245" s="53">
        <v>40089</v>
      </c>
      <c r="D1245" s="54" t="s">
        <v>246</v>
      </c>
      <c r="E1245" s="54">
        <v>84</v>
      </c>
      <c r="F1245" s="54" t="s">
        <v>357</v>
      </c>
      <c r="H1245" s="80"/>
      <c r="I1245" s="80"/>
      <c r="J1245" s="80"/>
      <c r="K1245" s="80"/>
      <c r="L1245" s="80"/>
      <c r="M1245" s="80"/>
      <c r="N1245" s="80"/>
      <c r="O1245" s="80"/>
    </row>
    <row r="1246" spans="1:15" ht="14.25">
      <c r="A1246" s="54">
        <f t="shared" si="29"/>
        <v>10</v>
      </c>
      <c r="B1246" s="54" t="s">
        <v>239</v>
      </c>
      <c r="C1246" s="53">
        <v>40090</v>
      </c>
      <c r="D1246" s="54" t="s">
        <v>240</v>
      </c>
      <c r="E1246" s="54">
        <v>1500</v>
      </c>
      <c r="F1246" s="54" t="s">
        <v>356</v>
      </c>
      <c r="H1246" s="80"/>
      <c r="I1246" s="80"/>
      <c r="J1246" s="80"/>
      <c r="K1246" s="80"/>
      <c r="L1246" s="80"/>
      <c r="M1246" s="80"/>
      <c r="N1246" s="80"/>
      <c r="O1246" s="80"/>
    </row>
    <row r="1247" spans="1:15" ht="14.25">
      <c r="A1247" s="54">
        <f t="shared" si="29"/>
        <v>10</v>
      </c>
      <c r="B1247" s="54" t="s">
        <v>249</v>
      </c>
      <c r="C1247" s="53">
        <v>40090</v>
      </c>
      <c r="D1247" s="54" t="s">
        <v>249</v>
      </c>
      <c r="E1247" s="54">
        <v>1500</v>
      </c>
      <c r="F1247" s="54" t="s">
        <v>356</v>
      </c>
      <c r="H1247" s="80"/>
      <c r="I1247" s="80"/>
      <c r="J1247" s="80"/>
      <c r="K1247" s="80"/>
      <c r="L1247" s="80"/>
      <c r="M1247" s="80"/>
      <c r="N1247" s="80"/>
      <c r="O1247" s="80"/>
    </row>
    <row r="1248" spans="1:15" ht="14.25">
      <c r="A1248" s="54">
        <f t="shared" si="29"/>
        <v>10</v>
      </c>
      <c r="B1248" s="54" t="s">
        <v>239</v>
      </c>
      <c r="C1248" s="53">
        <v>40091</v>
      </c>
      <c r="D1248" s="54" t="s">
        <v>254</v>
      </c>
      <c r="E1248" s="54">
        <v>121</v>
      </c>
      <c r="F1248" s="54" t="s">
        <v>357</v>
      </c>
      <c r="H1248" s="80"/>
      <c r="I1248" s="80"/>
      <c r="J1248" s="80"/>
      <c r="K1248" s="80"/>
      <c r="L1248" s="80"/>
      <c r="M1248" s="80"/>
      <c r="N1248" s="80"/>
      <c r="O1248" s="80"/>
    </row>
    <row r="1249" spans="1:15" ht="14.25">
      <c r="A1249" s="54">
        <f>MONTH(C1249)</f>
        <v>10</v>
      </c>
      <c r="B1249" s="54" t="s">
        <v>239</v>
      </c>
      <c r="C1249" s="53">
        <v>40091</v>
      </c>
      <c r="D1249" s="54" t="s">
        <v>254</v>
      </c>
      <c r="E1249" s="54">
        <v>210</v>
      </c>
      <c r="F1249" s="54" t="s">
        <v>356</v>
      </c>
      <c r="H1249" s="80"/>
      <c r="I1249" s="80"/>
      <c r="J1249" s="80"/>
      <c r="K1249" s="80"/>
      <c r="L1249" s="80"/>
      <c r="M1249" s="80"/>
      <c r="N1249" s="80"/>
      <c r="O1249" s="80"/>
    </row>
    <row r="1250" spans="1:15" ht="14.25">
      <c r="A1250" s="54">
        <f>MONTH(C1250)</f>
        <v>10</v>
      </c>
      <c r="B1250" s="54" t="s">
        <v>241</v>
      </c>
      <c r="C1250" s="53">
        <v>40091</v>
      </c>
      <c r="D1250" s="54" t="s">
        <v>247</v>
      </c>
      <c r="E1250" s="54">
        <v>75</v>
      </c>
      <c r="F1250" s="54" t="s">
        <v>357</v>
      </c>
      <c r="H1250" s="80"/>
      <c r="I1250" s="80"/>
      <c r="J1250" s="80"/>
      <c r="K1250" s="80"/>
      <c r="L1250" s="80"/>
      <c r="M1250" s="80"/>
      <c r="N1250" s="80"/>
      <c r="O1250" s="80"/>
    </row>
    <row r="1251" spans="1:15" ht="14.25">
      <c r="A1251" s="54">
        <f>MONTH(C1251)</f>
        <v>10</v>
      </c>
      <c r="B1251" s="54" t="s">
        <v>239</v>
      </c>
      <c r="C1251" s="53">
        <v>40092</v>
      </c>
      <c r="D1251" s="54" t="s">
        <v>240</v>
      </c>
      <c r="E1251" s="54">
        <v>55</v>
      </c>
      <c r="F1251" s="54" t="s">
        <v>357</v>
      </c>
      <c r="H1251" s="80"/>
      <c r="I1251" s="80"/>
      <c r="J1251" s="80"/>
      <c r="K1251" s="80"/>
      <c r="L1251" s="80"/>
      <c r="M1251" s="80"/>
      <c r="N1251" s="80"/>
      <c r="O1251" s="80"/>
    </row>
    <row r="1252" spans="1:15" ht="14.25">
      <c r="A1252" s="54">
        <f>MONTH(C1252)</f>
        <v>10</v>
      </c>
      <c r="B1252" s="54" t="s">
        <v>239</v>
      </c>
      <c r="C1252" s="53">
        <v>40092</v>
      </c>
      <c r="D1252" s="54" t="s">
        <v>254</v>
      </c>
      <c r="E1252" s="54">
        <v>120</v>
      </c>
      <c r="F1252" s="54" t="s">
        <v>357</v>
      </c>
      <c r="H1252" s="80"/>
      <c r="I1252" s="80"/>
      <c r="J1252" s="80"/>
      <c r="K1252" s="80"/>
      <c r="L1252" s="80"/>
      <c r="M1252" s="80"/>
      <c r="N1252" s="80"/>
      <c r="O1252" s="80"/>
    </row>
    <row r="1253" spans="1:15" ht="14.25">
      <c r="A1253" s="54">
        <f t="shared" si="29"/>
        <v>10</v>
      </c>
      <c r="B1253" s="54" t="s">
        <v>239</v>
      </c>
      <c r="C1253" s="53">
        <v>40092</v>
      </c>
      <c r="D1253" s="54" t="s">
        <v>254</v>
      </c>
      <c r="E1253" s="54">
        <v>205</v>
      </c>
      <c r="F1253" s="54" t="s">
        <v>356</v>
      </c>
      <c r="H1253" s="80"/>
      <c r="I1253" s="80"/>
      <c r="J1253" s="80"/>
      <c r="K1253" s="80"/>
      <c r="L1253" s="80"/>
      <c r="M1253" s="80"/>
      <c r="N1253" s="80"/>
      <c r="O1253" s="80"/>
    </row>
    <row r="1254" spans="1:15" ht="14.25">
      <c r="A1254" s="54">
        <f t="shared" si="29"/>
        <v>10</v>
      </c>
      <c r="B1254" s="54" t="s">
        <v>239</v>
      </c>
      <c r="C1254" s="53">
        <v>40093</v>
      </c>
      <c r="D1254" s="54" t="s">
        <v>254</v>
      </c>
      <c r="E1254" s="54">
        <v>131</v>
      </c>
      <c r="F1254" s="54" t="s">
        <v>357</v>
      </c>
      <c r="H1254" s="80"/>
      <c r="I1254" s="80"/>
      <c r="J1254" s="80"/>
      <c r="K1254" s="80"/>
      <c r="L1254" s="80"/>
      <c r="M1254" s="80"/>
      <c r="N1254" s="80"/>
      <c r="O1254" s="80"/>
    </row>
    <row r="1255" spans="1:15" ht="14.25">
      <c r="A1255" s="54">
        <f t="shared" ref="A1255:A1294" si="30">MONTH(C1255)</f>
        <v>10</v>
      </c>
      <c r="B1255" s="54" t="s">
        <v>239</v>
      </c>
      <c r="C1255" s="53">
        <v>40093</v>
      </c>
      <c r="D1255" s="54" t="s">
        <v>254</v>
      </c>
      <c r="E1255" s="54">
        <v>166</v>
      </c>
      <c r="F1255" s="54" t="s">
        <v>356</v>
      </c>
      <c r="H1255" s="80"/>
      <c r="I1255" s="80"/>
      <c r="J1255" s="80"/>
      <c r="K1255" s="80"/>
      <c r="L1255" s="80"/>
      <c r="M1255" s="80"/>
      <c r="N1255" s="80"/>
      <c r="O1255" s="80"/>
    </row>
    <row r="1256" spans="1:15" s="80" customFormat="1" ht="14.25">
      <c r="A1256" s="54">
        <f t="shared" si="30"/>
        <v>10</v>
      </c>
      <c r="B1256" s="54" t="s">
        <v>243</v>
      </c>
      <c r="C1256" s="53">
        <v>40094</v>
      </c>
      <c r="D1256" s="54" t="s">
        <v>251</v>
      </c>
      <c r="E1256" s="54">
        <v>100</v>
      </c>
      <c r="F1256" s="54" t="s">
        <v>357</v>
      </c>
    </row>
    <row r="1257" spans="1:15" s="80" customFormat="1" ht="14.25">
      <c r="A1257" s="54">
        <f t="shared" si="30"/>
        <v>10</v>
      </c>
      <c r="B1257" s="54" t="s">
        <v>239</v>
      </c>
      <c r="C1257" s="53">
        <v>40094</v>
      </c>
      <c r="D1257" s="54" t="s">
        <v>254</v>
      </c>
      <c r="E1257" s="54">
        <v>122</v>
      </c>
      <c r="F1257" s="54" t="s">
        <v>357</v>
      </c>
    </row>
    <row r="1258" spans="1:15" s="80" customFormat="1" ht="14.25">
      <c r="A1258" s="54">
        <f t="shared" si="30"/>
        <v>10</v>
      </c>
      <c r="B1258" s="54" t="s">
        <v>239</v>
      </c>
      <c r="C1258" s="53">
        <v>40094</v>
      </c>
      <c r="D1258" s="54" t="s">
        <v>254</v>
      </c>
      <c r="E1258" s="54">
        <v>210</v>
      </c>
      <c r="F1258" s="54" t="s">
        <v>356</v>
      </c>
    </row>
    <row r="1259" spans="1:15" s="80" customFormat="1" ht="14.25">
      <c r="A1259" s="54">
        <f t="shared" si="30"/>
        <v>10</v>
      </c>
      <c r="B1259" s="54" t="s">
        <v>239</v>
      </c>
      <c r="C1259" s="53">
        <v>40095</v>
      </c>
      <c r="D1259" s="54" t="s">
        <v>240</v>
      </c>
      <c r="E1259" s="54">
        <v>194</v>
      </c>
      <c r="F1259" s="54" t="s">
        <v>356</v>
      </c>
    </row>
    <row r="1260" spans="1:15" s="80" customFormat="1" ht="14.25">
      <c r="A1260" s="54">
        <f t="shared" si="30"/>
        <v>10</v>
      </c>
      <c r="B1260" s="54" t="s">
        <v>239</v>
      </c>
      <c r="C1260" s="53">
        <v>40095</v>
      </c>
      <c r="D1260" s="54" t="s">
        <v>254</v>
      </c>
      <c r="E1260" s="54">
        <v>210</v>
      </c>
      <c r="F1260" s="54" t="s">
        <v>356</v>
      </c>
    </row>
    <row r="1261" spans="1:15" s="80" customFormat="1" ht="14.25">
      <c r="A1261" s="54">
        <f t="shared" si="30"/>
        <v>10</v>
      </c>
      <c r="B1261" s="54" t="s">
        <v>248</v>
      </c>
      <c r="C1261" s="53">
        <v>40096</v>
      </c>
      <c r="D1261" s="54" t="s">
        <v>248</v>
      </c>
      <c r="E1261" s="54">
        <v>530</v>
      </c>
      <c r="F1261" s="54" t="s">
        <v>356</v>
      </c>
    </row>
    <row r="1262" spans="1:15" s="80" customFormat="1" ht="14.25">
      <c r="A1262" s="54">
        <f t="shared" si="30"/>
        <v>10</v>
      </c>
      <c r="B1262" s="54" t="s">
        <v>239</v>
      </c>
      <c r="C1262" s="53">
        <v>40096</v>
      </c>
      <c r="D1262" s="54" t="s">
        <v>240</v>
      </c>
      <c r="E1262" s="54">
        <v>189</v>
      </c>
      <c r="F1262" s="54" t="s">
        <v>356</v>
      </c>
    </row>
    <row r="1263" spans="1:15" s="80" customFormat="1" ht="14.25">
      <c r="A1263" s="54">
        <f t="shared" si="30"/>
        <v>10</v>
      </c>
      <c r="B1263" s="54" t="s">
        <v>239</v>
      </c>
      <c r="C1263" s="53">
        <v>40096</v>
      </c>
      <c r="D1263" s="54" t="s">
        <v>240</v>
      </c>
      <c r="E1263" s="54">
        <v>33</v>
      </c>
      <c r="F1263" s="54" t="s">
        <v>356</v>
      </c>
    </row>
    <row r="1264" spans="1:15" s="80" customFormat="1" ht="14.25">
      <c r="A1264" s="54">
        <f t="shared" si="30"/>
        <v>10</v>
      </c>
      <c r="B1264" s="54" t="s">
        <v>239</v>
      </c>
      <c r="C1264" s="53">
        <v>40096</v>
      </c>
      <c r="D1264" s="54" t="s">
        <v>240</v>
      </c>
      <c r="E1264" s="54">
        <v>48</v>
      </c>
      <c r="F1264" s="54" t="s">
        <v>356</v>
      </c>
    </row>
    <row r="1265" spans="1:6" s="80" customFormat="1" ht="14.25">
      <c r="A1265" s="54">
        <f t="shared" si="30"/>
        <v>10</v>
      </c>
      <c r="B1265" s="54" t="s">
        <v>239</v>
      </c>
      <c r="C1265" s="53">
        <v>40096</v>
      </c>
      <c r="D1265" s="54" t="s">
        <v>240</v>
      </c>
      <c r="E1265" s="54">
        <v>54</v>
      </c>
      <c r="F1265" s="54" t="s">
        <v>356</v>
      </c>
    </row>
    <row r="1266" spans="1:6" s="80" customFormat="1" ht="14.25">
      <c r="A1266" s="54">
        <f t="shared" si="30"/>
        <v>10</v>
      </c>
      <c r="B1266" s="54" t="s">
        <v>239</v>
      </c>
      <c r="C1266" s="53">
        <v>40096</v>
      </c>
      <c r="D1266" s="54" t="s">
        <v>240</v>
      </c>
      <c r="E1266" s="54">
        <v>499</v>
      </c>
      <c r="F1266" s="54" t="s">
        <v>356</v>
      </c>
    </row>
    <row r="1267" spans="1:6" s="80" customFormat="1" ht="14.25">
      <c r="A1267" s="54">
        <f t="shared" si="30"/>
        <v>10</v>
      </c>
      <c r="B1267" s="54" t="s">
        <v>239</v>
      </c>
      <c r="C1267" s="53">
        <v>40096</v>
      </c>
      <c r="D1267" s="54" t="s">
        <v>240</v>
      </c>
      <c r="E1267" s="54">
        <v>358</v>
      </c>
      <c r="F1267" s="54" t="s">
        <v>356</v>
      </c>
    </row>
    <row r="1268" spans="1:6" s="80" customFormat="1" ht="14.25">
      <c r="A1268" s="54">
        <f t="shared" si="30"/>
        <v>10</v>
      </c>
      <c r="B1268" s="54" t="s">
        <v>239</v>
      </c>
      <c r="C1268" s="53">
        <v>40096</v>
      </c>
      <c r="D1268" s="54" t="s">
        <v>240</v>
      </c>
      <c r="E1268" s="54">
        <v>355</v>
      </c>
      <c r="F1268" s="54" t="s">
        <v>356</v>
      </c>
    </row>
    <row r="1269" spans="1:6" s="80" customFormat="1" ht="14.25">
      <c r="A1269" s="54">
        <f t="shared" si="30"/>
        <v>10</v>
      </c>
      <c r="B1269" s="54" t="s">
        <v>239</v>
      </c>
      <c r="C1269" s="53">
        <v>40096</v>
      </c>
      <c r="D1269" s="54" t="s">
        <v>240</v>
      </c>
      <c r="E1269" s="54">
        <v>33</v>
      </c>
      <c r="F1269" s="54" t="s">
        <v>356</v>
      </c>
    </row>
    <row r="1270" spans="1:6" s="80" customFormat="1" ht="14.25">
      <c r="A1270" s="54">
        <f t="shared" si="30"/>
        <v>10</v>
      </c>
      <c r="B1270" s="54" t="s">
        <v>239</v>
      </c>
      <c r="C1270" s="53">
        <v>40096</v>
      </c>
      <c r="D1270" s="54" t="s">
        <v>240</v>
      </c>
      <c r="E1270" s="54">
        <v>192</v>
      </c>
      <c r="F1270" s="54" t="s">
        <v>356</v>
      </c>
    </row>
    <row r="1271" spans="1:6" s="80" customFormat="1" ht="14.25">
      <c r="A1271" s="54">
        <f t="shared" si="30"/>
        <v>10</v>
      </c>
      <c r="B1271" s="54" t="s">
        <v>239</v>
      </c>
      <c r="C1271" s="53">
        <v>40096</v>
      </c>
      <c r="D1271" s="54" t="s">
        <v>240</v>
      </c>
      <c r="E1271" s="54">
        <v>24</v>
      </c>
      <c r="F1271" s="54" t="s">
        <v>356</v>
      </c>
    </row>
    <row r="1272" spans="1:6" s="80" customFormat="1" ht="14.25">
      <c r="A1272" s="54">
        <f t="shared" si="30"/>
        <v>10</v>
      </c>
      <c r="B1272" s="54" t="s">
        <v>239</v>
      </c>
      <c r="C1272" s="53">
        <v>40096</v>
      </c>
      <c r="D1272" s="54" t="s">
        <v>240</v>
      </c>
      <c r="E1272" s="54">
        <v>109</v>
      </c>
      <c r="F1272" s="54" t="s">
        <v>356</v>
      </c>
    </row>
    <row r="1273" spans="1:6" s="80" customFormat="1" ht="14.25">
      <c r="A1273" s="54">
        <f t="shared" si="30"/>
        <v>10</v>
      </c>
      <c r="B1273" s="54" t="s">
        <v>239</v>
      </c>
      <c r="C1273" s="53">
        <v>40096</v>
      </c>
      <c r="D1273" s="54" t="s">
        <v>240</v>
      </c>
      <c r="E1273" s="54">
        <v>381</v>
      </c>
      <c r="F1273" s="54" t="s">
        <v>356</v>
      </c>
    </row>
    <row r="1274" spans="1:6" s="80" customFormat="1" ht="14.25">
      <c r="A1274" s="54">
        <f t="shared" si="30"/>
        <v>10</v>
      </c>
      <c r="B1274" s="54" t="s">
        <v>239</v>
      </c>
      <c r="C1274" s="53">
        <v>40096</v>
      </c>
      <c r="D1274" s="54" t="s">
        <v>240</v>
      </c>
      <c r="E1274" s="54">
        <v>162</v>
      </c>
      <c r="F1274" s="54" t="s">
        <v>356</v>
      </c>
    </row>
    <row r="1275" spans="1:6" s="80" customFormat="1" ht="14.25">
      <c r="A1275" s="54">
        <f t="shared" si="30"/>
        <v>10</v>
      </c>
      <c r="B1275" s="54" t="s">
        <v>239</v>
      </c>
      <c r="C1275" s="53">
        <v>40096</v>
      </c>
      <c r="D1275" s="54" t="s">
        <v>240</v>
      </c>
      <c r="E1275" s="54">
        <v>127</v>
      </c>
      <c r="F1275" s="54" t="s">
        <v>356</v>
      </c>
    </row>
    <row r="1276" spans="1:6" s="80" customFormat="1" ht="14.25">
      <c r="A1276" s="54">
        <f t="shared" si="30"/>
        <v>10</v>
      </c>
      <c r="B1276" s="54" t="s">
        <v>239</v>
      </c>
      <c r="C1276" s="53">
        <v>40096</v>
      </c>
      <c r="D1276" s="54" t="s">
        <v>240</v>
      </c>
      <c r="E1276" s="54">
        <v>31</v>
      </c>
      <c r="F1276" s="54" t="s">
        <v>356</v>
      </c>
    </row>
    <row r="1277" spans="1:6" s="80" customFormat="1" ht="14.25">
      <c r="A1277" s="54">
        <f t="shared" si="30"/>
        <v>10</v>
      </c>
      <c r="B1277" s="54" t="s">
        <v>239</v>
      </c>
      <c r="C1277" s="53">
        <v>40096</v>
      </c>
      <c r="D1277" s="54" t="s">
        <v>240</v>
      </c>
      <c r="E1277" s="54">
        <v>66</v>
      </c>
      <c r="F1277" s="54" t="s">
        <v>356</v>
      </c>
    </row>
    <row r="1278" spans="1:6" s="80" customFormat="1" ht="14.25">
      <c r="A1278" s="54">
        <f t="shared" si="30"/>
        <v>10</v>
      </c>
      <c r="B1278" s="54" t="s">
        <v>239</v>
      </c>
      <c r="C1278" s="53">
        <v>40096</v>
      </c>
      <c r="D1278" s="54" t="s">
        <v>240</v>
      </c>
      <c r="E1278" s="54">
        <v>152</v>
      </c>
      <c r="F1278" s="54" t="s">
        <v>356</v>
      </c>
    </row>
    <row r="1279" spans="1:6" s="80" customFormat="1" ht="14.25">
      <c r="A1279" s="54">
        <f t="shared" si="30"/>
        <v>10</v>
      </c>
      <c r="B1279" s="54" t="s">
        <v>239</v>
      </c>
      <c r="C1279" s="53">
        <v>40096</v>
      </c>
      <c r="D1279" s="54" t="s">
        <v>240</v>
      </c>
      <c r="E1279" s="54">
        <v>174</v>
      </c>
      <c r="F1279" s="54" t="s">
        <v>356</v>
      </c>
    </row>
    <row r="1280" spans="1:6" s="80" customFormat="1" ht="14.25">
      <c r="A1280" s="54">
        <f t="shared" si="30"/>
        <v>10</v>
      </c>
      <c r="B1280" s="54" t="s">
        <v>239</v>
      </c>
      <c r="C1280" s="53">
        <v>40096</v>
      </c>
      <c r="D1280" s="54" t="s">
        <v>240</v>
      </c>
      <c r="E1280" s="54">
        <v>102</v>
      </c>
      <c r="F1280" s="54" t="s">
        <v>356</v>
      </c>
    </row>
    <row r="1281" spans="1:6" s="80" customFormat="1" ht="14.25">
      <c r="A1281" s="54">
        <f t="shared" si="30"/>
        <v>10</v>
      </c>
      <c r="B1281" s="54" t="s">
        <v>239</v>
      </c>
      <c r="C1281" s="53">
        <v>40096</v>
      </c>
      <c r="D1281" s="54" t="s">
        <v>240</v>
      </c>
      <c r="E1281" s="54">
        <v>29</v>
      </c>
      <c r="F1281" s="54" t="s">
        <v>356</v>
      </c>
    </row>
    <row r="1282" spans="1:6" s="80" customFormat="1" ht="14.25">
      <c r="A1282" s="54">
        <f t="shared" si="30"/>
        <v>10</v>
      </c>
      <c r="B1282" s="54" t="s">
        <v>239</v>
      </c>
      <c r="C1282" s="53">
        <v>40096</v>
      </c>
      <c r="D1282" s="54" t="s">
        <v>240</v>
      </c>
      <c r="E1282" s="54">
        <v>85</v>
      </c>
      <c r="F1282" s="54" t="s">
        <v>356</v>
      </c>
    </row>
    <row r="1283" spans="1:6" s="80" customFormat="1" ht="14.25">
      <c r="A1283" s="54">
        <f t="shared" si="30"/>
        <v>10</v>
      </c>
      <c r="B1283" s="54" t="s">
        <v>239</v>
      </c>
      <c r="C1283" s="53">
        <v>40096</v>
      </c>
      <c r="D1283" s="54" t="s">
        <v>240</v>
      </c>
      <c r="E1283" s="54">
        <v>19</v>
      </c>
      <c r="F1283" s="54" t="s">
        <v>356</v>
      </c>
    </row>
    <row r="1284" spans="1:6" s="80" customFormat="1" ht="14.25">
      <c r="A1284" s="54">
        <f t="shared" si="30"/>
        <v>10</v>
      </c>
      <c r="B1284" s="54" t="s">
        <v>248</v>
      </c>
      <c r="C1284" s="53">
        <v>40096</v>
      </c>
      <c r="D1284" s="54" t="s">
        <v>248</v>
      </c>
      <c r="E1284" s="54">
        <v>580</v>
      </c>
      <c r="F1284" s="54" t="s">
        <v>356</v>
      </c>
    </row>
    <row r="1285" spans="1:6" s="80" customFormat="1" ht="14.25">
      <c r="A1285" s="54">
        <f t="shared" si="30"/>
        <v>10</v>
      </c>
      <c r="B1285" s="54" t="s">
        <v>237</v>
      </c>
      <c r="C1285" s="53">
        <v>40096</v>
      </c>
      <c r="D1285" s="54" t="s">
        <v>238</v>
      </c>
      <c r="E1285" s="54">
        <v>200</v>
      </c>
      <c r="F1285" s="54" t="s">
        <v>356</v>
      </c>
    </row>
    <row r="1286" spans="1:6" s="80" customFormat="1" ht="14.25">
      <c r="A1286" s="54">
        <f t="shared" si="30"/>
        <v>10</v>
      </c>
      <c r="B1286" s="54" t="s">
        <v>237</v>
      </c>
      <c r="C1286" s="53">
        <v>40096</v>
      </c>
      <c r="D1286" s="54" t="s">
        <v>238</v>
      </c>
      <c r="E1286" s="54">
        <v>25</v>
      </c>
      <c r="F1286" s="54" t="s">
        <v>356</v>
      </c>
    </row>
    <row r="1287" spans="1:6" s="80" customFormat="1" ht="14.25">
      <c r="A1287" s="54">
        <f t="shared" si="30"/>
        <v>10</v>
      </c>
      <c r="B1287" s="54" t="s">
        <v>237</v>
      </c>
      <c r="C1287" s="53">
        <v>40096</v>
      </c>
      <c r="D1287" s="54" t="s">
        <v>238</v>
      </c>
      <c r="E1287" s="54">
        <v>36</v>
      </c>
      <c r="F1287" s="54" t="s">
        <v>356</v>
      </c>
    </row>
    <row r="1288" spans="1:6" s="80" customFormat="1" ht="14.25">
      <c r="A1288" s="54">
        <f t="shared" si="30"/>
        <v>10</v>
      </c>
      <c r="B1288" s="54" t="s">
        <v>248</v>
      </c>
      <c r="C1288" s="53">
        <v>40097</v>
      </c>
      <c r="D1288" s="54" t="s">
        <v>260</v>
      </c>
      <c r="E1288" s="54">
        <v>1000</v>
      </c>
      <c r="F1288" s="54" t="s">
        <v>356</v>
      </c>
    </row>
    <row r="1289" spans="1:6" s="80" customFormat="1" ht="14.25">
      <c r="A1289" s="54">
        <f t="shared" si="30"/>
        <v>10</v>
      </c>
      <c r="B1289" s="54" t="s">
        <v>239</v>
      </c>
      <c r="C1289" s="53">
        <v>40098</v>
      </c>
      <c r="D1289" s="54" t="s">
        <v>254</v>
      </c>
      <c r="E1289" s="54">
        <v>108</v>
      </c>
      <c r="F1289" s="54" t="s">
        <v>357</v>
      </c>
    </row>
    <row r="1290" spans="1:6" s="80" customFormat="1" ht="14.25">
      <c r="A1290" s="54">
        <f t="shared" si="30"/>
        <v>10</v>
      </c>
      <c r="B1290" s="54" t="s">
        <v>239</v>
      </c>
      <c r="C1290" s="53">
        <v>40098</v>
      </c>
      <c r="D1290" s="54" t="s">
        <v>254</v>
      </c>
      <c r="E1290" s="54">
        <v>247</v>
      </c>
      <c r="F1290" s="54" t="s">
        <v>356</v>
      </c>
    </row>
    <row r="1291" spans="1:6" s="80" customFormat="1" ht="14.25">
      <c r="A1291" s="54">
        <f t="shared" si="30"/>
        <v>10</v>
      </c>
      <c r="B1291" s="54" t="s">
        <v>245</v>
      </c>
      <c r="C1291" s="53">
        <v>40098</v>
      </c>
      <c r="D1291" s="54" t="s">
        <v>246</v>
      </c>
      <c r="E1291" s="54">
        <v>108</v>
      </c>
      <c r="F1291" s="54" t="s">
        <v>357</v>
      </c>
    </row>
    <row r="1292" spans="1:6" s="80" customFormat="1" ht="14.25">
      <c r="A1292" s="54">
        <f t="shared" si="30"/>
        <v>10</v>
      </c>
      <c r="B1292" s="54" t="s">
        <v>239</v>
      </c>
      <c r="C1292" s="53">
        <v>40099</v>
      </c>
      <c r="D1292" s="54" t="s">
        <v>254</v>
      </c>
      <c r="E1292" s="54">
        <v>137</v>
      </c>
      <c r="F1292" s="54" t="s">
        <v>357</v>
      </c>
    </row>
    <row r="1293" spans="1:6" s="80" customFormat="1" ht="14.25">
      <c r="A1293" s="54">
        <f t="shared" si="30"/>
        <v>10</v>
      </c>
      <c r="B1293" s="54" t="s">
        <v>239</v>
      </c>
      <c r="C1293" s="53">
        <v>40099</v>
      </c>
      <c r="D1293" s="54" t="s">
        <v>254</v>
      </c>
      <c r="E1293" s="54">
        <v>206</v>
      </c>
      <c r="F1293" s="54" t="s">
        <v>356</v>
      </c>
    </row>
    <row r="1294" spans="1:6" s="80" customFormat="1" ht="14.25">
      <c r="A1294" s="54">
        <f t="shared" si="30"/>
        <v>10</v>
      </c>
      <c r="B1294" s="54" t="s">
        <v>239</v>
      </c>
      <c r="C1294" s="53">
        <v>40099</v>
      </c>
      <c r="D1294" s="54" t="s">
        <v>240</v>
      </c>
      <c r="E1294" s="54">
        <v>80</v>
      </c>
      <c r="F1294" s="54" t="s">
        <v>357</v>
      </c>
    </row>
    <row r="1295" spans="1:6" s="80" customFormat="1" ht="14.25">
      <c r="A1295" s="54">
        <f>MONTH(C1295)</f>
        <v>10</v>
      </c>
      <c r="B1295" s="54" t="s">
        <v>245</v>
      </c>
      <c r="C1295" s="53">
        <v>40099</v>
      </c>
      <c r="D1295" s="54" t="s">
        <v>250</v>
      </c>
      <c r="E1295" s="54">
        <v>2592.42</v>
      </c>
      <c r="F1295" s="54" t="s">
        <v>356</v>
      </c>
    </row>
    <row r="1296" spans="1:6" s="80" customFormat="1" ht="14.25">
      <c r="A1296" s="54">
        <f t="shared" ref="A1296:A1305" si="31">MONTH(C1296)</f>
        <v>10</v>
      </c>
      <c r="B1296" s="54" t="s">
        <v>239</v>
      </c>
      <c r="C1296" s="53">
        <v>40100</v>
      </c>
      <c r="D1296" s="54" t="s">
        <v>254</v>
      </c>
      <c r="E1296" s="54">
        <v>210</v>
      </c>
      <c r="F1296" s="54" t="s">
        <v>356</v>
      </c>
    </row>
    <row r="1297" spans="1:6" s="80" customFormat="1" ht="14.25">
      <c r="A1297" s="54">
        <f>MONTH(C1297)</f>
        <v>10</v>
      </c>
      <c r="B1297" s="54" t="s">
        <v>239</v>
      </c>
      <c r="C1297" s="53">
        <v>40100</v>
      </c>
      <c r="D1297" s="54" t="s">
        <v>240</v>
      </c>
      <c r="E1297" s="54">
        <v>151</v>
      </c>
      <c r="F1297" s="54" t="s">
        <v>356</v>
      </c>
    </row>
    <row r="1298" spans="1:6" s="80" customFormat="1" ht="14.25">
      <c r="A1298" s="54">
        <f t="shared" si="31"/>
        <v>10</v>
      </c>
      <c r="B1298" s="54" t="s">
        <v>239</v>
      </c>
      <c r="C1298" s="53">
        <v>40101</v>
      </c>
      <c r="D1298" s="54" t="s">
        <v>254</v>
      </c>
      <c r="E1298" s="54">
        <v>123</v>
      </c>
      <c r="F1298" s="54" t="s">
        <v>357</v>
      </c>
    </row>
    <row r="1299" spans="1:6" s="80" customFormat="1" ht="14.25">
      <c r="A1299" s="54">
        <f t="shared" si="31"/>
        <v>10</v>
      </c>
      <c r="B1299" s="54" t="s">
        <v>239</v>
      </c>
      <c r="C1299" s="53">
        <v>40101</v>
      </c>
      <c r="D1299" s="54" t="s">
        <v>254</v>
      </c>
      <c r="E1299" s="54">
        <v>210</v>
      </c>
      <c r="F1299" s="54" t="s">
        <v>356</v>
      </c>
    </row>
    <row r="1300" spans="1:6" s="80" customFormat="1" ht="14.25">
      <c r="A1300" s="54">
        <f>MONTH(C1300)</f>
        <v>10</v>
      </c>
      <c r="B1300" s="54" t="s">
        <v>239</v>
      </c>
      <c r="C1300" s="53">
        <v>40101</v>
      </c>
      <c r="D1300" s="54" t="s">
        <v>240</v>
      </c>
      <c r="E1300" s="54">
        <v>120</v>
      </c>
      <c r="F1300" s="54" t="s">
        <v>357</v>
      </c>
    </row>
    <row r="1301" spans="1:6" s="80" customFormat="1" ht="14.25">
      <c r="A1301" s="54">
        <f>MONTH(C1301)</f>
        <v>10</v>
      </c>
      <c r="B1301" s="54" t="s">
        <v>239</v>
      </c>
      <c r="C1301" s="53">
        <v>40101</v>
      </c>
      <c r="D1301" s="54" t="s">
        <v>254</v>
      </c>
      <c r="E1301" s="54">
        <v>309</v>
      </c>
      <c r="F1301" s="54" t="s">
        <v>357</v>
      </c>
    </row>
    <row r="1302" spans="1:6" s="80" customFormat="1" ht="14.25">
      <c r="A1302" s="54">
        <f>MONTH(C1302)</f>
        <v>10</v>
      </c>
      <c r="B1302" s="54" t="s">
        <v>245</v>
      </c>
      <c r="C1302" s="53">
        <v>40101</v>
      </c>
      <c r="D1302" s="54" t="s">
        <v>250</v>
      </c>
      <c r="E1302" s="54">
        <v>22500</v>
      </c>
      <c r="F1302" s="54" t="s">
        <v>356</v>
      </c>
    </row>
    <row r="1303" spans="1:6" s="80" customFormat="1" ht="14.25">
      <c r="A1303" s="54">
        <f>MONTH(C1303)</f>
        <v>10</v>
      </c>
      <c r="B1303" s="54" t="s">
        <v>249</v>
      </c>
      <c r="C1303" s="53">
        <v>40101</v>
      </c>
      <c r="D1303" s="54" t="s">
        <v>249</v>
      </c>
      <c r="E1303" s="54">
        <v>416</v>
      </c>
      <c r="F1303" s="54" t="s">
        <v>356</v>
      </c>
    </row>
    <row r="1304" spans="1:6" s="80" customFormat="1" ht="14.25">
      <c r="A1304" s="54">
        <f t="shared" si="31"/>
        <v>10</v>
      </c>
      <c r="B1304" s="54" t="s">
        <v>239</v>
      </c>
      <c r="C1304" s="53">
        <v>40102</v>
      </c>
      <c r="D1304" s="54" t="s">
        <v>254</v>
      </c>
      <c r="E1304" s="54">
        <v>96</v>
      </c>
      <c r="F1304" s="54" t="s">
        <v>357</v>
      </c>
    </row>
    <row r="1305" spans="1:6" s="80" customFormat="1" ht="14.25">
      <c r="A1305" s="54">
        <f t="shared" si="31"/>
        <v>10</v>
      </c>
      <c r="B1305" s="54" t="s">
        <v>239</v>
      </c>
      <c r="C1305" s="53">
        <v>40102</v>
      </c>
      <c r="D1305" s="54" t="s">
        <v>254</v>
      </c>
      <c r="E1305" s="54">
        <v>210</v>
      </c>
      <c r="F1305" s="54" t="s">
        <v>356</v>
      </c>
    </row>
    <row r="1306" spans="1:6" s="80" customFormat="1" ht="14.25">
      <c r="A1306" s="54">
        <f>MONTH(C1306)</f>
        <v>10</v>
      </c>
      <c r="B1306" s="54" t="s">
        <v>243</v>
      </c>
      <c r="C1306" s="53">
        <v>40102</v>
      </c>
      <c r="D1306" s="54" t="s">
        <v>244</v>
      </c>
      <c r="E1306" s="54">
        <v>642</v>
      </c>
      <c r="F1306" s="54" t="s">
        <v>356</v>
      </c>
    </row>
    <row r="1307" spans="1:6" s="80" customFormat="1" ht="14.25">
      <c r="A1307" s="54">
        <f>MONTH(C1307)</f>
        <v>10</v>
      </c>
      <c r="B1307" s="54" t="s">
        <v>239</v>
      </c>
      <c r="C1307" s="53">
        <v>40102</v>
      </c>
      <c r="D1307" s="54" t="s">
        <v>240</v>
      </c>
      <c r="E1307" s="54">
        <v>373</v>
      </c>
      <c r="F1307" s="54" t="s">
        <v>356</v>
      </c>
    </row>
    <row r="1308" spans="1:6" s="80" customFormat="1" ht="14.25">
      <c r="A1308" s="54">
        <f t="shared" ref="A1308:A1371" si="32">MONTH(C1308)</f>
        <v>10</v>
      </c>
      <c r="B1308" s="54" t="s">
        <v>239</v>
      </c>
      <c r="C1308" s="53">
        <v>40102</v>
      </c>
      <c r="D1308" s="54" t="s">
        <v>240</v>
      </c>
      <c r="E1308" s="54">
        <v>66</v>
      </c>
      <c r="F1308" s="54" t="s">
        <v>356</v>
      </c>
    </row>
    <row r="1309" spans="1:6" s="80" customFormat="1" ht="14.25">
      <c r="A1309" s="54">
        <f t="shared" si="32"/>
        <v>10</v>
      </c>
      <c r="B1309" s="54" t="s">
        <v>239</v>
      </c>
      <c r="C1309" s="53">
        <v>40102</v>
      </c>
      <c r="D1309" s="54" t="s">
        <v>240</v>
      </c>
      <c r="E1309" s="54">
        <v>290</v>
      </c>
      <c r="F1309" s="54" t="s">
        <v>356</v>
      </c>
    </row>
    <row r="1310" spans="1:6" s="80" customFormat="1" ht="14.25">
      <c r="A1310" s="54">
        <f t="shared" si="32"/>
        <v>10</v>
      </c>
      <c r="B1310" s="54" t="s">
        <v>239</v>
      </c>
      <c r="C1310" s="53">
        <v>40102</v>
      </c>
      <c r="D1310" s="54" t="s">
        <v>240</v>
      </c>
      <c r="E1310" s="54">
        <v>127</v>
      </c>
      <c r="F1310" s="54" t="s">
        <v>356</v>
      </c>
    </row>
    <row r="1311" spans="1:6" s="80" customFormat="1" ht="14.25">
      <c r="A1311" s="54">
        <f t="shared" si="32"/>
        <v>10</v>
      </c>
      <c r="B1311" s="54" t="s">
        <v>239</v>
      </c>
      <c r="C1311" s="53">
        <v>40102</v>
      </c>
      <c r="D1311" s="54" t="s">
        <v>240</v>
      </c>
      <c r="E1311" s="54">
        <v>26</v>
      </c>
      <c r="F1311" s="54" t="s">
        <v>356</v>
      </c>
    </row>
    <row r="1312" spans="1:6" s="80" customFormat="1" ht="14.25">
      <c r="A1312" s="54">
        <f t="shared" si="32"/>
        <v>10</v>
      </c>
      <c r="B1312" s="54" t="s">
        <v>239</v>
      </c>
      <c r="C1312" s="53">
        <v>40102</v>
      </c>
      <c r="D1312" s="54" t="s">
        <v>240</v>
      </c>
      <c r="E1312" s="54">
        <v>52</v>
      </c>
      <c r="F1312" s="54" t="s">
        <v>356</v>
      </c>
    </row>
    <row r="1313" spans="1:6" s="80" customFormat="1" ht="14.25">
      <c r="A1313" s="54">
        <f t="shared" si="32"/>
        <v>10</v>
      </c>
      <c r="B1313" s="54" t="s">
        <v>239</v>
      </c>
      <c r="C1313" s="53">
        <v>40102</v>
      </c>
      <c r="D1313" s="54" t="s">
        <v>240</v>
      </c>
      <c r="E1313" s="54">
        <v>34</v>
      </c>
      <c r="F1313" s="54" t="s">
        <v>356</v>
      </c>
    </row>
    <row r="1314" spans="1:6" s="80" customFormat="1" ht="14.25">
      <c r="A1314" s="54">
        <f t="shared" si="32"/>
        <v>10</v>
      </c>
      <c r="B1314" s="54" t="s">
        <v>239</v>
      </c>
      <c r="C1314" s="53">
        <v>40102</v>
      </c>
      <c r="D1314" s="54" t="s">
        <v>240</v>
      </c>
      <c r="E1314" s="54">
        <v>102</v>
      </c>
      <c r="F1314" s="54" t="s">
        <v>356</v>
      </c>
    </row>
    <row r="1315" spans="1:6" s="80" customFormat="1" ht="14.25">
      <c r="A1315" s="54">
        <f t="shared" si="32"/>
        <v>10</v>
      </c>
      <c r="B1315" s="54" t="s">
        <v>249</v>
      </c>
      <c r="C1315" s="53">
        <v>40103</v>
      </c>
      <c r="D1315" s="54" t="s">
        <v>249</v>
      </c>
      <c r="E1315" s="54">
        <v>2000</v>
      </c>
      <c r="F1315" s="54" t="s">
        <v>356</v>
      </c>
    </row>
    <row r="1316" spans="1:6" s="80" customFormat="1" ht="14.25">
      <c r="A1316" s="54">
        <f t="shared" si="32"/>
        <v>10</v>
      </c>
      <c r="B1316" s="54" t="s">
        <v>249</v>
      </c>
      <c r="C1316" s="53">
        <v>40104</v>
      </c>
      <c r="D1316" s="54" t="s">
        <v>249</v>
      </c>
      <c r="E1316" s="54">
        <v>960</v>
      </c>
      <c r="F1316" s="54" t="s">
        <v>356</v>
      </c>
    </row>
    <row r="1317" spans="1:6" s="80" customFormat="1" ht="14.25">
      <c r="A1317" s="54">
        <f t="shared" si="32"/>
        <v>10</v>
      </c>
      <c r="B1317" s="54" t="s">
        <v>239</v>
      </c>
      <c r="C1317" s="53">
        <v>40105</v>
      </c>
      <c r="D1317" s="54" t="s">
        <v>254</v>
      </c>
      <c r="E1317" s="54">
        <v>118</v>
      </c>
      <c r="F1317" s="54" t="s">
        <v>357</v>
      </c>
    </row>
    <row r="1318" spans="1:6" s="80" customFormat="1" ht="14.25">
      <c r="A1318" s="54">
        <f t="shared" si="32"/>
        <v>10</v>
      </c>
      <c r="B1318" s="54" t="s">
        <v>239</v>
      </c>
      <c r="C1318" s="53">
        <v>40106</v>
      </c>
      <c r="D1318" s="54" t="s">
        <v>254</v>
      </c>
      <c r="E1318" s="54">
        <v>0</v>
      </c>
      <c r="F1318" s="54" t="s">
        <v>357</v>
      </c>
    </row>
    <row r="1319" spans="1:6" s="80" customFormat="1" ht="14.25">
      <c r="A1319" s="54">
        <f t="shared" si="32"/>
        <v>10</v>
      </c>
      <c r="B1319" s="54" t="s">
        <v>239</v>
      </c>
      <c r="C1319" s="53">
        <v>40107</v>
      </c>
      <c r="D1319" s="54" t="s">
        <v>254</v>
      </c>
      <c r="E1319" s="54">
        <v>117</v>
      </c>
      <c r="F1319" s="54" t="s">
        <v>357</v>
      </c>
    </row>
    <row r="1320" spans="1:6" s="80" customFormat="1" ht="14.25">
      <c r="A1320" s="54">
        <f t="shared" si="32"/>
        <v>10</v>
      </c>
      <c r="B1320" s="54" t="s">
        <v>245</v>
      </c>
      <c r="C1320" s="53">
        <v>40107</v>
      </c>
      <c r="D1320" s="54" t="s">
        <v>246</v>
      </c>
      <c r="E1320" s="54">
        <v>50</v>
      </c>
      <c r="F1320" s="54" t="s">
        <v>357</v>
      </c>
    </row>
    <row r="1321" spans="1:6" s="80" customFormat="1" ht="14.25">
      <c r="A1321" s="54">
        <f>MONTH(C1321)</f>
        <v>10</v>
      </c>
      <c r="B1321" s="54" t="s">
        <v>249</v>
      </c>
      <c r="C1321" s="53">
        <v>40107</v>
      </c>
      <c r="D1321" s="54" t="s">
        <v>249</v>
      </c>
      <c r="E1321" s="54">
        <v>560</v>
      </c>
      <c r="F1321" s="54" t="s">
        <v>356</v>
      </c>
    </row>
    <row r="1322" spans="1:6" s="80" customFormat="1" ht="14.25">
      <c r="A1322" s="54">
        <f t="shared" si="32"/>
        <v>10</v>
      </c>
      <c r="B1322" s="54" t="s">
        <v>249</v>
      </c>
      <c r="C1322" s="53">
        <v>40107</v>
      </c>
      <c r="D1322" s="54" t="s">
        <v>249</v>
      </c>
      <c r="E1322" s="54">
        <v>300</v>
      </c>
      <c r="F1322" s="54" t="s">
        <v>356</v>
      </c>
    </row>
    <row r="1323" spans="1:6" s="80" customFormat="1" ht="14.25">
      <c r="A1323" s="54">
        <f t="shared" si="32"/>
        <v>10</v>
      </c>
      <c r="B1323" s="54" t="s">
        <v>248</v>
      </c>
      <c r="C1323" s="53">
        <v>40107</v>
      </c>
      <c r="D1323" s="54" t="s">
        <v>255</v>
      </c>
      <c r="E1323" s="54">
        <v>179</v>
      </c>
      <c r="F1323" s="54" t="s">
        <v>357</v>
      </c>
    </row>
    <row r="1324" spans="1:6" s="80" customFormat="1" ht="14.25">
      <c r="A1324" s="54">
        <f t="shared" si="32"/>
        <v>10</v>
      </c>
      <c r="B1324" s="54" t="s">
        <v>243</v>
      </c>
      <c r="C1324" s="53">
        <v>40107</v>
      </c>
      <c r="D1324" s="54" t="s">
        <v>251</v>
      </c>
      <c r="E1324" s="54">
        <v>160</v>
      </c>
      <c r="F1324" s="54" t="s">
        <v>357</v>
      </c>
    </row>
    <row r="1325" spans="1:6" s="80" customFormat="1" ht="14.25">
      <c r="A1325" s="54">
        <f t="shared" si="32"/>
        <v>10</v>
      </c>
      <c r="B1325" s="54" t="s">
        <v>243</v>
      </c>
      <c r="C1325" s="53">
        <v>40107</v>
      </c>
      <c r="D1325" s="54" t="s">
        <v>251</v>
      </c>
      <c r="E1325" s="54">
        <v>638</v>
      </c>
      <c r="F1325" s="54" t="s">
        <v>357</v>
      </c>
    </row>
    <row r="1326" spans="1:6" s="80" customFormat="1" ht="14.25">
      <c r="A1326" s="54">
        <f t="shared" si="32"/>
        <v>10</v>
      </c>
      <c r="B1326" s="54" t="s">
        <v>249</v>
      </c>
      <c r="C1326" s="53">
        <v>40107</v>
      </c>
      <c r="D1326" s="54" t="s">
        <v>249</v>
      </c>
      <c r="E1326" s="54">
        <v>500</v>
      </c>
      <c r="F1326" s="54" t="s">
        <v>356</v>
      </c>
    </row>
    <row r="1327" spans="1:6" s="80" customFormat="1" ht="14.25">
      <c r="A1327" s="54">
        <f>MONTH(C1327)</f>
        <v>10</v>
      </c>
      <c r="B1327" s="54" t="s">
        <v>243</v>
      </c>
      <c r="C1327" s="53">
        <v>40107</v>
      </c>
      <c r="D1327" s="54" t="s">
        <v>244</v>
      </c>
      <c r="E1327" s="54">
        <v>1000</v>
      </c>
      <c r="F1327" s="54" t="s">
        <v>356</v>
      </c>
    </row>
    <row r="1328" spans="1:6" s="80" customFormat="1" ht="14.25">
      <c r="A1328" s="54">
        <f t="shared" si="32"/>
        <v>10</v>
      </c>
      <c r="B1328" s="54" t="s">
        <v>249</v>
      </c>
      <c r="C1328" s="53">
        <v>40108</v>
      </c>
      <c r="D1328" s="54" t="s">
        <v>249</v>
      </c>
      <c r="E1328" s="54">
        <v>360</v>
      </c>
      <c r="F1328" s="54" t="s">
        <v>356</v>
      </c>
    </row>
    <row r="1329" spans="1:6" s="80" customFormat="1" ht="14.25">
      <c r="A1329" s="54">
        <f t="shared" si="32"/>
        <v>10</v>
      </c>
      <c r="B1329" s="54" t="s">
        <v>239</v>
      </c>
      <c r="C1329" s="53">
        <v>40108</v>
      </c>
      <c r="D1329" s="54" t="s">
        <v>254</v>
      </c>
      <c r="E1329" s="54">
        <v>97</v>
      </c>
      <c r="F1329" s="54" t="s">
        <v>357</v>
      </c>
    </row>
    <row r="1330" spans="1:6" s="80" customFormat="1" ht="14.25">
      <c r="A1330" s="54">
        <f t="shared" si="32"/>
        <v>10</v>
      </c>
      <c r="B1330" s="54" t="s">
        <v>245</v>
      </c>
      <c r="C1330" s="53">
        <v>40108</v>
      </c>
      <c r="D1330" s="54" t="s">
        <v>258</v>
      </c>
      <c r="E1330" s="54">
        <v>900</v>
      </c>
      <c r="F1330" s="54" t="s">
        <v>356</v>
      </c>
    </row>
    <row r="1331" spans="1:6" s="80" customFormat="1" ht="14.25">
      <c r="A1331" s="54">
        <f t="shared" si="32"/>
        <v>10</v>
      </c>
      <c r="B1331" s="54" t="s">
        <v>239</v>
      </c>
      <c r="C1331" s="53">
        <v>40109</v>
      </c>
      <c r="D1331" s="54" t="s">
        <v>254</v>
      </c>
      <c r="E1331" s="54">
        <v>96</v>
      </c>
      <c r="F1331" s="54" t="s">
        <v>357</v>
      </c>
    </row>
    <row r="1332" spans="1:6" s="80" customFormat="1" ht="14.25">
      <c r="A1332" s="54">
        <f t="shared" si="32"/>
        <v>10</v>
      </c>
      <c r="B1332" s="54" t="s">
        <v>245</v>
      </c>
      <c r="C1332" s="53">
        <v>40109</v>
      </c>
      <c r="D1332" s="54" t="s">
        <v>246</v>
      </c>
      <c r="E1332" s="54">
        <v>84</v>
      </c>
      <c r="F1332" s="54" t="s">
        <v>357</v>
      </c>
    </row>
    <row r="1333" spans="1:6" s="80" customFormat="1" ht="14.25">
      <c r="A1333" s="54">
        <f t="shared" si="32"/>
        <v>10</v>
      </c>
      <c r="B1333" s="54" t="s">
        <v>245</v>
      </c>
      <c r="C1333" s="53">
        <v>40109</v>
      </c>
      <c r="D1333" s="54" t="s">
        <v>246</v>
      </c>
      <c r="E1333" s="54">
        <v>25</v>
      </c>
      <c r="F1333" s="54" t="s">
        <v>357</v>
      </c>
    </row>
    <row r="1334" spans="1:6" s="80" customFormat="1" ht="14.25">
      <c r="A1334" s="54">
        <f t="shared" si="32"/>
        <v>10</v>
      </c>
      <c r="B1334" s="54" t="s">
        <v>239</v>
      </c>
      <c r="C1334" s="53">
        <v>40109</v>
      </c>
      <c r="D1334" s="54" t="s">
        <v>240</v>
      </c>
      <c r="E1334" s="54">
        <v>25</v>
      </c>
      <c r="F1334" s="54" t="s">
        <v>357</v>
      </c>
    </row>
    <row r="1335" spans="1:6" s="80" customFormat="1" ht="14.25">
      <c r="A1335" s="54">
        <f t="shared" si="32"/>
        <v>10</v>
      </c>
      <c r="B1335" s="54" t="s">
        <v>245</v>
      </c>
      <c r="C1335" s="53">
        <v>40110</v>
      </c>
      <c r="D1335" s="54" t="s">
        <v>246</v>
      </c>
      <c r="E1335" s="54">
        <v>40</v>
      </c>
      <c r="F1335" s="54" t="s">
        <v>357</v>
      </c>
    </row>
    <row r="1336" spans="1:6" s="80" customFormat="1" ht="14.25">
      <c r="A1336" s="54">
        <f t="shared" si="32"/>
        <v>10</v>
      </c>
      <c r="B1336" s="54" t="s">
        <v>239</v>
      </c>
      <c r="C1336" s="53">
        <v>40112</v>
      </c>
      <c r="D1336" s="54" t="s">
        <v>254</v>
      </c>
      <c r="E1336" s="54">
        <v>110</v>
      </c>
      <c r="F1336" s="54" t="s">
        <v>357</v>
      </c>
    </row>
    <row r="1337" spans="1:6" s="80" customFormat="1" ht="14.25">
      <c r="A1337" s="54">
        <f t="shared" si="32"/>
        <v>10</v>
      </c>
      <c r="B1337" s="54" t="s">
        <v>243</v>
      </c>
      <c r="C1337" s="53">
        <v>40112</v>
      </c>
      <c r="D1337" s="54" t="s">
        <v>251</v>
      </c>
      <c r="E1337" s="54">
        <v>1187</v>
      </c>
      <c r="F1337" s="54" t="s">
        <v>357</v>
      </c>
    </row>
    <row r="1338" spans="1:6" s="80" customFormat="1" ht="14.25">
      <c r="A1338" s="54">
        <f t="shared" si="32"/>
        <v>10</v>
      </c>
      <c r="B1338" s="54" t="s">
        <v>245</v>
      </c>
      <c r="C1338" s="53">
        <v>40112</v>
      </c>
      <c r="D1338" s="54" t="s">
        <v>246</v>
      </c>
      <c r="E1338" s="54">
        <v>882</v>
      </c>
      <c r="F1338" s="54" t="s">
        <v>357</v>
      </c>
    </row>
    <row r="1339" spans="1:6" s="80" customFormat="1" ht="14.25">
      <c r="A1339" s="54">
        <f t="shared" si="32"/>
        <v>10</v>
      </c>
      <c r="B1339" s="54" t="s">
        <v>239</v>
      </c>
      <c r="C1339" s="53">
        <v>40112</v>
      </c>
      <c r="D1339" s="54" t="s">
        <v>240</v>
      </c>
      <c r="E1339" s="54">
        <v>147</v>
      </c>
      <c r="F1339" s="54" t="s">
        <v>356</v>
      </c>
    </row>
    <row r="1340" spans="1:6" s="80" customFormat="1" ht="14.25">
      <c r="A1340" s="54">
        <f t="shared" si="32"/>
        <v>10</v>
      </c>
      <c r="B1340" s="54" t="s">
        <v>239</v>
      </c>
      <c r="C1340" s="53">
        <v>40112</v>
      </c>
      <c r="D1340" s="54" t="s">
        <v>240</v>
      </c>
      <c r="E1340" s="54">
        <v>150</v>
      </c>
      <c r="F1340" s="54" t="s">
        <v>356</v>
      </c>
    </row>
    <row r="1341" spans="1:6" s="80" customFormat="1" ht="14.25">
      <c r="A1341" s="54">
        <f t="shared" si="32"/>
        <v>10</v>
      </c>
      <c r="B1341" s="54" t="s">
        <v>239</v>
      </c>
      <c r="C1341" s="53">
        <v>40112</v>
      </c>
      <c r="D1341" s="54" t="s">
        <v>240</v>
      </c>
      <c r="E1341" s="54">
        <v>69</v>
      </c>
      <c r="F1341" s="54" t="s">
        <v>356</v>
      </c>
    </row>
    <row r="1342" spans="1:6" s="80" customFormat="1" ht="14.25">
      <c r="A1342" s="54">
        <f t="shared" si="32"/>
        <v>10</v>
      </c>
      <c r="B1342" s="54" t="s">
        <v>239</v>
      </c>
      <c r="C1342" s="53">
        <v>40112</v>
      </c>
      <c r="D1342" s="54" t="s">
        <v>240</v>
      </c>
      <c r="E1342" s="54">
        <v>84</v>
      </c>
      <c r="F1342" s="54" t="s">
        <v>356</v>
      </c>
    </row>
    <row r="1343" spans="1:6" s="80" customFormat="1" ht="14.25">
      <c r="A1343" s="54">
        <f t="shared" si="32"/>
        <v>10</v>
      </c>
      <c r="B1343" s="54" t="s">
        <v>239</v>
      </c>
      <c r="C1343" s="53">
        <v>40112</v>
      </c>
      <c r="D1343" s="54" t="s">
        <v>240</v>
      </c>
      <c r="E1343" s="54">
        <v>352</v>
      </c>
      <c r="F1343" s="54" t="s">
        <v>356</v>
      </c>
    </row>
    <row r="1344" spans="1:6" s="80" customFormat="1" ht="14.25">
      <c r="A1344" s="54">
        <f t="shared" si="32"/>
        <v>10</v>
      </c>
      <c r="B1344" s="54" t="s">
        <v>239</v>
      </c>
      <c r="C1344" s="53">
        <v>40112</v>
      </c>
      <c r="D1344" s="54" t="s">
        <v>240</v>
      </c>
      <c r="E1344" s="54">
        <v>55</v>
      </c>
      <c r="F1344" s="54" t="s">
        <v>356</v>
      </c>
    </row>
    <row r="1345" spans="1:6" s="80" customFormat="1" ht="14.25">
      <c r="A1345" s="54">
        <f t="shared" si="32"/>
        <v>10</v>
      </c>
      <c r="B1345" s="54" t="s">
        <v>239</v>
      </c>
      <c r="C1345" s="53">
        <v>40112</v>
      </c>
      <c r="D1345" s="54" t="s">
        <v>240</v>
      </c>
      <c r="E1345" s="54">
        <v>54</v>
      </c>
      <c r="F1345" s="54" t="s">
        <v>356</v>
      </c>
    </row>
    <row r="1346" spans="1:6" s="80" customFormat="1" ht="14.25">
      <c r="A1346" s="54">
        <f t="shared" si="32"/>
        <v>10</v>
      </c>
      <c r="B1346" s="54" t="s">
        <v>239</v>
      </c>
      <c r="C1346" s="53">
        <v>40112</v>
      </c>
      <c r="D1346" s="54" t="s">
        <v>240</v>
      </c>
      <c r="E1346" s="54">
        <v>86</v>
      </c>
      <c r="F1346" s="54" t="s">
        <v>356</v>
      </c>
    </row>
    <row r="1347" spans="1:6" s="80" customFormat="1" ht="14.25">
      <c r="A1347" s="54">
        <f t="shared" si="32"/>
        <v>10</v>
      </c>
      <c r="B1347" s="54" t="s">
        <v>239</v>
      </c>
      <c r="C1347" s="53">
        <v>40112</v>
      </c>
      <c r="D1347" s="54" t="s">
        <v>240</v>
      </c>
      <c r="E1347" s="54">
        <v>50</v>
      </c>
      <c r="F1347" s="54" t="s">
        <v>356</v>
      </c>
    </row>
    <row r="1348" spans="1:6" s="80" customFormat="1" ht="14.25">
      <c r="A1348" s="54">
        <f t="shared" si="32"/>
        <v>10</v>
      </c>
      <c r="B1348" s="54" t="s">
        <v>241</v>
      </c>
      <c r="C1348" s="53">
        <v>40113</v>
      </c>
      <c r="D1348" s="54" t="s">
        <v>247</v>
      </c>
      <c r="E1348" s="54">
        <v>200</v>
      </c>
      <c r="F1348" s="54" t="s">
        <v>357</v>
      </c>
    </row>
    <row r="1349" spans="1:6" s="80" customFormat="1" ht="14.25">
      <c r="A1349" s="54">
        <f t="shared" si="32"/>
        <v>10</v>
      </c>
      <c r="B1349" s="54" t="s">
        <v>239</v>
      </c>
      <c r="C1349" s="53">
        <v>40113</v>
      </c>
      <c r="D1349" s="54" t="s">
        <v>254</v>
      </c>
      <c r="E1349" s="54">
        <v>144</v>
      </c>
      <c r="F1349" s="54" t="s">
        <v>357</v>
      </c>
    </row>
    <row r="1350" spans="1:6" s="80" customFormat="1" ht="14.25">
      <c r="A1350" s="54">
        <f t="shared" si="32"/>
        <v>10</v>
      </c>
      <c r="B1350" s="54" t="s">
        <v>249</v>
      </c>
      <c r="C1350" s="53">
        <v>40113</v>
      </c>
      <c r="D1350" s="54" t="s">
        <v>249</v>
      </c>
      <c r="E1350" s="54">
        <v>500</v>
      </c>
      <c r="F1350" s="54" t="s">
        <v>356</v>
      </c>
    </row>
    <row r="1351" spans="1:6" s="80" customFormat="1" ht="14.25">
      <c r="A1351" s="54">
        <f t="shared" si="32"/>
        <v>10</v>
      </c>
      <c r="B1351" s="54" t="s">
        <v>239</v>
      </c>
      <c r="C1351" s="53">
        <v>40114</v>
      </c>
      <c r="D1351" s="54" t="s">
        <v>254</v>
      </c>
      <c r="E1351" s="54">
        <v>136</v>
      </c>
      <c r="F1351" s="54" t="s">
        <v>357</v>
      </c>
    </row>
    <row r="1352" spans="1:6" s="80" customFormat="1" ht="14.25">
      <c r="A1352" s="54">
        <f t="shared" si="32"/>
        <v>10</v>
      </c>
      <c r="B1352" s="54" t="s">
        <v>239</v>
      </c>
      <c r="C1352" s="53">
        <v>40114</v>
      </c>
      <c r="D1352" s="54" t="s">
        <v>240</v>
      </c>
      <c r="E1352" s="54">
        <v>35</v>
      </c>
      <c r="F1352" s="54" t="s">
        <v>357</v>
      </c>
    </row>
    <row r="1353" spans="1:6" s="80" customFormat="1" ht="14.25">
      <c r="A1353" s="54">
        <f>MONTH(C1353)</f>
        <v>10</v>
      </c>
      <c r="B1353" s="54" t="s">
        <v>243</v>
      </c>
      <c r="C1353" s="53">
        <v>40114</v>
      </c>
      <c r="D1353" s="54" t="s">
        <v>244</v>
      </c>
      <c r="E1353" s="54">
        <v>3000</v>
      </c>
      <c r="F1353" s="54" t="s">
        <v>356</v>
      </c>
    </row>
    <row r="1354" spans="1:6" s="80" customFormat="1" ht="14.25">
      <c r="A1354" s="54">
        <f>MONTH(C1354)</f>
        <v>10</v>
      </c>
      <c r="B1354" s="54" t="s">
        <v>243</v>
      </c>
      <c r="C1354" s="53">
        <v>40114</v>
      </c>
      <c r="D1354" s="54" t="s">
        <v>244</v>
      </c>
      <c r="E1354" s="54">
        <v>264</v>
      </c>
      <c r="F1354" s="54" t="s">
        <v>356</v>
      </c>
    </row>
    <row r="1355" spans="1:6" s="80" customFormat="1" ht="14.25">
      <c r="A1355" s="54">
        <f t="shared" si="32"/>
        <v>10</v>
      </c>
      <c r="B1355" s="54" t="s">
        <v>239</v>
      </c>
      <c r="C1355" s="53">
        <v>40115</v>
      </c>
      <c r="D1355" s="54" t="s">
        <v>254</v>
      </c>
      <c r="E1355" s="54">
        <v>106</v>
      </c>
      <c r="F1355" s="54" t="s">
        <v>357</v>
      </c>
    </row>
    <row r="1356" spans="1:6" s="80" customFormat="1" ht="14.25">
      <c r="A1356" s="54">
        <f t="shared" si="32"/>
        <v>10</v>
      </c>
      <c r="B1356" s="54" t="s">
        <v>239</v>
      </c>
      <c r="C1356" s="53">
        <v>40116</v>
      </c>
      <c r="D1356" s="54" t="s">
        <v>254</v>
      </c>
      <c r="E1356" s="54">
        <v>500</v>
      </c>
      <c r="F1356" s="54" t="s">
        <v>357</v>
      </c>
    </row>
    <row r="1357" spans="1:6" s="80" customFormat="1" ht="14.25">
      <c r="A1357" s="54">
        <f t="shared" si="32"/>
        <v>10</v>
      </c>
      <c r="B1357" s="54" t="s">
        <v>243</v>
      </c>
      <c r="C1357" s="53">
        <v>40116</v>
      </c>
      <c r="D1357" s="54" t="s">
        <v>244</v>
      </c>
      <c r="E1357" s="54">
        <v>413</v>
      </c>
      <c r="F1357" s="54" t="s">
        <v>357</v>
      </c>
    </row>
    <row r="1358" spans="1:6" s="80" customFormat="1" ht="14.25">
      <c r="A1358" s="54">
        <f t="shared" si="32"/>
        <v>10</v>
      </c>
      <c r="B1358" s="54" t="s">
        <v>245</v>
      </c>
      <c r="C1358" s="53">
        <v>40116</v>
      </c>
      <c r="D1358" s="54" t="s">
        <v>246</v>
      </c>
      <c r="E1358" s="54">
        <v>21</v>
      </c>
      <c r="F1358" s="54" t="s">
        <v>357</v>
      </c>
    </row>
    <row r="1359" spans="1:6" s="80" customFormat="1" ht="14.25">
      <c r="A1359" s="54">
        <f t="shared" si="32"/>
        <v>10</v>
      </c>
      <c r="B1359" s="54" t="s">
        <v>245</v>
      </c>
      <c r="C1359" s="53">
        <v>40116</v>
      </c>
      <c r="D1359" s="54" t="s">
        <v>246</v>
      </c>
      <c r="E1359" s="54">
        <v>25</v>
      </c>
      <c r="F1359" s="54" t="s">
        <v>357</v>
      </c>
    </row>
    <row r="1360" spans="1:6" s="80" customFormat="1" ht="14.25">
      <c r="A1360" s="54">
        <f t="shared" si="32"/>
        <v>10</v>
      </c>
      <c r="B1360" s="54" t="s">
        <v>245</v>
      </c>
      <c r="C1360" s="53">
        <v>40117</v>
      </c>
      <c r="D1360" s="54" t="s">
        <v>246</v>
      </c>
      <c r="E1360" s="54">
        <v>100</v>
      </c>
      <c r="F1360" s="54" t="s">
        <v>357</v>
      </c>
    </row>
    <row r="1361" spans="1:6" s="80" customFormat="1" ht="14.25">
      <c r="A1361" s="54">
        <f t="shared" si="32"/>
        <v>10</v>
      </c>
      <c r="B1361" s="54" t="s">
        <v>245</v>
      </c>
      <c r="C1361" s="53">
        <v>40117</v>
      </c>
      <c r="D1361" s="54" t="s">
        <v>246</v>
      </c>
      <c r="E1361" s="54">
        <v>21</v>
      </c>
      <c r="F1361" s="54" t="s">
        <v>357</v>
      </c>
    </row>
    <row r="1362" spans="1:6" s="80" customFormat="1" ht="14.25">
      <c r="A1362" s="54">
        <f t="shared" si="32"/>
        <v>10</v>
      </c>
      <c r="B1362" s="54" t="s">
        <v>245</v>
      </c>
      <c r="C1362" s="53">
        <v>40117</v>
      </c>
      <c r="D1362" s="54" t="s">
        <v>246</v>
      </c>
      <c r="E1362" s="54">
        <v>255</v>
      </c>
      <c r="F1362" s="54" t="s">
        <v>357</v>
      </c>
    </row>
    <row r="1363" spans="1:6" s="80" customFormat="1" ht="14.25">
      <c r="A1363" s="54">
        <f t="shared" si="32"/>
        <v>11</v>
      </c>
      <c r="B1363" s="54" t="s">
        <v>249</v>
      </c>
      <c r="C1363" s="53">
        <v>40118</v>
      </c>
      <c r="D1363" s="54" t="s">
        <v>249</v>
      </c>
      <c r="E1363" s="54">
        <v>500</v>
      </c>
      <c r="F1363" s="54" t="s">
        <v>356</v>
      </c>
    </row>
    <row r="1364" spans="1:6" s="80" customFormat="1" ht="14.25">
      <c r="A1364" s="54">
        <f>MONTH(C1364)</f>
        <v>11</v>
      </c>
      <c r="B1364" s="54" t="s">
        <v>245</v>
      </c>
      <c r="C1364" s="53">
        <v>40119</v>
      </c>
      <c r="D1364" s="54" t="s">
        <v>246</v>
      </c>
      <c r="E1364" s="54">
        <v>50</v>
      </c>
      <c r="F1364" s="54" t="s">
        <v>356</v>
      </c>
    </row>
    <row r="1365" spans="1:6" s="80" customFormat="1" ht="14.25">
      <c r="A1365" s="54">
        <f t="shared" si="32"/>
        <v>11</v>
      </c>
      <c r="B1365" s="54" t="s">
        <v>239</v>
      </c>
      <c r="C1365" s="53">
        <v>40119</v>
      </c>
      <c r="D1365" s="54" t="s">
        <v>254</v>
      </c>
      <c r="E1365" s="54">
        <v>127</v>
      </c>
      <c r="F1365" s="54" t="s">
        <v>357</v>
      </c>
    </row>
    <row r="1366" spans="1:6" s="80" customFormat="1" ht="14.25">
      <c r="A1366" s="54">
        <f t="shared" si="32"/>
        <v>11</v>
      </c>
      <c r="B1366" s="54" t="s">
        <v>243</v>
      </c>
      <c r="C1366" s="53">
        <v>40119</v>
      </c>
      <c r="D1366" s="54" t="s">
        <v>244</v>
      </c>
      <c r="E1366" s="54">
        <v>485</v>
      </c>
      <c r="F1366" s="54" t="s">
        <v>357</v>
      </c>
    </row>
    <row r="1367" spans="1:6" s="80" customFormat="1" ht="14.25">
      <c r="A1367" s="54">
        <f t="shared" si="32"/>
        <v>11</v>
      </c>
      <c r="B1367" s="54" t="s">
        <v>245</v>
      </c>
      <c r="C1367" s="53">
        <v>40119</v>
      </c>
      <c r="D1367" s="54" t="s">
        <v>246</v>
      </c>
      <c r="E1367" s="54">
        <v>882</v>
      </c>
      <c r="F1367" s="54" t="s">
        <v>356</v>
      </c>
    </row>
    <row r="1368" spans="1:6" s="80" customFormat="1" ht="14.25">
      <c r="A1368" s="54">
        <f t="shared" si="32"/>
        <v>11</v>
      </c>
      <c r="B1368" s="54" t="s">
        <v>239</v>
      </c>
      <c r="C1368" s="53">
        <v>40120</v>
      </c>
      <c r="D1368" s="54" t="s">
        <v>254</v>
      </c>
      <c r="E1368" s="54">
        <v>330</v>
      </c>
      <c r="F1368" s="54" t="s">
        <v>357</v>
      </c>
    </row>
    <row r="1369" spans="1:6" s="80" customFormat="1" ht="14.25">
      <c r="A1369" s="54">
        <f t="shared" si="32"/>
        <v>11</v>
      </c>
      <c r="B1369" s="54" t="s">
        <v>239</v>
      </c>
      <c r="C1369" s="53">
        <v>40122</v>
      </c>
      <c r="D1369" s="54" t="s">
        <v>240</v>
      </c>
      <c r="E1369" s="54">
        <v>45</v>
      </c>
      <c r="F1369" s="54" t="s">
        <v>357</v>
      </c>
    </row>
    <row r="1370" spans="1:6" s="80" customFormat="1" ht="14.25">
      <c r="A1370" s="54">
        <f t="shared" si="32"/>
        <v>11</v>
      </c>
      <c r="B1370" s="54" t="s">
        <v>245</v>
      </c>
      <c r="C1370" s="53">
        <v>40122</v>
      </c>
      <c r="D1370" s="54" t="s">
        <v>253</v>
      </c>
      <c r="E1370" s="54">
        <v>1500</v>
      </c>
      <c r="F1370" s="54" t="s">
        <v>357</v>
      </c>
    </row>
    <row r="1371" spans="1:6" s="80" customFormat="1" ht="14.25">
      <c r="A1371" s="54">
        <f t="shared" si="32"/>
        <v>11</v>
      </c>
      <c r="B1371" s="54" t="s">
        <v>239</v>
      </c>
      <c r="C1371" s="53">
        <v>40123</v>
      </c>
      <c r="D1371" s="54" t="s">
        <v>240</v>
      </c>
      <c r="E1371" s="54">
        <v>20</v>
      </c>
      <c r="F1371" s="54" t="s">
        <v>357</v>
      </c>
    </row>
    <row r="1372" spans="1:6" s="80" customFormat="1" ht="14.25">
      <c r="A1372" s="54">
        <f t="shared" ref="A1372:A1435" si="33">MONTH(C1372)</f>
        <v>11</v>
      </c>
      <c r="B1372" s="54" t="s">
        <v>241</v>
      </c>
      <c r="C1372" s="53">
        <v>40123</v>
      </c>
      <c r="D1372" s="54" t="s">
        <v>242</v>
      </c>
      <c r="E1372" s="54">
        <v>175</v>
      </c>
      <c r="F1372" s="54" t="s">
        <v>357</v>
      </c>
    </row>
    <row r="1373" spans="1:6" s="80" customFormat="1" ht="14.25">
      <c r="A1373" s="54">
        <f t="shared" si="33"/>
        <v>11</v>
      </c>
      <c r="B1373" s="54" t="s">
        <v>241</v>
      </c>
      <c r="C1373" s="53">
        <v>40123</v>
      </c>
      <c r="D1373" s="54" t="s">
        <v>242</v>
      </c>
      <c r="E1373" s="54">
        <v>260</v>
      </c>
      <c r="F1373" s="54" t="s">
        <v>357</v>
      </c>
    </row>
    <row r="1374" spans="1:6" s="80" customFormat="1" ht="14.25">
      <c r="A1374" s="54">
        <f t="shared" si="33"/>
        <v>11</v>
      </c>
      <c r="B1374" s="54" t="s">
        <v>243</v>
      </c>
      <c r="C1374" s="53">
        <v>40123</v>
      </c>
      <c r="D1374" s="54" t="s">
        <v>244</v>
      </c>
      <c r="E1374" s="54">
        <v>2000</v>
      </c>
      <c r="F1374" s="54" t="s">
        <v>357</v>
      </c>
    </row>
    <row r="1375" spans="1:6" s="80" customFormat="1" ht="14.25">
      <c r="A1375" s="54">
        <f t="shared" si="33"/>
        <v>11</v>
      </c>
      <c r="B1375" s="54" t="s">
        <v>243</v>
      </c>
      <c r="C1375" s="53">
        <v>40124</v>
      </c>
      <c r="D1375" s="54" t="s">
        <v>244</v>
      </c>
      <c r="E1375" s="54">
        <v>1360</v>
      </c>
      <c r="F1375" s="54" t="s">
        <v>356</v>
      </c>
    </row>
    <row r="1376" spans="1:6" s="80" customFormat="1" ht="14.25">
      <c r="A1376" s="54">
        <f t="shared" si="33"/>
        <v>11</v>
      </c>
      <c r="B1376" s="54" t="s">
        <v>239</v>
      </c>
      <c r="C1376" s="53">
        <v>40125</v>
      </c>
      <c r="D1376" s="54" t="s">
        <v>240</v>
      </c>
      <c r="E1376" s="54">
        <v>61</v>
      </c>
      <c r="F1376" s="54" t="s">
        <v>356</v>
      </c>
    </row>
    <row r="1377" spans="1:6" s="80" customFormat="1" ht="14.25">
      <c r="A1377" s="54">
        <f t="shared" si="33"/>
        <v>11</v>
      </c>
      <c r="B1377" s="54" t="s">
        <v>239</v>
      </c>
      <c r="C1377" s="53">
        <v>40125</v>
      </c>
      <c r="D1377" s="54" t="s">
        <v>240</v>
      </c>
      <c r="E1377" s="54">
        <v>500</v>
      </c>
      <c r="F1377" s="54" t="s">
        <v>356</v>
      </c>
    </row>
    <row r="1378" spans="1:6" s="80" customFormat="1" ht="14.25">
      <c r="A1378" s="54">
        <f t="shared" si="33"/>
        <v>11</v>
      </c>
      <c r="B1378" s="54" t="s">
        <v>249</v>
      </c>
      <c r="C1378" s="53">
        <v>40125</v>
      </c>
      <c r="D1378" s="54" t="s">
        <v>249</v>
      </c>
      <c r="E1378" s="54">
        <v>505</v>
      </c>
      <c r="F1378" s="54" t="s">
        <v>356</v>
      </c>
    </row>
    <row r="1379" spans="1:6" s="80" customFormat="1" ht="14.25">
      <c r="A1379" s="54">
        <f t="shared" si="33"/>
        <v>11</v>
      </c>
      <c r="B1379" s="54" t="s">
        <v>239</v>
      </c>
      <c r="C1379" s="53">
        <v>40126</v>
      </c>
      <c r="D1379" s="54" t="s">
        <v>254</v>
      </c>
      <c r="E1379" s="54">
        <v>200</v>
      </c>
      <c r="F1379" s="54" t="s">
        <v>356</v>
      </c>
    </row>
    <row r="1380" spans="1:6" s="80" customFormat="1" ht="14.25">
      <c r="A1380" s="54">
        <f t="shared" si="33"/>
        <v>11</v>
      </c>
      <c r="B1380" s="54" t="s">
        <v>239</v>
      </c>
      <c r="C1380" s="53">
        <v>40126</v>
      </c>
      <c r="D1380" s="54" t="s">
        <v>254</v>
      </c>
      <c r="E1380" s="54">
        <v>105</v>
      </c>
      <c r="F1380" s="54" t="s">
        <v>357</v>
      </c>
    </row>
    <row r="1381" spans="1:6" s="80" customFormat="1" ht="14.25">
      <c r="A1381" s="54">
        <f t="shared" si="33"/>
        <v>11</v>
      </c>
      <c r="B1381" s="54" t="s">
        <v>243</v>
      </c>
      <c r="C1381" s="53">
        <v>40126</v>
      </c>
      <c r="D1381" s="54" t="s">
        <v>251</v>
      </c>
      <c r="E1381" s="54">
        <v>15</v>
      </c>
      <c r="F1381" s="54" t="s">
        <v>357</v>
      </c>
    </row>
    <row r="1382" spans="1:6" s="80" customFormat="1" ht="14.25">
      <c r="A1382" s="54">
        <f t="shared" si="33"/>
        <v>11</v>
      </c>
      <c r="B1382" s="54" t="s">
        <v>239</v>
      </c>
      <c r="C1382" s="53">
        <v>40127</v>
      </c>
      <c r="D1382" s="54" t="s">
        <v>254</v>
      </c>
      <c r="E1382" s="54">
        <v>137</v>
      </c>
      <c r="F1382" s="54" t="s">
        <v>357</v>
      </c>
    </row>
    <row r="1383" spans="1:6" s="80" customFormat="1" ht="14.25">
      <c r="A1383" s="54">
        <f t="shared" si="33"/>
        <v>11</v>
      </c>
      <c r="B1383" s="54" t="s">
        <v>239</v>
      </c>
      <c r="C1383" s="53">
        <v>40127</v>
      </c>
      <c r="D1383" s="54" t="s">
        <v>240</v>
      </c>
      <c r="E1383" s="54">
        <v>110</v>
      </c>
      <c r="F1383" s="54" t="s">
        <v>357</v>
      </c>
    </row>
    <row r="1384" spans="1:6" s="80" customFormat="1" ht="14.25">
      <c r="A1384" s="54">
        <f t="shared" si="33"/>
        <v>11</v>
      </c>
      <c r="B1384" s="54" t="s">
        <v>239</v>
      </c>
      <c r="C1384" s="53">
        <v>40127</v>
      </c>
      <c r="D1384" s="54" t="s">
        <v>240</v>
      </c>
      <c r="E1384" s="54">
        <v>627</v>
      </c>
      <c r="F1384" s="54" t="s">
        <v>356</v>
      </c>
    </row>
    <row r="1385" spans="1:6" s="80" customFormat="1" ht="14.25">
      <c r="A1385" s="54">
        <f t="shared" si="33"/>
        <v>11</v>
      </c>
      <c r="B1385" s="54" t="s">
        <v>239</v>
      </c>
      <c r="C1385" s="53">
        <v>40127</v>
      </c>
      <c r="D1385" s="54" t="s">
        <v>240</v>
      </c>
      <c r="E1385" s="54">
        <v>687</v>
      </c>
      <c r="F1385" s="54" t="s">
        <v>356</v>
      </c>
    </row>
    <row r="1386" spans="1:6" s="80" customFormat="1" ht="14.25">
      <c r="A1386" s="54">
        <f t="shared" si="33"/>
        <v>11</v>
      </c>
      <c r="B1386" s="54" t="s">
        <v>239</v>
      </c>
      <c r="C1386" s="53">
        <v>40127</v>
      </c>
      <c r="D1386" s="54" t="s">
        <v>240</v>
      </c>
      <c r="E1386" s="54">
        <v>250</v>
      </c>
      <c r="F1386" s="54" t="s">
        <v>356</v>
      </c>
    </row>
    <row r="1387" spans="1:6" s="80" customFormat="1" ht="14.25">
      <c r="A1387" s="54">
        <f t="shared" si="33"/>
        <v>11</v>
      </c>
      <c r="B1387" s="54" t="s">
        <v>239</v>
      </c>
      <c r="C1387" s="53">
        <v>40127</v>
      </c>
      <c r="D1387" s="54" t="s">
        <v>240</v>
      </c>
      <c r="E1387" s="54">
        <v>1828</v>
      </c>
      <c r="F1387" s="54" t="s">
        <v>356</v>
      </c>
    </row>
    <row r="1388" spans="1:6" s="80" customFormat="1" ht="14.25">
      <c r="A1388" s="54">
        <f t="shared" si="33"/>
        <v>11</v>
      </c>
      <c r="B1388" s="54" t="s">
        <v>239</v>
      </c>
      <c r="C1388" s="53">
        <v>40127</v>
      </c>
      <c r="D1388" s="54" t="s">
        <v>240</v>
      </c>
      <c r="E1388" s="54">
        <v>3008</v>
      </c>
      <c r="F1388" s="54" t="s">
        <v>356</v>
      </c>
    </row>
    <row r="1389" spans="1:6" s="80" customFormat="1" ht="14.25">
      <c r="A1389" s="54">
        <f t="shared" si="33"/>
        <v>11</v>
      </c>
      <c r="B1389" s="54" t="s">
        <v>239</v>
      </c>
      <c r="C1389" s="53">
        <v>40127</v>
      </c>
      <c r="D1389" s="54" t="s">
        <v>240</v>
      </c>
      <c r="E1389" s="54">
        <v>61</v>
      </c>
      <c r="F1389" s="54" t="s">
        <v>356</v>
      </c>
    </row>
    <row r="1390" spans="1:6" s="80" customFormat="1" ht="14.25">
      <c r="A1390" s="54">
        <f t="shared" si="33"/>
        <v>11</v>
      </c>
      <c r="B1390" s="54" t="s">
        <v>239</v>
      </c>
      <c r="C1390" s="53">
        <v>40127</v>
      </c>
      <c r="D1390" s="54" t="s">
        <v>240</v>
      </c>
      <c r="E1390" s="54">
        <v>50</v>
      </c>
      <c r="F1390" s="54" t="s">
        <v>356</v>
      </c>
    </row>
    <row r="1391" spans="1:6" s="80" customFormat="1" ht="14.25">
      <c r="A1391" s="54">
        <f t="shared" si="33"/>
        <v>11</v>
      </c>
      <c r="B1391" s="54" t="s">
        <v>239</v>
      </c>
      <c r="C1391" s="53">
        <v>40128</v>
      </c>
      <c r="D1391" s="54" t="s">
        <v>254</v>
      </c>
      <c r="E1391" s="54">
        <v>180</v>
      </c>
      <c r="F1391" s="54" t="s">
        <v>356</v>
      </c>
    </row>
    <row r="1392" spans="1:6" s="80" customFormat="1" ht="14.25">
      <c r="A1392" s="54">
        <f t="shared" si="33"/>
        <v>11</v>
      </c>
      <c r="B1392" s="54" t="s">
        <v>245</v>
      </c>
      <c r="C1392" s="53">
        <v>40128</v>
      </c>
      <c r="D1392" s="54" t="s">
        <v>246</v>
      </c>
      <c r="E1392" s="54">
        <v>25</v>
      </c>
      <c r="F1392" s="54" t="s">
        <v>357</v>
      </c>
    </row>
    <row r="1393" spans="1:6" s="80" customFormat="1" ht="14.25">
      <c r="A1393" s="54">
        <f t="shared" si="33"/>
        <v>11</v>
      </c>
      <c r="B1393" s="54" t="s">
        <v>243</v>
      </c>
      <c r="C1393" s="53">
        <v>40128</v>
      </c>
      <c r="D1393" s="54" t="s">
        <v>244</v>
      </c>
      <c r="E1393" s="54">
        <v>460</v>
      </c>
      <c r="F1393" s="54" t="s">
        <v>357</v>
      </c>
    </row>
    <row r="1394" spans="1:6" s="80" customFormat="1" ht="14.25">
      <c r="A1394" s="54">
        <f t="shared" si="33"/>
        <v>11</v>
      </c>
      <c r="B1394" s="54" t="s">
        <v>239</v>
      </c>
      <c r="C1394" s="53">
        <v>40129</v>
      </c>
      <c r="D1394" s="54" t="s">
        <v>254</v>
      </c>
      <c r="E1394" s="54">
        <v>252</v>
      </c>
      <c r="F1394" s="54" t="s">
        <v>356</v>
      </c>
    </row>
    <row r="1395" spans="1:6" s="80" customFormat="1" ht="14.25">
      <c r="A1395" s="54">
        <f t="shared" si="33"/>
        <v>11</v>
      </c>
      <c r="B1395" s="54" t="s">
        <v>239</v>
      </c>
      <c r="C1395" s="53">
        <v>40129</v>
      </c>
      <c r="D1395" s="54" t="s">
        <v>254</v>
      </c>
      <c r="E1395" s="54">
        <v>360</v>
      </c>
      <c r="F1395" s="54" t="s">
        <v>357</v>
      </c>
    </row>
    <row r="1396" spans="1:6" s="80" customFormat="1" ht="14.25">
      <c r="A1396" s="54">
        <f t="shared" si="33"/>
        <v>11</v>
      </c>
      <c r="B1396" s="54" t="s">
        <v>239</v>
      </c>
      <c r="C1396" s="53">
        <v>40130</v>
      </c>
      <c r="D1396" s="54" t="s">
        <v>240</v>
      </c>
      <c r="E1396" s="54">
        <v>42</v>
      </c>
      <c r="F1396" s="54" t="s">
        <v>357</v>
      </c>
    </row>
    <row r="1397" spans="1:6" s="80" customFormat="1" ht="14.25">
      <c r="A1397" s="54">
        <f t="shared" si="33"/>
        <v>11</v>
      </c>
      <c r="B1397" s="54" t="s">
        <v>245</v>
      </c>
      <c r="C1397" s="53">
        <v>40130</v>
      </c>
      <c r="D1397" s="54" t="s">
        <v>246</v>
      </c>
      <c r="E1397" s="54">
        <v>28</v>
      </c>
      <c r="F1397" s="54" t="s">
        <v>357</v>
      </c>
    </row>
    <row r="1398" spans="1:6" s="80" customFormat="1" ht="14.25">
      <c r="A1398" s="54">
        <f t="shared" si="33"/>
        <v>11</v>
      </c>
      <c r="B1398" s="54" t="s">
        <v>245</v>
      </c>
      <c r="C1398" s="53">
        <v>40130</v>
      </c>
      <c r="D1398" s="54" t="s">
        <v>246</v>
      </c>
      <c r="E1398" s="54">
        <v>55</v>
      </c>
      <c r="F1398" s="54" t="s">
        <v>357</v>
      </c>
    </row>
    <row r="1399" spans="1:6" s="80" customFormat="1" ht="14.25">
      <c r="A1399" s="54">
        <f t="shared" si="33"/>
        <v>11</v>
      </c>
      <c r="B1399" s="54" t="s">
        <v>245</v>
      </c>
      <c r="C1399" s="53">
        <v>40130</v>
      </c>
      <c r="D1399" s="54" t="s">
        <v>250</v>
      </c>
      <c r="E1399" s="54">
        <v>2643.17</v>
      </c>
      <c r="F1399" s="54" t="s">
        <v>356</v>
      </c>
    </row>
    <row r="1400" spans="1:6" s="80" customFormat="1" ht="14.25">
      <c r="A1400" s="54">
        <f t="shared" si="33"/>
        <v>11</v>
      </c>
      <c r="B1400" s="54" t="s">
        <v>249</v>
      </c>
      <c r="C1400" s="53">
        <v>40131</v>
      </c>
      <c r="D1400" s="54" t="s">
        <v>249</v>
      </c>
      <c r="E1400" s="54">
        <v>500</v>
      </c>
      <c r="F1400" s="54" t="s">
        <v>356</v>
      </c>
    </row>
    <row r="1401" spans="1:6" s="80" customFormat="1" ht="14.25">
      <c r="A1401" s="54">
        <f t="shared" si="33"/>
        <v>11</v>
      </c>
      <c r="B1401" s="54" t="s">
        <v>245</v>
      </c>
      <c r="C1401" s="53">
        <v>40132</v>
      </c>
      <c r="D1401" s="54" t="s">
        <v>250</v>
      </c>
      <c r="E1401" s="54">
        <v>22500</v>
      </c>
      <c r="F1401" s="54" t="s">
        <v>356</v>
      </c>
    </row>
    <row r="1402" spans="1:6" s="80" customFormat="1" ht="14.25">
      <c r="A1402" s="54">
        <f t="shared" si="33"/>
        <v>11</v>
      </c>
      <c r="B1402" s="54" t="s">
        <v>239</v>
      </c>
      <c r="C1402" s="53">
        <v>40134</v>
      </c>
      <c r="D1402" s="54" t="s">
        <v>254</v>
      </c>
      <c r="E1402" s="54">
        <v>103</v>
      </c>
      <c r="F1402" s="54" t="s">
        <v>357</v>
      </c>
    </row>
    <row r="1403" spans="1:6" s="80" customFormat="1" ht="14.25">
      <c r="A1403" s="54">
        <f t="shared" si="33"/>
        <v>11</v>
      </c>
      <c r="B1403" s="54" t="s">
        <v>249</v>
      </c>
      <c r="C1403" s="53">
        <v>40134</v>
      </c>
      <c r="D1403" s="54" t="s">
        <v>249</v>
      </c>
      <c r="E1403" s="54">
        <v>500</v>
      </c>
      <c r="F1403" s="54" t="s">
        <v>356</v>
      </c>
    </row>
    <row r="1404" spans="1:6" s="80" customFormat="1" ht="14.25">
      <c r="A1404" s="54">
        <f t="shared" si="33"/>
        <v>11</v>
      </c>
      <c r="B1404" s="54" t="s">
        <v>239</v>
      </c>
      <c r="C1404" s="53">
        <v>40135</v>
      </c>
      <c r="D1404" s="54" t="s">
        <v>254</v>
      </c>
      <c r="E1404" s="54">
        <v>540</v>
      </c>
      <c r="F1404" s="54" t="s">
        <v>357</v>
      </c>
    </row>
    <row r="1405" spans="1:6" s="80" customFormat="1" ht="14.25">
      <c r="A1405" s="54">
        <f t="shared" si="33"/>
        <v>11</v>
      </c>
      <c r="B1405" s="54" t="s">
        <v>245</v>
      </c>
      <c r="C1405" s="53">
        <v>40135</v>
      </c>
      <c r="D1405" s="54" t="s">
        <v>246</v>
      </c>
      <c r="E1405" s="54">
        <v>50</v>
      </c>
      <c r="F1405" s="54" t="s">
        <v>357</v>
      </c>
    </row>
    <row r="1406" spans="1:6" s="80" customFormat="1" ht="14.25">
      <c r="A1406" s="54">
        <f t="shared" si="33"/>
        <v>11</v>
      </c>
      <c r="B1406" s="54" t="s">
        <v>245</v>
      </c>
      <c r="C1406" s="53">
        <v>40135</v>
      </c>
      <c r="D1406" s="54" t="s">
        <v>253</v>
      </c>
      <c r="E1406" s="54">
        <v>1500</v>
      </c>
      <c r="F1406" s="54" t="s">
        <v>357</v>
      </c>
    </row>
    <row r="1407" spans="1:6" s="80" customFormat="1" ht="14.25">
      <c r="A1407" s="54">
        <f t="shared" si="33"/>
        <v>11</v>
      </c>
      <c r="B1407" s="54" t="s">
        <v>239</v>
      </c>
      <c r="C1407" s="53">
        <v>40135</v>
      </c>
      <c r="D1407" s="54" t="s">
        <v>254</v>
      </c>
      <c r="E1407" s="54">
        <v>210</v>
      </c>
      <c r="F1407" s="54" t="s">
        <v>356</v>
      </c>
    </row>
    <row r="1408" spans="1:6" s="80" customFormat="1" ht="14.25">
      <c r="A1408" s="54">
        <f t="shared" si="33"/>
        <v>11</v>
      </c>
      <c r="B1408" s="54" t="s">
        <v>239</v>
      </c>
      <c r="C1408" s="53">
        <v>40136</v>
      </c>
      <c r="D1408" s="54" t="s">
        <v>254</v>
      </c>
      <c r="E1408" s="54">
        <v>98</v>
      </c>
      <c r="F1408" s="54" t="s">
        <v>357</v>
      </c>
    </row>
    <row r="1409" spans="1:6" s="80" customFormat="1" ht="14.25">
      <c r="A1409" s="54">
        <f t="shared" si="33"/>
        <v>11</v>
      </c>
      <c r="B1409" s="54" t="s">
        <v>239</v>
      </c>
      <c r="C1409" s="53">
        <v>40136</v>
      </c>
      <c r="D1409" s="54" t="s">
        <v>240</v>
      </c>
      <c r="E1409" s="54">
        <v>128</v>
      </c>
      <c r="F1409" s="54" t="s">
        <v>357</v>
      </c>
    </row>
    <row r="1410" spans="1:6" s="80" customFormat="1" ht="14.25">
      <c r="A1410" s="54">
        <f t="shared" si="33"/>
        <v>11</v>
      </c>
      <c r="B1410" s="54" t="s">
        <v>241</v>
      </c>
      <c r="C1410" s="53">
        <v>40136</v>
      </c>
      <c r="D1410" s="54" t="s">
        <v>257</v>
      </c>
      <c r="E1410" s="54">
        <v>99</v>
      </c>
      <c r="F1410" s="54" t="s">
        <v>357</v>
      </c>
    </row>
    <row r="1411" spans="1:6" s="80" customFormat="1" ht="14.25">
      <c r="A1411" s="54">
        <f t="shared" si="33"/>
        <v>11</v>
      </c>
      <c r="B1411" s="54" t="s">
        <v>239</v>
      </c>
      <c r="C1411" s="53">
        <v>40137</v>
      </c>
      <c r="D1411" s="54" t="s">
        <v>240</v>
      </c>
      <c r="E1411" s="54">
        <v>527</v>
      </c>
      <c r="F1411" s="54" t="s">
        <v>357</v>
      </c>
    </row>
    <row r="1412" spans="1:6" s="80" customFormat="1" ht="14.25">
      <c r="A1412" s="54">
        <f t="shared" si="33"/>
        <v>11</v>
      </c>
      <c r="B1412" s="54" t="s">
        <v>243</v>
      </c>
      <c r="C1412" s="53">
        <v>40137</v>
      </c>
      <c r="D1412" s="54" t="s">
        <v>244</v>
      </c>
      <c r="E1412" s="54">
        <v>1500</v>
      </c>
      <c r="F1412" s="54" t="s">
        <v>356</v>
      </c>
    </row>
    <row r="1413" spans="1:6" s="80" customFormat="1" ht="14.25">
      <c r="A1413" s="54">
        <f t="shared" si="33"/>
        <v>11</v>
      </c>
      <c r="B1413" s="54" t="s">
        <v>245</v>
      </c>
      <c r="C1413" s="53">
        <v>40138</v>
      </c>
      <c r="D1413" s="54" t="s">
        <v>246</v>
      </c>
      <c r="E1413" s="54">
        <v>1000</v>
      </c>
      <c r="F1413" s="54" t="s">
        <v>357</v>
      </c>
    </row>
    <row r="1414" spans="1:6" s="80" customFormat="1" ht="14.25">
      <c r="A1414" s="54">
        <f t="shared" si="33"/>
        <v>11</v>
      </c>
      <c r="B1414" s="54" t="s">
        <v>239</v>
      </c>
      <c r="C1414" s="53">
        <v>40138</v>
      </c>
      <c r="D1414" s="54" t="s">
        <v>240</v>
      </c>
      <c r="E1414" s="54">
        <v>20</v>
      </c>
      <c r="F1414" s="54" t="s">
        <v>357</v>
      </c>
    </row>
    <row r="1415" spans="1:6" s="80" customFormat="1" ht="14.25">
      <c r="A1415" s="54">
        <f t="shared" si="33"/>
        <v>11</v>
      </c>
      <c r="B1415" s="54" t="s">
        <v>237</v>
      </c>
      <c r="C1415" s="53">
        <v>40138</v>
      </c>
      <c r="D1415" s="54" t="s">
        <v>238</v>
      </c>
      <c r="E1415" s="54">
        <v>558</v>
      </c>
      <c r="F1415" s="54" t="s">
        <v>357</v>
      </c>
    </row>
    <row r="1416" spans="1:6" s="80" customFormat="1" ht="14.25">
      <c r="A1416" s="54">
        <f t="shared" si="33"/>
        <v>11</v>
      </c>
      <c r="B1416" s="54" t="s">
        <v>249</v>
      </c>
      <c r="C1416" s="53">
        <v>40138</v>
      </c>
      <c r="D1416" s="54" t="s">
        <v>249</v>
      </c>
      <c r="E1416" s="54">
        <v>500</v>
      </c>
      <c r="F1416" s="54" t="s">
        <v>356</v>
      </c>
    </row>
    <row r="1417" spans="1:6" s="80" customFormat="1" ht="14.25">
      <c r="A1417" s="54">
        <f t="shared" si="33"/>
        <v>11</v>
      </c>
      <c r="B1417" s="54" t="s">
        <v>239</v>
      </c>
      <c r="C1417" s="53">
        <v>40138</v>
      </c>
      <c r="D1417" s="54" t="s">
        <v>254</v>
      </c>
      <c r="E1417" s="54">
        <v>750</v>
      </c>
      <c r="F1417" s="54" t="s">
        <v>356</v>
      </c>
    </row>
    <row r="1418" spans="1:6" s="80" customFormat="1" ht="14.25">
      <c r="A1418" s="54">
        <f t="shared" si="33"/>
        <v>11</v>
      </c>
      <c r="B1418" s="54" t="s">
        <v>239</v>
      </c>
      <c r="C1418" s="53">
        <v>40140</v>
      </c>
      <c r="D1418" s="54" t="s">
        <v>254</v>
      </c>
      <c r="E1418" s="54">
        <v>157</v>
      </c>
      <c r="F1418" s="54" t="s">
        <v>357</v>
      </c>
    </row>
    <row r="1419" spans="1:6" s="80" customFormat="1" ht="14.25">
      <c r="A1419" s="54">
        <f t="shared" si="33"/>
        <v>11</v>
      </c>
      <c r="B1419" s="54" t="s">
        <v>243</v>
      </c>
      <c r="C1419" s="53">
        <v>40140</v>
      </c>
      <c r="D1419" s="54" t="s">
        <v>244</v>
      </c>
      <c r="E1419" s="54">
        <v>275</v>
      </c>
      <c r="F1419" s="54" t="s">
        <v>357</v>
      </c>
    </row>
    <row r="1420" spans="1:6" s="80" customFormat="1" ht="14.25">
      <c r="A1420" s="54">
        <f t="shared" si="33"/>
        <v>11</v>
      </c>
      <c r="B1420" s="54" t="s">
        <v>239</v>
      </c>
      <c r="C1420" s="53">
        <v>40141</v>
      </c>
      <c r="D1420" s="54" t="s">
        <v>254</v>
      </c>
      <c r="E1420" s="54">
        <v>120</v>
      </c>
      <c r="F1420" s="54" t="s">
        <v>357</v>
      </c>
    </row>
    <row r="1421" spans="1:6" s="80" customFormat="1" ht="14.25">
      <c r="A1421" s="54">
        <f t="shared" si="33"/>
        <v>11</v>
      </c>
      <c r="B1421" s="54" t="s">
        <v>239</v>
      </c>
      <c r="C1421" s="53">
        <v>40141</v>
      </c>
      <c r="D1421" s="54" t="s">
        <v>254</v>
      </c>
      <c r="E1421" s="54">
        <v>232</v>
      </c>
      <c r="F1421" s="54" t="s">
        <v>356</v>
      </c>
    </row>
    <row r="1422" spans="1:6" s="80" customFormat="1" ht="14.25">
      <c r="A1422" s="54">
        <f t="shared" si="33"/>
        <v>11</v>
      </c>
      <c r="B1422" s="54" t="s">
        <v>239</v>
      </c>
      <c r="C1422" s="53">
        <v>40141</v>
      </c>
      <c r="D1422" s="54" t="s">
        <v>240</v>
      </c>
      <c r="E1422" s="54">
        <v>180</v>
      </c>
      <c r="F1422" s="54" t="s">
        <v>356</v>
      </c>
    </row>
    <row r="1423" spans="1:6" s="80" customFormat="1" ht="14.25">
      <c r="A1423" s="54">
        <f t="shared" si="33"/>
        <v>11</v>
      </c>
      <c r="B1423" s="54" t="s">
        <v>243</v>
      </c>
      <c r="C1423" s="53">
        <v>40142</v>
      </c>
      <c r="D1423" s="54" t="s">
        <v>251</v>
      </c>
      <c r="E1423" s="54">
        <v>15</v>
      </c>
      <c r="F1423" s="54" t="s">
        <v>357</v>
      </c>
    </row>
    <row r="1424" spans="1:6" s="80" customFormat="1" ht="14.25">
      <c r="A1424" s="54">
        <f t="shared" si="33"/>
        <v>11</v>
      </c>
      <c r="B1424" s="54" t="s">
        <v>239</v>
      </c>
      <c r="C1424" s="53">
        <v>40142</v>
      </c>
      <c r="D1424" s="54" t="s">
        <v>254</v>
      </c>
      <c r="E1424" s="54">
        <v>750</v>
      </c>
      <c r="F1424" s="54" t="s">
        <v>357</v>
      </c>
    </row>
    <row r="1425" spans="1:6" s="80" customFormat="1" ht="14.25">
      <c r="A1425" s="54">
        <f t="shared" si="33"/>
        <v>11</v>
      </c>
      <c r="B1425" s="54" t="s">
        <v>239</v>
      </c>
      <c r="C1425" s="53">
        <v>40143</v>
      </c>
      <c r="D1425" s="54" t="s">
        <v>240</v>
      </c>
      <c r="E1425" s="54">
        <v>549</v>
      </c>
      <c r="F1425" s="54" t="s">
        <v>357</v>
      </c>
    </row>
    <row r="1426" spans="1:6" s="80" customFormat="1" ht="14.25">
      <c r="A1426" s="54">
        <f t="shared" si="33"/>
        <v>11</v>
      </c>
      <c r="B1426" s="54" t="s">
        <v>241</v>
      </c>
      <c r="C1426" s="53">
        <v>40146</v>
      </c>
      <c r="D1426" s="54" t="s">
        <v>247</v>
      </c>
      <c r="E1426" s="54">
        <v>524</v>
      </c>
      <c r="F1426" s="54" t="s">
        <v>357</v>
      </c>
    </row>
    <row r="1427" spans="1:6" s="80" customFormat="1" ht="14.25">
      <c r="A1427" s="54">
        <f t="shared" si="33"/>
        <v>11</v>
      </c>
      <c r="B1427" s="54" t="s">
        <v>241</v>
      </c>
      <c r="C1427" s="53">
        <v>40146</v>
      </c>
      <c r="D1427" s="54" t="s">
        <v>247</v>
      </c>
      <c r="E1427" s="54">
        <v>159</v>
      </c>
      <c r="F1427" s="54" t="s">
        <v>357</v>
      </c>
    </row>
    <row r="1428" spans="1:6" s="80" customFormat="1" ht="14.25">
      <c r="A1428" s="54">
        <f t="shared" si="33"/>
        <v>11</v>
      </c>
      <c r="B1428" s="54" t="s">
        <v>239</v>
      </c>
      <c r="C1428" s="53">
        <v>40146</v>
      </c>
      <c r="D1428" s="54" t="s">
        <v>240</v>
      </c>
      <c r="E1428" s="54">
        <v>365</v>
      </c>
      <c r="F1428" s="54" t="s">
        <v>357</v>
      </c>
    </row>
    <row r="1429" spans="1:6" s="80" customFormat="1" ht="14.25">
      <c r="A1429" s="54">
        <f t="shared" si="33"/>
        <v>11</v>
      </c>
      <c r="B1429" s="54" t="s">
        <v>248</v>
      </c>
      <c r="C1429" s="53">
        <v>40146</v>
      </c>
      <c r="D1429" s="54" t="s">
        <v>260</v>
      </c>
      <c r="E1429" s="54">
        <v>1500</v>
      </c>
      <c r="F1429" s="54" t="s">
        <v>356</v>
      </c>
    </row>
    <row r="1430" spans="1:6" s="80" customFormat="1" ht="14.25">
      <c r="A1430" s="54">
        <f t="shared" si="33"/>
        <v>11</v>
      </c>
      <c r="B1430" s="54" t="s">
        <v>262</v>
      </c>
      <c r="C1430" s="53">
        <v>40146</v>
      </c>
      <c r="D1430" s="54" t="s">
        <v>262</v>
      </c>
      <c r="E1430" s="54">
        <v>3000</v>
      </c>
      <c r="F1430" s="54" t="s">
        <v>356</v>
      </c>
    </row>
    <row r="1431" spans="1:6" s="80" customFormat="1" ht="14.25">
      <c r="A1431" s="54">
        <f>MONTH(C1431)</f>
        <v>11</v>
      </c>
      <c r="B1431" s="54" t="s">
        <v>248</v>
      </c>
      <c r="C1431" s="53">
        <v>40146</v>
      </c>
      <c r="D1431" s="54" t="s">
        <v>260</v>
      </c>
      <c r="E1431" s="54">
        <v>1600</v>
      </c>
      <c r="F1431" s="54" t="s">
        <v>356</v>
      </c>
    </row>
    <row r="1432" spans="1:6" s="80" customFormat="1" ht="14.25">
      <c r="A1432" s="54">
        <f t="shared" si="33"/>
        <v>11</v>
      </c>
      <c r="B1432" s="54" t="s">
        <v>249</v>
      </c>
      <c r="C1432" s="53">
        <v>40146</v>
      </c>
      <c r="D1432" s="54" t="s">
        <v>249</v>
      </c>
      <c r="E1432" s="54">
        <v>500</v>
      </c>
      <c r="F1432" s="54" t="s">
        <v>356</v>
      </c>
    </row>
    <row r="1433" spans="1:6" s="80" customFormat="1" ht="14.25">
      <c r="A1433" s="54">
        <f t="shared" si="33"/>
        <v>11</v>
      </c>
      <c r="B1433" s="54" t="s">
        <v>239</v>
      </c>
      <c r="C1433" s="53">
        <v>40147</v>
      </c>
      <c r="D1433" s="54" t="s">
        <v>254</v>
      </c>
      <c r="E1433" s="54">
        <v>130</v>
      </c>
      <c r="F1433" s="54" t="s">
        <v>357</v>
      </c>
    </row>
    <row r="1434" spans="1:6" s="80" customFormat="1" ht="14.25">
      <c r="A1434" s="54">
        <f t="shared" si="33"/>
        <v>11</v>
      </c>
      <c r="B1434" s="54" t="s">
        <v>245</v>
      </c>
      <c r="C1434" s="53">
        <v>40147</v>
      </c>
      <c r="D1434" s="54" t="s">
        <v>246</v>
      </c>
      <c r="E1434" s="54">
        <v>255</v>
      </c>
      <c r="F1434" s="54" t="s">
        <v>357</v>
      </c>
    </row>
    <row r="1435" spans="1:6" s="80" customFormat="1" ht="14.25">
      <c r="A1435" s="54">
        <f t="shared" si="33"/>
        <v>11</v>
      </c>
      <c r="B1435" s="54" t="s">
        <v>239</v>
      </c>
      <c r="C1435" s="53">
        <v>40147</v>
      </c>
      <c r="D1435" s="54" t="s">
        <v>254</v>
      </c>
      <c r="E1435" s="54">
        <v>307</v>
      </c>
      <c r="F1435" s="54" t="s">
        <v>356</v>
      </c>
    </row>
    <row r="1436" spans="1:6" s="80" customFormat="1" ht="14.25">
      <c r="A1436" s="54">
        <f t="shared" ref="A1436:A1498" si="34">MONTH(C1436)</f>
        <v>11</v>
      </c>
      <c r="B1436" s="54" t="s">
        <v>243</v>
      </c>
      <c r="C1436" s="53">
        <v>40147</v>
      </c>
      <c r="D1436" s="54" t="s">
        <v>244</v>
      </c>
      <c r="E1436" s="54">
        <v>1218</v>
      </c>
      <c r="F1436" s="54" t="s">
        <v>356</v>
      </c>
    </row>
    <row r="1437" spans="1:6" s="80" customFormat="1" ht="14.25">
      <c r="A1437" s="54">
        <f t="shared" si="34"/>
        <v>11</v>
      </c>
      <c r="B1437" s="54" t="s">
        <v>241</v>
      </c>
      <c r="C1437" s="53">
        <v>40147</v>
      </c>
      <c r="D1437" s="54" t="s">
        <v>242</v>
      </c>
      <c r="E1437" s="54">
        <v>76</v>
      </c>
      <c r="F1437" s="54" t="s">
        <v>356</v>
      </c>
    </row>
    <row r="1438" spans="1:6" s="80" customFormat="1" ht="14.25">
      <c r="A1438" s="54">
        <f t="shared" si="34"/>
        <v>11</v>
      </c>
      <c r="B1438" s="54" t="s">
        <v>241</v>
      </c>
      <c r="C1438" s="53">
        <v>40147</v>
      </c>
      <c r="D1438" s="54" t="s">
        <v>242</v>
      </c>
      <c r="E1438" s="54">
        <v>102</v>
      </c>
      <c r="F1438" s="54" t="s">
        <v>356</v>
      </c>
    </row>
    <row r="1439" spans="1:6" s="80" customFormat="1" ht="14.25">
      <c r="A1439" s="54">
        <f t="shared" si="34"/>
        <v>11</v>
      </c>
      <c r="B1439" s="54" t="s">
        <v>237</v>
      </c>
      <c r="C1439" s="53">
        <v>40147</v>
      </c>
      <c r="D1439" s="54" t="s">
        <v>238</v>
      </c>
      <c r="E1439" s="54">
        <v>80</v>
      </c>
      <c r="F1439" s="54" t="s">
        <v>356</v>
      </c>
    </row>
    <row r="1440" spans="1:6" s="80" customFormat="1" ht="14.25">
      <c r="A1440" s="54">
        <f t="shared" si="34"/>
        <v>11</v>
      </c>
      <c r="B1440" s="54" t="s">
        <v>239</v>
      </c>
      <c r="C1440" s="53">
        <v>40147</v>
      </c>
      <c r="D1440" s="54" t="s">
        <v>240</v>
      </c>
      <c r="E1440" s="54">
        <v>150</v>
      </c>
      <c r="F1440" s="54" t="s">
        <v>356</v>
      </c>
    </row>
    <row r="1441" spans="1:6" s="80" customFormat="1" ht="14.25">
      <c r="A1441" s="54">
        <f t="shared" si="34"/>
        <v>11</v>
      </c>
      <c r="B1441" s="54" t="s">
        <v>239</v>
      </c>
      <c r="C1441" s="53">
        <v>40147</v>
      </c>
      <c r="D1441" s="54" t="s">
        <v>240</v>
      </c>
      <c r="E1441" s="54">
        <v>28</v>
      </c>
      <c r="F1441" s="54" t="s">
        <v>356</v>
      </c>
    </row>
    <row r="1442" spans="1:6" s="80" customFormat="1" ht="14.25">
      <c r="A1442" s="54">
        <f t="shared" si="34"/>
        <v>11</v>
      </c>
      <c r="B1442" s="54" t="s">
        <v>239</v>
      </c>
      <c r="C1442" s="53">
        <v>40147</v>
      </c>
      <c r="D1442" s="54" t="s">
        <v>240</v>
      </c>
      <c r="E1442" s="54">
        <v>58</v>
      </c>
      <c r="F1442" s="54" t="s">
        <v>356</v>
      </c>
    </row>
    <row r="1443" spans="1:6" s="80" customFormat="1" ht="14.25">
      <c r="A1443" s="54">
        <f t="shared" si="34"/>
        <v>11</v>
      </c>
      <c r="B1443" s="54" t="s">
        <v>239</v>
      </c>
      <c r="C1443" s="53">
        <v>40147</v>
      </c>
      <c r="D1443" s="54" t="s">
        <v>240</v>
      </c>
      <c r="E1443" s="54">
        <v>236</v>
      </c>
      <c r="F1443" s="54" t="s">
        <v>356</v>
      </c>
    </row>
    <row r="1444" spans="1:6" s="80" customFormat="1" ht="14.25">
      <c r="A1444" s="54">
        <f t="shared" si="34"/>
        <v>11</v>
      </c>
      <c r="B1444" s="54" t="s">
        <v>239</v>
      </c>
      <c r="C1444" s="53">
        <v>40147</v>
      </c>
      <c r="D1444" s="54" t="s">
        <v>240</v>
      </c>
      <c r="E1444" s="54">
        <v>130</v>
      </c>
      <c r="F1444" s="54" t="s">
        <v>356</v>
      </c>
    </row>
    <row r="1445" spans="1:6" s="80" customFormat="1" ht="14.25">
      <c r="A1445" s="54">
        <f t="shared" si="34"/>
        <v>11</v>
      </c>
      <c r="B1445" s="54" t="s">
        <v>239</v>
      </c>
      <c r="C1445" s="53">
        <v>40147</v>
      </c>
      <c r="D1445" s="54" t="s">
        <v>240</v>
      </c>
      <c r="E1445" s="54">
        <v>88</v>
      </c>
      <c r="F1445" s="54" t="s">
        <v>356</v>
      </c>
    </row>
    <row r="1446" spans="1:6" s="80" customFormat="1" ht="14.25">
      <c r="A1446" s="54">
        <f t="shared" si="34"/>
        <v>11</v>
      </c>
      <c r="B1446" s="54" t="s">
        <v>239</v>
      </c>
      <c r="C1446" s="53">
        <v>40147</v>
      </c>
      <c r="D1446" s="54" t="s">
        <v>240</v>
      </c>
      <c r="E1446" s="54">
        <v>175</v>
      </c>
      <c r="F1446" s="54" t="s">
        <v>356</v>
      </c>
    </row>
    <row r="1447" spans="1:6" s="80" customFormat="1" ht="14.25">
      <c r="A1447" s="54">
        <f t="shared" si="34"/>
        <v>11</v>
      </c>
      <c r="B1447" s="54" t="s">
        <v>239</v>
      </c>
      <c r="C1447" s="53">
        <v>40147</v>
      </c>
      <c r="D1447" s="54" t="s">
        <v>240</v>
      </c>
      <c r="E1447" s="54">
        <v>326</v>
      </c>
      <c r="F1447" s="54" t="s">
        <v>356</v>
      </c>
    </row>
    <row r="1448" spans="1:6" s="80" customFormat="1" ht="14.25">
      <c r="A1448" s="54">
        <f t="shared" si="34"/>
        <v>11</v>
      </c>
      <c r="B1448" s="54" t="s">
        <v>239</v>
      </c>
      <c r="C1448" s="53">
        <v>40147</v>
      </c>
      <c r="D1448" s="54" t="s">
        <v>240</v>
      </c>
      <c r="E1448" s="54">
        <v>117</v>
      </c>
      <c r="F1448" s="54" t="s">
        <v>356</v>
      </c>
    </row>
    <row r="1449" spans="1:6" s="80" customFormat="1" ht="14.25">
      <c r="A1449" s="54">
        <f t="shared" si="34"/>
        <v>11</v>
      </c>
      <c r="B1449" s="54" t="s">
        <v>239</v>
      </c>
      <c r="C1449" s="53">
        <v>40147</v>
      </c>
      <c r="D1449" s="54" t="s">
        <v>240</v>
      </c>
      <c r="E1449" s="54">
        <v>42</v>
      </c>
      <c r="F1449" s="54" t="s">
        <v>356</v>
      </c>
    </row>
    <row r="1450" spans="1:6" s="80" customFormat="1" ht="14.25">
      <c r="A1450" s="54">
        <f t="shared" si="34"/>
        <v>11</v>
      </c>
      <c r="B1450" s="54" t="s">
        <v>239</v>
      </c>
      <c r="C1450" s="53">
        <v>40147</v>
      </c>
      <c r="D1450" s="54" t="s">
        <v>240</v>
      </c>
      <c r="E1450" s="54">
        <v>135</v>
      </c>
      <c r="F1450" s="54" t="s">
        <v>356</v>
      </c>
    </row>
    <row r="1451" spans="1:6" s="80" customFormat="1" ht="14.25">
      <c r="A1451" s="54">
        <f t="shared" si="34"/>
        <v>11</v>
      </c>
      <c r="B1451" s="54" t="s">
        <v>239</v>
      </c>
      <c r="C1451" s="53">
        <v>40147</v>
      </c>
      <c r="D1451" s="54" t="s">
        <v>240</v>
      </c>
      <c r="E1451" s="54">
        <v>84</v>
      </c>
      <c r="F1451" s="54" t="s">
        <v>356</v>
      </c>
    </row>
    <row r="1452" spans="1:6" s="80" customFormat="1" ht="14.25">
      <c r="A1452" s="54">
        <f t="shared" si="34"/>
        <v>11</v>
      </c>
      <c r="B1452" s="54" t="s">
        <v>239</v>
      </c>
      <c r="C1452" s="53">
        <v>40147</v>
      </c>
      <c r="D1452" s="54" t="s">
        <v>240</v>
      </c>
      <c r="E1452" s="54">
        <v>143</v>
      </c>
      <c r="F1452" s="54" t="s">
        <v>356</v>
      </c>
    </row>
    <row r="1453" spans="1:6" s="80" customFormat="1" ht="14.25">
      <c r="A1453" s="54">
        <f t="shared" si="34"/>
        <v>11</v>
      </c>
      <c r="B1453" s="54" t="s">
        <v>239</v>
      </c>
      <c r="C1453" s="53">
        <v>40147</v>
      </c>
      <c r="D1453" s="54" t="s">
        <v>240</v>
      </c>
      <c r="E1453" s="54">
        <v>162</v>
      </c>
      <c r="F1453" s="54" t="s">
        <v>356</v>
      </c>
    </row>
    <row r="1454" spans="1:6" s="80" customFormat="1" ht="14.25">
      <c r="A1454" s="54">
        <f t="shared" si="34"/>
        <v>11</v>
      </c>
      <c r="B1454" s="54" t="s">
        <v>239</v>
      </c>
      <c r="C1454" s="53">
        <v>40147</v>
      </c>
      <c r="D1454" s="54" t="s">
        <v>240</v>
      </c>
      <c r="E1454" s="54">
        <v>39</v>
      </c>
      <c r="F1454" s="54" t="s">
        <v>356</v>
      </c>
    </row>
    <row r="1455" spans="1:6" s="80" customFormat="1" ht="14.25">
      <c r="A1455" s="54">
        <f t="shared" si="34"/>
        <v>11</v>
      </c>
      <c r="B1455" s="54" t="s">
        <v>239</v>
      </c>
      <c r="C1455" s="53">
        <v>40147</v>
      </c>
      <c r="D1455" s="54" t="s">
        <v>240</v>
      </c>
      <c r="E1455" s="54">
        <v>187</v>
      </c>
      <c r="F1455" s="54" t="s">
        <v>356</v>
      </c>
    </row>
    <row r="1456" spans="1:6" s="80" customFormat="1" ht="14.25">
      <c r="A1456" s="54">
        <f t="shared" si="34"/>
        <v>11</v>
      </c>
      <c r="B1456" s="54" t="s">
        <v>245</v>
      </c>
      <c r="C1456" s="53">
        <v>40147</v>
      </c>
      <c r="D1456" s="54" t="s">
        <v>246</v>
      </c>
      <c r="E1456" s="54">
        <v>100</v>
      </c>
      <c r="F1456" s="54" t="s">
        <v>356</v>
      </c>
    </row>
    <row r="1457" spans="1:6" s="80" customFormat="1" ht="14.25">
      <c r="A1457" s="54">
        <f t="shared" si="34"/>
        <v>11</v>
      </c>
      <c r="B1457" s="54" t="s">
        <v>262</v>
      </c>
      <c r="C1457" s="53">
        <v>40147</v>
      </c>
      <c r="D1457" s="54" t="s">
        <v>262</v>
      </c>
      <c r="E1457" s="54">
        <v>100</v>
      </c>
      <c r="F1457" s="54" t="s">
        <v>356</v>
      </c>
    </row>
    <row r="1458" spans="1:6" s="80" customFormat="1" ht="14.25">
      <c r="A1458" s="54">
        <f t="shared" si="34"/>
        <v>11</v>
      </c>
      <c r="B1458" s="54" t="s">
        <v>245</v>
      </c>
      <c r="C1458" s="53">
        <v>40147</v>
      </c>
      <c r="D1458" s="54" t="s">
        <v>253</v>
      </c>
      <c r="E1458" s="54">
        <v>500</v>
      </c>
      <c r="F1458" s="54" t="s">
        <v>356</v>
      </c>
    </row>
    <row r="1459" spans="1:6" s="80" customFormat="1" ht="14.25">
      <c r="A1459" s="54">
        <f t="shared" si="34"/>
        <v>12</v>
      </c>
      <c r="B1459" s="54" t="s">
        <v>245</v>
      </c>
      <c r="C1459" s="53">
        <v>40148</v>
      </c>
      <c r="D1459" s="54" t="s">
        <v>246</v>
      </c>
      <c r="E1459" s="54">
        <v>882</v>
      </c>
      <c r="F1459" s="54" t="s">
        <v>357</v>
      </c>
    </row>
    <row r="1460" spans="1:6" s="80" customFormat="1" ht="14.25">
      <c r="A1460" s="54">
        <f t="shared" si="34"/>
        <v>12</v>
      </c>
      <c r="B1460" s="54" t="s">
        <v>245</v>
      </c>
      <c r="C1460" s="53">
        <v>40148</v>
      </c>
      <c r="D1460" s="54" t="s">
        <v>246</v>
      </c>
      <c r="E1460" s="54">
        <v>882</v>
      </c>
      <c r="F1460" s="54" t="s">
        <v>356</v>
      </c>
    </row>
    <row r="1461" spans="1:6" s="80" customFormat="1" ht="14.25">
      <c r="A1461" s="54">
        <f t="shared" si="34"/>
        <v>12</v>
      </c>
      <c r="B1461" s="54" t="s">
        <v>239</v>
      </c>
      <c r="C1461" s="53">
        <v>40149</v>
      </c>
      <c r="D1461" s="54" t="s">
        <v>254</v>
      </c>
      <c r="E1461" s="54">
        <v>170</v>
      </c>
      <c r="F1461" s="54" t="s">
        <v>357</v>
      </c>
    </row>
    <row r="1462" spans="1:6" s="80" customFormat="1" ht="14.25">
      <c r="A1462" s="54">
        <f t="shared" si="34"/>
        <v>12</v>
      </c>
      <c r="B1462" s="54" t="s">
        <v>241</v>
      </c>
      <c r="C1462" s="53">
        <v>40150</v>
      </c>
      <c r="D1462" s="54" t="s">
        <v>247</v>
      </c>
      <c r="E1462" s="54">
        <v>1675</v>
      </c>
      <c r="F1462" s="54" t="s">
        <v>357</v>
      </c>
    </row>
    <row r="1463" spans="1:6" s="80" customFormat="1" ht="14.25">
      <c r="A1463" s="54">
        <f t="shared" si="34"/>
        <v>12</v>
      </c>
      <c r="B1463" s="54" t="s">
        <v>243</v>
      </c>
      <c r="C1463" s="53">
        <v>40150</v>
      </c>
      <c r="D1463" s="54" t="s">
        <v>251</v>
      </c>
      <c r="E1463" s="54">
        <v>15</v>
      </c>
      <c r="F1463" s="54" t="s">
        <v>357</v>
      </c>
    </row>
    <row r="1464" spans="1:6" s="80" customFormat="1" ht="14.25">
      <c r="A1464" s="54">
        <f t="shared" si="34"/>
        <v>12</v>
      </c>
      <c r="B1464" s="54" t="s">
        <v>239</v>
      </c>
      <c r="C1464" s="53">
        <v>40150</v>
      </c>
      <c r="D1464" s="54" t="s">
        <v>240</v>
      </c>
      <c r="E1464" s="54">
        <v>137</v>
      </c>
      <c r="F1464" s="54" t="s">
        <v>356</v>
      </c>
    </row>
    <row r="1465" spans="1:6" s="80" customFormat="1" ht="14.25">
      <c r="A1465" s="54">
        <f t="shared" si="34"/>
        <v>12</v>
      </c>
      <c r="B1465" s="54" t="s">
        <v>239</v>
      </c>
      <c r="C1465" s="53">
        <v>40151</v>
      </c>
      <c r="D1465" s="54" t="s">
        <v>254</v>
      </c>
      <c r="E1465" s="54">
        <v>109</v>
      </c>
      <c r="F1465" s="54" t="s">
        <v>357</v>
      </c>
    </row>
    <row r="1466" spans="1:6" s="80" customFormat="1" ht="14.25">
      <c r="A1466" s="54">
        <f t="shared" si="34"/>
        <v>12</v>
      </c>
      <c r="B1466" s="54" t="s">
        <v>239</v>
      </c>
      <c r="C1466" s="53">
        <v>40151</v>
      </c>
      <c r="D1466" s="54" t="s">
        <v>240</v>
      </c>
      <c r="E1466" s="54">
        <v>750</v>
      </c>
      <c r="F1466" s="54" t="s">
        <v>357</v>
      </c>
    </row>
    <row r="1467" spans="1:6" s="80" customFormat="1" ht="14.25">
      <c r="A1467" s="54">
        <f t="shared" si="34"/>
        <v>12</v>
      </c>
      <c r="B1467" s="54" t="s">
        <v>249</v>
      </c>
      <c r="C1467" s="53">
        <v>40151</v>
      </c>
      <c r="D1467" s="54" t="s">
        <v>249</v>
      </c>
      <c r="E1467" s="54">
        <v>822</v>
      </c>
      <c r="F1467" s="54" t="s">
        <v>356</v>
      </c>
    </row>
    <row r="1468" spans="1:6" s="80" customFormat="1" ht="14.25">
      <c r="A1468" s="54">
        <f t="shared" si="34"/>
        <v>12</v>
      </c>
      <c r="B1468" s="54" t="s">
        <v>239</v>
      </c>
      <c r="C1468" s="53">
        <v>40153</v>
      </c>
      <c r="D1468" s="54" t="s">
        <v>254</v>
      </c>
      <c r="E1468" s="54">
        <v>115</v>
      </c>
      <c r="F1468" s="54" t="s">
        <v>357</v>
      </c>
    </row>
    <row r="1469" spans="1:6" s="80" customFormat="1" ht="14.25">
      <c r="A1469" s="54">
        <f t="shared" si="34"/>
        <v>12</v>
      </c>
      <c r="B1469" s="54" t="s">
        <v>239</v>
      </c>
      <c r="C1469" s="53">
        <v>40153</v>
      </c>
      <c r="D1469" s="54" t="s">
        <v>240</v>
      </c>
      <c r="E1469" s="54">
        <v>400</v>
      </c>
      <c r="F1469" s="54" t="s">
        <v>356</v>
      </c>
    </row>
    <row r="1470" spans="1:6" s="80" customFormat="1" ht="14.25">
      <c r="A1470" s="54">
        <f t="shared" si="34"/>
        <v>12</v>
      </c>
      <c r="B1470" s="54" t="s">
        <v>239</v>
      </c>
      <c r="C1470" s="53">
        <v>40153</v>
      </c>
      <c r="D1470" s="54" t="s">
        <v>240</v>
      </c>
      <c r="E1470" s="54">
        <v>100</v>
      </c>
      <c r="F1470" s="54" t="s">
        <v>356</v>
      </c>
    </row>
    <row r="1471" spans="1:6" s="80" customFormat="1" ht="14.25">
      <c r="A1471" s="54">
        <f t="shared" si="34"/>
        <v>12</v>
      </c>
      <c r="B1471" s="54" t="s">
        <v>249</v>
      </c>
      <c r="C1471" s="53">
        <v>40153</v>
      </c>
      <c r="D1471" s="54" t="s">
        <v>249</v>
      </c>
      <c r="E1471" s="54">
        <v>500</v>
      </c>
      <c r="F1471" s="54" t="s">
        <v>356</v>
      </c>
    </row>
    <row r="1472" spans="1:6" s="80" customFormat="1" ht="14.25">
      <c r="A1472" s="54">
        <f t="shared" si="34"/>
        <v>12</v>
      </c>
      <c r="B1472" s="54" t="s">
        <v>239</v>
      </c>
      <c r="C1472" s="53">
        <v>40154</v>
      </c>
      <c r="D1472" s="54" t="s">
        <v>240</v>
      </c>
      <c r="E1472" s="54">
        <v>109</v>
      </c>
      <c r="F1472" s="54" t="s">
        <v>356</v>
      </c>
    </row>
    <row r="1473" spans="1:6" s="80" customFormat="1" ht="14.25">
      <c r="A1473" s="54">
        <f>MONTH(C1473)</f>
        <v>12</v>
      </c>
      <c r="B1473" s="54" t="s">
        <v>262</v>
      </c>
      <c r="C1473" s="53">
        <v>40155</v>
      </c>
      <c r="D1473" s="54" t="s">
        <v>262</v>
      </c>
      <c r="E1473" s="54">
        <v>12000</v>
      </c>
      <c r="F1473" s="54" t="s">
        <v>356</v>
      </c>
    </row>
    <row r="1474" spans="1:6" s="80" customFormat="1" ht="14.25">
      <c r="A1474" s="54">
        <f t="shared" si="34"/>
        <v>12</v>
      </c>
      <c r="B1474" s="54" t="s">
        <v>239</v>
      </c>
      <c r="C1474" s="53">
        <v>40155</v>
      </c>
      <c r="D1474" s="54" t="s">
        <v>254</v>
      </c>
      <c r="E1474" s="54">
        <v>147</v>
      </c>
      <c r="F1474" s="54" t="s">
        <v>357</v>
      </c>
    </row>
    <row r="1475" spans="1:6" s="80" customFormat="1" ht="14.25">
      <c r="A1475" s="54">
        <f t="shared" si="34"/>
        <v>12</v>
      </c>
      <c r="B1475" s="54" t="s">
        <v>239</v>
      </c>
      <c r="C1475" s="53">
        <v>40155</v>
      </c>
      <c r="D1475" s="54" t="s">
        <v>254</v>
      </c>
      <c r="E1475" s="54">
        <v>226</v>
      </c>
      <c r="F1475" s="54" t="s">
        <v>356</v>
      </c>
    </row>
    <row r="1476" spans="1:6" s="80" customFormat="1" ht="14.25">
      <c r="A1476" s="54">
        <f t="shared" si="34"/>
        <v>12</v>
      </c>
      <c r="B1476" s="54" t="s">
        <v>245</v>
      </c>
      <c r="C1476" s="53">
        <v>40155</v>
      </c>
      <c r="D1476" s="54" t="s">
        <v>250</v>
      </c>
      <c r="E1476" s="54">
        <v>2170.34</v>
      </c>
      <c r="F1476" s="54" t="s">
        <v>356</v>
      </c>
    </row>
    <row r="1477" spans="1:6" s="80" customFormat="1" ht="14.25">
      <c r="A1477" s="54">
        <f t="shared" si="34"/>
        <v>12</v>
      </c>
      <c r="B1477" s="54" t="s">
        <v>239</v>
      </c>
      <c r="C1477" s="53">
        <v>40156</v>
      </c>
      <c r="D1477" s="54" t="s">
        <v>254</v>
      </c>
      <c r="E1477" s="54">
        <v>183</v>
      </c>
      <c r="F1477" s="54" t="s">
        <v>356</v>
      </c>
    </row>
    <row r="1478" spans="1:6" s="80" customFormat="1" ht="14.25">
      <c r="A1478" s="54">
        <f t="shared" si="34"/>
        <v>12</v>
      </c>
      <c r="B1478" s="54" t="s">
        <v>249</v>
      </c>
      <c r="C1478" s="53">
        <v>40156</v>
      </c>
      <c r="D1478" s="54" t="s">
        <v>249</v>
      </c>
      <c r="E1478" s="54">
        <v>500</v>
      </c>
      <c r="F1478" s="54" t="s">
        <v>356</v>
      </c>
    </row>
    <row r="1479" spans="1:6" s="80" customFormat="1" ht="14.25">
      <c r="A1479" s="54">
        <f t="shared" si="34"/>
        <v>12</v>
      </c>
      <c r="B1479" s="54" t="s">
        <v>239</v>
      </c>
      <c r="C1479" s="53">
        <v>40156</v>
      </c>
      <c r="D1479" s="54" t="s">
        <v>254</v>
      </c>
      <c r="E1479" s="54">
        <v>125</v>
      </c>
      <c r="F1479" s="54" t="s">
        <v>357</v>
      </c>
    </row>
    <row r="1480" spans="1:6" s="80" customFormat="1" ht="14.25">
      <c r="A1480" s="54">
        <f t="shared" si="34"/>
        <v>12</v>
      </c>
      <c r="B1480" s="54" t="s">
        <v>239</v>
      </c>
      <c r="C1480" s="53">
        <v>40156</v>
      </c>
      <c r="D1480" s="54" t="s">
        <v>240</v>
      </c>
      <c r="E1480" s="54">
        <v>70</v>
      </c>
      <c r="F1480" s="54" t="s">
        <v>357</v>
      </c>
    </row>
    <row r="1481" spans="1:6" s="80" customFormat="1" ht="14.25">
      <c r="A1481" s="54">
        <f t="shared" si="34"/>
        <v>12</v>
      </c>
      <c r="B1481" s="54" t="s">
        <v>241</v>
      </c>
      <c r="C1481" s="53">
        <v>40156</v>
      </c>
      <c r="D1481" s="54" t="s">
        <v>247</v>
      </c>
      <c r="E1481" s="54">
        <v>35</v>
      </c>
      <c r="F1481" s="54" t="s">
        <v>357</v>
      </c>
    </row>
    <row r="1482" spans="1:6" s="80" customFormat="1" ht="14.25">
      <c r="A1482" s="54">
        <f t="shared" si="34"/>
        <v>12</v>
      </c>
      <c r="B1482" s="54" t="s">
        <v>241</v>
      </c>
      <c r="C1482" s="53">
        <v>40156</v>
      </c>
      <c r="D1482" s="54" t="s">
        <v>247</v>
      </c>
      <c r="E1482" s="54">
        <v>45</v>
      </c>
      <c r="F1482" s="54" t="s">
        <v>357</v>
      </c>
    </row>
    <row r="1483" spans="1:6" s="80" customFormat="1" ht="14.25">
      <c r="A1483" s="54">
        <f t="shared" si="34"/>
        <v>12</v>
      </c>
      <c r="B1483" s="54" t="s">
        <v>241</v>
      </c>
      <c r="C1483" s="53">
        <v>40156</v>
      </c>
      <c r="D1483" s="54" t="s">
        <v>247</v>
      </c>
      <c r="E1483" s="54">
        <v>340</v>
      </c>
      <c r="F1483" s="54" t="s">
        <v>357</v>
      </c>
    </row>
    <row r="1484" spans="1:6" s="80" customFormat="1" ht="14.25">
      <c r="A1484" s="54">
        <f t="shared" si="34"/>
        <v>12</v>
      </c>
      <c r="B1484" s="54" t="s">
        <v>239</v>
      </c>
      <c r="C1484" s="53">
        <v>40157</v>
      </c>
      <c r="D1484" s="54" t="s">
        <v>240</v>
      </c>
      <c r="E1484" s="54">
        <v>40</v>
      </c>
      <c r="F1484" s="54" t="s">
        <v>357</v>
      </c>
    </row>
    <row r="1485" spans="1:6" s="80" customFormat="1" ht="14.25">
      <c r="A1485" s="54">
        <f t="shared" si="34"/>
        <v>12</v>
      </c>
      <c r="B1485" s="54" t="s">
        <v>239</v>
      </c>
      <c r="C1485" s="53">
        <v>40157</v>
      </c>
      <c r="D1485" s="54" t="s">
        <v>254</v>
      </c>
      <c r="E1485" s="54">
        <v>118</v>
      </c>
      <c r="F1485" s="54" t="s">
        <v>357</v>
      </c>
    </row>
    <row r="1486" spans="1:6" s="80" customFormat="1" ht="14.25">
      <c r="A1486" s="54">
        <f t="shared" si="34"/>
        <v>12</v>
      </c>
      <c r="B1486" s="54" t="s">
        <v>243</v>
      </c>
      <c r="C1486" s="53">
        <v>40157</v>
      </c>
      <c r="D1486" s="54" t="s">
        <v>251</v>
      </c>
      <c r="E1486" s="54">
        <v>1000</v>
      </c>
      <c r="F1486" s="54" t="s">
        <v>356</v>
      </c>
    </row>
    <row r="1487" spans="1:6" s="80" customFormat="1" ht="14.25">
      <c r="A1487" s="54">
        <f>MONTH(C1487)</f>
        <v>12</v>
      </c>
      <c r="B1487" s="54" t="s">
        <v>248</v>
      </c>
      <c r="C1487" s="53">
        <v>40157</v>
      </c>
      <c r="D1487" s="54" t="s">
        <v>260</v>
      </c>
      <c r="E1487" s="54">
        <v>2368</v>
      </c>
      <c r="F1487" s="54" t="s">
        <v>356</v>
      </c>
    </row>
    <row r="1488" spans="1:6" s="80" customFormat="1" ht="14.25">
      <c r="A1488" s="54">
        <f>MONTH(C1488)</f>
        <v>12</v>
      </c>
      <c r="B1488" s="54" t="s">
        <v>239</v>
      </c>
      <c r="C1488" s="53">
        <v>40157</v>
      </c>
      <c r="D1488" s="54" t="s">
        <v>254</v>
      </c>
      <c r="E1488" s="54">
        <v>228</v>
      </c>
      <c r="F1488" s="54" t="s">
        <v>356</v>
      </c>
    </row>
    <row r="1489" spans="1:6" s="80" customFormat="1" ht="14.25">
      <c r="A1489" s="54">
        <f t="shared" si="34"/>
        <v>12</v>
      </c>
      <c r="B1489" s="54" t="s">
        <v>239</v>
      </c>
      <c r="C1489" s="53">
        <v>40158</v>
      </c>
      <c r="D1489" s="54" t="s">
        <v>254</v>
      </c>
      <c r="E1489" s="54">
        <v>1000</v>
      </c>
      <c r="F1489" s="54" t="s">
        <v>356</v>
      </c>
    </row>
    <row r="1490" spans="1:6" s="80" customFormat="1" ht="14.25">
      <c r="A1490" s="54">
        <f>MONTH(C1490)</f>
        <v>12</v>
      </c>
      <c r="B1490" s="54" t="s">
        <v>248</v>
      </c>
      <c r="C1490" s="53">
        <v>40158</v>
      </c>
      <c r="D1490" s="54" t="s">
        <v>260</v>
      </c>
      <c r="E1490" s="54">
        <v>0</v>
      </c>
      <c r="F1490" s="54" t="s">
        <v>357</v>
      </c>
    </row>
    <row r="1491" spans="1:6" s="80" customFormat="1" ht="14.25">
      <c r="A1491" s="54">
        <f t="shared" si="34"/>
        <v>12</v>
      </c>
      <c r="B1491" s="54" t="s">
        <v>239</v>
      </c>
      <c r="C1491" s="53">
        <v>40159</v>
      </c>
      <c r="D1491" s="54" t="s">
        <v>254</v>
      </c>
      <c r="E1491" s="54">
        <v>176</v>
      </c>
      <c r="F1491" s="54" t="s">
        <v>357</v>
      </c>
    </row>
    <row r="1492" spans="1:6" s="80" customFormat="1" ht="14.25">
      <c r="A1492" s="54">
        <f t="shared" si="34"/>
        <v>12</v>
      </c>
      <c r="B1492" s="54" t="s">
        <v>239</v>
      </c>
      <c r="C1492" s="53">
        <v>40159</v>
      </c>
      <c r="D1492" s="54" t="s">
        <v>240</v>
      </c>
      <c r="E1492" s="54">
        <v>495</v>
      </c>
      <c r="F1492" s="54" t="s">
        <v>357</v>
      </c>
    </row>
    <row r="1493" spans="1:6" s="80" customFormat="1" ht="14.25">
      <c r="A1493" s="54">
        <f t="shared" si="34"/>
        <v>12</v>
      </c>
      <c r="B1493" s="54" t="s">
        <v>241</v>
      </c>
      <c r="C1493" s="53">
        <v>40159</v>
      </c>
      <c r="D1493" s="54" t="s">
        <v>247</v>
      </c>
      <c r="E1493" s="54">
        <v>405</v>
      </c>
      <c r="F1493" s="54" t="s">
        <v>357</v>
      </c>
    </row>
    <row r="1494" spans="1:6" s="80" customFormat="1" ht="14.25">
      <c r="A1494" s="54">
        <f>MONTH(C1494)</f>
        <v>12</v>
      </c>
      <c r="B1494" s="54" t="s">
        <v>249</v>
      </c>
      <c r="C1494" s="53">
        <v>40159</v>
      </c>
      <c r="D1494" s="54" t="s">
        <v>249</v>
      </c>
      <c r="E1494" s="54">
        <v>500</v>
      </c>
      <c r="F1494" s="54" t="s">
        <v>356</v>
      </c>
    </row>
    <row r="1495" spans="1:6" s="80" customFormat="1" ht="14.25">
      <c r="A1495" s="54">
        <f t="shared" si="34"/>
        <v>12</v>
      </c>
      <c r="B1495" s="54" t="s">
        <v>239</v>
      </c>
      <c r="C1495" s="53">
        <v>40161</v>
      </c>
      <c r="D1495" s="54" t="s">
        <v>254</v>
      </c>
      <c r="E1495" s="54">
        <v>600</v>
      </c>
      <c r="F1495" s="54" t="s">
        <v>357</v>
      </c>
    </row>
    <row r="1496" spans="1:6" s="80" customFormat="1" ht="14.25">
      <c r="A1496" s="54">
        <f>MONTH(C1496)</f>
        <v>12</v>
      </c>
      <c r="B1496" s="54" t="s">
        <v>239</v>
      </c>
      <c r="C1496" s="53">
        <v>40161</v>
      </c>
      <c r="D1496" s="54" t="s">
        <v>254</v>
      </c>
      <c r="E1496" s="54">
        <v>280</v>
      </c>
      <c r="F1496" s="54" t="s">
        <v>356</v>
      </c>
    </row>
    <row r="1497" spans="1:6" s="80" customFormat="1" ht="14.25">
      <c r="A1497" s="54">
        <f t="shared" si="34"/>
        <v>12</v>
      </c>
      <c r="B1497" s="54" t="s">
        <v>239</v>
      </c>
      <c r="C1497" s="53">
        <v>40162</v>
      </c>
      <c r="D1497" s="54" t="s">
        <v>254</v>
      </c>
      <c r="E1497" s="54">
        <v>210</v>
      </c>
      <c r="F1497" s="54" t="s">
        <v>357</v>
      </c>
    </row>
    <row r="1498" spans="1:6" s="80" customFormat="1" ht="14.25">
      <c r="A1498" s="54">
        <f t="shared" si="34"/>
        <v>12</v>
      </c>
      <c r="B1498" s="54" t="s">
        <v>239</v>
      </c>
      <c r="C1498" s="53">
        <v>40162</v>
      </c>
      <c r="D1498" s="54" t="s">
        <v>240</v>
      </c>
      <c r="E1498" s="54">
        <v>35</v>
      </c>
      <c r="F1498" s="54" t="s">
        <v>357</v>
      </c>
    </row>
    <row r="1499" spans="1:6" s="80" customFormat="1" ht="14.25">
      <c r="A1499" s="54">
        <f>MONTH(C1499)</f>
        <v>12</v>
      </c>
      <c r="B1499" s="54" t="s">
        <v>239</v>
      </c>
      <c r="C1499" s="53">
        <v>40162</v>
      </c>
      <c r="D1499" s="54" t="s">
        <v>240</v>
      </c>
      <c r="E1499" s="54">
        <v>263</v>
      </c>
      <c r="F1499" s="54" t="s">
        <v>356</v>
      </c>
    </row>
    <row r="1500" spans="1:6" s="80" customFormat="1" ht="14.25">
      <c r="A1500" s="54">
        <f>MONTH(C1500)</f>
        <v>12</v>
      </c>
      <c r="B1500" s="54" t="s">
        <v>245</v>
      </c>
      <c r="C1500" s="53">
        <v>40162</v>
      </c>
      <c r="D1500" s="54" t="s">
        <v>250</v>
      </c>
      <c r="E1500" s="54">
        <v>22500</v>
      </c>
      <c r="F1500" s="54" t="s">
        <v>356</v>
      </c>
    </row>
    <row r="1501" spans="1:6" s="80" customFormat="1" ht="14.25">
      <c r="A1501" s="54">
        <f>MONTH(C1501)</f>
        <v>12</v>
      </c>
      <c r="B1501" s="54" t="s">
        <v>239</v>
      </c>
      <c r="C1501" s="53">
        <v>40163</v>
      </c>
      <c r="D1501" s="54" t="s">
        <v>254</v>
      </c>
      <c r="E1501" s="54">
        <v>158</v>
      </c>
      <c r="F1501" s="54" t="s">
        <v>356</v>
      </c>
    </row>
    <row r="1502" spans="1:6" s="80" customFormat="1" ht="14.25">
      <c r="A1502" s="54">
        <f t="shared" ref="A1502:A1565" si="35">MONTH(C1502)</f>
        <v>12</v>
      </c>
      <c r="B1502" s="54" t="s">
        <v>245</v>
      </c>
      <c r="C1502" s="53">
        <v>40164</v>
      </c>
      <c r="D1502" s="54" t="s">
        <v>246</v>
      </c>
      <c r="E1502" s="54">
        <v>50</v>
      </c>
      <c r="F1502" s="54" t="s">
        <v>356</v>
      </c>
    </row>
    <row r="1503" spans="1:6" s="80" customFormat="1" ht="14.25">
      <c r="A1503" s="54">
        <f t="shared" si="35"/>
        <v>12</v>
      </c>
      <c r="B1503" s="54" t="s">
        <v>245</v>
      </c>
      <c r="C1503" s="53">
        <v>40165</v>
      </c>
      <c r="D1503" s="54" t="s">
        <v>246</v>
      </c>
      <c r="E1503" s="54">
        <v>50</v>
      </c>
      <c r="F1503" s="54" t="s">
        <v>357</v>
      </c>
    </row>
    <row r="1504" spans="1:6" s="80" customFormat="1" ht="14.25">
      <c r="A1504" s="54">
        <f t="shared" si="35"/>
        <v>12</v>
      </c>
      <c r="B1504" s="54" t="s">
        <v>243</v>
      </c>
      <c r="C1504" s="53">
        <v>40165</v>
      </c>
      <c r="D1504" s="54" t="s">
        <v>244</v>
      </c>
      <c r="E1504" s="54">
        <v>300</v>
      </c>
      <c r="F1504" s="54" t="s">
        <v>357</v>
      </c>
    </row>
    <row r="1505" spans="1:6" s="80" customFormat="1" ht="14.25">
      <c r="A1505" s="54">
        <f>MONTH(C1505)</f>
        <v>12</v>
      </c>
      <c r="B1505" s="54" t="s">
        <v>239</v>
      </c>
      <c r="C1505" s="53">
        <v>40165</v>
      </c>
      <c r="D1505" s="54" t="s">
        <v>240</v>
      </c>
      <c r="E1505" s="54">
        <v>14</v>
      </c>
      <c r="F1505" s="54" t="s">
        <v>356</v>
      </c>
    </row>
    <row r="1506" spans="1:6" s="80" customFormat="1" ht="14.25">
      <c r="A1506" s="54">
        <f>MONTH(C1506)</f>
        <v>12</v>
      </c>
      <c r="B1506" s="54" t="s">
        <v>239</v>
      </c>
      <c r="C1506" s="53">
        <v>40165</v>
      </c>
      <c r="D1506" s="54" t="s">
        <v>240</v>
      </c>
      <c r="E1506" s="54">
        <v>72</v>
      </c>
      <c r="F1506" s="54" t="s">
        <v>356</v>
      </c>
    </row>
    <row r="1507" spans="1:6" s="80" customFormat="1" ht="14.25">
      <c r="A1507" s="54">
        <f>MONTH(C1507)</f>
        <v>12</v>
      </c>
      <c r="B1507" s="54" t="s">
        <v>239</v>
      </c>
      <c r="C1507" s="53">
        <v>40165</v>
      </c>
      <c r="D1507" s="54" t="s">
        <v>240</v>
      </c>
      <c r="E1507" s="54">
        <v>190</v>
      </c>
      <c r="F1507" s="54" t="s">
        <v>356</v>
      </c>
    </row>
    <row r="1508" spans="1:6" s="80" customFormat="1" ht="14.25">
      <c r="A1508" s="54">
        <f>MONTH(C1508)</f>
        <v>12</v>
      </c>
      <c r="B1508" s="54" t="s">
        <v>239</v>
      </c>
      <c r="C1508" s="53">
        <v>40165</v>
      </c>
      <c r="D1508" s="54" t="s">
        <v>240</v>
      </c>
      <c r="E1508" s="54">
        <v>126</v>
      </c>
      <c r="F1508" s="54" t="s">
        <v>356</v>
      </c>
    </row>
    <row r="1509" spans="1:6" s="80" customFormat="1" ht="14.25">
      <c r="A1509" s="54">
        <f t="shared" si="35"/>
        <v>12</v>
      </c>
      <c r="B1509" s="54" t="s">
        <v>239</v>
      </c>
      <c r="C1509" s="53">
        <v>40166</v>
      </c>
      <c r="D1509" s="54" t="s">
        <v>254</v>
      </c>
      <c r="E1509" s="54">
        <v>169</v>
      </c>
      <c r="F1509" s="54" t="s">
        <v>357</v>
      </c>
    </row>
    <row r="1510" spans="1:6" s="80" customFormat="1" ht="14.25">
      <c r="A1510" s="54">
        <f t="shared" si="35"/>
        <v>12</v>
      </c>
      <c r="B1510" s="54" t="s">
        <v>243</v>
      </c>
      <c r="C1510" s="53">
        <v>40166</v>
      </c>
      <c r="D1510" s="54" t="s">
        <v>244</v>
      </c>
      <c r="E1510" s="54">
        <v>1310</v>
      </c>
      <c r="F1510" s="54" t="s">
        <v>357</v>
      </c>
    </row>
    <row r="1511" spans="1:6" s="80" customFormat="1" ht="14.25">
      <c r="A1511" s="54">
        <f t="shared" si="35"/>
        <v>12</v>
      </c>
      <c r="B1511" s="54" t="s">
        <v>243</v>
      </c>
      <c r="C1511" s="53">
        <v>40166</v>
      </c>
      <c r="D1511" s="54" t="s">
        <v>251</v>
      </c>
      <c r="E1511" s="54">
        <v>190</v>
      </c>
      <c r="F1511" s="54" t="s">
        <v>357</v>
      </c>
    </row>
    <row r="1512" spans="1:6" s="80" customFormat="1" ht="14.25">
      <c r="A1512" s="54">
        <f t="shared" si="35"/>
        <v>12</v>
      </c>
      <c r="B1512" s="54" t="s">
        <v>249</v>
      </c>
      <c r="C1512" s="53">
        <v>40166</v>
      </c>
      <c r="D1512" s="54" t="s">
        <v>249</v>
      </c>
      <c r="E1512" s="54">
        <v>500</v>
      </c>
      <c r="F1512" s="54" t="s">
        <v>356</v>
      </c>
    </row>
    <row r="1513" spans="1:6" s="80" customFormat="1" ht="14.25">
      <c r="A1513" s="54">
        <f t="shared" si="35"/>
        <v>12</v>
      </c>
      <c r="B1513" s="54" t="s">
        <v>243</v>
      </c>
      <c r="C1513" s="53">
        <v>40167</v>
      </c>
      <c r="D1513" s="54" t="s">
        <v>251</v>
      </c>
      <c r="E1513" s="54">
        <v>4000</v>
      </c>
      <c r="F1513" s="54" t="s">
        <v>357</v>
      </c>
    </row>
    <row r="1514" spans="1:6" s="80" customFormat="1" ht="14.25">
      <c r="A1514" s="54">
        <f t="shared" si="35"/>
        <v>12</v>
      </c>
      <c r="B1514" s="54" t="s">
        <v>239</v>
      </c>
      <c r="C1514" s="53">
        <v>40167</v>
      </c>
      <c r="D1514" s="54" t="s">
        <v>240</v>
      </c>
      <c r="E1514" s="54">
        <v>50</v>
      </c>
      <c r="F1514" s="54" t="s">
        <v>357</v>
      </c>
    </row>
    <row r="1515" spans="1:6" s="80" customFormat="1" ht="14.25">
      <c r="A1515" s="54">
        <f>MONTH(C1515)</f>
        <v>12</v>
      </c>
      <c r="B1515" s="54" t="s">
        <v>239</v>
      </c>
      <c r="C1515" s="53">
        <v>40168</v>
      </c>
      <c r="D1515" s="54" t="s">
        <v>254</v>
      </c>
      <c r="E1515" s="54">
        <v>230</v>
      </c>
      <c r="F1515" s="54" t="s">
        <v>356</v>
      </c>
    </row>
    <row r="1516" spans="1:6" s="80" customFormat="1" ht="14.25">
      <c r="A1516" s="54">
        <f>MONTH(C1516)</f>
        <v>12</v>
      </c>
      <c r="B1516" s="54" t="s">
        <v>249</v>
      </c>
      <c r="C1516" s="53">
        <v>40168</v>
      </c>
      <c r="D1516" s="54" t="s">
        <v>249</v>
      </c>
      <c r="E1516" s="54">
        <v>500</v>
      </c>
      <c r="F1516" s="54" t="s">
        <v>356</v>
      </c>
    </row>
    <row r="1517" spans="1:6" s="80" customFormat="1" ht="14.25">
      <c r="A1517" s="54">
        <f t="shared" si="35"/>
        <v>12</v>
      </c>
      <c r="B1517" s="54" t="s">
        <v>245</v>
      </c>
      <c r="C1517" s="53">
        <v>40168</v>
      </c>
      <c r="D1517" s="54" t="s">
        <v>253</v>
      </c>
      <c r="E1517" s="54">
        <v>500</v>
      </c>
      <c r="F1517" s="54" t="s">
        <v>357</v>
      </c>
    </row>
    <row r="1518" spans="1:6" s="80" customFormat="1" ht="14.25">
      <c r="A1518" s="54">
        <f t="shared" si="35"/>
        <v>12</v>
      </c>
      <c r="B1518" s="54" t="s">
        <v>239</v>
      </c>
      <c r="C1518" s="53">
        <v>40168</v>
      </c>
      <c r="D1518" s="54" t="s">
        <v>254</v>
      </c>
      <c r="E1518" s="54">
        <v>150</v>
      </c>
      <c r="F1518" s="54" t="s">
        <v>357</v>
      </c>
    </row>
    <row r="1519" spans="1:6" s="80" customFormat="1" ht="14.25">
      <c r="A1519" s="54">
        <f t="shared" si="35"/>
        <v>12</v>
      </c>
      <c r="B1519" s="54" t="s">
        <v>239</v>
      </c>
      <c r="C1519" s="53">
        <v>40169</v>
      </c>
      <c r="D1519" s="54" t="s">
        <v>240</v>
      </c>
      <c r="E1519" s="54">
        <v>105</v>
      </c>
      <c r="F1519" s="54" t="s">
        <v>357</v>
      </c>
    </row>
    <row r="1520" spans="1:6" s="80" customFormat="1" ht="14.25">
      <c r="A1520" s="54">
        <f>MONTH(C1520)</f>
        <v>12</v>
      </c>
      <c r="B1520" s="54" t="s">
        <v>239</v>
      </c>
      <c r="C1520" s="53">
        <v>40169</v>
      </c>
      <c r="D1520" s="54" t="s">
        <v>254</v>
      </c>
      <c r="E1520" s="54">
        <v>188</v>
      </c>
      <c r="F1520" s="54" t="s">
        <v>356</v>
      </c>
    </row>
    <row r="1521" spans="1:6" s="80" customFormat="1" ht="14.25">
      <c r="A1521" s="54">
        <f t="shared" ref="A1521:A1527" si="36">MONTH(C1521)</f>
        <v>12</v>
      </c>
      <c r="B1521" s="54" t="s">
        <v>241</v>
      </c>
      <c r="C1521" s="53">
        <v>40169</v>
      </c>
      <c r="D1521" s="54" t="s">
        <v>242</v>
      </c>
      <c r="E1521" s="54">
        <v>56</v>
      </c>
      <c r="F1521" s="54" t="s">
        <v>356</v>
      </c>
    </row>
    <row r="1522" spans="1:6" s="80" customFormat="1" ht="14.25">
      <c r="A1522" s="54">
        <f t="shared" si="36"/>
        <v>12</v>
      </c>
      <c r="B1522" s="54" t="s">
        <v>241</v>
      </c>
      <c r="C1522" s="53">
        <v>40169</v>
      </c>
      <c r="D1522" s="54" t="s">
        <v>242</v>
      </c>
      <c r="E1522" s="54">
        <v>69</v>
      </c>
      <c r="F1522" s="54" t="s">
        <v>356</v>
      </c>
    </row>
    <row r="1523" spans="1:6" s="80" customFormat="1" ht="14.25">
      <c r="A1523" s="54">
        <f t="shared" si="36"/>
        <v>12</v>
      </c>
      <c r="B1523" s="54" t="s">
        <v>241</v>
      </c>
      <c r="C1523" s="53">
        <v>40169</v>
      </c>
      <c r="D1523" s="54" t="s">
        <v>242</v>
      </c>
      <c r="E1523" s="54">
        <v>80</v>
      </c>
      <c r="F1523" s="54" t="s">
        <v>356</v>
      </c>
    </row>
    <row r="1524" spans="1:6" s="80" customFormat="1" ht="14.25">
      <c r="A1524" s="54">
        <f t="shared" si="36"/>
        <v>12</v>
      </c>
      <c r="B1524" s="54" t="s">
        <v>241</v>
      </c>
      <c r="C1524" s="53">
        <v>40169</v>
      </c>
      <c r="D1524" s="54" t="s">
        <v>242</v>
      </c>
      <c r="E1524" s="54">
        <v>56</v>
      </c>
      <c r="F1524" s="54" t="s">
        <v>356</v>
      </c>
    </row>
    <row r="1525" spans="1:6" s="80" customFormat="1" ht="14.25">
      <c r="A1525" s="54">
        <f t="shared" si="36"/>
        <v>12</v>
      </c>
      <c r="B1525" s="54" t="s">
        <v>243</v>
      </c>
      <c r="C1525" s="53">
        <v>40169</v>
      </c>
      <c r="D1525" s="54" t="s">
        <v>244</v>
      </c>
      <c r="E1525" s="54">
        <v>550</v>
      </c>
      <c r="F1525" s="54" t="s">
        <v>356</v>
      </c>
    </row>
    <row r="1526" spans="1:6" s="80" customFormat="1" ht="14.25">
      <c r="A1526" s="54">
        <f t="shared" si="36"/>
        <v>12</v>
      </c>
      <c r="B1526" s="54" t="s">
        <v>237</v>
      </c>
      <c r="C1526" s="53">
        <v>40169</v>
      </c>
      <c r="D1526" s="54" t="s">
        <v>238</v>
      </c>
      <c r="E1526" s="54">
        <v>838</v>
      </c>
      <c r="F1526" s="54" t="s">
        <v>356</v>
      </c>
    </row>
    <row r="1527" spans="1:6" s="80" customFormat="1" ht="14.25">
      <c r="A1527" s="54">
        <f t="shared" si="36"/>
        <v>12</v>
      </c>
      <c r="B1527" s="54" t="s">
        <v>239</v>
      </c>
      <c r="C1527" s="53">
        <v>40169</v>
      </c>
      <c r="D1527" s="54" t="s">
        <v>240</v>
      </c>
      <c r="E1527" s="54">
        <v>8920</v>
      </c>
      <c r="F1527" s="54" t="s">
        <v>356</v>
      </c>
    </row>
    <row r="1528" spans="1:6" s="80" customFormat="1" ht="14.25">
      <c r="A1528" s="54">
        <f>MONTH(C1528)</f>
        <v>12</v>
      </c>
      <c r="B1528" s="54" t="s">
        <v>239</v>
      </c>
      <c r="C1528" s="53">
        <v>40170</v>
      </c>
      <c r="D1528" s="54" t="s">
        <v>254</v>
      </c>
      <c r="E1528" s="54">
        <v>201</v>
      </c>
      <c r="F1528" s="54" t="s">
        <v>356</v>
      </c>
    </row>
    <row r="1529" spans="1:6" s="80" customFormat="1" ht="14.25">
      <c r="A1529" s="54">
        <f t="shared" si="35"/>
        <v>12</v>
      </c>
      <c r="B1529" s="54" t="s">
        <v>239</v>
      </c>
      <c r="C1529" s="53">
        <v>40170</v>
      </c>
      <c r="D1529" s="54" t="s">
        <v>254</v>
      </c>
      <c r="E1529" s="54">
        <v>146</v>
      </c>
      <c r="F1529" s="54" t="s">
        <v>357</v>
      </c>
    </row>
    <row r="1530" spans="1:6" s="80" customFormat="1" ht="14.25">
      <c r="A1530" s="54">
        <f t="shared" si="35"/>
        <v>12</v>
      </c>
      <c r="B1530" s="54" t="s">
        <v>243</v>
      </c>
      <c r="C1530" s="53">
        <v>40170</v>
      </c>
      <c r="D1530" s="54" t="s">
        <v>244</v>
      </c>
      <c r="E1530" s="54">
        <v>350</v>
      </c>
      <c r="F1530" s="54" t="s">
        <v>357</v>
      </c>
    </row>
    <row r="1531" spans="1:6" s="80" customFormat="1" ht="14.25">
      <c r="A1531" s="54">
        <f t="shared" si="35"/>
        <v>12</v>
      </c>
      <c r="B1531" s="54" t="s">
        <v>245</v>
      </c>
      <c r="C1531" s="53">
        <v>40170</v>
      </c>
      <c r="D1531" s="54" t="s">
        <v>250</v>
      </c>
      <c r="E1531" s="54">
        <v>550</v>
      </c>
      <c r="F1531" s="54" t="s">
        <v>356</v>
      </c>
    </row>
    <row r="1532" spans="1:6" s="80" customFormat="1" ht="14.25">
      <c r="A1532" s="54">
        <f t="shared" si="35"/>
        <v>12</v>
      </c>
      <c r="B1532" s="54" t="s">
        <v>239</v>
      </c>
      <c r="C1532" s="53">
        <v>40171</v>
      </c>
      <c r="D1532" s="54" t="s">
        <v>254</v>
      </c>
      <c r="E1532" s="54">
        <v>386</v>
      </c>
      <c r="F1532" s="54" t="s">
        <v>357</v>
      </c>
    </row>
    <row r="1533" spans="1:6" s="80" customFormat="1" ht="14.25">
      <c r="A1533" s="54">
        <f t="shared" si="35"/>
        <v>12</v>
      </c>
      <c r="B1533" s="54" t="s">
        <v>241</v>
      </c>
      <c r="C1533" s="53">
        <v>40171</v>
      </c>
      <c r="D1533" s="54" t="s">
        <v>247</v>
      </c>
      <c r="E1533" s="54">
        <v>400</v>
      </c>
      <c r="F1533" s="54" t="s">
        <v>357</v>
      </c>
    </row>
    <row r="1534" spans="1:6" s="80" customFormat="1" ht="14.25">
      <c r="A1534" s="54">
        <f t="shared" si="35"/>
        <v>12</v>
      </c>
      <c r="B1534" s="54" t="s">
        <v>241</v>
      </c>
      <c r="C1534" s="53">
        <v>40171</v>
      </c>
      <c r="D1534" s="54" t="s">
        <v>257</v>
      </c>
      <c r="E1534" s="54">
        <v>190</v>
      </c>
      <c r="F1534" s="54" t="s">
        <v>357</v>
      </c>
    </row>
    <row r="1535" spans="1:6" s="80" customFormat="1" ht="14.25">
      <c r="A1535" s="54">
        <f t="shared" si="35"/>
        <v>12</v>
      </c>
      <c r="B1535" s="54" t="s">
        <v>243</v>
      </c>
      <c r="C1535" s="53">
        <v>40171</v>
      </c>
      <c r="D1535" s="54" t="s">
        <v>244</v>
      </c>
      <c r="E1535" s="54">
        <v>400</v>
      </c>
      <c r="F1535" s="54" t="s">
        <v>357</v>
      </c>
    </row>
    <row r="1536" spans="1:6" s="80" customFormat="1" ht="14.25">
      <c r="A1536" s="54">
        <f t="shared" si="35"/>
        <v>12</v>
      </c>
      <c r="B1536" s="54" t="s">
        <v>241</v>
      </c>
      <c r="C1536" s="53">
        <v>40171</v>
      </c>
      <c r="D1536" s="54" t="s">
        <v>247</v>
      </c>
      <c r="E1536" s="54">
        <v>230</v>
      </c>
      <c r="F1536" s="54" t="s">
        <v>357</v>
      </c>
    </row>
    <row r="1537" spans="1:6" s="80" customFormat="1" ht="14.25">
      <c r="A1537" s="54">
        <f t="shared" si="35"/>
        <v>12</v>
      </c>
      <c r="B1537" s="54" t="s">
        <v>243</v>
      </c>
      <c r="C1537" s="53">
        <v>40171</v>
      </c>
      <c r="D1537" s="54" t="s">
        <v>244</v>
      </c>
      <c r="E1537" s="54">
        <v>340</v>
      </c>
      <c r="F1537" s="54" t="s">
        <v>357</v>
      </c>
    </row>
    <row r="1538" spans="1:6" s="80" customFormat="1" ht="14.25">
      <c r="A1538" s="54">
        <f t="shared" si="35"/>
        <v>12</v>
      </c>
      <c r="B1538" s="54" t="s">
        <v>241</v>
      </c>
      <c r="C1538" s="53">
        <v>40171</v>
      </c>
      <c r="D1538" s="54" t="s">
        <v>259</v>
      </c>
      <c r="E1538" s="54">
        <v>950</v>
      </c>
      <c r="F1538" s="54" t="s">
        <v>357</v>
      </c>
    </row>
    <row r="1539" spans="1:6" s="80" customFormat="1" ht="14.25">
      <c r="A1539" s="54">
        <f t="shared" si="35"/>
        <v>12</v>
      </c>
      <c r="B1539" s="54" t="s">
        <v>243</v>
      </c>
      <c r="C1539" s="53">
        <v>40171</v>
      </c>
      <c r="D1539" s="54" t="s">
        <v>244</v>
      </c>
      <c r="E1539" s="54">
        <v>800</v>
      </c>
      <c r="F1539" s="54" t="s">
        <v>357</v>
      </c>
    </row>
    <row r="1540" spans="1:6" s="80" customFormat="1" ht="14.25">
      <c r="A1540" s="54">
        <f>MONTH(C1540)</f>
        <v>12</v>
      </c>
      <c r="B1540" s="54" t="s">
        <v>239</v>
      </c>
      <c r="C1540" s="53">
        <v>40172</v>
      </c>
      <c r="D1540" s="54" t="s">
        <v>240</v>
      </c>
      <c r="E1540" s="54">
        <v>660</v>
      </c>
      <c r="F1540" s="54" t="s">
        <v>357</v>
      </c>
    </row>
    <row r="1541" spans="1:6" s="80" customFormat="1" ht="14.25">
      <c r="A1541" s="54">
        <f t="shared" si="35"/>
        <v>12</v>
      </c>
      <c r="B1541" s="54" t="s">
        <v>239</v>
      </c>
      <c r="C1541" s="53">
        <v>40172</v>
      </c>
      <c r="D1541" s="54" t="s">
        <v>240</v>
      </c>
      <c r="E1541" s="54">
        <v>80</v>
      </c>
      <c r="F1541" s="54" t="s">
        <v>357</v>
      </c>
    </row>
    <row r="1542" spans="1:6" s="80" customFormat="1" ht="14.25">
      <c r="A1542" s="54">
        <f t="shared" si="35"/>
        <v>12</v>
      </c>
      <c r="B1542" s="54" t="s">
        <v>243</v>
      </c>
      <c r="C1542" s="53">
        <v>40172</v>
      </c>
      <c r="D1542" s="54" t="s">
        <v>251</v>
      </c>
      <c r="E1542" s="54">
        <v>550</v>
      </c>
      <c r="F1542" s="54" t="s">
        <v>357</v>
      </c>
    </row>
    <row r="1543" spans="1:6" s="80" customFormat="1" ht="14.25">
      <c r="A1543" s="54">
        <f t="shared" si="35"/>
        <v>12</v>
      </c>
      <c r="B1543" s="54" t="s">
        <v>243</v>
      </c>
      <c r="C1543" s="53">
        <v>40172</v>
      </c>
      <c r="D1543" s="54" t="s">
        <v>251</v>
      </c>
      <c r="E1543" s="54">
        <v>1281</v>
      </c>
      <c r="F1543" s="54" t="s">
        <v>357</v>
      </c>
    </row>
    <row r="1544" spans="1:6" s="80" customFormat="1" ht="14.25">
      <c r="A1544" s="54">
        <f t="shared" si="35"/>
        <v>12</v>
      </c>
      <c r="B1544" s="54" t="s">
        <v>239</v>
      </c>
      <c r="C1544" s="53">
        <v>40172</v>
      </c>
      <c r="D1544" s="54" t="s">
        <v>254</v>
      </c>
      <c r="E1544" s="54">
        <v>150</v>
      </c>
      <c r="F1544" s="54" t="s">
        <v>357</v>
      </c>
    </row>
    <row r="1545" spans="1:6" s="80" customFormat="1" ht="14.25">
      <c r="A1545" s="54">
        <f t="shared" si="35"/>
        <v>12</v>
      </c>
      <c r="B1545" s="54" t="s">
        <v>243</v>
      </c>
      <c r="C1545" s="53">
        <v>40172</v>
      </c>
      <c r="D1545" s="54" t="s">
        <v>244</v>
      </c>
      <c r="E1545" s="54">
        <v>1500</v>
      </c>
      <c r="F1545" s="54" t="s">
        <v>356</v>
      </c>
    </row>
    <row r="1546" spans="1:6" s="80" customFormat="1" ht="14.25">
      <c r="A1546" s="54">
        <f t="shared" si="35"/>
        <v>12</v>
      </c>
      <c r="B1546" s="54" t="s">
        <v>243</v>
      </c>
      <c r="C1546" s="53">
        <v>40172</v>
      </c>
      <c r="D1546" s="54" t="s">
        <v>251</v>
      </c>
      <c r="E1546" s="54">
        <v>15</v>
      </c>
      <c r="F1546" s="54" t="s">
        <v>357</v>
      </c>
    </row>
    <row r="1547" spans="1:6" s="80" customFormat="1" ht="14.25">
      <c r="A1547" s="54">
        <f t="shared" si="35"/>
        <v>12</v>
      </c>
      <c r="B1547" s="54" t="s">
        <v>249</v>
      </c>
      <c r="C1547" s="53">
        <v>40173</v>
      </c>
      <c r="D1547" s="54" t="s">
        <v>249</v>
      </c>
      <c r="E1547" s="54">
        <v>500</v>
      </c>
      <c r="F1547" s="54" t="s">
        <v>356</v>
      </c>
    </row>
    <row r="1548" spans="1:6" s="80" customFormat="1" ht="14.25">
      <c r="A1548" s="54">
        <f t="shared" si="35"/>
        <v>12</v>
      </c>
      <c r="B1548" s="54" t="s">
        <v>239</v>
      </c>
      <c r="C1548" s="53">
        <v>40173</v>
      </c>
      <c r="D1548" s="54" t="s">
        <v>254</v>
      </c>
      <c r="E1548" s="54">
        <v>735</v>
      </c>
      <c r="F1548" s="54" t="s">
        <v>357</v>
      </c>
    </row>
    <row r="1549" spans="1:6" s="80" customFormat="1" ht="14.25">
      <c r="A1549" s="54">
        <f t="shared" si="35"/>
        <v>12</v>
      </c>
      <c r="B1549" s="54" t="s">
        <v>241</v>
      </c>
      <c r="C1549" s="53">
        <v>40173</v>
      </c>
      <c r="D1549" s="54" t="s">
        <v>247</v>
      </c>
      <c r="E1549" s="54">
        <v>94</v>
      </c>
      <c r="F1549" s="54" t="s">
        <v>357</v>
      </c>
    </row>
    <row r="1550" spans="1:6" s="80" customFormat="1" ht="14.25">
      <c r="A1550" s="54">
        <f t="shared" si="35"/>
        <v>12</v>
      </c>
      <c r="B1550" s="54" t="s">
        <v>262</v>
      </c>
      <c r="C1550" s="53">
        <v>40173</v>
      </c>
      <c r="D1550" s="54" t="s">
        <v>262</v>
      </c>
      <c r="E1550" s="54">
        <v>1772</v>
      </c>
      <c r="F1550" s="54" t="s">
        <v>357</v>
      </c>
    </row>
    <row r="1551" spans="1:6" s="80" customFormat="1" ht="14.25">
      <c r="A1551" s="54">
        <f t="shared" si="35"/>
        <v>12</v>
      </c>
      <c r="B1551" s="54" t="s">
        <v>243</v>
      </c>
      <c r="C1551" s="53">
        <v>40173</v>
      </c>
      <c r="D1551" s="54" t="s">
        <v>244</v>
      </c>
      <c r="E1551" s="54">
        <v>2578</v>
      </c>
      <c r="F1551" s="54" t="s">
        <v>357</v>
      </c>
    </row>
    <row r="1552" spans="1:6" s="80" customFormat="1" ht="14.25">
      <c r="A1552" s="54">
        <f t="shared" si="35"/>
        <v>12</v>
      </c>
      <c r="B1552" s="54" t="s">
        <v>241</v>
      </c>
      <c r="C1552" s="53">
        <v>40173</v>
      </c>
      <c r="D1552" s="54" t="s">
        <v>259</v>
      </c>
      <c r="E1552" s="54">
        <v>2200</v>
      </c>
      <c r="F1552" s="54" t="s">
        <v>357</v>
      </c>
    </row>
    <row r="1553" spans="1:15" s="80" customFormat="1" ht="14.25">
      <c r="A1553" s="54">
        <f t="shared" si="35"/>
        <v>12</v>
      </c>
      <c r="B1553" s="54" t="s">
        <v>245</v>
      </c>
      <c r="C1553" s="53">
        <v>40173</v>
      </c>
      <c r="D1553" s="54" t="s">
        <v>246</v>
      </c>
      <c r="E1553" s="54">
        <v>150</v>
      </c>
      <c r="F1553" s="54" t="s">
        <v>357</v>
      </c>
    </row>
    <row r="1554" spans="1:15" s="80" customFormat="1" ht="14.25">
      <c r="A1554" s="54">
        <f t="shared" si="35"/>
        <v>12</v>
      </c>
      <c r="B1554" s="54" t="s">
        <v>239</v>
      </c>
      <c r="C1554" s="53">
        <v>40173</v>
      </c>
      <c r="D1554" s="54" t="s">
        <v>240</v>
      </c>
      <c r="E1554" s="54">
        <v>522</v>
      </c>
      <c r="F1554" s="54" t="s">
        <v>356</v>
      </c>
    </row>
    <row r="1555" spans="1:15" s="80" customFormat="1" ht="14.25">
      <c r="A1555" s="54">
        <f t="shared" si="35"/>
        <v>12</v>
      </c>
      <c r="B1555" s="54" t="s">
        <v>239</v>
      </c>
      <c r="C1555" s="53">
        <v>40173</v>
      </c>
      <c r="D1555" s="54" t="s">
        <v>240</v>
      </c>
      <c r="E1555" s="54">
        <v>148</v>
      </c>
      <c r="F1555" s="54" t="s">
        <v>356</v>
      </c>
    </row>
    <row r="1556" spans="1:15" s="80" customFormat="1" ht="14.25">
      <c r="A1556" s="54">
        <f t="shared" si="35"/>
        <v>12</v>
      </c>
      <c r="B1556" s="54" t="s">
        <v>243</v>
      </c>
      <c r="C1556" s="53">
        <v>40173</v>
      </c>
      <c r="D1556" s="54" t="s">
        <v>244</v>
      </c>
      <c r="E1556" s="54">
        <v>201</v>
      </c>
      <c r="F1556" s="54" t="s">
        <v>356</v>
      </c>
    </row>
    <row r="1557" spans="1:15" s="80" customFormat="1" ht="14.25">
      <c r="A1557" s="54">
        <f t="shared" si="35"/>
        <v>12</v>
      </c>
      <c r="B1557" s="54" t="s">
        <v>243</v>
      </c>
      <c r="C1557" s="53">
        <v>40174</v>
      </c>
      <c r="D1557" s="54" t="s">
        <v>251</v>
      </c>
      <c r="E1557" s="54">
        <v>1350</v>
      </c>
      <c r="F1557" s="54" t="s">
        <v>356</v>
      </c>
    </row>
    <row r="1558" spans="1:15" s="80" customFormat="1" ht="14.25">
      <c r="A1558" s="54">
        <f t="shared" si="35"/>
        <v>12</v>
      </c>
      <c r="B1558" s="54" t="s">
        <v>239</v>
      </c>
      <c r="C1558" s="53">
        <v>40174</v>
      </c>
      <c r="D1558" s="54" t="s">
        <v>240</v>
      </c>
      <c r="E1558" s="54">
        <v>280</v>
      </c>
      <c r="F1558" s="54" t="s">
        <v>357</v>
      </c>
    </row>
    <row r="1559" spans="1:15" s="80" customFormat="1" ht="14.25">
      <c r="A1559" s="54">
        <f t="shared" si="35"/>
        <v>12</v>
      </c>
      <c r="B1559" s="54" t="s">
        <v>239</v>
      </c>
      <c r="C1559" s="53">
        <v>40174</v>
      </c>
      <c r="D1559" s="54" t="s">
        <v>254</v>
      </c>
      <c r="E1559" s="54">
        <v>358</v>
      </c>
      <c r="F1559" s="54" t="s">
        <v>357</v>
      </c>
    </row>
    <row r="1560" spans="1:15" s="80" customFormat="1" ht="14.25">
      <c r="A1560" s="54">
        <f t="shared" si="35"/>
        <v>12</v>
      </c>
      <c r="B1560" s="54" t="s">
        <v>239</v>
      </c>
      <c r="C1560" s="53">
        <v>40175</v>
      </c>
      <c r="D1560" s="54" t="s">
        <v>240</v>
      </c>
      <c r="E1560" s="54">
        <v>190</v>
      </c>
      <c r="F1560" s="54" t="s">
        <v>357</v>
      </c>
    </row>
    <row r="1561" spans="1:15" s="80" customFormat="1" ht="14.25">
      <c r="A1561" s="54">
        <f t="shared" si="35"/>
        <v>12</v>
      </c>
      <c r="B1561" s="54" t="s">
        <v>239</v>
      </c>
      <c r="C1561" s="53">
        <v>40175</v>
      </c>
      <c r="D1561" s="54" t="s">
        <v>254</v>
      </c>
      <c r="E1561" s="54">
        <v>124</v>
      </c>
      <c r="F1561" s="54" t="s">
        <v>357</v>
      </c>
    </row>
    <row r="1562" spans="1:15" s="80" customFormat="1" ht="14.25">
      <c r="A1562" s="54">
        <f t="shared" si="35"/>
        <v>12</v>
      </c>
      <c r="B1562" s="54" t="s">
        <v>239</v>
      </c>
      <c r="C1562" s="53">
        <v>40176</v>
      </c>
      <c r="D1562" s="54" t="s">
        <v>254</v>
      </c>
      <c r="E1562" s="54">
        <v>146</v>
      </c>
      <c r="F1562" s="54" t="s">
        <v>357</v>
      </c>
    </row>
    <row r="1563" spans="1:15" s="80" customFormat="1" ht="14.25">
      <c r="A1563" s="54">
        <f t="shared" si="35"/>
        <v>12</v>
      </c>
      <c r="B1563" s="54" t="s">
        <v>243</v>
      </c>
      <c r="C1563" s="53">
        <v>40176</v>
      </c>
      <c r="D1563" s="54" t="s">
        <v>244</v>
      </c>
      <c r="E1563" s="54">
        <v>2040</v>
      </c>
      <c r="F1563" s="54" t="s">
        <v>357</v>
      </c>
    </row>
    <row r="1564" spans="1:15" s="80" customFormat="1" ht="14.25">
      <c r="A1564" s="54">
        <f t="shared" si="35"/>
        <v>12</v>
      </c>
      <c r="B1564" s="54" t="s">
        <v>248</v>
      </c>
      <c r="C1564" s="53">
        <v>40176</v>
      </c>
      <c r="D1564" s="54" t="s">
        <v>260</v>
      </c>
      <c r="E1564" s="54">
        <v>4990</v>
      </c>
      <c r="F1564" s="54" t="s">
        <v>357</v>
      </c>
      <c r="H1564" s="55"/>
      <c r="I1564" s="55"/>
      <c r="J1564" s="55"/>
      <c r="K1564" s="55"/>
      <c r="L1564" s="55"/>
      <c r="M1564" s="55"/>
      <c r="N1564" s="55"/>
      <c r="O1564" s="55"/>
    </row>
    <row r="1565" spans="1:15" s="80" customFormat="1" ht="14.25">
      <c r="A1565" s="54">
        <f t="shared" si="35"/>
        <v>12</v>
      </c>
      <c r="B1565" s="54" t="s">
        <v>243</v>
      </c>
      <c r="C1565" s="53">
        <v>40177</v>
      </c>
      <c r="D1565" s="54" t="s">
        <v>244</v>
      </c>
      <c r="E1565" s="54">
        <v>2721</v>
      </c>
      <c r="F1565" s="54" t="s">
        <v>357</v>
      </c>
      <c r="H1565" s="55"/>
      <c r="I1565" s="55"/>
      <c r="J1565" s="55"/>
      <c r="K1565" s="55"/>
      <c r="L1565" s="55"/>
      <c r="M1565" s="55"/>
      <c r="N1565" s="55"/>
      <c r="O1565" s="55"/>
    </row>
    <row r="1566" spans="1:15" s="80" customFormat="1" ht="14.25">
      <c r="A1566" s="54">
        <f t="shared" ref="A1566" si="37">MONTH(C1566)</f>
        <v>12</v>
      </c>
      <c r="B1566" s="54" t="s">
        <v>239</v>
      </c>
      <c r="C1566" s="53">
        <v>40177</v>
      </c>
      <c r="D1566" s="54" t="s">
        <v>254</v>
      </c>
      <c r="E1566" s="54">
        <v>1631</v>
      </c>
      <c r="F1566" s="54" t="s">
        <v>357</v>
      </c>
      <c r="H1566" s="55"/>
      <c r="I1566" s="55"/>
      <c r="J1566" s="55"/>
      <c r="K1566" s="55"/>
      <c r="L1566" s="55"/>
      <c r="M1566" s="55"/>
      <c r="N1566" s="55"/>
      <c r="O1566" s="55"/>
    </row>
    <row r="1567" spans="1:15" s="80" customFormat="1" ht="14.25">
      <c r="A1567" s="54">
        <f>MONTH(C1567)</f>
        <v>12</v>
      </c>
      <c r="B1567" s="54" t="s">
        <v>239</v>
      </c>
      <c r="C1567" s="53">
        <v>40177</v>
      </c>
      <c r="D1567" s="54" t="s">
        <v>254</v>
      </c>
      <c r="E1567" s="54">
        <v>201</v>
      </c>
      <c r="F1567" s="54" t="s">
        <v>356</v>
      </c>
      <c r="H1567" s="55"/>
      <c r="I1567" s="55"/>
      <c r="J1567" s="55"/>
      <c r="K1567" s="55"/>
      <c r="L1567" s="55"/>
      <c r="M1567" s="55"/>
      <c r="N1567" s="55"/>
      <c r="O1567" s="55"/>
    </row>
    <row r="1568" spans="1:15" s="80" customFormat="1" ht="14.25">
      <c r="A1568" s="54">
        <f t="shared" ref="A1568:A1573" si="38">MONTH(C1568)</f>
        <v>12</v>
      </c>
      <c r="B1568" s="54" t="s">
        <v>243</v>
      </c>
      <c r="C1568" s="53">
        <v>40177</v>
      </c>
      <c r="D1568" s="54" t="s">
        <v>244</v>
      </c>
      <c r="E1568" s="54">
        <v>2082</v>
      </c>
      <c r="F1568" s="54" t="s">
        <v>357</v>
      </c>
      <c r="H1568" s="55"/>
      <c r="I1568" s="55"/>
      <c r="J1568" s="55"/>
      <c r="K1568" s="55"/>
      <c r="L1568" s="55"/>
      <c r="M1568" s="55"/>
      <c r="N1568" s="55"/>
      <c r="O1568" s="55"/>
    </row>
    <row r="1569" spans="1:15" s="80" customFormat="1" ht="14.25">
      <c r="A1569" s="54">
        <f t="shared" si="38"/>
        <v>12</v>
      </c>
      <c r="B1569" s="54" t="s">
        <v>243</v>
      </c>
      <c r="C1569" s="53">
        <v>40177</v>
      </c>
      <c r="D1569" s="54" t="s">
        <v>244</v>
      </c>
      <c r="E1569" s="54">
        <v>9350</v>
      </c>
      <c r="F1569" s="54" t="s">
        <v>357</v>
      </c>
      <c r="H1569" s="55"/>
      <c r="I1569" s="55"/>
      <c r="J1569" s="55"/>
      <c r="K1569" s="55"/>
      <c r="L1569" s="55"/>
      <c r="M1569" s="55"/>
      <c r="N1569" s="55"/>
      <c r="O1569" s="55"/>
    </row>
    <row r="1570" spans="1:15" s="80" customFormat="1" ht="14.25">
      <c r="A1570" s="54">
        <f t="shared" si="38"/>
        <v>12</v>
      </c>
      <c r="B1570" s="54" t="s">
        <v>243</v>
      </c>
      <c r="C1570" s="53">
        <v>40177</v>
      </c>
      <c r="D1570" s="54" t="s">
        <v>244</v>
      </c>
      <c r="E1570" s="54">
        <v>5340</v>
      </c>
      <c r="F1570" s="54" t="s">
        <v>357</v>
      </c>
      <c r="H1570" s="55"/>
      <c r="I1570" s="55"/>
      <c r="J1570" s="55"/>
      <c r="K1570" s="55"/>
      <c r="L1570" s="55"/>
      <c r="M1570" s="55"/>
      <c r="N1570" s="55"/>
      <c r="O1570" s="55"/>
    </row>
    <row r="1571" spans="1:15" s="80" customFormat="1" ht="14.25">
      <c r="A1571" s="54">
        <f t="shared" si="38"/>
        <v>12</v>
      </c>
      <c r="B1571" s="54" t="s">
        <v>243</v>
      </c>
      <c r="C1571" s="53">
        <v>40177</v>
      </c>
      <c r="D1571" s="54" t="s">
        <v>251</v>
      </c>
      <c r="E1571" s="54">
        <v>420</v>
      </c>
      <c r="F1571" s="54" t="s">
        <v>357</v>
      </c>
      <c r="H1571" s="55"/>
      <c r="I1571" s="55"/>
      <c r="J1571" s="55"/>
      <c r="K1571" s="55"/>
      <c r="L1571" s="55"/>
      <c r="M1571" s="55"/>
      <c r="N1571" s="55"/>
      <c r="O1571" s="55"/>
    </row>
    <row r="1572" spans="1:15" s="80" customFormat="1" ht="14.25">
      <c r="A1572" s="54">
        <f>MONTH(C1572)</f>
        <v>12</v>
      </c>
      <c r="B1572" s="54" t="s">
        <v>245</v>
      </c>
      <c r="C1572" s="53">
        <v>40177</v>
      </c>
      <c r="D1572" s="54" t="s">
        <v>246</v>
      </c>
      <c r="E1572" s="54">
        <v>100</v>
      </c>
      <c r="F1572" s="54" t="s">
        <v>357</v>
      </c>
      <c r="H1572" s="55"/>
      <c r="I1572" s="55"/>
      <c r="J1572" s="55"/>
      <c r="K1572" s="55"/>
      <c r="L1572" s="55"/>
      <c r="M1572" s="55"/>
      <c r="N1572" s="55"/>
      <c r="O1572" s="55"/>
    </row>
    <row r="1573" spans="1:15" s="80" customFormat="1" ht="14.25">
      <c r="A1573" s="54">
        <f t="shared" si="38"/>
        <v>12</v>
      </c>
      <c r="B1573" s="54" t="s">
        <v>239</v>
      </c>
      <c r="C1573" s="53">
        <v>40178</v>
      </c>
      <c r="D1573" s="54" t="s">
        <v>240</v>
      </c>
      <c r="E1573" s="54">
        <v>1284</v>
      </c>
      <c r="F1573" s="54" t="s">
        <v>357</v>
      </c>
      <c r="H1573" s="55"/>
      <c r="I1573" s="55"/>
      <c r="J1573" s="55"/>
      <c r="K1573" s="55"/>
      <c r="L1573" s="55"/>
      <c r="M1573" s="55"/>
      <c r="N1573" s="55"/>
      <c r="O1573" s="55"/>
    </row>
    <row r="1574" spans="1:15" s="80" customFormat="1" ht="14.25">
      <c r="A1574" s="54">
        <f>MONTH(C1574)</f>
        <v>12</v>
      </c>
      <c r="B1574" s="54" t="s">
        <v>239</v>
      </c>
      <c r="C1574" s="53">
        <v>40178</v>
      </c>
      <c r="D1574" s="54" t="s">
        <v>240</v>
      </c>
      <c r="E1574" s="54">
        <v>1664</v>
      </c>
      <c r="F1574" s="54" t="s">
        <v>357</v>
      </c>
      <c r="H1574" s="55"/>
      <c r="I1574" s="55"/>
      <c r="J1574" s="55"/>
      <c r="K1574" s="55"/>
      <c r="L1574" s="55"/>
      <c r="M1574" s="55"/>
      <c r="N1574" s="55"/>
      <c r="O1574" s="55"/>
    </row>
    <row r="1575" spans="1:15" s="80" customFormat="1" ht="14.25">
      <c r="A1575" s="54">
        <f>MONTH(C1575)</f>
        <v>12</v>
      </c>
      <c r="B1575" s="54" t="s">
        <v>248</v>
      </c>
      <c r="C1575" s="53">
        <v>40178</v>
      </c>
      <c r="D1575" s="54" t="s">
        <v>248</v>
      </c>
      <c r="E1575" s="54">
        <v>530</v>
      </c>
      <c r="F1575" s="54" t="s">
        <v>357</v>
      </c>
      <c r="H1575" s="55"/>
      <c r="I1575" s="55"/>
      <c r="J1575" s="55"/>
      <c r="K1575" s="55"/>
      <c r="L1575" s="55"/>
      <c r="M1575" s="55"/>
      <c r="N1575" s="55"/>
      <c r="O1575" s="55"/>
    </row>
    <row r="1576" spans="1:15" s="80" customFormat="1" ht="14.25">
      <c r="A1576" s="54">
        <f>MONTH(C1576)</f>
        <v>12</v>
      </c>
      <c r="B1576" s="54" t="s">
        <v>241</v>
      </c>
      <c r="C1576" s="53">
        <v>40178</v>
      </c>
      <c r="D1576" s="54" t="s">
        <v>247</v>
      </c>
      <c r="E1576" s="54">
        <v>347</v>
      </c>
      <c r="F1576" s="54" t="s">
        <v>356</v>
      </c>
      <c r="H1576" s="55"/>
      <c r="I1576" s="55"/>
      <c r="J1576" s="55"/>
      <c r="K1576" s="55"/>
      <c r="L1576" s="55"/>
      <c r="M1576" s="55"/>
      <c r="N1576" s="55"/>
      <c r="O1576" s="55"/>
    </row>
    <row r="1577" spans="1:15" s="80" customFormat="1">
      <c r="A1577" s="55"/>
      <c r="B1577" s="55"/>
      <c r="C1577" s="55"/>
      <c r="D1577" s="55"/>
      <c r="E1577" s="55"/>
      <c r="F1577" s="55"/>
      <c r="H1577" s="55"/>
      <c r="I1577" s="55"/>
      <c r="J1577" s="55"/>
      <c r="K1577" s="55"/>
      <c r="L1577" s="55"/>
      <c r="M1577" s="55"/>
      <c r="N1577" s="55"/>
      <c r="O1577" s="55"/>
    </row>
    <row r="1578" spans="1:15" s="80" customFormat="1">
      <c r="A1578" s="55"/>
      <c r="B1578" s="55"/>
      <c r="C1578" s="55"/>
      <c r="D1578" s="55"/>
      <c r="E1578" s="56"/>
      <c r="F1578" s="55"/>
      <c r="H1578" s="55"/>
      <c r="I1578" s="55"/>
      <c r="J1578" s="55"/>
      <c r="K1578" s="55"/>
      <c r="L1578" s="55"/>
      <c r="M1578" s="55"/>
      <c r="N1578" s="55"/>
      <c r="O1578" s="55"/>
    </row>
    <row r="1579" spans="1:15" s="80" customFormat="1">
      <c r="A1579" s="55"/>
      <c r="B1579" s="55"/>
      <c r="C1579" s="55"/>
      <c r="D1579" s="55"/>
      <c r="E1579" s="56"/>
      <c r="F1579" s="55"/>
      <c r="H1579" s="55"/>
      <c r="I1579" s="55"/>
      <c r="J1579" s="55"/>
      <c r="K1579" s="55"/>
      <c r="L1579" s="55"/>
      <c r="M1579" s="55"/>
      <c r="N1579" s="55"/>
      <c r="O1579" s="55"/>
    </row>
    <row r="1581" spans="1:15">
      <c r="C1581" s="57"/>
    </row>
    <row r="1582" spans="1:15">
      <c r="C1582" s="57"/>
    </row>
  </sheetData>
  <mergeCells count="3">
    <mergeCell ref="A1:N1"/>
    <mergeCell ref="A2:N2"/>
    <mergeCell ref="A3:N3"/>
  </mergeCells>
  <dataValidations count="3">
    <dataValidation showInputMessage="1" showErrorMessage="1" errorTitle="22" promptTitle="33" sqref="WVC983043:WVC984616 B65539:B67112 IQ65539:IQ67112 SM65539:SM67112 ACI65539:ACI67112 AME65539:AME67112 AWA65539:AWA67112 BFW65539:BFW67112 BPS65539:BPS67112 BZO65539:BZO67112 CJK65539:CJK67112 CTG65539:CTG67112 DDC65539:DDC67112 DMY65539:DMY67112 DWU65539:DWU67112 EGQ65539:EGQ67112 EQM65539:EQM67112 FAI65539:FAI67112 FKE65539:FKE67112 FUA65539:FUA67112 GDW65539:GDW67112 GNS65539:GNS67112 GXO65539:GXO67112 HHK65539:HHK67112 HRG65539:HRG67112 IBC65539:IBC67112 IKY65539:IKY67112 IUU65539:IUU67112 JEQ65539:JEQ67112 JOM65539:JOM67112 JYI65539:JYI67112 KIE65539:KIE67112 KSA65539:KSA67112 LBW65539:LBW67112 LLS65539:LLS67112 LVO65539:LVO67112 MFK65539:MFK67112 MPG65539:MPG67112 MZC65539:MZC67112 NIY65539:NIY67112 NSU65539:NSU67112 OCQ65539:OCQ67112 OMM65539:OMM67112 OWI65539:OWI67112 PGE65539:PGE67112 PQA65539:PQA67112 PZW65539:PZW67112 QJS65539:QJS67112 QTO65539:QTO67112 RDK65539:RDK67112 RNG65539:RNG67112 RXC65539:RXC67112 SGY65539:SGY67112 SQU65539:SQU67112 TAQ65539:TAQ67112 TKM65539:TKM67112 TUI65539:TUI67112 UEE65539:UEE67112 UOA65539:UOA67112 UXW65539:UXW67112 VHS65539:VHS67112 VRO65539:VRO67112 WBK65539:WBK67112 WLG65539:WLG67112 WVC65539:WVC67112 B131075:B132648 IQ131075:IQ132648 SM131075:SM132648 ACI131075:ACI132648 AME131075:AME132648 AWA131075:AWA132648 BFW131075:BFW132648 BPS131075:BPS132648 BZO131075:BZO132648 CJK131075:CJK132648 CTG131075:CTG132648 DDC131075:DDC132648 DMY131075:DMY132648 DWU131075:DWU132648 EGQ131075:EGQ132648 EQM131075:EQM132648 FAI131075:FAI132648 FKE131075:FKE132648 FUA131075:FUA132648 GDW131075:GDW132648 GNS131075:GNS132648 GXO131075:GXO132648 HHK131075:HHK132648 HRG131075:HRG132648 IBC131075:IBC132648 IKY131075:IKY132648 IUU131075:IUU132648 JEQ131075:JEQ132648 JOM131075:JOM132648 JYI131075:JYI132648 KIE131075:KIE132648 KSA131075:KSA132648 LBW131075:LBW132648 LLS131075:LLS132648 LVO131075:LVO132648 MFK131075:MFK132648 MPG131075:MPG132648 MZC131075:MZC132648 NIY131075:NIY132648 NSU131075:NSU132648 OCQ131075:OCQ132648 OMM131075:OMM132648 OWI131075:OWI132648 PGE131075:PGE132648 PQA131075:PQA132648 PZW131075:PZW132648 QJS131075:QJS132648 QTO131075:QTO132648 RDK131075:RDK132648 RNG131075:RNG132648 RXC131075:RXC132648 SGY131075:SGY132648 SQU131075:SQU132648 TAQ131075:TAQ132648 TKM131075:TKM132648 TUI131075:TUI132648 UEE131075:UEE132648 UOA131075:UOA132648 UXW131075:UXW132648 VHS131075:VHS132648 VRO131075:VRO132648 WBK131075:WBK132648 WLG131075:WLG132648 WVC131075:WVC132648 B196611:B198184 IQ196611:IQ198184 SM196611:SM198184 ACI196611:ACI198184 AME196611:AME198184 AWA196611:AWA198184 BFW196611:BFW198184 BPS196611:BPS198184 BZO196611:BZO198184 CJK196611:CJK198184 CTG196611:CTG198184 DDC196611:DDC198184 DMY196611:DMY198184 DWU196611:DWU198184 EGQ196611:EGQ198184 EQM196611:EQM198184 FAI196611:FAI198184 FKE196611:FKE198184 FUA196611:FUA198184 GDW196611:GDW198184 GNS196611:GNS198184 GXO196611:GXO198184 HHK196611:HHK198184 HRG196611:HRG198184 IBC196611:IBC198184 IKY196611:IKY198184 IUU196611:IUU198184 JEQ196611:JEQ198184 JOM196611:JOM198184 JYI196611:JYI198184 KIE196611:KIE198184 KSA196611:KSA198184 LBW196611:LBW198184 LLS196611:LLS198184 LVO196611:LVO198184 MFK196611:MFK198184 MPG196611:MPG198184 MZC196611:MZC198184 NIY196611:NIY198184 NSU196611:NSU198184 OCQ196611:OCQ198184 OMM196611:OMM198184 OWI196611:OWI198184 PGE196611:PGE198184 PQA196611:PQA198184 PZW196611:PZW198184 QJS196611:QJS198184 QTO196611:QTO198184 RDK196611:RDK198184 RNG196611:RNG198184 RXC196611:RXC198184 SGY196611:SGY198184 SQU196611:SQU198184 TAQ196611:TAQ198184 TKM196611:TKM198184 TUI196611:TUI198184 UEE196611:UEE198184 UOA196611:UOA198184 UXW196611:UXW198184 VHS196611:VHS198184 VRO196611:VRO198184 WBK196611:WBK198184 WLG196611:WLG198184 WVC196611:WVC198184 B262147:B263720 IQ262147:IQ263720 SM262147:SM263720 ACI262147:ACI263720 AME262147:AME263720 AWA262147:AWA263720 BFW262147:BFW263720 BPS262147:BPS263720 BZO262147:BZO263720 CJK262147:CJK263720 CTG262147:CTG263720 DDC262147:DDC263720 DMY262147:DMY263720 DWU262147:DWU263720 EGQ262147:EGQ263720 EQM262147:EQM263720 FAI262147:FAI263720 FKE262147:FKE263720 FUA262147:FUA263720 GDW262147:GDW263720 GNS262147:GNS263720 GXO262147:GXO263720 HHK262147:HHK263720 HRG262147:HRG263720 IBC262147:IBC263720 IKY262147:IKY263720 IUU262147:IUU263720 JEQ262147:JEQ263720 JOM262147:JOM263720 JYI262147:JYI263720 KIE262147:KIE263720 KSA262147:KSA263720 LBW262147:LBW263720 LLS262147:LLS263720 LVO262147:LVO263720 MFK262147:MFK263720 MPG262147:MPG263720 MZC262147:MZC263720 NIY262147:NIY263720 NSU262147:NSU263720 OCQ262147:OCQ263720 OMM262147:OMM263720 OWI262147:OWI263720 PGE262147:PGE263720 PQA262147:PQA263720 PZW262147:PZW263720 QJS262147:QJS263720 QTO262147:QTO263720 RDK262147:RDK263720 RNG262147:RNG263720 RXC262147:RXC263720 SGY262147:SGY263720 SQU262147:SQU263720 TAQ262147:TAQ263720 TKM262147:TKM263720 TUI262147:TUI263720 UEE262147:UEE263720 UOA262147:UOA263720 UXW262147:UXW263720 VHS262147:VHS263720 VRO262147:VRO263720 WBK262147:WBK263720 WLG262147:WLG263720 WVC262147:WVC263720 B327683:B329256 IQ327683:IQ329256 SM327683:SM329256 ACI327683:ACI329256 AME327683:AME329256 AWA327683:AWA329256 BFW327683:BFW329256 BPS327683:BPS329256 BZO327683:BZO329256 CJK327683:CJK329256 CTG327683:CTG329256 DDC327683:DDC329256 DMY327683:DMY329256 DWU327683:DWU329256 EGQ327683:EGQ329256 EQM327683:EQM329256 FAI327683:FAI329256 FKE327683:FKE329256 FUA327683:FUA329256 GDW327683:GDW329256 GNS327683:GNS329256 GXO327683:GXO329256 HHK327683:HHK329256 HRG327683:HRG329256 IBC327683:IBC329256 IKY327683:IKY329256 IUU327683:IUU329256 JEQ327683:JEQ329256 JOM327683:JOM329256 JYI327683:JYI329256 KIE327683:KIE329256 KSA327683:KSA329256 LBW327683:LBW329256 LLS327683:LLS329256 LVO327683:LVO329256 MFK327683:MFK329256 MPG327683:MPG329256 MZC327683:MZC329256 NIY327683:NIY329256 NSU327683:NSU329256 OCQ327683:OCQ329256 OMM327683:OMM329256 OWI327683:OWI329256 PGE327683:PGE329256 PQA327683:PQA329256 PZW327683:PZW329256 QJS327683:QJS329256 QTO327683:QTO329256 RDK327683:RDK329256 RNG327683:RNG329256 RXC327683:RXC329256 SGY327683:SGY329256 SQU327683:SQU329256 TAQ327683:TAQ329256 TKM327683:TKM329256 TUI327683:TUI329256 UEE327683:UEE329256 UOA327683:UOA329256 UXW327683:UXW329256 VHS327683:VHS329256 VRO327683:VRO329256 WBK327683:WBK329256 WLG327683:WLG329256 WVC327683:WVC329256 B393219:B394792 IQ393219:IQ394792 SM393219:SM394792 ACI393219:ACI394792 AME393219:AME394792 AWA393219:AWA394792 BFW393219:BFW394792 BPS393219:BPS394792 BZO393219:BZO394792 CJK393219:CJK394792 CTG393219:CTG394792 DDC393219:DDC394792 DMY393219:DMY394792 DWU393219:DWU394792 EGQ393219:EGQ394792 EQM393219:EQM394792 FAI393219:FAI394792 FKE393219:FKE394792 FUA393219:FUA394792 GDW393219:GDW394792 GNS393219:GNS394792 GXO393219:GXO394792 HHK393219:HHK394792 HRG393219:HRG394792 IBC393219:IBC394792 IKY393219:IKY394792 IUU393219:IUU394792 JEQ393219:JEQ394792 JOM393219:JOM394792 JYI393219:JYI394792 KIE393219:KIE394792 KSA393219:KSA394792 LBW393219:LBW394792 LLS393219:LLS394792 LVO393219:LVO394792 MFK393219:MFK394792 MPG393219:MPG394792 MZC393219:MZC394792 NIY393219:NIY394792 NSU393219:NSU394792 OCQ393219:OCQ394792 OMM393219:OMM394792 OWI393219:OWI394792 PGE393219:PGE394792 PQA393219:PQA394792 PZW393219:PZW394792 QJS393219:QJS394792 QTO393219:QTO394792 RDK393219:RDK394792 RNG393219:RNG394792 RXC393219:RXC394792 SGY393219:SGY394792 SQU393219:SQU394792 TAQ393219:TAQ394792 TKM393219:TKM394792 TUI393219:TUI394792 UEE393219:UEE394792 UOA393219:UOA394792 UXW393219:UXW394792 VHS393219:VHS394792 VRO393219:VRO394792 WBK393219:WBK394792 WLG393219:WLG394792 WVC393219:WVC394792 B458755:B460328 IQ458755:IQ460328 SM458755:SM460328 ACI458755:ACI460328 AME458755:AME460328 AWA458755:AWA460328 BFW458755:BFW460328 BPS458755:BPS460328 BZO458755:BZO460328 CJK458755:CJK460328 CTG458755:CTG460328 DDC458755:DDC460328 DMY458755:DMY460328 DWU458755:DWU460328 EGQ458755:EGQ460328 EQM458755:EQM460328 FAI458755:FAI460328 FKE458755:FKE460328 FUA458755:FUA460328 GDW458755:GDW460328 GNS458755:GNS460328 GXO458755:GXO460328 HHK458755:HHK460328 HRG458755:HRG460328 IBC458755:IBC460328 IKY458755:IKY460328 IUU458755:IUU460328 JEQ458755:JEQ460328 JOM458755:JOM460328 JYI458755:JYI460328 KIE458755:KIE460328 KSA458755:KSA460328 LBW458755:LBW460328 LLS458755:LLS460328 LVO458755:LVO460328 MFK458755:MFK460328 MPG458755:MPG460328 MZC458755:MZC460328 NIY458755:NIY460328 NSU458755:NSU460328 OCQ458755:OCQ460328 OMM458755:OMM460328 OWI458755:OWI460328 PGE458755:PGE460328 PQA458755:PQA460328 PZW458755:PZW460328 QJS458755:QJS460328 QTO458755:QTO460328 RDK458755:RDK460328 RNG458755:RNG460328 RXC458755:RXC460328 SGY458755:SGY460328 SQU458755:SQU460328 TAQ458755:TAQ460328 TKM458755:TKM460328 TUI458755:TUI460328 UEE458755:UEE460328 UOA458755:UOA460328 UXW458755:UXW460328 VHS458755:VHS460328 VRO458755:VRO460328 WBK458755:WBK460328 WLG458755:WLG460328 WVC458755:WVC460328 B524291:B525864 IQ524291:IQ525864 SM524291:SM525864 ACI524291:ACI525864 AME524291:AME525864 AWA524291:AWA525864 BFW524291:BFW525864 BPS524291:BPS525864 BZO524291:BZO525864 CJK524291:CJK525864 CTG524291:CTG525864 DDC524291:DDC525864 DMY524291:DMY525864 DWU524291:DWU525864 EGQ524291:EGQ525864 EQM524291:EQM525864 FAI524291:FAI525864 FKE524291:FKE525864 FUA524291:FUA525864 GDW524291:GDW525864 GNS524291:GNS525864 GXO524291:GXO525864 HHK524291:HHK525864 HRG524291:HRG525864 IBC524291:IBC525864 IKY524291:IKY525864 IUU524291:IUU525864 JEQ524291:JEQ525864 JOM524291:JOM525864 JYI524291:JYI525864 KIE524291:KIE525864 KSA524291:KSA525864 LBW524291:LBW525864 LLS524291:LLS525864 LVO524291:LVO525864 MFK524291:MFK525864 MPG524291:MPG525864 MZC524291:MZC525864 NIY524291:NIY525864 NSU524291:NSU525864 OCQ524291:OCQ525864 OMM524291:OMM525864 OWI524291:OWI525864 PGE524291:PGE525864 PQA524291:PQA525864 PZW524291:PZW525864 QJS524291:QJS525864 QTO524291:QTO525864 RDK524291:RDK525864 RNG524291:RNG525864 RXC524291:RXC525864 SGY524291:SGY525864 SQU524291:SQU525864 TAQ524291:TAQ525864 TKM524291:TKM525864 TUI524291:TUI525864 UEE524291:UEE525864 UOA524291:UOA525864 UXW524291:UXW525864 VHS524291:VHS525864 VRO524291:VRO525864 WBK524291:WBK525864 WLG524291:WLG525864 WVC524291:WVC525864 B589827:B591400 IQ589827:IQ591400 SM589827:SM591400 ACI589827:ACI591400 AME589827:AME591400 AWA589827:AWA591400 BFW589827:BFW591400 BPS589827:BPS591400 BZO589827:BZO591400 CJK589827:CJK591400 CTG589827:CTG591400 DDC589827:DDC591400 DMY589827:DMY591400 DWU589827:DWU591400 EGQ589827:EGQ591400 EQM589827:EQM591400 FAI589827:FAI591400 FKE589827:FKE591400 FUA589827:FUA591400 GDW589827:GDW591400 GNS589827:GNS591400 GXO589827:GXO591400 HHK589827:HHK591400 HRG589827:HRG591400 IBC589827:IBC591400 IKY589827:IKY591400 IUU589827:IUU591400 JEQ589827:JEQ591400 JOM589827:JOM591400 JYI589827:JYI591400 KIE589827:KIE591400 KSA589827:KSA591400 LBW589827:LBW591400 LLS589827:LLS591400 LVO589827:LVO591400 MFK589827:MFK591400 MPG589827:MPG591400 MZC589827:MZC591400 NIY589827:NIY591400 NSU589827:NSU591400 OCQ589827:OCQ591400 OMM589827:OMM591400 OWI589827:OWI591400 PGE589827:PGE591400 PQA589827:PQA591400 PZW589827:PZW591400 QJS589827:QJS591400 QTO589827:QTO591400 RDK589827:RDK591400 RNG589827:RNG591400 RXC589827:RXC591400 SGY589827:SGY591400 SQU589827:SQU591400 TAQ589827:TAQ591400 TKM589827:TKM591400 TUI589827:TUI591400 UEE589827:UEE591400 UOA589827:UOA591400 UXW589827:UXW591400 VHS589827:VHS591400 VRO589827:VRO591400 WBK589827:WBK591400 WLG589827:WLG591400 WVC589827:WVC591400 B655363:B656936 IQ655363:IQ656936 SM655363:SM656936 ACI655363:ACI656936 AME655363:AME656936 AWA655363:AWA656936 BFW655363:BFW656936 BPS655363:BPS656936 BZO655363:BZO656936 CJK655363:CJK656936 CTG655363:CTG656936 DDC655363:DDC656936 DMY655363:DMY656936 DWU655363:DWU656936 EGQ655363:EGQ656936 EQM655363:EQM656936 FAI655363:FAI656936 FKE655363:FKE656936 FUA655363:FUA656936 GDW655363:GDW656936 GNS655363:GNS656936 GXO655363:GXO656936 HHK655363:HHK656936 HRG655363:HRG656936 IBC655363:IBC656936 IKY655363:IKY656936 IUU655363:IUU656936 JEQ655363:JEQ656936 JOM655363:JOM656936 JYI655363:JYI656936 KIE655363:KIE656936 KSA655363:KSA656936 LBW655363:LBW656936 LLS655363:LLS656936 LVO655363:LVO656936 MFK655363:MFK656936 MPG655363:MPG656936 MZC655363:MZC656936 NIY655363:NIY656936 NSU655363:NSU656936 OCQ655363:OCQ656936 OMM655363:OMM656936 OWI655363:OWI656936 PGE655363:PGE656936 PQA655363:PQA656936 PZW655363:PZW656936 QJS655363:QJS656936 QTO655363:QTO656936 RDK655363:RDK656936 RNG655363:RNG656936 RXC655363:RXC656936 SGY655363:SGY656936 SQU655363:SQU656936 TAQ655363:TAQ656936 TKM655363:TKM656936 TUI655363:TUI656936 UEE655363:UEE656936 UOA655363:UOA656936 UXW655363:UXW656936 VHS655363:VHS656936 VRO655363:VRO656936 WBK655363:WBK656936 WLG655363:WLG656936 WVC655363:WVC656936 B720899:B722472 IQ720899:IQ722472 SM720899:SM722472 ACI720899:ACI722472 AME720899:AME722472 AWA720899:AWA722472 BFW720899:BFW722472 BPS720899:BPS722472 BZO720899:BZO722472 CJK720899:CJK722472 CTG720899:CTG722472 DDC720899:DDC722472 DMY720899:DMY722472 DWU720899:DWU722472 EGQ720899:EGQ722472 EQM720899:EQM722472 FAI720899:FAI722472 FKE720899:FKE722472 FUA720899:FUA722472 GDW720899:GDW722472 GNS720899:GNS722472 GXO720899:GXO722472 HHK720899:HHK722472 HRG720899:HRG722472 IBC720899:IBC722472 IKY720899:IKY722472 IUU720899:IUU722472 JEQ720899:JEQ722472 JOM720899:JOM722472 JYI720899:JYI722472 KIE720899:KIE722472 KSA720899:KSA722472 LBW720899:LBW722472 LLS720899:LLS722472 LVO720899:LVO722472 MFK720899:MFK722472 MPG720899:MPG722472 MZC720899:MZC722472 NIY720899:NIY722472 NSU720899:NSU722472 OCQ720899:OCQ722472 OMM720899:OMM722472 OWI720899:OWI722472 PGE720899:PGE722472 PQA720899:PQA722472 PZW720899:PZW722472 QJS720899:QJS722472 QTO720899:QTO722472 RDK720899:RDK722472 RNG720899:RNG722472 RXC720899:RXC722472 SGY720899:SGY722472 SQU720899:SQU722472 TAQ720899:TAQ722472 TKM720899:TKM722472 TUI720899:TUI722472 UEE720899:UEE722472 UOA720899:UOA722472 UXW720899:UXW722472 VHS720899:VHS722472 VRO720899:VRO722472 WBK720899:WBK722472 WLG720899:WLG722472 WVC720899:WVC722472 B786435:B788008 IQ786435:IQ788008 SM786435:SM788008 ACI786435:ACI788008 AME786435:AME788008 AWA786435:AWA788008 BFW786435:BFW788008 BPS786435:BPS788008 BZO786435:BZO788008 CJK786435:CJK788008 CTG786435:CTG788008 DDC786435:DDC788008 DMY786435:DMY788008 DWU786435:DWU788008 EGQ786435:EGQ788008 EQM786435:EQM788008 FAI786435:FAI788008 FKE786435:FKE788008 FUA786435:FUA788008 GDW786435:GDW788008 GNS786435:GNS788008 GXO786435:GXO788008 HHK786435:HHK788008 HRG786435:HRG788008 IBC786435:IBC788008 IKY786435:IKY788008 IUU786435:IUU788008 JEQ786435:JEQ788008 JOM786435:JOM788008 JYI786435:JYI788008 KIE786435:KIE788008 KSA786435:KSA788008 LBW786435:LBW788008 LLS786435:LLS788008 LVO786435:LVO788008 MFK786435:MFK788008 MPG786435:MPG788008 MZC786435:MZC788008 NIY786435:NIY788008 NSU786435:NSU788008 OCQ786435:OCQ788008 OMM786435:OMM788008 OWI786435:OWI788008 PGE786435:PGE788008 PQA786435:PQA788008 PZW786435:PZW788008 QJS786435:QJS788008 QTO786435:QTO788008 RDK786435:RDK788008 RNG786435:RNG788008 RXC786435:RXC788008 SGY786435:SGY788008 SQU786435:SQU788008 TAQ786435:TAQ788008 TKM786435:TKM788008 TUI786435:TUI788008 UEE786435:UEE788008 UOA786435:UOA788008 UXW786435:UXW788008 VHS786435:VHS788008 VRO786435:VRO788008 WBK786435:WBK788008 WLG786435:WLG788008 WVC786435:WVC788008 B851971:B853544 IQ851971:IQ853544 SM851971:SM853544 ACI851971:ACI853544 AME851971:AME853544 AWA851971:AWA853544 BFW851971:BFW853544 BPS851971:BPS853544 BZO851971:BZO853544 CJK851971:CJK853544 CTG851971:CTG853544 DDC851971:DDC853544 DMY851971:DMY853544 DWU851971:DWU853544 EGQ851971:EGQ853544 EQM851971:EQM853544 FAI851971:FAI853544 FKE851971:FKE853544 FUA851971:FUA853544 GDW851971:GDW853544 GNS851971:GNS853544 GXO851971:GXO853544 HHK851971:HHK853544 HRG851971:HRG853544 IBC851971:IBC853544 IKY851971:IKY853544 IUU851971:IUU853544 JEQ851971:JEQ853544 JOM851971:JOM853544 JYI851971:JYI853544 KIE851971:KIE853544 KSA851971:KSA853544 LBW851971:LBW853544 LLS851971:LLS853544 LVO851971:LVO853544 MFK851971:MFK853544 MPG851971:MPG853544 MZC851971:MZC853544 NIY851971:NIY853544 NSU851971:NSU853544 OCQ851971:OCQ853544 OMM851971:OMM853544 OWI851971:OWI853544 PGE851971:PGE853544 PQA851971:PQA853544 PZW851971:PZW853544 QJS851971:QJS853544 QTO851971:QTO853544 RDK851971:RDK853544 RNG851971:RNG853544 RXC851971:RXC853544 SGY851971:SGY853544 SQU851971:SQU853544 TAQ851971:TAQ853544 TKM851971:TKM853544 TUI851971:TUI853544 UEE851971:UEE853544 UOA851971:UOA853544 UXW851971:UXW853544 VHS851971:VHS853544 VRO851971:VRO853544 WBK851971:WBK853544 WLG851971:WLG853544 WVC851971:WVC853544 B917507:B919080 IQ917507:IQ919080 SM917507:SM919080 ACI917507:ACI919080 AME917507:AME919080 AWA917507:AWA919080 BFW917507:BFW919080 BPS917507:BPS919080 BZO917507:BZO919080 CJK917507:CJK919080 CTG917507:CTG919080 DDC917507:DDC919080 DMY917507:DMY919080 DWU917507:DWU919080 EGQ917507:EGQ919080 EQM917507:EQM919080 FAI917507:FAI919080 FKE917507:FKE919080 FUA917507:FUA919080 GDW917507:GDW919080 GNS917507:GNS919080 GXO917507:GXO919080 HHK917507:HHK919080 HRG917507:HRG919080 IBC917507:IBC919080 IKY917507:IKY919080 IUU917507:IUU919080 JEQ917507:JEQ919080 JOM917507:JOM919080 JYI917507:JYI919080 KIE917507:KIE919080 KSA917507:KSA919080 LBW917507:LBW919080 LLS917507:LLS919080 LVO917507:LVO919080 MFK917507:MFK919080 MPG917507:MPG919080 MZC917507:MZC919080 NIY917507:NIY919080 NSU917507:NSU919080 OCQ917507:OCQ919080 OMM917507:OMM919080 OWI917507:OWI919080 PGE917507:PGE919080 PQA917507:PQA919080 PZW917507:PZW919080 QJS917507:QJS919080 QTO917507:QTO919080 RDK917507:RDK919080 RNG917507:RNG919080 RXC917507:RXC919080 SGY917507:SGY919080 SQU917507:SQU919080 TAQ917507:TAQ919080 TKM917507:TKM919080 TUI917507:TUI919080 UEE917507:UEE919080 UOA917507:UOA919080 UXW917507:UXW919080 VHS917507:VHS919080 VRO917507:VRO919080 WBK917507:WBK919080 WLG917507:WLG919080 WVC917507:WVC919080 B983043:B984616 IQ983043:IQ984616 SM983043:SM984616 ACI983043:ACI984616 AME983043:AME984616 AWA983043:AWA984616 BFW983043:BFW984616 BPS983043:BPS984616 BZO983043:BZO984616 CJK983043:CJK984616 CTG983043:CTG984616 DDC983043:DDC984616 DMY983043:DMY984616 DWU983043:DWU984616 EGQ983043:EGQ984616 EQM983043:EQM984616 FAI983043:FAI984616 FKE983043:FKE984616 FUA983043:FUA984616 GDW983043:GDW984616 GNS983043:GNS984616 GXO983043:GXO984616 HHK983043:HHK984616 HRG983043:HRG984616 IBC983043:IBC984616 IKY983043:IKY984616 IUU983043:IUU984616 JEQ983043:JEQ984616 JOM983043:JOM984616 JYI983043:JYI984616 KIE983043:KIE984616 KSA983043:KSA984616 LBW983043:LBW984616 LLS983043:LLS984616 LVO983043:LVO984616 MFK983043:MFK984616 MPG983043:MPG984616 MZC983043:MZC984616 NIY983043:NIY984616 NSU983043:NSU984616 OCQ983043:OCQ984616 OMM983043:OMM984616 OWI983043:OWI984616 PGE983043:PGE984616 PQA983043:PQA984616 PZW983043:PZW984616 QJS983043:QJS984616 QTO983043:QTO984616 RDK983043:RDK984616 RNG983043:RNG984616 RXC983043:RXC984616 SGY983043:SGY984616 SQU983043:SQU984616 TAQ983043:TAQ984616 TKM983043:TKM984616 TUI983043:TUI984616 UEE983043:UEE984616 UOA983043:UOA984616 UXW983043:UXW984616 VHS983043:VHS984616 VRO983043:VRO984616 WBK983043:WBK984616 WLG983043:WLG984616 B5:B1576 WUZ5:WUZ18 WVC19:WVC1576 WLD5:WLD18 WLG19:WLG1576 WBH5:WBH18 WBK19:WBK1576 VRL5:VRL18 VRO19:VRO1576 VHP5:VHP18 VHS19:VHS1576 UXT5:UXT18 UXW19:UXW1576 UNX5:UNX18 UOA19:UOA1576 UEB5:UEB18 UEE19:UEE1576 TUF5:TUF18 TUI19:TUI1576 TKJ5:TKJ18 TKM19:TKM1576 TAN5:TAN18 TAQ19:TAQ1576 SQR5:SQR18 SQU19:SQU1576 SGV5:SGV18 SGY19:SGY1576 RWZ5:RWZ18 RXC19:RXC1576 RND5:RND18 RNG19:RNG1576 RDH5:RDH18 RDK19:RDK1576 QTL5:QTL18 QTO19:QTO1576 QJP5:QJP18 QJS19:QJS1576 PZT5:PZT18 PZW19:PZW1576 PPX5:PPX18 PQA19:PQA1576 PGB5:PGB18 PGE19:PGE1576 OWF5:OWF18 OWI19:OWI1576 OMJ5:OMJ18 OMM19:OMM1576 OCN5:OCN18 OCQ19:OCQ1576 NSR5:NSR18 NSU19:NSU1576 NIV5:NIV18 NIY19:NIY1576 MYZ5:MYZ18 MZC19:MZC1576 MPD5:MPD18 MPG19:MPG1576 MFH5:MFH18 MFK19:MFK1576 LVL5:LVL18 LVO19:LVO1576 LLP5:LLP18 LLS19:LLS1576 LBT5:LBT18 LBW19:LBW1576 KRX5:KRX18 KSA19:KSA1576 KIB5:KIB18 KIE19:KIE1576 JYF5:JYF18 JYI19:JYI1576 JOJ5:JOJ18 JOM19:JOM1576 JEN5:JEN18 JEQ19:JEQ1576 IUR5:IUR18 IUU19:IUU1576 IKV5:IKV18 IKY19:IKY1576 IAZ5:IAZ18 IBC19:IBC1576 HRD5:HRD18 HRG19:HRG1576 HHH5:HHH18 HHK19:HHK1576 GXL5:GXL18 GXO19:GXO1576 GNP5:GNP18 GNS19:GNS1576 GDT5:GDT18 GDW19:GDW1576 FTX5:FTX18 FUA19:FUA1576 FKB5:FKB18 FKE19:FKE1576 FAF5:FAF18 FAI19:FAI1576 EQJ5:EQJ18 EQM19:EQM1576 EGN5:EGN18 EGQ19:EGQ1576 DWR5:DWR18 DWU19:DWU1576 DMV5:DMV18 DMY19:DMY1576 DCZ5:DCZ18 DDC19:DDC1576 CTD5:CTD18 CTG19:CTG1576 CJH5:CJH18 CJK19:CJK1576 BZL5:BZL18 BZO19:BZO1576 BPP5:BPP18 BPS19:BPS1576 BFT5:BFT18 BFW19:BFW1576 AVX5:AVX18 AWA19:AWA1576 AMB5:AMB18 AME19:AME1576 ACF5:ACF18 ACI19:ACI1576 SJ5:SJ18 SM19:SM1576 IN5:IN18 IQ19:IQ1576" xr:uid="{AFCE8173-6AB0-4089-A87B-872CFB7A9CE6}"/>
    <dataValidation type="list" allowBlank="1" showInputMessage="1" showErrorMessage="1" sqref="IS19:IS1576 D65539:D67112 IS65539:IS67112 SO65539:SO67112 ACK65539:ACK67112 AMG65539:AMG67112 AWC65539:AWC67112 BFY65539:BFY67112 BPU65539:BPU67112 BZQ65539:BZQ67112 CJM65539:CJM67112 CTI65539:CTI67112 DDE65539:DDE67112 DNA65539:DNA67112 DWW65539:DWW67112 EGS65539:EGS67112 EQO65539:EQO67112 FAK65539:FAK67112 FKG65539:FKG67112 FUC65539:FUC67112 GDY65539:GDY67112 GNU65539:GNU67112 GXQ65539:GXQ67112 HHM65539:HHM67112 HRI65539:HRI67112 IBE65539:IBE67112 ILA65539:ILA67112 IUW65539:IUW67112 JES65539:JES67112 JOO65539:JOO67112 JYK65539:JYK67112 KIG65539:KIG67112 KSC65539:KSC67112 LBY65539:LBY67112 LLU65539:LLU67112 LVQ65539:LVQ67112 MFM65539:MFM67112 MPI65539:MPI67112 MZE65539:MZE67112 NJA65539:NJA67112 NSW65539:NSW67112 OCS65539:OCS67112 OMO65539:OMO67112 OWK65539:OWK67112 PGG65539:PGG67112 PQC65539:PQC67112 PZY65539:PZY67112 QJU65539:QJU67112 QTQ65539:QTQ67112 RDM65539:RDM67112 RNI65539:RNI67112 RXE65539:RXE67112 SHA65539:SHA67112 SQW65539:SQW67112 TAS65539:TAS67112 TKO65539:TKO67112 TUK65539:TUK67112 UEG65539:UEG67112 UOC65539:UOC67112 UXY65539:UXY67112 VHU65539:VHU67112 VRQ65539:VRQ67112 WBM65539:WBM67112 WLI65539:WLI67112 WVE65539:WVE67112 D131075:D132648 IS131075:IS132648 SO131075:SO132648 ACK131075:ACK132648 AMG131075:AMG132648 AWC131075:AWC132648 BFY131075:BFY132648 BPU131075:BPU132648 BZQ131075:BZQ132648 CJM131075:CJM132648 CTI131075:CTI132648 DDE131075:DDE132648 DNA131075:DNA132648 DWW131075:DWW132648 EGS131075:EGS132648 EQO131075:EQO132648 FAK131075:FAK132648 FKG131075:FKG132648 FUC131075:FUC132648 GDY131075:GDY132648 GNU131075:GNU132648 GXQ131075:GXQ132648 HHM131075:HHM132648 HRI131075:HRI132648 IBE131075:IBE132648 ILA131075:ILA132648 IUW131075:IUW132648 JES131075:JES132648 JOO131075:JOO132648 JYK131075:JYK132648 KIG131075:KIG132648 KSC131075:KSC132648 LBY131075:LBY132648 LLU131075:LLU132648 LVQ131075:LVQ132648 MFM131075:MFM132648 MPI131075:MPI132648 MZE131075:MZE132648 NJA131075:NJA132648 NSW131075:NSW132648 OCS131075:OCS132648 OMO131075:OMO132648 OWK131075:OWK132648 PGG131075:PGG132648 PQC131075:PQC132648 PZY131075:PZY132648 QJU131075:QJU132648 QTQ131075:QTQ132648 RDM131075:RDM132648 RNI131075:RNI132648 RXE131075:RXE132648 SHA131075:SHA132648 SQW131075:SQW132648 TAS131075:TAS132648 TKO131075:TKO132648 TUK131075:TUK132648 UEG131075:UEG132648 UOC131075:UOC132648 UXY131075:UXY132648 VHU131075:VHU132648 VRQ131075:VRQ132648 WBM131075:WBM132648 WLI131075:WLI132648 WVE131075:WVE132648 D196611:D198184 IS196611:IS198184 SO196611:SO198184 ACK196611:ACK198184 AMG196611:AMG198184 AWC196611:AWC198184 BFY196611:BFY198184 BPU196611:BPU198184 BZQ196611:BZQ198184 CJM196611:CJM198184 CTI196611:CTI198184 DDE196611:DDE198184 DNA196611:DNA198184 DWW196611:DWW198184 EGS196611:EGS198184 EQO196611:EQO198184 FAK196611:FAK198184 FKG196611:FKG198184 FUC196611:FUC198184 GDY196611:GDY198184 GNU196611:GNU198184 GXQ196611:GXQ198184 HHM196611:HHM198184 HRI196611:HRI198184 IBE196611:IBE198184 ILA196611:ILA198184 IUW196611:IUW198184 JES196611:JES198184 JOO196611:JOO198184 JYK196611:JYK198184 KIG196611:KIG198184 KSC196611:KSC198184 LBY196611:LBY198184 LLU196611:LLU198184 LVQ196611:LVQ198184 MFM196611:MFM198184 MPI196611:MPI198184 MZE196611:MZE198184 NJA196611:NJA198184 NSW196611:NSW198184 OCS196611:OCS198184 OMO196611:OMO198184 OWK196611:OWK198184 PGG196611:PGG198184 PQC196611:PQC198184 PZY196611:PZY198184 QJU196611:QJU198184 QTQ196611:QTQ198184 RDM196611:RDM198184 RNI196611:RNI198184 RXE196611:RXE198184 SHA196611:SHA198184 SQW196611:SQW198184 TAS196611:TAS198184 TKO196611:TKO198184 TUK196611:TUK198184 UEG196611:UEG198184 UOC196611:UOC198184 UXY196611:UXY198184 VHU196611:VHU198184 VRQ196611:VRQ198184 WBM196611:WBM198184 WLI196611:WLI198184 WVE196611:WVE198184 D262147:D263720 IS262147:IS263720 SO262147:SO263720 ACK262147:ACK263720 AMG262147:AMG263720 AWC262147:AWC263720 BFY262147:BFY263720 BPU262147:BPU263720 BZQ262147:BZQ263720 CJM262147:CJM263720 CTI262147:CTI263720 DDE262147:DDE263720 DNA262147:DNA263720 DWW262147:DWW263720 EGS262147:EGS263720 EQO262147:EQO263720 FAK262147:FAK263720 FKG262147:FKG263720 FUC262147:FUC263720 GDY262147:GDY263720 GNU262147:GNU263720 GXQ262147:GXQ263720 HHM262147:HHM263720 HRI262147:HRI263720 IBE262147:IBE263720 ILA262147:ILA263720 IUW262147:IUW263720 JES262147:JES263720 JOO262147:JOO263720 JYK262147:JYK263720 KIG262147:KIG263720 KSC262147:KSC263720 LBY262147:LBY263720 LLU262147:LLU263720 LVQ262147:LVQ263720 MFM262147:MFM263720 MPI262147:MPI263720 MZE262147:MZE263720 NJA262147:NJA263720 NSW262147:NSW263720 OCS262147:OCS263720 OMO262147:OMO263720 OWK262147:OWK263720 PGG262147:PGG263720 PQC262147:PQC263720 PZY262147:PZY263720 QJU262147:QJU263720 QTQ262147:QTQ263720 RDM262147:RDM263720 RNI262147:RNI263720 RXE262147:RXE263720 SHA262147:SHA263720 SQW262147:SQW263720 TAS262147:TAS263720 TKO262147:TKO263720 TUK262147:TUK263720 UEG262147:UEG263720 UOC262147:UOC263720 UXY262147:UXY263720 VHU262147:VHU263720 VRQ262147:VRQ263720 WBM262147:WBM263720 WLI262147:WLI263720 WVE262147:WVE263720 D327683:D329256 IS327683:IS329256 SO327683:SO329256 ACK327683:ACK329256 AMG327683:AMG329256 AWC327683:AWC329256 BFY327683:BFY329256 BPU327683:BPU329256 BZQ327683:BZQ329256 CJM327683:CJM329256 CTI327683:CTI329256 DDE327683:DDE329256 DNA327683:DNA329256 DWW327683:DWW329256 EGS327683:EGS329256 EQO327683:EQO329256 FAK327683:FAK329256 FKG327683:FKG329256 FUC327683:FUC329256 GDY327683:GDY329256 GNU327683:GNU329256 GXQ327683:GXQ329256 HHM327683:HHM329256 HRI327683:HRI329256 IBE327683:IBE329256 ILA327683:ILA329256 IUW327683:IUW329256 JES327683:JES329256 JOO327683:JOO329256 JYK327683:JYK329256 KIG327683:KIG329256 KSC327683:KSC329256 LBY327683:LBY329256 LLU327683:LLU329256 LVQ327683:LVQ329256 MFM327683:MFM329256 MPI327683:MPI329256 MZE327683:MZE329256 NJA327683:NJA329256 NSW327683:NSW329256 OCS327683:OCS329256 OMO327683:OMO329256 OWK327683:OWK329256 PGG327683:PGG329256 PQC327683:PQC329256 PZY327683:PZY329256 QJU327683:QJU329256 QTQ327683:QTQ329256 RDM327683:RDM329256 RNI327683:RNI329256 RXE327683:RXE329256 SHA327683:SHA329256 SQW327683:SQW329256 TAS327683:TAS329256 TKO327683:TKO329256 TUK327683:TUK329256 UEG327683:UEG329256 UOC327683:UOC329256 UXY327683:UXY329256 VHU327683:VHU329256 VRQ327683:VRQ329256 WBM327683:WBM329256 WLI327683:WLI329256 WVE327683:WVE329256 D393219:D394792 IS393219:IS394792 SO393219:SO394792 ACK393219:ACK394792 AMG393219:AMG394792 AWC393219:AWC394792 BFY393219:BFY394792 BPU393219:BPU394792 BZQ393219:BZQ394792 CJM393219:CJM394792 CTI393219:CTI394792 DDE393219:DDE394792 DNA393219:DNA394792 DWW393219:DWW394792 EGS393219:EGS394792 EQO393219:EQO394792 FAK393219:FAK394792 FKG393219:FKG394792 FUC393219:FUC394792 GDY393219:GDY394792 GNU393219:GNU394792 GXQ393219:GXQ394792 HHM393219:HHM394792 HRI393219:HRI394792 IBE393219:IBE394792 ILA393219:ILA394792 IUW393219:IUW394792 JES393219:JES394792 JOO393219:JOO394792 JYK393219:JYK394792 KIG393219:KIG394792 KSC393219:KSC394792 LBY393219:LBY394792 LLU393219:LLU394792 LVQ393219:LVQ394792 MFM393219:MFM394792 MPI393219:MPI394792 MZE393219:MZE394792 NJA393219:NJA394792 NSW393219:NSW394792 OCS393219:OCS394792 OMO393219:OMO394792 OWK393219:OWK394792 PGG393219:PGG394792 PQC393219:PQC394792 PZY393219:PZY394792 QJU393219:QJU394792 QTQ393219:QTQ394792 RDM393219:RDM394792 RNI393219:RNI394792 RXE393219:RXE394792 SHA393219:SHA394792 SQW393219:SQW394792 TAS393219:TAS394792 TKO393219:TKO394792 TUK393219:TUK394792 UEG393219:UEG394792 UOC393219:UOC394792 UXY393219:UXY394792 VHU393219:VHU394792 VRQ393219:VRQ394792 WBM393219:WBM394792 WLI393219:WLI394792 WVE393219:WVE394792 D458755:D460328 IS458755:IS460328 SO458755:SO460328 ACK458755:ACK460328 AMG458755:AMG460328 AWC458755:AWC460328 BFY458755:BFY460328 BPU458755:BPU460328 BZQ458755:BZQ460328 CJM458755:CJM460328 CTI458755:CTI460328 DDE458755:DDE460328 DNA458755:DNA460328 DWW458755:DWW460328 EGS458755:EGS460328 EQO458755:EQO460328 FAK458755:FAK460328 FKG458755:FKG460328 FUC458755:FUC460328 GDY458755:GDY460328 GNU458755:GNU460328 GXQ458755:GXQ460328 HHM458755:HHM460328 HRI458755:HRI460328 IBE458755:IBE460328 ILA458755:ILA460328 IUW458755:IUW460328 JES458755:JES460328 JOO458755:JOO460328 JYK458755:JYK460328 KIG458755:KIG460328 KSC458755:KSC460328 LBY458755:LBY460328 LLU458755:LLU460328 LVQ458755:LVQ460328 MFM458755:MFM460328 MPI458755:MPI460328 MZE458755:MZE460328 NJA458755:NJA460328 NSW458755:NSW460328 OCS458755:OCS460328 OMO458755:OMO460328 OWK458755:OWK460328 PGG458755:PGG460328 PQC458755:PQC460328 PZY458755:PZY460328 QJU458755:QJU460328 QTQ458755:QTQ460328 RDM458755:RDM460328 RNI458755:RNI460328 RXE458755:RXE460328 SHA458755:SHA460328 SQW458755:SQW460328 TAS458755:TAS460328 TKO458755:TKO460328 TUK458755:TUK460328 UEG458755:UEG460328 UOC458755:UOC460328 UXY458755:UXY460328 VHU458755:VHU460328 VRQ458755:VRQ460328 WBM458755:WBM460328 WLI458755:WLI460328 WVE458755:WVE460328 D524291:D525864 IS524291:IS525864 SO524291:SO525864 ACK524291:ACK525864 AMG524291:AMG525864 AWC524291:AWC525864 BFY524291:BFY525864 BPU524291:BPU525864 BZQ524291:BZQ525864 CJM524291:CJM525864 CTI524291:CTI525864 DDE524291:DDE525864 DNA524291:DNA525864 DWW524291:DWW525864 EGS524291:EGS525864 EQO524291:EQO525864 FAK524291:FAK525864 FKG524291:FKG525864 FUC524291:FUC525864 GDY524291:GDY525864 GNU524291:GNU525864 GXQ524291:GXQ525864 HHM524291:HHM525864 HRI524291:HRI525864 IBE524291:IBE525864 ILA524291:ILA525864 IUW524291:IUW525864 JES524291:JES525864 JOO524291:JOO525864 JYK524291:JYK525864 KIG524291:KIG525864 KSC524291:KSC525864 LBY524291:LBY525864 LLU524291:LLU525864 LVQ524291:LVQ525864 MFM524291:MFM525864 MPI524291:MPI525864 MZE524291:MZE525864 NJA524291:NJA525864 NSW524291:NSW525864 OCS524291:OCS525864 OMO524291:OMO525864 OWK524291:OWK525864 PGG524291:PGG525864 PQC524291:PQC525864 PZY524291:PZY525864 QJU524291:QJU525864 QTQ524291:QTQ525864 RDM524291:RDM525864 RNI524291:RNI525864 RXE524291:RXE525864 SHA524291:SHA525864 SQW524291:SQW525864 TAS524291:TAS525864 TKO524291:TKO525864 TUK524291:TUK525864 UEG524291:UEG525864 UOC524291:UOC525864 UXY524291:UXY525864 VHU524291:VHU525864 VRQ524291:VRQ525864 WBM524291:WBM525864 WLI524291:WLI525864 WVE524291:WVE525864 D589827:D591400 IS589827:IS591400 SO589827:SO591400 ACK589827:ACK591400 AMG589827:AMG591400 AWC589827:AWC591400 BFY589827:BFY591400 BPU589827:BPU591400 BZQ589827:BZQ591400 CJM589827:CJM591400 CTI589827:CTI591400 DDE589827:DDE591400 DNA589827:DNA591400 DWW589827:DWW591400 EGS589827:EGS591400 EQO589827:EQO591400 FAK589827:FAK591400 FKG589827:FKG591400 FUC589827:FUC591400 GDY589827:GDY591400 GNU589827:GNU591400 GXQ589827:GXQ591400 HHM589827:HHM591400 HRI589827:HRI591400 IBE589827:IBE591400 ILA589827:ILA591400 IUW589827:IUW591400 JES589827:JES591400 JOO589827:JOO591400 JYK589827:JYK591400 KIG589827:KIG591400 KSC589827:KSC591400 LBY589827:LBY591400 LLU589827:LLU591400 LVQ589827:LVQ591400 MFM589827:MFM591400 MPI589827:MPI591400 MZE589827:MZE591400 NJA589827:NJA591400 NSW589827:NSW591400 OCS589827:OCS591400 OMO589827:OMO591400 OWK589827:OWK591400 PGG589827:PGG591400 PQC589827:PQC591400 PZY589827:PZY591400 QJU589827:QJU591400 QTQ589827:QTQ591400 RDM589827:RDM591400 RNI589827:RNI591400 RXE589827:RXE591400 SHA589827:SHA591400 SQW589827:SQW591400 TAS589827:TAS591400 TKO589827:TKO591400 TUK589827:TUK591400 UEG589827:UEG591400 UOC589827:UOC591400 UXY589827:UXY591400 VHU589827:VHU591400 VRQ589827:VRQ591400 WBM589827:WBM591400 WLI589827:WLI591400 WVE589827:WVE591400 D655363:D656936 IS655363:IS656936 SO655363:SO656936 ACK655363:ACK656936 AMG655363:AMG656936 AWC655363:AWC656936 BFY655363:BFY656936 BPU655363:BPU656936 BZQ655363:BZQ656936 CJM655363:CJM656936 CTI655363:CTI656936 DDE655363:DDE656936 DNA655363:DNA656936 DWW655363:DWW656936 EGS655363:EGS656936 EQO655363:EQO656936 FAK655363:FAK656936 FKG655363:FKG656936 FUC655363:FUC656936 GDY655363:GDY656936 GNU655363:GNU656936 GXQ655363:GXQ656936 HHM655363:HHM656936 HRI655363:HRI656936 IBE655363:IBE656936 ILA655363:ILA656936 IUW655363:IUW656936 JES655363:JES656936 JOO655363:JOO656936 JYK655363:JYK656936 KIG655363:KIG656936 KSC655363:KSC656936 LBY655363:LBY656936 LLU655363:LLU656936 LVQ655363:LVQ656936 MFM655363:MFM656936 MPI655363:MPI656936 MZE655363:MZE656936 NJA655363:NJA656936 NSW655363:NSW656936 OCS655363:OCS656936 OMO655363:OMO656936 OWK655363:OWK656936 PGG655363:PGG656936 PQC655363:PQC656936 PZY655363:PZY656936 QJU655363:QJU656936 QTQ655363:QTQ656936 RDM655363:RDM656936 RNI655363:RNI656936 RXE655363:RXE656936 SHA655363:SHA656936 SQW655363:SQW656936 TAS655363:TAS656936 TKO655363:TKO656936 TUK655363:TUK656936 UEG655363:UEG656936 UOC655363:UOC656936 UXY655363:UXY656936 VHU655363:VHU656936 VRQ655363:VRQ656936 WBM655363:WBM656936 WLI655363:WLI656936 WVE655363:WVE656936 D720899:D722472 IS720899:IS722472 SO720899:SO722472 ACK720899:ACK722472 AMG720899:AMG722472 AWC720899:AWC722472 BFY720899:BFY722472 BPU720899:BPU722472 BZQ720899:BZQ722472 CJM720899:CJM722472 CTI720899:CTI722472 DDE720899:DDE722472 DNA720899:DNA722472 DWW720899:DWW722472 EGS720899:EGS722472 EQO720899:EQO722472 FAK720899:FAK722472 FKG720899:FKG722472 FUC720899:FUC722472 GDY720899:GDY722472 GNU720899:GNU722472 GXQ720899:GXQ722472 HHM720899:HHM722472 HRI720899:HRI722472 IBE720899:IBE722472 ILA720899:ILA722472 IUW720899:IUW722472 JES720899:JES722472 JOO720899:JOO722472 JYK720899:JYK722472 KIG720899:KIG722472 KSC720899:KSC722472 LBY720899:LBY722472 LLU720899:LLU722472 LVQ720899:LVQ722472 MFM720899:MFM722472 MPI720899:MPI722472 MZE720899:MZE722472 NJA720899:NJA722472 NSW720899:NSW722472 OCS720899:OCS722472 OMO720899:OMO722472 OWK720899:OWK722472 PGG720899:PGG722472 PQC720899:PQC722472 PZY720899:PZY722472 QJU720899:QJU722472 QTQ720899:QTQ722472 RDM720899:RDM722472 RNI720899:RNI722472 RXE720899:RXE722472 SHA720899:SHA722472 SQW720899:SQW722472 TAS720899:TAS722472 TKO720899:TKO722472 TUK720899:TUK722472 UEG720899:UEG722472 UOC720899:UOC722472 UXY720899:UXY722472 VHU720899:VHU722472 VRQ720899:VRQ722472 WBM720899:WBM722472 WLI720899:WLI722472 WVE720899:WVE722472 D786435:D788008 IS786435:IS788008 SO786435:SO788008 ACK786435:ACK788008 AMG786435:AMG788008 AWC786435:AWC788008 BFY786435:BFY788008 BPU786435:BPU788008 BZQ786435:BZQ788008 CJM786435:CJM788008 CTI786435:CTI788008 DDE786435:DDE788008 DNA786435:DNA788008 DWW786435:DWW788008 EGS786435:EGS788008 EQO786435:EQO788008 FAK786435:FAK788008 FKG786435:FKG788008 FUC786435:FUC788008 GDY786435:GDY788008 GNU786435:GNU788008 GXQ786435:GXQ788008 HHM786435:HHM788008 HRI786435:HRI788008 IBE786435:IBE788008 ILA786435:ILA788008 IUW786435:IUW788008 JES786435:JES788008 JOO786435:JOO788008 JYK786435:JYK788008 KIG786435:KIG788008 KSC786435:KSC788008 LBY786435:LBY788008 LLU786435:LLU788008 LVQ786435:LVQ788008 MFM786435:MFM788008 MPI786435:MPI788008 MZE786435:MZE788008 NJA786435:NJA788008 NSW786435:NSW788008 OCS786435:OCS788008 OMO786435:OMO788008 OWK786435:OWK788008 PGG786435:PGG788008 PQC786435:PQC788008 PZY786435:PZY788008 QJU786435:QJU788008 QTQ786435:QTQ788008 RDM786435:RDM788008 RNI786435:RNI788008 RXE786435:RXE788008 SHA786435:SHA788008 SQW786435:SQW788008 TAS786435:TAS788008 TKO786435:TKO788008 TUK786435:TUK788008 UEG786435:UEG788008 UOC786435:UOC788008 UXY786435:UXY788008 VHU786435:VHU788008 VRQ786435:VRQ788008 WBM786435:WBM788008 WLI786435:WLI788008 WVE786435:WVE788008 D851971:D853544 IS851971:IS853544 SO851971:SO853544 ACK851971:ACK853544 AMG851971:AMG853544 AWC851971:AWC853544 BFY851971:BFY853544 BPU851971:BPU853544 BZQ851971:BZQ853544 CJM851971:CJM853544 CTI851971:CTI853544 DDE851971:DDE853544 DNA851971:DNA853544 DWW851971:DWW853544 EGS851971:EGS853544 EQO851971:EQO853544 FAK851971:FAK853544 FKG851971:FKG853544 FUC851971:FUC853544 GDY851971:GDY853544 GNU851971:GNU853544 GXQ851971:GXQ853544 HHM851971:HHM853544 HRI851971:HRI853544 IBE851971:IBE853544 ILA851971:ILA853544 IUW851971:IUW853544 JES851971:JES853544 JOO851971:JOO853544 JYK851971:JYK853544 KIG851971:KIG853544 KSC851971:KSC853544 LBY851971:LBY853544 LLU851971:LLU853544 LVQ851971:LVQ853544 MFM851971:MFM853544 MPI851971:MPI853544 MZE851971:MZE853544 NJA851971:NJA853544 NSW851971:NSW853544 OCS851971:OCS853544 OMO851971:OMO853544 OWK851971:OWK853544 PGG851971:PGG853544 PQC851971:PQC853544 PZY851971:PZY853544 QJU851971:QJU853544 QTQ851971:QTQ853544 RDM851971:RDM853544 RNI851971:RNI853544 RXE851971:RXE853544 SHA851971:SHA853544 SQW851971:SQW853544 TAS851971:TAS853544 TKO851971:TKO853544 TUK851971:TUK853544 UEG851971:UEG853544 UOC851971:UOC853544 UXY851971:UXY853544 VHU851971:VHU853544 VRQ851971:VRQ853544 WBM851971:WBM853544 WLI851971:WLI853544 WVE851971:WVE853544 D917507:D919080 IS917507:IS919080 SO917507:SO919080 ACK917507:ACK919080 AMG917507:AMG919080 AWC917507:AWC919080 BFY917507:BFY919080 BPU917507:BPU919080 BZQ917507:BZQ919080 CJM917507:CJM919080 CTI917507:CTI919080 DDE917507:DDE919080 DNA917507:DNA919080 DWW917507:DWW919080 EGS917507:EGS919080 EQO917507:EQO919080 FAK917507:FAK919080 FKG917507:FKG919080 FUC917507:FUC919080 GDY917507:GDY919080 GNU917507:GNU919080 GXQ917507:GXQ919080 HHM917507:HHM919080 HRI917507:HRI919080 IBE917507:IBE919080 ILA917507:ILA919080 IUW917507:IUW919080 JES917507:JES919080 JOO917507:JOO919080 JYK917507:JYK919080 KIG917507:KIG919080 KSC917507:KSC919080 LBY917507:LBY919080 LLU917507:LLU919080 LVQ917507:LVQ919080 MFM917507:MFM919080 MPI917507:MPI919080 MZE917507:MZE919080 NJA917507:NJA919080 NSW917507:NSW919080 OCS917507:OCS919080 OMO917507:OMO919080 OWK917507:OWK919080 PGG917507:PGG919080 PQC917507:PQC919080 PZY917507:PZY919080 QJU917507:QJU919080 QTQ917507:QTQ919080 RDM917507:RDM919080 RNI917507:RNI919080 RXE917507:RXE919080 SHA917507:SHA919080 SQW917507:SQW919080 TAS917507:TAS919080 TKO917507:TKO919080 TUK917507:TUK919080 UEG917507:UEG919080 UOC917507:UOC919080 UXY917507:UXY919080 VHU917507:VHU919080 VRQ917507:VRQ919080 WBM917507:WBM919080 WLI917507:WLI919080 WVE917507:WVE919080 D983043:D984616 IS983043:IS984616 SO983043:SO984616 ACK983043:ACK984616 AMG983043:AMG984616 AWC983043:AWC984616 BFY983043:BFY984616 BPU983043:BPU984616 BZQ983043:BZQ984616 CJM983043:CJM984616 CTI983043:CTI984616 DDE983043:DDE984616 DNA983043:DNA984616 DWW983043:DWW984616 EGS983043:EGS984616 EQO983043:EQO984616 FAK983043:FAK984616 FKG983043:FKG984616 FUC983043:FUC984616 GDY983043:GDY984616 GNU983043:GNU984616 GXQ983043:GXQ984616 HHM983043:HHM984616 HRI983043:HRI984616 IBE983043:IBE984616 ILA983043:ILA984616 IUW983043:IUW984616 JES983043:JES984616 JOO983043:JOO984616 JYK983043:JYK984616 KIG983043:KIG984616 KSC983043:KSC984616 LBY983043:LBY984616 LLU983043:LLU984616 LVQ983043:LVQ984616 MFM983043:MFM984616 MPI983043:MPI984616 MZE983043:MZE984616 NJA983043:NJA984616 NSW983043:NSW984616 OCS983043:OCS984616 OMO983043:OMO984616 OWK983043:OWK984616 PGG983043:PGG984616 PQC983043:PQC984616 PZY983043:PZY984616 QJU983043:QJU984616 QTQ983043:QTQ984616 RDM983043:RDM984616 RNI983043:RNI984616 RXE983043:RXE984616 SHA983043:SHA984616 SQW983043:SQW984616 TAS983043:TAS984616 TKO983043:TKO984616 TUK983043:TUK984616 UEG983043:UEG984616 UOC983043:UOC984616 UXY983043:UXY984616 VHU983043:VHU984616 VRQ983043:VRQ984616 WBM983043:WBM984616 WLI983043:WLI984616 WVE983043:WVE984616 WVB5:WVB18 WVE19:WVE1576 WLF5:WLF18 WLI19:WLI1576 WBJ5:WBJ18 WBM19:WBM1576 VRN5:VRN18 VRQ19:VRQ1576 VHR5:VHR18 VHU19:VHU1576 UXV5:UXV18 UXY19:UXY1576 UNZ5:UNZ18 UOC19:UOC1576 UED5:UED18 UEG19:UEG1576 TUH5:TUH18 TUK19:TUK1576 TKL5:TKL18 TKO19:TKO1576 TAP5:TAP18 TAS19:TAS1576 SQT5:SQT18 SQW19:SQW1576 SGX5:SGX18 SHA19:SHA1576 RXB5:RXB18 RXE19:RXE1576 RNF5:RNF18 RNI19:RNI1576 RDJ5:RDJ18 RDM19:RDM1576 QTN5:QTN18 QTQ19:QTQ1576 QJR5:QJR18 QJU19:QJU1576 PZV5:PZV18 PZY19:PZY1576 PPZ5:PPZ18 PQC19:PQC1576 PGD5:PGD18 PGG19:PGG1576 OWH5:OWH18 OWK19:OWK1576 OML5:OML18 OMO19:OMO1576 OCP5:OCP18 OCS19:OCS1576 NST5:NST18 NSW19:NSW1576 NIX5:NIX18 NJA19:NJA1576 MZB5:MZB18 MZE19:MZE1576 MPF5:MPF18 MPI19:MPI1576 MFJ5:MFJ18 MFM19:MFM1576 LVN5:LVN18 LVQ19:LVQ1576 LLR5:LLR18 LLU19:LLU1576 LBV5:LBV18 LBY19:LBY1576 KRZ5:KRZ18 KSC19:KSC1576 KID5:KID18 KIG19:KIG1576 JYH5:JYH18 JYK19:JYK1576 JOL5:JOL18 JOO19:JOO1576 JEP5:JEP18 JES19:JES1576 IUT5:IUT18 IUW19:IUW1576 IKX5:IKX18 ILA19:ILA1576 IBB5:IBB18 IBE19:IBE1576 HRF5:HRF18 HRI19:HRI1576 HHJ5:HHJ18 HHM19:HHM1576 GXN5:GXN18 GXQ19:GXQ1576 GNR5:GNR18 GNU19:GNU1576 GDV5:GDV18 GDY19:GDY1576 FTZ5:FTZ18 FUC19:FUC1576 FKD5:FKD18 FKG19:FKG1576 FAH5:FAH18 FAK19:FAK1576 EQL5:EQL18 EQO19:EQO1576 EGP5:EGP18 EGS19:EGS1576 DWT5:DWT18 DWW19:DWW1576 DMX5:DMX18 DNA19:DNA1576 DDB5:DDB18 DDE19:DDE1576 CTF5:CTF18 CTI19:CTI1576 CJJ5:CJJ18 CJM19:CJM1576 BZN5:BZN18 BZQ19:BZQ1576 BPR5:BPR18 BPU19:BPU1576 BFV5:BFV18 BFY19:BFY1576 AVZ5:AVZ18 AWC19:AWC1576 AMD5:AMD18 AMG19:AMG1576 ACH5:ACH18 ACK19:ACK1576 SL5:SL18 SO19:SO1576 IP5:IP18" xr:uid="{FDC893CE-0608-4CCF-9452-B279D7D4B0BB}">
      <formula1>Категории_расходов</formula1>
    </dataValidation>
    <dataValidation type="list" allowBlank="1" showInputMessage="1" showErrorMessage="1" sqref="WVA983043:WVA984616 F65539:F67112 IX65539:IX67112 ST65539:ST67112 ACP65539:ACP67112 AML65539:AML67112 AWH65539:AWH67112 BGD65539:BGD67112 BPZ65539:BPZ67112 BZV65539:BZV67112 CJR65539:CJR67112 CTN65539:CTN67112 DDJ65539:DDJ67112 DNF65539:DNF67112 DXB65539:DXB67112 EGX65539:EGX67112 EQT65539:EQT67112 FAP65539:FAP67112 FKL65539:FKL67112 FUH65539:FUH67112 GED65539:GED67112 GNZ65539:GNZ67112 GXV65539:GXV67112 HHR65539:HHR67112 HRN65539:HRN67112 IBJ65539:IBJ67112 ILF65539:ILF67112 IVB65539:IVB67112 JEX65539:JEX67112 JOT65539:JOT67112 JYP65539:JYP67112 KIL65539:KIL67112 KSH65539:KSH67112 LCD65539:LCD67112 LLZ65539:LLZ67112 LVV65539:LVV67112 MFR65539:MFR67112 MPN65539:MPN67112 MZJ65539:MZJ67112 NJF65539:NJF67112 NTB65539:NTB67112 OCX65539:OCX67112 OMT65539:OMT67112 OWP65539:OWP67112 PGL65539:PGL67112 PQH65539:PQH67112 QAD65539:QAD67112 QJZ65539:QJZ67112 QTV65539:QTV67112 RDR65539:RDR67112 RNN65539:RNN67112 RXJ65539:RXJ67112 SHF65539:SHF67112 SRB65539:SRB67112 TAX65539:TAX67112 TKT65539:TKT67112 TUP65539:TUP67112 UEL65539:UEL67112 UOH65539:UOH67112 UYD65539:UYD67112 VHZ65539:VHZ67112 VRV65539:VRV67112 WBR65539:WBR67112 WLN65539:WLN67112 WVJ65539:WVJ67112 F131075:F132648 IX131075:IX132648 ST131075:ST132648 ACP131075:ACP132648 AML131075:AML132648 AWH131075:AWH132648 BGD131075:BGD132648 BPZ131075:BPZ132648 BZV131075:BZV132648 CJR131075:CJR132648 CTN131075:CTN132648 DDJ131075:DDJ132648 DNF131075:DNF132648 DXB131075:DXB132648 EGX131075:EGX132648 EQT131075:EQT132648 FAP131075:FAP132648 FKL131075:FKL132648 FUH131075:FUH132648 GED131075:GED132648 GNZ131075:GNZ132648 GXV131075:GXV132648 HHR131075:HHR132648 HRN131075:HRN132648 IBJ131075:IBJ132648 ILF131075:ILF132648 IVB131075:IVB132648 JEX131075:JEX132648 JOT131075:JOT132648 JYP131075:JYP132648 KIL131075:KIL132648 KSH131075:KSH132648 LCD131075:LCD132648 LLZ131075:LLZ132648 LVV131075:LVV132648 MFR131075:MFR132648 MPN131075:MPN132648 MZJ131075:MZJ132648 NJF131075:NJF132648 NTB131075:NTB132648 OCX131075:OCX132648 OMT131075:OMT132648 OWP131075:OWP132648 PGL131075:PGL132648 PQH131075:PQH132648 QAD131075:QAD132648 QJZ131075:QJZ132648 QTV131075:QTV132648 RDR131075:RDR132648 RNN131075:RNN132648 RXJ131075:RXJ132648 SHF131075:SHF132648 SRB131075:SRB132648 TAX131075:TAX132648 TKT131075:TKT132648 TUP131075:TUP132648 UEL131075:UEL132648 UOH131075:UOH132648 UYD131075:UYD132648 VHZ131075:VHZ132648 VRV131075:VRV132648 WBR131075:WBR132648 WLN131075:WLN132648 WVJ131075:WVJ132648 F196611:F198184 IX196611:IX198184 ST196611:ST198184 ACP196611:ACP198184 AML196611:AML198184 AWH196611:AWH198184 BGD196611:BGD198184 BPZ196611:BPZ198184 BZV196611:BZV198184 CJR196611:CJR198184 CTN196611:CTN198184 DDJ196611:DDJ198184 DNF196611:DNF198184 DXB196611:DXB198184 EGX196611:EGX198184 EQT196611:EQT198184 FAP196611:FAP198184 FKL196611:FKL198184 FUH196611:FUH198184 GED196611:GED198184 GNZ196611:GNZ198184 GXV196611:GXV198184 HHR196611:HHR198184 HRN196611:HRN198184 IBJ196611:IBJ198184 ILF196611:ILF198184 IVB196611:IVB198184 JEX196611:JEX198184 JOT196611:JOT198184 JYP196611:JYP198184 KIL196611:KIL198184 KSH196611:KSH198184 LCD196611:LCD198184 LLZ196611:LLZ198184 LVV196611:LVV198184 MFR196611:MFR198184 MPN196611:MPN198184 MZJ196611:MZJ198184 NJF196611:NJF198184 NTB196611:NTB198184 OCX196611:OCX198184 OMT196611:OMT198184 OWP196611:OWP198184 PGL196611:PGL198184 PQH196611:PQH198184 QAD196611:QAD198184 QJZ196611:QJZ198184 QTV196611:QTV198184 RDR196611:RDR198184 RNN196611:RNN198184 RXJ196611:RXJ198184 SHF196611:SHF198184 SRB196611:SRB198184 TAX196611:TAX198184 TKT196611:TKT198184 TUP196611:TUP198184 UEL196611:UEL198184 UOH196611:UOH198184 UYD196611:UYD198184 VHZ196611:VHZ198184 VRV196611:VRV198184 WBR196611:WBR198184 WLN196611:WLN198184 WVJ196611:WVJ198184 F262147:F263720 IX262147:IX263720 ST262147:ST263720 ACP262147:ACP263720 AML262147:AML263720 AWH262147:AWH263720 BGD262147:BGD263720 BPZ262147:BPZ263720 BZV262147:BZV263720 CJR262147:CJR263720 CTN262147:CTN263720 DDJ262147:DDJ263720 DNF262147:DNF263720 DXB262147:DXB263720 EGX262147:EGX263720 EQT262147:EQT263720 FAP262147:FAP263720 FKL262147:FKL263720 FUH262147:FUH263720 GED262147:GED263720 GNZ262147:GNZ263720 GXV262147:GXV263720 HHR262147:HHR263720 HRN262147:HRN263720 IBJ262147:IBJ263720 ILF262147:ILF263720 IVB262147:IVB263720 JEX262147:JEX263720 JOT262147:JOT263720 JYP262147:JYP263720 KIL262147:KIL263720 KSH262147:KSH263720 LCD262147:LCD263720 LLZ262147:LLZ263720 LVV262147:LVV263720 MFR262147:MFR263720 MPN262147:MPN263720 MZJ262147:MZJ263720 NJF262147:NJF263720 NTB262147:NTB263720 OCX262147:OCX263720 OMT262147:OMT263720 OWP262147:OWP263720 PGL262147:PGL263720 PQH262147:PQH263720 QAD262147:QAD263720 QJZ262147:QJZ263720 QTV262147:QTV263720 RDR262147:RDR263720 RNN262147:RNN263720 RXJ262147:RXJ263720 SHF262147:SHF263720 SRB262147:SRB263720 TAX262147:TAX263720 TKT262147:TKT263720 TUP262147:TUP263720 UEL262147:UEL263720 UOH262147:UOH263720 UYD262147:UYD263720 VHZ262147:VHZ263720 VRV262147:VRV263720 WBR262147:WBR263720 WLN262147:WLN263720 WVJ262147:WVJ263720 F327683:F329256 IX327683:IX329256 ST327683:ST329256 ACP327683:ACP329256 AML327683:AML329256 AWH327683:AWH329256 BGD327683:BGD329256 BPZ327683:BPZ329256 BZV327683:BZV329256 CJR327683:CJR329256 CTN327683:CTN329256 DDJ327683:DDJ329256 DNF327683:DNF329256 DXB327683:DXB329256 EGX327683:EGX329256 EQT327683:EQT329256 FAP327683:FAP329256 FKL327683:FKL329256 FUH327683:FUH329256 GED327683:GED329256 GNZ327683:GNZ329256 GXV327683:GXV329256 HHR327683:HHR329256 HRN327683:HRN329256 IBJ327683:IBJ329256 ILF327683:ILF329256 IVB327683:IVB329256 JEX327683:JEX329256 JOT327683:JOT329256 JYP327683:JYP329256 KIL327683:KIL329256 KSH327683:KSH329256 LCD327683:LCD329256 LLZ327683:LLZ329256 LVV327683:LVV329256 MFR327683:MFR329256 MPN327683:MPN329256 MZJ327683:MZJ329256 NJF327683:NJF329256 NTB327683:NTB329256 OCX327683:OCX329256 OMT327683:OMT329256 OWP327683:OWP329256 PGL327683:PGL329256 PQH327683:PQH329256 QAD327683:QAD329256 QJZ327683:QJZ329256 QTV327683:QTV329256 RDR327683:RDR329256 RNN327683:RNN329256 RXJ327683:RXJ329256 SHF327683:SHF329256 SRB327683:SRB329256 TAX327683:TAX329256 TKT327683:TKT329256 TUP327683:TUP329256 UEL327683:UEL329256 UOH327683:UOH329256 UYD327683:UYD329256 VHZ327683:VHZ329256 VRV327683:VRV329256 WBR327683:WBR329256 WLN327683:WLN329256 WVJ327683:WVJ329256 F393219:F394792 IX393219:IX394792 ST393219:ST394792 ACP393219:ACP394792 AML393219:AML394792 AWH393219:AWH394792 BGD393219:BGD394792 BPZ393219:BPZ394792 BZV393219:BZV394792 CJR393219:CJR394792 CTN393219:CTN394792 DDJ393219:DDJ394792 DNF393219:DNF394792 DXB393219:DXB394792 EGX393219:EGX394792 EQT393219:EQT394792 FAP393219:FAP394792 FKL393219:FKL394792 FUH393219:FUH394792 GED393219:GED394792 GNZ393219:GNZ394792 GXV393219:GXV394792 HHR393219:HHR394792 HRN393219:HRN394792 IBJ393219:IBJ394792 ILF393219:ILF394792 IVB393219:IVB394792 JEX393219:JEX394792 JOT393219:JOT394792 JYP393219:JYP394792 KIL393219:KIL394792 KSH393219:KSH394792 LCD393219:LCD394792 LLZ393219:LLZ394792 LVV393219:LVV394792 MFR393219:MFR394792 MPN393219:MPN394792 MZJ393219:MZJ394792 NJF393219:NJF394792 NTB393219:NTB394792 OCX393219:OCX394792 OMT393219:OMT394792 OWP393219:OWP394792 PGL393219:PGL394792 PQH393219:PQH394792 QAD393219:QAD394792 QJZ393219:QJZ394792 QTV393219:QTV394792 RDR393219:RDR394792 RNN393219:RNN394792 RXJ393219:RXJ394792 SHF393219:SHF394792 SRB393219:SRB394792 TAX393219:TAX394792 TKT393219:TKT394792 TUP393219:TUP394792 UEL393219:UEL394792 UOH393219:UOH394792 UYD393219:UYD394792 VHZ393219:VHZ394792 VRV393219:VRV394792 WBR393219:WBR394792 WLN393219:WLN394792 WVJ393219:WVJ394792 F458755:F460328 IX458755:IX460328 ST458755:ST460328 ACP458755:ACP460328 AML458755:AML460328 AWH458755:AWH460328 BGD458755:BGD460328 BPZ458755:BPZ460328 BZV458755:BZV460328 CJR458755:CJR460328 CTN458755:CTN460328 DDJ458755:DDJ460328 DNF458755:DNF460328 DXB458755:DXB460328 EGX458755:EGX460328 EQT458755:EQT460328 FAP458755:FAP460328 FKL458755:FKL460328 FUH458755:FUH460328 GED458755:GED460328 GNZ458755:GNZ460328 GXV458755:GXV460328 HHR458755:HHR460328 HRN458755:HRN460328 IBJ458755:IBJ460328 ILF458755:ILF460328 IVB458755:IVB460328 JEX458755:JEX460328 JOT458755:JOT460328 JYP458755:JYP460328 KIL458755:KIL460328 KSH458755:KSH460328 LCD458755:LCD460328 LLZ458755:LLZ460328 LVV458755:LVV460328 MFR458755:MFR460328 MPN458755:MPN460328 MZJ458755:MZJ460328 NJF458755:NJF460328 NTB458755:NTB460328 OCX458755:OCX460328 OMT458755:OMT460328 OWP458755:OWP460328 PGL458755:PGL460328 PQH458755:PQH460328 QAD458755:QAD460328 QJZ458755:QJZ460328 QTV458755:QTV460328 RDR458755:RDR460328 RNN458755:RNN460328 RXJ458755:RXJ460328 SHF458755:SHF460328 SRB458755:SRB460328 TAX458755:TAX460328 TKT458755:TKT460328 TUP458755:TUP460328 UEL458755:UEL460328 UOH458755:UOH460328 UYD458755:UYD460328 VHZ458755:VHZ460328 VRV458755:VRV460328 WBR458755:WBR460328 WLN458755:WLN460328 WVJ458755:WVJ460328 F524291:F525864 IX524291:IX525864 ST524291:ST525864 ACP524291:ACP525864 AML524291:AML525864 AWH524291:AWH525864 BGD524291:BGD525864 BPZ524291:BPZ525864 BZV524291:BZV525864 CJR524291:CJR525864 CTN524291:CTN525864 DDJ524291:DDJ525864 DNF524291:DNF525864 DXB524291:DXB525864 EGX524291:EGX525864 EQT524291:EQT525864 FAP524291:FAP525864 FKL524291:FKL525864 FUH524291:FUH525864 GED524291:GED525864 GNZ524291:GNZ525864 GXV524291:GXV525864 HHR524291:HHR525864 HRN524291:HRN525864 IBJ524291:IBJ525864 ILF524291:ILF525864 IVB524291:IVB525864 JEX524291:JEX525864 JOT524291:JOT525864 JYP524291:JYP525864 KIL524291:KIL525864 KSH524291:KSH525864 LCD524291:LCD525864 LLZ524291:LLZ525864 LVV524291:LVV525864 MFR524291:MFR525864 MPN524291:MPN525864 MZJ524291:MZJ525864 NJF524291:NJF525864 NTB524291:NTB525864 OCX524291:OCX525864 OMT524291:OMT525864 OWP524291:OWP525864 PGL524291:PGL525864 PQH524291:PQH525864 QAD524291:QAD525864 QJZ524291:QJZ525864 QTV524291:QTV525864 RDR524291:RDR525864 RNN524291:RNN525864 RXJ524291:RXJ525864 SHF524291:SHF525864 SRB524291:SRB525864 TAX524291:TAX525864 TKT524291:TKT525864 TUP524291:TUP525864 UEL524291:UEL525864 UOH524291:UOH525864 UYD524291:UYD525864 VHZ524291:VHZ525864 VRV524291:VRV525864 WBR524291:WBR525864 WLN524291:WLN525864 WVJ524291:WVJ525864 F589827:F591400 IX589827:IX591400 ST589827:ST591400 ACP589827:ACP591400 AML589827:AML591400 AWH589827:AWH591400 BGD589827:BGD591400 BPZ589827:BPZ591400 BZV589827:BZV591400 CJR589827:CJR591400 CTN589827:CTN591400 DDJ589827:DDJ591400 DNF589827:DNF591400 DXB589827:DXB591400 EGX589827:EGX591400 EQT589827:EQT591400 FAP589827:FAP591400 FKL589827:FKL591400 FUH589827:FUH591400 GED589827:GED591400 GNZ589827:GNZ591400 GXV589827:GXV591400 HHR589827:HHR591400 HRN589827:HRN591400 IBJ589827:IBJ591400 ILF589827:ILF591400 IVB589827:IVB591400 JEX589827:JEX591400 JOT589827:JOT591400 JYP589827:JYP591400 KIL589827:KIL591400 KSH589827:KSH591400 LCD589827:LCD591400 LLZ589827:LLZ591400 LVV589827:LVV591400 MFR589827:MFR591400 MPN589827:MPN591400 MZJ589827:MZJ591400 NJF589827:NJF591400 NTB589827:NTB591400 OCX589827:OCX591400 OMT589827:OMT591400 OWP589827:OWP591400 PGL589827:PGL591400 PQH589827:PQH591400 QAD589827:QAD591400 QJZ589827:QJZ591400 QTV589827:QTV591400 RDR589827:RDR591400 RNN589827:RNN591400 RXJ589827:RXJ591400 SHF589827:SHF591400 SRB589827:SRB591400 TAX589827:TAX591400 TKT589827:TKT591400 TUP589827:TUP591400 UEL589827:UEL591400 UOH589827:UOH591400 UYD589827:UYD591400 VHZ589827:VHZ591400 VRV589827:VRV591400 WBR589827:WBR591400 WLN589827:WLN591400 WVJ589827:WVJ591400 F655363:F656936 IX655363:IX656936 ST655363:ST656936 ACP655363:ACP656936 AML655363:AML656936 AWH655363:AWH656936 BGD655363:BGD656936 BPZ655363:BPZ656936 BZV655363:BZV656936 CJR655363:CJR656936 CTN655363:CTN656936 DDJ655363:DDJ656936 DNF655363:DNF656936 DXB655363:DXB656936 EGX655363:EGX656936 EQT655363:EQT656936 FAP655363:FAP656936 FKL655363:FKL656936 FUH655363:FUH656936 GED655363:GED656936 GNZ655363:GNZ656936 GXV655363:GXV656936 HHR655363:HHR656936 HRN655363:HRN656936 IBJ655363:IBJ656936 ILF655363:ILF656936 IVB655363:IVB656936 JEX655363:JEX656936 JOT655363:JOT656936 JYP655363:JYP656936 KIL655363:KIL656936 KSH655363:KSH656936 LCD655363:LCD656936 LLZ655363:LLZ656936 LVV655363:LVV656936 MFR655363:MFR656936 MPN655363:MPN656936 MZJ655363:MZJ656936 NJF655363:NJF656936 NTB655363:NTB656936 OCX655363:OCX656936 OMT655363:OMT656936 OWP655363:OWP656936 PGL655363:PGL656936 PQH655363:PQH656936 QAD655363:QAD656936 QJZ655363:QJZ656936 QTV655363:QTV656936 RDR655363:RDR656936 RNN655363:RNN656936 RXJ655363:RXJ656936 SHF655363:SHF656936 SRB655363:SRB656936 TAX655363:TAX656936 TKT655363:TKT656936 TUP655363:TUP656936 UEL655363:UEL656936 UOH655363:UOH656936 UYD655363:UYD656936 VHZ655363:VHZ656936 VRV655363:VRV656936 WBR655363:WBR656936 WLN655363:WLN656936 WVJ655363:WVJ656936 F720899:F722472 IX720899:IX722472 ST720899:ST722472 ACP720899:ACP722472 AML720899:AML722472 AWH720899:AWH722472 BGD720899:BGD722472 BPZ720899:BPZ722472 BZV720899:BZV722472 CJR720899:CJR722472 CTN720899:CTN722472 DDJ720899:DDJ722472 DNF720899:DNF722472 DXB720899:DXB722472 EGX720899:EGX722472 EQT720899:EQT722472 FAP720899:FAP722472 FKL720899:FKL722472 FUH720899:FUH722472 GED720899:GED722472 GNZ720899:GNZ722472 GXV720899:GXV722472 HHR720899:HHR722472 HRN720899:HRN722472 IBJ720899:IBJ722472 ILF720899:ILF722472 IVB720899:IVB722472 JEX720899:JEX722472 JOT720899:JOT722472 JYP720899:JYP722472 KIL720899:KIL722472 KSH720899:KSH722472 LCD720899:LCD722472 LLZ720899:LLZ722472 LVV720899:LVV722472 MFR720899:MFR722472 MPN720899:MPN722472 MZJ720899:MZJ722472 NJF720899:NJF722472 NTB720899:NTB722472 OCX720899:OCX722472 OMT720899:OMT722472 OWP720899:OWP722472 PGL720899:PGL722472 PQH720899:PQH722472 QAD720899:QAD722472 QJZ720899:QJZ722472 QTV720899:QTV722472 RDR720899:RDR722472 RNN720899:RNN722472 RXJ720899:RXJ722472 SHF720899:SHF722472 SRB720899:SRB722472 TAX720899:TAX722472 TKT720899:TKT722472 TUP720899:TUP722472 UEL720899:UEL722472 UOH720899:UOH722472 UYD720899:UYD722472 VHZ720899:VHZ722472 VRV720899:VRV722472 WBR720899:WBR722472 WLN720899:WLN722472 WVJ720899:WVJ722472 F786435:F788008 IX786435:IX788008 ST786435:ST788008 ACP786435:ACP788008 AML786435:AML788008 AWH786435:AWH788008 BGD786435:BGD788008 BPZ786435:BPZ788008 BZV786435:BZV788008 CJR786435:CJR788008 CTN786435:CTN788008 DDJ786435:DDJ788008 DNF786435:DNF788008 DXB786435:DXB788008 EGX786435:EGX788008 EQT786435:EQT788008 FAP786435:FAP788008 FKL786435:FKL788008 FUH786435:FUH788008 GED786435:GED788008 GNZ786435:GNZ788008 GXV786435:GXV788008 HHR786435:HHR788008 HRN786435:HRN788008 IBJ786435:IBJ788008 ILF786435:ILF788008 IVB786435:IVB788008 JEX786435:JEX788008 JOT786435:JOT788008 JYP786435:JYP788008 KIL786435:KIL788008 KSH786435:KSH788008 LCD786435:LCD788008 LLZ786435:LLZ788008 LVV786435:LVV788008 MFR786435:MFR788008 MPN786435:MPN788008 MZJ786435:MZJ788008 NJF786435:NJF788008 NTB786435:NTB788008 OCX786435:OCX788008 OMT786435:OMT788008 OWP786435:OWP788008 PGL786435:PGL788008 PQH786435:PQH788008 QAD786435:QAD788008 QJZ786435:QJZ788008 QTV786435:QTV788008 RDR786435:RDR788008 RNN786435:RNN788008 RXJ786435:RXJ788008 SHF786435:SHF788008 SRB786435:SRB788008 TAX786435:TAX788008 TKT786435:TKT788008 TUP786435:TUP788008 UEL786435:UEL788008 UOH786435:UOH788008 UYD786435:UYD788008 VHZ786435:VHZ788008 VRV786435:VRV788008 WBR786435:WBR788008 WLN786435:WLN788008 WVJ786435:WVJ788008 F851971:F853544 IX851971:IX853544 ST851971:ST853544 ACP851971:ACP853544 AML851971:AML853544 AWH851971:AWH853544 BGD851971:BGD853544 BPZ851971:BPZ853544 BZV851971:BZV853544 CJR851971:CJR853544 CTN851971:CTN853544 DDJ851971:DDJ853544 DNF851971:DNF853544 DXB851971:DXB853544 EGX851971:EGX853544 EQT851971:EQT853544 FAP851971:FAP853544 FKL851971:FKL853544 FUH851971:FUH853544 GED851971:GED853544 GNZ851971:GNZ853544 GXV851971:GXV853544 HHR851971:HHR853544 HRN851971:HRN853544 IBJ851971:IBJ853544 ILF851971:ILF853544 IVB851971:IVB853544 JEX851971:JEX853544 JOT851971:JOT853544 JYP851971:JYP853544 KIL851971:KIL853544 KSH851971:KSH853544 LCD851971:LCD853544 LLZ851971:LLZ853544 LVV851971:LVV853544 MFR851971:MFR853544 MPN851971:MPN853544 MZJ851971:MZJ853544 NJF851971:NJF853544 NTB851971:NTB853544 OCX851971:OCX853544 OMT851971:OMT853544 OWP851971:OWP853544 PGL851971:PGL853544 PQH851971:PQH853544 QAD851971:QAD853544 QJZ851971:QJZ853544 QTV851971:QTV853544 RDR851971:RDR853544 RNN851971:RNN853544 RXJ851971:RXJ853544 SHF851971:SHF853544 SRB851971:SRB853544 TAX851971:TAX853544 TKT851971:TKT853544 TUP851971:TUP853544 UEL851971:UEL853544 UOH851971:UOH853544 UYD851971:UYD853544 VHZ851971:VHZ853544 VRV851971:VRV853544 WBR851971:WBR853544 WLN851971:WLN853544 WVJ851971:WVJ853544 F917507:F919080 IX917507:IX919080 ST917507:ST919080 ACP917507:ACP919080 AML917507:AML919080 AWH917507:AWH919080 BGD917507:BGD919080 BPZ917507:BPZ919080 BZV917507:BZV919080 CJR917507:CJR919080 CTN917507:CTN919080 DDJ917507:DDJ919080 DNF917507:DNF919080 DXB917507:DXB919080 EGX917507:EGX919080 EQT917507:EQT919080 FAP917507:FAP919080 FKL917507:FKL919080 FUH917507:FUH919080 GED917507:GED919080 GNZ917507:GNZ919080 GXV917507:GXV919080 HHR917507:HHR919080 HRN917507:HRN919080 IBJ917507:IBJ919080 ILF917507:ILF919080 IVB917507:IVB919080 JEX917507:JEX919080 JOT917507:JOT919080 JYP917507:JYP919080 KIL917507:KIL919080 KSH917507:KSH919080 LCD917507:LCD919080 LLZ917507:LLZ919080 LVV917507:LVV919080 MFR917507:MFR919080 MPN917507:MPN919080 MZJ917507:MZJ919080 NJF917507:NJF919080 NTB917507:NTB919080 OCX917507:OCX919080 OMT917507:OMT919080 OWP917507:OWP919080 PGL917507:PGL919080 PQH917507:PQH919080 QAD917507:QAD919080 QJZ917507:QJZ919080 QTV917507:QTV919080 RDR917507:RDR919080 RNN917507:RNN919080 RXJ917507:RXJ919080 SHF917507:SHF919080 SRB917507:SRB919080 TAX917507:TAX919080 TKT917507:TKT919080 TUP917507:TUP919080 UEL917507:UEL919080 UOH917507:UOH919080 UYD917507:UYD919080 VHZ917507:VHZ919080 VRV917507:VRV919080 WBR917507:WBR919080 WLN917507:WLN919080 WVJ917507:WVJ919080 F983043:F984616 IX983043:IX984616 ST983043:ST984616 ACP983043:ACP984616 AML983043:AML984616 AWH983043:AWH984616 BGD983043:BGD984616 BPZ983043:BPZ984616 BZV983043:BZV984616 CJR983043:CJR984616 CTN983043:CTN984616 DDJ983043:DDJ984616 DNF983043:DNF984616 DXB983043:DXB984616 EGX983043:EGX984616 EQT983043:EQT984616 FAP983043:FAP984616 FKL983043:FKL984616 FUH983043:FUH984616 GED983043:GED984616 GNZ983043:GNZ984616 GXV983043:GXV984616 HHR983043:HHR984616 HRN983043:HRN984616 IBJ983043:IBJ984616 ILF983043:ILF984616 IVB983043:IVB984616 JEX983043:JEX984616 JOT983043:JOT984616 JYP983043:JYP984616 KIL983043:KIL984616 KSH983043:KSH984616 LCD983043:LCD984616 LLZ983043:LLZ984616 LVV983043:LVV984616 MFR983043:MFR984616 MPN983043:MPN984616 MZJ983043:MZJ984616 NJF983043:NJF984616 NTB983043:NTB984616 OCX983043:OCX984616 OMT983043:OMT984616 OWP983043:OWP984616 PGL983043:PGL984616 PQH983043:PQH984616 QAD983043:QAD984616 QJZ983043:QJZ984616 QTV983043:QTV984616 RDR983043:RDR984616 RNN983043:RNN984616 RXJ983043:RXJ984616 SHF983043:SHF984616 SRB983043:SRB984616 TAX983043:TAX984616 TKT983043:TKT984616 TUP983043:TUP984616 UEL983043:UEL984616 UOH983043:UOH984616 UYD983043:UYD984616 VHZ983043:VHZ984616 VRV983043:VRV984616 WBR983043:WBR984616 WLN983043:WLN984616 WVJ983043:WVJ984616 IO65539:IO67112 SK65539:SK67112 ACG65539:ACG67112 AMC65539:AMC67112 AVY65539:AVY67112 BFU65539:BFU67112 BPQ65539:BPQ67112 BZM65539:BZM67112 CJI65539:CJI67112 CTE65539:CTE67112 DDA65539:DDA67112 DMW65539:DMW67112 DWS65539:DWS67112 EGO65539:EGO67112 EQK65539:EQK67112 FAG65539:FAG67112 FKC65539:FKC67112 FTY65539:FTY67112 GDU65539:GDU67112 GNQ65539:GNQ67112 GXM65539:GXM67112 HHI65539:HHI67112 HRE65539:HRE67112 IBA65539:IBA67112 IKW65539:IKW67112 IUS65539:IUS67112 JEO65539:JEO67112 JOK65539:JOK67112 JYG65539:JYG67112 KIC65539:KIC67112 KRY65539:KRY67112 LBU65539:LBU67112 LLQ65539:LLQ67112 LVM65539:LVM67112 MFI65539:MFI67112 MPE65539:MPE67112 MZA65539:MZA67112 NIW65539:NIW67112 NSS65539:NSS67112 OCO65539:OCO67112 OMK65539:OMK67112 OWG65539:OWG67112 PGC65539:PGC67112 PPY65539:PPY67112 PZU65539:PZU67112 QJQ65539:QJQ67112 QTM65539:QTM67112 RDI65539:RDI67112 RNE65539:RNE67112 RXA65539:RXA67112 SGW65539:SGW67112 SQS65539:SQS67112 TAO65539:TAO67112 TKK65539:TKK67112 TUG65539:TUG67112 UEC65539:UEC67112 UNY65539:UNY67112 UXU65539:UXU67112 VHQ65539:VHQ67112 VRM65539:VRM67112 WBI65539:WBI67112 WLE65539:WLE67112 WVA65539:WVA67112 IO131075:IO132648 SK131075:SK132648 ACG131075:ACG132648 AMC131075:AMC132648 AVY131075:AVY132648 BFU131075:BFU132648 BPQ131075:BPQ132648 BZM131075:BZM132648 CJI131075:CJI132648 CTE131075:CTE132648 DDA131075:DDA132648 DMW131075:DMW132648 DWS131075:DWS132648 EGO131075:EGO132648 EQK131075:EQK132648 FAG131075:FAG132648 FKC131075:FKC132648 FTY131075:FTY132648 GDU131075:GDU132648 GNQ131075:GNQ132648 GXM131075:GXM132648 HHI131075:HHI132648 HRE131075:HRE132648 IBA131075:IBA132648 IKW131075:IKW132648 IUS131075:IUS132648 JEO131075:JEO132648 JOK131075:JOK132648 JYG131075:JYG132648 KIC131075:KIC132648 KRY131075:KRY132648 LBU131075:LBU132648 LLQ131075:LLQ132648 LVM131075:LVM132648 MFI131075:MFI132648 MPE131075:MPE132648 MZA131075:MZA132648 NIW131075:NIW132648 NSS131075:NSS132648 OCO131075:OCO132648 OMK131075:OMK132648 OWG131075:OWG132648 PGC131075:PGC132648 PPY131075:PPY132648 PZU131075:PZU132648 QJQ131075:QJQ132648 QTM131075:QTM132648 RDI131075:RDI132648 RNE131075:RNE132648 RXA131075:RXA132648 SGW131075:SGW132648 SQS131075:SQS132648 TAO131075:TAO132648 TKK131075:TKK132648 TUG131075:TUG132648 UEC131075:UEC132648 UNY131075:UNY132648 UXU131075:UXU132648 VHQ131075:VHQ132648 VRM131075:VRM132648 WBI131075:WBI132648 WLE131075:WLE132648 WVA131075:WVA132648 IO196611:IO198184 SK196611:SK198184 ACG196611:ACG198184 AMC196611:AMC198184 AVY196611:AVY198184 BFU196611:BFU198184 BPQ196611:BPQ198184 BZM196611:BZM198184 CJI196611:CJI198184 CTE196611:CTE198184 DDA196611:DDA198184 DMW196611:DMW198184 DWS196611:DWS198184 EGO196611:EGO198184 EQK196611:EQK198184 FAG196611:FAG198184 FKC196611:FKC198184 FTY196611:FTY198184 GDU196611:GDU198184 GNQ196611:GNQ198184 GXM196611:GXM198184 HHI196611:HHI198184 HRE196611:HRE198184 IBA196611:IBA198184 IKW196611:IKW198184 IUS196611:IUS198184 JEO196611:JEO198184 JOK196611:JOK198184 JYG196611:JYG198184 KIC196611:KIC198184 KRY196611:KRY198184 LBU196611:LBU198184 LLQ196611:LLQ198184 LVM196611:LVM198184 MFI196611:MFI198184 MPE196611:MPE198184 MZA196611:MZA198184 NIW196611:NIW198184 NSS196611:NSS198184 OCO196611:OCO198184 OMK196611:OMK198184 OWG196611:OWG198184 PGC196611:PGC198184 PPY196611:PPY198184 PZU196611:PZU198184 QJQ196611:QJQ198184 QTM196611:QTM198184 RDI196611:RDI198184 RNE196611:RNE198184 RXA196611:RXA198184 SGW196611:SGW198184 SQS196611:SQS198184 TAO196611:TAO198184 TKK196611:TKK198184 TUG196611:TUG198184 UEC196611:UEC198184 UNY196611:UNY198184 UXU196611:UXU198184 VHQ196611:VHQ198184 VRM196611:VRM198184 WBI196611:WBI198184 WLE196611:WLE198184 WVA196611:WVA198184 IO262147:IO263720 SK262147:SK263720 ACG262147:ACG263720 AMC262147:AMC263720 AVY262147:AVY263720 BFU262147:BFU263720 BPQ262147:BPQ263720 BZM262147:BZM263720 CJI262147:CJI263720 CTE262147:CTE263720 DDA262147:DDA263720 DMW262147:DMW263720 DWS262147:DWS263720 EGO262147:EGO263720 EQK262147:EQK263720 FAG262147:FAG263720 FKC262147:FKC263720 FTY262147:FTY263720 GDU262147:GDU263720 GNQ262147:GNQ263720 GXM262147:GXM263720 HHI262147:HHI263720 HRE262147:HRE263720 IBA262147:IBA263720 IKW262147:IKW263720 IUS262147:IUS263720 JEO262147:JEO263720 JOK262147:JOK263720 JYG262147:JYG263720 KIC262147:KIC263720 KRY262147:KRY263720 LBU262147:LBU263720 LLQ262147:LLQ263720 LVM262147:LVM263720 MFI262147:MFI263720 MPE262147:MPE263720 MZA262147:MZA263720 NIW262147:NIW263720 NSS262147:NSS263720 OCO262147:OCO263720 OMK262147:OMK263720 OWG262147:OWG263720 PGC262147:PGC263720 PPY262147:PPY263720 PZU262147:PZU263720 QJQ262147:QJQ263720 QTM262147:QTM263720 RDI262147:RDI263720 RNE262147:RNE263720 RXA262147:RXA263720 SGW262147:SGW263720 SQS262147:SQS263720 TAO262147:TAO263720 TKK262147:TKK263720 TUG262147:TUG263720 UEC262147:UEC263720 UNY262147:UNY263720 UXU262147:UXU263720 VHQ262147:VHQ263720 VRM262147:VRM263720 WBI262147:WBI263720 WLE262147:WLE263720 WVA262147:WVA263720 IO327683:IO329256 SK327683:SK329256 ACG327683:ACG329256 AMC327683:AMC329256 AVY327683:AVY329256 BFU327683:BFU329256 BPQ327683:BPQ329256 BZM327683:BZM329256 CJI327683:CJI329256 CTE327683:CTE329256 DDA327683:DDA329256 DMW327683:DMW329256 DWS327683:DWS329256 EGO327683:EGO329256 EQK327683:EQK329256 FAG327683:FAG329256 FKC327683:FKC329256 FTY327683:FTY329256 GDU327683:GDU329256 GNQ327683:GNQ329256 GXM327683:GXM329256 HHI327683:HHI329256 HRE327683:HRE329256 IBA327683:IBA329256 IKW327683:IKW329256 IUS327683:IUS329256 JEO327683:JEO329256 JOK327683:JOK329256 JYG327683:JYG329256 KIC327683:KIC329256 KRY327683:KRY329256 LBU327683:LBU329256 LLQ327683:LLQ329256 LVM327683:LVM329256 MFI327683:MFI329256 MPE327683:MPE329256 MZA327683:MZA329256 NIW327683:NIW329256 NSS327683:NSS329256 OCO327683:OCO329256 OMK327683:OMK329256 OWG327683:OWG329256 PGC327683:PGC329256 PPY327683:PPY329256 PZU327683:PZU329256 QJQ327683:QJQ329256 QTM327683:QTM329256 RDI327683:RDI329256 RNE327683:RNE329256 RXA327683:RXA329256 SGW327683:SGW329256 SQS327683:SQS329256 TAO327683:TAO329256 TKK327683:TKK329256 TUG327683:TUG329256 UEC327683:UEC329256 UNY327683:UNY329256 UXU327683:UXU329256 VHQ327683:VHQ329256 VRM327683:VRM329256 WBI327683:WBI329256 WLE327683:WLE329256 WVA327683:WVA329256 IO393219:IO394792 SK393219:SK394792 ACG393219:ACG394792 AMC393219:AMC394792 AVY393219:AVY394792 BFU393219:BFU394792 BPQ393219:BPQ394792 BZM393219:BZM394792 CJI393219:CJI394792 CTE393219:CTE394792 DDA393219:DDA394792 DMW393219:DMW394792 DWS393219:DWS394792 EGO393219:EGO394792 EQK393219:EQK394792 FAG393219:FAG394792 FKC393219:FKC394792 FTY393219:FTY394792 GDU393219:GDU394792 GNQ393219:GNQ394792 GXM393219:GXM394792 HHI393219:HHI394792 HRE393219:HRE394792 IBA393219:IBA394792 IKW393219:IKW394792 IUS393219:IUS394792 JEO393219:JEO394792 JOK393219:JOK394792 JYG393219:JYG394792 KIC393219:KIC394792 KRY393219:KRY394792 LBU393219:LBU394792 LLQ393219:LLQ394792 LVM393219:LVM394792 MFI393219:MFI394792 MPE393219:MPE394792 MZA393219:MZA394792 NIW393219:NIW394792 NSS393219:NSS394792 OCO393219:OCO394792 OMK393219:OMK394792 OWG393219:OWG394792 PGC393219:PGC394792 PPY393219:PPY394792 PZU393219:PZU394792 QJQ393219:QJQ394792 QTM393219:QTM394792 RDI393219:RDI394792 RNE393219:RNE394792 RXA393219:RXA394792 SGW393219:SGW394792 SQS393219:SQS394792 TAO393219:TAO394792 TKK393219:TKK394792 TUG393219:TUG394792 UEC393219:UEC394792 UNY393219:UNY394792 UXU393219:UXU394792 VHQ393219:VHQ394792 VRM393219:VRM394792 WBI393219:WBI394792 WLE393219:WLE394792 WVA393219:WVA394792 IO458755:IO460328 SK458755:SK460328 ACG458755:ACG460328 AMC458755:AMC460328 AVY458755:AVY460328 BFU458755:BFU460328 BPQ458755:BPQ460328 BZM458755:BZM460328 CJI458755:CJI460328 CTE458755:CTE460328 DDA458755:DDA460328 DMW458755:DMW460328 DWS458755:DWS460328 EGO458755:EGO460328 EQK458755:EQK460328 FAG458755:FAG460328 FKC458755:FKC460328 FTY458755:FTY460328 GDU458755:GDU460328 GNQ458755:GNQ460328 GXM458755:GXM460328 HHI458755:HHI460328 HRE458755:HRE460328 IBA458755:IBA460328 IKW458755:IKW460328 IUS458755:IUS460328 JEO458755:JEO460328 JOK458755:JOK460328 JYG458755:JYG460328 KIC458755:KIC460328 KRY458755:KRY460328 LBU458755:LBU460328 LLQ458755:LLQ460328 LVM458755:LVM460328 MFI458755:MFI460328 MPE458755:MPE460328 MZA458755:MZA460328 NIW458755:NIW460328 NSS458755:NSS460328 OCO458755:OCO460328 OMK458755:OMK460328 OWG458755:OWG460328 PGC458755:PGC460328 PPY458755:PPY460328 PZU458755:PZU460328 QJQ458755:QJQ460328 QTM458755:QTM460328 RDI458755:RDI460328 RNE458755:RNE460328 RXA458755:RXA460328 SGW458755:SGW460328 SQS458755:SQS460328 TAO458755:TAO460328 TKK458755:TKK460328 TUG458755:TUG460328 UEC458755:UEC460328 UNY458755:UNY460328 UXU458755:UXU460328 VHQ458755:VHQ460328 VRM458755:VRM460328 WBI458755:WBI460328 WLE458755:WLE460328 WVA458755:WVA460328 IO524291:IO525864 SK524291:SK525864 ACG524291:ACG525864 AMC524291:AMC525864 AVY524291:AVY525864 BFU524291:BFU525864 BPQ524291:BPQ525864 BZM524291:BZM525864 CJI524291:CJI525864 CTE524291:CTE525864 DDA524291:DDA525864 DMW524291:DMW525864 DWS524291:DWS525864 EGO524291:EGO525864 EQK524291:EQK525864 FAG524291:FAG525864 FKC524291:FKC525864 FTY524291:FTY525864 GDU524291:GDU525864 GNQ524291:GNQ525864 GXM524291:GXM525864 HHI524291:HHI525864 HRE524291:HRE525864 IBA524291:IBA525864 IKW524291:IKW525864 IUS524291:IUS525864 JEO524291:JEO525864 JOK524291:JOK525864 JYG524291:JYG525864 KIC524291:KIC525864 KRY524291:KRY525864 LBU524291:LBU525864 LLQ524291:LLQ525864 LVM524291:LVM525864 MFI524291:MFI525864 MPE524291:MPE525864 MZA524291:MZA525864 NIW524291:NIW525864 NSS524291:NSS525864 OCO524291:OCO525864 OMK524291:OMK525864 OWG524291:OWG525864 PGC524291:PGC525864 PPY524291:PPY525864 PZU524291:PZU525864 QJQ524291:QJQ525864 QTM524291:QTM525864 RDI524291:RDI525864 RNE524291:RNE525864 RXA524291:RXA525864 SGW524291:SGW525864 SQS524291:SQS525864 TAO524291:TAO525864 TKK524291:TKK525864 TUG524291:TUG525864 UEC524291:UEC525864 UNY524291:UNY525864 UXU524291:UXU525864 VHQ524291:VHQ525864 VRM524291:VRM525864 WBI524291:WBI525864 WLE524291:WLE525864 WVA524291:WVA525864 IO589827:IO591400 SK589827:SK591400 ACG589827:ACG591400 AMC589827:AMC591400 AVY589827:AVY591400 BFU589827:BFU591400 BPQ589827:BPQ591400 BZM589827:BZM591400 CJI589827:CJI591400 CTE589827:CTE591400 DDA589827:DDA591400 DMW589827:DMW591400 DWS589827:DWS591400 EGO589827:EGO591400 EQK589827:EQK591400 FAG589827:FAG591400 FKC589827:FKC591400 FTY589827:FTY591400 GDU589827:GDU591400 GNQ589827:GNQ591400 GXM589827:GXM591400 HHI589827:HHI591400 HRE589827:HRE591400 IBA589827:IBA591400 IKW589827:IKW591400 IUS589827:IUS591400 JEO589827:JEO591400 JOK589827:JOK591400 JYG589827:JYG591400 KIC589827:KIC591400 KRY589827:KRY591400 LBU589827:LBU591400 LLQ589827:LLQ591400 LVM589827:LVM591400 MFI589827:MFI591400 MPE589827:MPE591400 MZA589827:MZA591400 NIW589827:NIW591400 NSS589827:NSS591400 OCO589827:OCO591400 OMK589827:OMK591400 OWG589827:OWG591400 PGC589827:PGC591400 PPY589827:PPY591400 PZU589827:PZU591400 QJQ589827:QJQ591400 QTM589827:QTM591400 RDI589827:RDI591400 RNE589827:RNE591400 RXA589827:RXA591400 SGW589827:SGW591400 SQS589827:SQS591400 TAO589827:TAO591400 TKK589827:TKK591400 TUG589827:TUG591400 UEC589827:UEC591400 UNY589827:UNY591400 UXU589827:UXU591400 VHQ589827:VHQ591400 VRM589827:VRM591400 WBI589827:WBI591400 WLE589827:WLE591400 WVA589827:WVA591400 IO655363:IO656936 SK655363:SK656936 ACG655363:ACG656936 AMC655363:AMC656936 AVY655363:AVY656936 BFU655363:BFU656936 BPQ655363:BPQ656936 BZM655363:BZM656936 CJI655363:CJI656936 CTE655363:CTE656936 DDA655363:DDA656936 DMW655363:DMW656936 DWS655363:DWS656936 EGO655363:EGO656936 EQK655363:EQK656936 FAG655363:FAG656936 FKC655363:FKC656936 FTY655363:FTY656936 GDU655363:GDU656936 GNQ655363:GNQ656936 GXM655363:GXM656936 HHI655363:HHI656936 HRE655363:HRE656936 IBA655363:IBA656936 IKW655363:IKW656936 IUS655363:IUS656936 JEO655363:JEO656936 JOK655363:JOK656936 JYG655363:JYG656936 KIC655363:KIC656936 KRY655363:KRY656936 LBU655363:LBU656936 LLQ655363:LLQ656936 LVM655363:LVM656936 MFI655363:MFI656936 MPE655363:MPE656936 MZA655363:MZA656936 NIW655363:NIW656936 NSS655363:NSS656936 OCO655363:OCO656936 OMK655363:OMK656936 OWG655363:OWG656936 PGC655363:PGC656936 PPY655363:PPY656936 PZU655363:PZU656936 QJQ655363:QJQ656936 QTM655363:QTM656936 RDI655363:RDI656936 RNE655363:RNE656936 RXA655363:RXA656936 SGW655363:SGW656936 SQS655363:SQS656936 TAO655363:TAO656936 TKK655363:TKK656936 TUG655363:TUG656936 UEC655363:UEC656936 UNY655363:UNY656936 UXU655363:UXU656936 VHQ655363:VHQ656936 VRM655363:VRM656936 WBI655363:WBI656936 WLE655363:WLE656936 WVA655363:WVA656936 IO720899:IO722472 SK720899:SK722472 ACG720899:ACG722472 AMC720899:AMC722472 AVY720899:AVY722472 BFU720899:BFU722472 BPQ720899:BPQ722472 BZM720899:BZM722472 CJI720899:CJI722472 CTE720899:CTE722472 DDA720899:DDA722472 DMW720899:DMW722472 DWS720899:DWS722472 EGO720899:EGO722472 EQK720899:EQK722472 FAG720899:FAG722472 FKC720899:FKC722472 FTY720899:FTY722472 GDU720899:GDU722472 GNQ720899:GNQ722472 GXM720899:GXM722472 HHI720899:HHI722472 HRE720899:HRE722472 IBA720899:IBA722472 IKW720899:IKW722472 IUS720899:IUS722472 JEO720899:JEO722472 JOK720899:JOK722472 JYG720899:JYG722472 KIC720899:KIC722472 KRY720899:KRY722472 LBU720899:LBU722472 LLQ720899:LLQ722472 LVM720899:LVM722472 MFI720899:MFI722472 MPE720899:MPE722472 MZA720899:MZA722472 NIW720899:NIW722472 NSS720899:NSS722472 OCO720899:OCO722472 OMK720899:OMK722472 OWG720899:OWG722472 PGC720899:PGC722472 PPY720899:PPY722472 PZU720899:PZU722472 QJQ720899:QJQ722472 QTM720899:QTM722472 RDI720899:RDI722472 RNE720899:RNE722472 RXA720899:RXA722472 SGW720899:SGW722472 SQS720899:SQS722472 TAO720899:TAO722472 TKK720899:TKK722472 TUG720899:TUG722472 UEC720899:UEC722472 UNY720899:UNY722472 UXU720899:UXU722472 VHQ720899:VHQ722472 VRM720899:VRM722472 WBI720899:WBI722472 WLE720899:WLE722472 WVA720899:WVA722472 IO786435:IO788008 SK786435:SK788008 ACG786435:ACG788008 AMC786435:AMC788008 AVY786435:AVY788008 BFU786435:BFU788008 BPQ786435:BPQ788008 BZM786435:BZM788008 CJI786435:CJI788008 CTE786435:CTE788008 DDA786435:DDA788008 DMW786435:DMW788008 DWS786435:DWS788008 EGO786435:EGO788008 EQK786435:EQK788008 FAG786435:FAG788008 FKC786435:FKC788008 FTY786435:FTY788008 GDU786435:GDU788008 GNQ786435:GNQ788008 GXM786435:GXM788008 HHI786435:HHI788008 HRE786435:HRE788008 IBA786435:IBA788008 IKW786435:IKW788008 IUS786435:IUS788008 JEO786435:JEO788008 JOK786435:JOK788008 JYG786435:JYG788008 KIC786435:KIC788008 KRY786435:KRY788008 LBU786435:LBU788008 LLQ786435:LLQ788008 LVM786435:LVM788008 MFI786435:MFI788008 MPE786435:MPE788008 MZA786435:MZA788008 NIW786435:NIW788008 NSS786435:NSS788008 OCO786435:OCO788008 OMK786435:OMK788008 OWG786435:OWG788008 PGC786435:PGC788008 PPY786435:PPY788008 PZU786435:PZU788008 QJQ786435:QJQ788008 QTM786435:QTM788008 RDI786435:RDI788008 RNE786435:RNE788008 RXA786435:RXA788008 SGW786435:SGW788008 SQS786435:SQS788008 TAO786435:TAO788008 TKK786435:TKK788008 TUG786435:TUG788008 UEC786435:UEC788008 UNY786435:UNY788008 UXU786435:UXU788008 VHQ786435:VHQ788008 VRM786435:VRM788008 WBI786435:WBI788008 WLE786435:WLE788008 WVA786435:WVA788008 IO851971:IO853544 SK851971:SK853544 ACG851971:ACG853544 AMC851971:AMC853544 AVY851971:AVY853544 BFU851971:BFU853544 BPQ851971:BPQ853544 BZM851971:BZM853544 CJI851971:CJI853544 CTE851971:CTE853544 DDA851971:DDA853544 DMW851971:DMW853544 DWS851971:DWS853544 EGO851971:EGO853544 EQK851971:EQK853544 FAG851971:FAG853544 FKC851971:FKC853544 FTY851971:FTY853544 GDU851971:GDU853544 GNQ851971:GNQ853544 GXM851971:GXM853544 HHI851971:HHI853544 HRE851971:HRE853544 IBA851971:IBA853544 IKW851971:IKW853544 IUS851971:IUS853544 JEO851971:JEO853544 JOK851971:JOK853544 JYG851971:JYG853544 KIC851971:KIC853544 KRY851971:KRY853544 LBU851971:LBU853544 LLQ851971:LLQ853544 LVM851971:LVM853544 MFI851971:MFI853544 MPE851971:MPE853544 MZA851971:MZA853544 NIW851971:NIW853544 NSS851971:NSS853544 OCO851971:OCO853544 OMK851971:OMK853544 OWG851971:OWG853544 PGC851971:PGC853544 PPY851971:PPY853544 PZU851971:PZU853544 QJQ851971:QJQ853544 QTM851971:QTM853544 RDI851971:RDI853544 RNE851971:RNE853544 RXA851971:RXA853544 SGW851971:SGW853544 SQS851971:SQS853544 TAO851971:TAO853544 TKK851971:TKK853544 TUG851971:TUG853544 UEC851971:UEC853544 UNY851971:UNY853544 UXU851971:UXU853544 VHQ851971:VHQ853544 VRM851971:VRM853544 WBI851971:WBI853544 WLE851971:WLE853544 WVA851971:WVA853544 IO917507:IO919080 SK917507:SK919080 ACG917507:ACG919080 AMC917507:AMC919080 AVY917507:AVY919080 BFU917507:BFU919080 BPQ917507:BPQ919080 BZM917507:BZM919080 CJI917507:CJI919080 CTE917507:CTE919080 DDA917507:DDA919080 DMW917507:DMW919080 DWS917507:DWS919080 EGO917507:EGO919080 EQK917507:EQK919080 FAG917507:FAG919080 FKC917507:FKC919080 FTY917507:FTY919080 GDU917507:GDU919080 GNQ917507:GNQ919080 GXM917507:GXM919080 HHI917507:HHI919080 HRE917507:HRE919080 IBA917507:IBA919080 IKW917507:IKW919080 IUS917507:IUS919080 JEO917507:JEO919080 JOK917507:JOK919080 JYG917507:JYG919080 KIC917507:KIC919080 KRY917507:KRY919080 LBU917507:LBU919080 LLQ917507:LLQ919080 LVM917507:LVM919080 MFI917507:MFI919080 MPE917507:MPE919080 MZA917507:MZA919080 NIW917507:NIW919080 NSS917507:NSS919080 OCO917507:OCO919080 OMK917507:OMK919080 OWG917507:OWG919080 PGC917507:PGC919080 PPY917507:PPY919080 PZU917507:PZU919080 QJQ917507:QJQ919080 QTM917507:QTM919080 RDI917507:RDI919080 RNE917507:RNE919080 RXA917507:RXA919080 SGW917507:SGW919080 SQS917507:SQS919080 TAO917507:TAO919080 TKK917507:TKK919080 TUG917507:TUG919080 UEC917507:UEC919080 UNY917507:UNY919080 UXU917507:UXU919080 VHQ917507:VHQ919080 VRM917507:VRM919080 WBI917507:WBI919080 WLE917507:WLE919080 WVA917507:WVA919080 IO983043:IO984616 SK983043:SK984616 ACG983043:ACG984616 AMC983043:AMC984616 AVY983043:AVY984616 BFU983043:BFU984616 BPQ983043:BPQ984616 BZM983043:BZM984616 CJI983043:CJI984616 CTE983043:CTE984616 DDA983043:DDA984616 DMW983043:DMW984616 DWS983043:DWS984616 EGO983043:EGO984616 EQK983043:EQK984616 FAG983043:FAG984616 FKC983043:FKC984616 FTY983043:FTY984616 GDU983043:GDU984616 GNQ983043:GNQ984616 GXM983043:GXM984616 HHI983043:HHI984616 HRE983043:HRE984616 IBA983043:IBA984616 IKW983043:IKW984616 IUS983043:IUS984616 JEO983043:JEO984616 JOK983043:JOK984616 JYG983043:JYG984616 KIC983043:KIC984616 KRY983043:KRY984616 LBU983043:LBU984616 LLQ983043:LLQ984616 LVM983043:LVM984616 MFI983043:MFI984616 MPE983043:MPE984616 MZA983043:MZA984616 NIW983043:NIW984616 NSS983043:NSS984616 OCO983043:OCO984616 OMK983043:OMK984616 OWG983043:OWG984616 PGC983043:PGC984616 PPY983043:PPY984616 PZU983043:PZU984616 QJQ983043:QJQ984616 QTM983043:QTM984616 RDI983043:RDI984616 RNE983043:RNE984616 RXA983043:RXA984616 SGW983043:SGW984616 SQS983043:SQS984616 TAO983043:TAO984616 TKK983043:TKK984616 TUG983043:TUG984616 UEC983043:UEC984616 UNY983043:UNY984616 UXU983043:UXU984616 VHQ983043:VHQ984616 VRM983043:VRM984616 WBI983043:WBI984616 WLE983043:WLE984616 WUX5:WUX18 WVA19:WVA1576 WLB5:WLB18 WLE19:WLE1576 WBF5:WBF18 WBI19:WBI1576 VRJ5:VRJ18 VRM19:VRM1576 VHN5:VHN18 VHQ19:VHQ1576 UXR5:UXR18 UXU19:UXU1576 UNV5:UNV18 UNY19:UNY1576 UDZ5:UDZ18 UEC19:UEC1576 TUD5:TUD18 TUG19:TUG1576 TKH5:TKH18 TKK19:TKK1576 TAL5:TAL18 TAO19:TAO1576 SQP5:SQP18 SQS19:SQS1576 SGT5:SGT18 SGW19:SGW1576 RWX5:RWX18 RXA19:RXA1576 RNB5:RNB18 RNE19:RNE1576 RDF5:RDF18 RDI19:RDI1576 QTJ5:QTJ18 QTM19:QTM1576 QJN5:QJN18 QJQ19:QJQ1576 PZR5:PZR18 PZU19:PZU1576 PPV5:PPV18 PPY19:PPY1576 PFZ5:PFZ18 PGC19:PGC1576 OWD5:OWD18 OWG19:OWG1576 OMH5:OMH18 OMK19:OMK1576 OCL5:OCL18 OCO19:OCO1576 NSP5:NSP18 NSS19:NSS1576 NIT5:NIT18 NIW19:NIW1576 MYX5:MYX18 MZA19:MZA1576 MPB5:MPB18 MPE19:MPE1576 MFF5:MFF18 MFI19:MFI1576 LVJ5:LVJ18 LVM19:LVM1576 LLN5:LLN18 LLQ19:LLQ1576 LBR5:LBR18 LBU19:LBU1576 KRV5:KRV18 KRY19:KRY1576 KHZ5:KHZ18 KIC19:KIC1576 JYD5:JYD18 JYG19:JYG1576 JOH5:JOH18 JOK19:JOK1576 JEL5:JEL18 JEO19:JEO1576 IUP5:IUP18 IUS19:IUS1576 IKT5:IKT18 IKW19:IKW1576 IAX5:IAX18 IBA19:IBA1576 HRB5:HRB18 HRE19:HRE1576 HHF5:HHF18 HHI19:HHI1576 GXJ5:GXJ18 GXM19:GXM1576 GNN5:GNN18 GNQ19:GNQ1576 GDR5:GDR18 GDU19:GDU1576 FTV5:FTV18 FTY19:FTY1576 FJZ5:FJZ18 FKC19:FKC1576 FAD5:FAD18 FAG19:FAG1576 EQH5:EQH18 EQK19:EQK1576 EGL5:EGL18 EGO19:EGO1576 DWP5:DWP18 DWS19:DWS1576 DMT5:DMT18 DMW19:DMW1576 DCX5:DCX18 DDA19:DDA1576 CTB5:CTB18 CTE19:CTE1576 CJF5:CJF18 CJI19:CJI1576 BZJ5:BZJ18 BZM19:BZM1576 BPN5:BPN18 BPQ19:BPQ1576 BFR5:BFR18 BFU19:BFU1576 AVV5:AVV18 AVY19:AVY1576 ALZ5:ALZ18 AMC19:AMC1576 ACD5:ACD18 ACG19:ACG1576 SH5:SH18 SK19:SK1576 IL5:IL18 IO19:IO1576 WVG5:WVG18 WVJ19:WVJ1576 WLK5:WLK18 WLN19:WLN1576 WBO5:WBO18 WBR19:WBR1576 VRS5:VRS18 VRV19:VRV1576 VHW5:VHW18 VHZ19:VHZ1576 UYA5:UYA18 UYD19:UYD1576 UOE5:UOE18 UOH19:UOH1576 UEI5:UEI18 UEL19:UEL1576 TUM5:TUM18 TUP19:TUP1576 TKQ5:TKQ18 TKT19:TKT1576 TAU5:TAU18 TAX19:TAX1576 SQY5:SQY18 SRB19:SRB1576 SHC5:SHC18 SHF19:SHF1576 RXG5:RXG18 RXJ19:RXJ1576 RNK5:RNK18 RNN19:RNN1576 RDO5:RDO18 RDR19:RDR1576 QTS5:QTS18 QTV19:QTV1576 QJW5:QJW18 QJZ19:QJZ1576 QAA5:QAA18 QAD19:QAD1576 PQE5:PQE18 PQH19:PQH1576 PGI5:PGI18 PGL19:PGL1576 OWM5:OWM18 OWP19:OWP1576 OMQ5:OMQ18 OMT19:OMT1576 OCU5:OCU18 OCX19:OCX1576 NSY5:NSY18 NTB19:NTB1576 NJC5:NJC18 NJF19:NJF1576 MZG5:MZG18 MZJ19:MZJ1576 MPK5:MPK18 MPN19:MPN1576 MFO5:MFO18 MFR19:MFR1576 LVS5:LVS18 LVV19:LVV1576 LLW5:LLW18 LLZ19:LLZ1576 LCA5:LCA18 LCD19:LCD1576 KSE5:KSE18 KSH19:KSH1576 KII5:KII18 KIL19:KIL1576 JYM5:JYM18 JYP19:JYP1576 JOQ5:JOQ18 JOT19:JOT1576 JEU5:JEU18 JEX19:JEX1576 IUY5:IUY18 IVB19:IVB1576 ILC5:ILC18 ILF19:ILF1576 IBG5:IBG18 IBJ19:IBJ1576 HRK5:HRK18 HRN19:HRN1576 HHO5:HHO18 HHR19:HHR1576 GXS5:GXS18 GXV19:GXV1576 GNW5:GNW18 GNZ19:GNZ1576 GEA5:GEA18 GED19:GED1576 FUE5:FUE18 FUH19:FUH1576 FKI5:FKI18 FKL19:FKL1576 FAM5:FAM18 FAP19:FAP1576 EQQ5:EQQ18 EQT19:EQT1576 EGU5:EGU18 EGX19:EGX1576 DWY5:DWY18 DXB19:DXB1576 DNC5:DNC18 DNF19:DNF1576 DDG5:DDG18 DDJ19:DDJ1576 CTK5:CTK18 CTN19:CTN1576 CJO5:CJO18 CJR19:CJR1576 BZS5:BZS18 BZV19:BZV1576 BPW5:BPW18 BPZ19:BPZ1576 BGA5:BGA18 BGD19:BGD1576 AWE5:AWE18 AWH19:AWH1576 AMI5:AMI18 AML19:AML1576 ACM5:ACM18 ACP19:ACP1576 SQ5:SQ18 ST19:ST1576 IU5:IU18 IX19:IX1576" xr:uid="{5CAB97CE-FA1A-4834-ADE6-74613FC7C690}">
      <formula1>Кто</formula1>
    </dataValidation>
  </dataValidations>
  <pageMargins left="0.70866141732283472" right="0.70866141732283472" top="0.74803149606299213" bottom="0.74803149606299213" header="0.31496062992125984" footer="0.31496062992125984"/>
  <pageSetup paperSize="9" scale="95" fitToHeight="0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D9F93-88F9-4EE8-B7E1-7BC79E8F9B14}">
  <sheetPr codeName="Лист36">
    <tabColor rgb="FF92D050"/>
  </sheetPr>
  <dimension ref="A1:N1582"/>
  <sheetViews>
    <sheetView showGridLines="0" zoomScaleNormal="100" workbookViewId="0">
      <selection activeCell="L29" sqref="L29"/>
    </sheetView>
  </sheetViews>
  <sheetFormatPr defaultRowHeight="12.75"/>
  <cols>
    <col min="1" max="1" width="8.7109375" style="55" bestFit="1" customWidth="1"/>
    <col min="2" max="2" width="21.85546875" style="55" bestFit="1" customWidth="1"/>
    <col min="3" max="3" width="11.28515625" style="55" bestFit="1" customWidth="1"/>
    <col min="4" max="4" width="23.42578125" style="55" bestFit="1" customWidth="1"/>
    <col min="5" max="5" width="12.42578125" style="55" bestFit="1" customWidth="1"/>
    <col min="6" max="10" width="9.140625" style="55"/>
    <col min="11" max="11" width="14.5703125" style="55" bestFit="1" customWidth="1"/>
    <col min="12" max="248" width="9.140625" style="55"/>
    <col min="249" max="249" width="5" style="55" customWidth="1"/>
    <col min="250" max="250" width="19.28515625" style="55" customWidth="1"/>
    <col min="251" max="251" width="11.42578125" style="55" customWidth="1"/>
    <col min="252" max="252" width="21.85546875" style="55" customWidth="1"/>
    <col min="253" max="253" width="35.42578125" style="55" customWidth="1"/>
    <col min="254" max="254" width="10.140625" style="55" bestFit="1" customWidth="1"/>
    <col min="255" max="504" width="9.140625" style="55"/>
    <col min="505" max="505" width="5" style="55" customWidth="1"/>
    <col min="506" max="506" width="19.28515625" style="55" customWidth="1"/>
    <col min="507" max="507" width="11.42578125" style="55" customWidth="1"/>
    <col min="508" max="508" width="21.85546875" style="55" customWidth="1"/>
    <col min="509" max="509" width="35.42578125" style="55" customWidth="1"/>
    <col min="510" max="510" width="10.140625" style="55" bestFit="1" customWidth="1"/>
    <col min="511" max="760" width="9.140625" style="55"/>
    <col min="761" max="761" width="5" style="55" customWidth="1"/>
    <col min="762" max="762" width="19.28515625" style="55" customWidth="1"/>
    <col min="763" max="763" width="11.42578125" style="55" customWidth="1"/>
    <col min="764" max="764" width="21.85546875" style="55" customWidth="1"/>
    <col min="765" max="765" width="35.42578125" style="55" customWidth="1"/>
    <col min="766" max="766" width="10.140625" style="55" bestFit="1" customWidth="1"/>
    <col min="767" max="1016" width="9.140625" style="55"/>
    <col min="1017" max="1017" width="5" style="55" customWidth="1"/>
    <col min="1018" max="1018" width="19.28515625" style="55" customWidth="1"/>
    <col min="1019" max="1019" width="11.42578125" style="55" customWidth="1"/>
    <col min="1020" max="1020" width="21.85546875" style="55" customWidth="1"/>
    <col min="1021" max="1021" width="35.42578125" style="55" customWidth="1"/>
    <col min="1022" max="1022" width="10.140625" style="55" bestFit="1" customWidth="1"/>
    <col min="1023" max="1272" width="9.140625" style="55"/>
    <col min="1273" max="1273" width="5" style="55" customWidth="1"/>
    <col min="1274" max="1274" width="19.28515625" style="55" customWidth="1"/>
    <col min="1275" max="1275" width="11.42578125" style="55" customWidth="1"/>
    <col min="1276" max="1276" width="21.85546875" style="55" customWidth="1"/>
    <col min="1277" max="1277" width="35.42578125" style="55" customWidth="1"/>
    <col min="1278" max="1278" width="10.140625" style="55" bestFit="1" customWidth="1"/>
    <col min="1279" max="1528" width="9.140625" style="55"/>
    <col min="1529" max="1529" width="5" style="55" customWidth="1"/>
    <col min="1530" max="1530" width="19.28515625" style="55" customWidth="1"/>
    <col min="1531" max="1531" width="11.42578125" style="55" customWidth="1"/>
    <col min="1532" max="1532" width="21.85546875" style="55" customWidth="1"/>
    <col min="1533" max="1533" width="35.42578125" style="55" customWidth="1"/>
    <col min="1534" max="1534" width="10.140625" style="55" bestFit="1" customWidth="1"/>
    <col min="1535" max="1784" width="9.140625" style="55"/>
    <col min="1785" max="1785" width="5" style="55" customWidth="1"/>
    <col min="1786" max="1786" width="19.28515625" style="55" customWidth="1"/>
    <col min="1787" max="1787" width="11.42578125" style="55" customWidth="1"/>
    <col min="1788" max="1788" width="21.85546875" style="55" customWidth="1"/>
    <col min="1789" max="1789" width="35.42578125" style="55" customWidth="1"/>
    <col min="1790" max="1790" width="10.140625" style="55" bestFit="1" customWidth="1"/>
    <col min="1791" max="2040" width="9.140625" style="55"/>
    <col min="2041" max="2041" width="5" style="55" customWidth="1"/>
    <col min="2042" max="2042" width="19.28515625" style="55" customWidth="1"/>
    <col min="2043" max="2043" width="11.42578125" style="55" customWidth="1"/>
    <col min="2044" max="2044" width="21.85546875" style="55" customWidth="1"/>
    <col min="2045" max="2045" width="35.42578125" style="55" customWidth="1"/>
    <col min="2046" max="2046" width="10.140625" style="55" bestFit="1" customWidth="1"/>
    <col min="2047" max="2296" width="9.140625" style="55"/>
    <col min="2297" max="2297" width="5" style="55" customWidth="1"/>
    <col min="2298" max="2298" width="19.28515625" style="55" customWidth="1"/>
    <col min="2299" max="2299" width="11.42578125" style="55" customWidth="1"/>
    <col min="2300" max="2300" width="21.85546875" style="55" customWidth="1"/>
    <col min="2301" max="2301" width="35.42578125" style="55" customWidth="1"/>
    <col min="2302" max="2302" width="10.140625" style="55" bestFit="1" customWidth="1"/>
    <col min="2303" max="2552" width="9.140625" style="55"/>
    <col min="2553" max="2553" width="5" style="55" customWidth="1"/>
    <col min="2554" max="2554" width="19.28515625" style="55" customWidth="1"/>
    <col min="2555" max="2555" width="11.42578125" style="55" customWidth="1"/>
    <col min="2556" max="2556" width="21.85546875" style="55" customWidth="1"/>
    <col min="2557" max="2557" width="35.42578125" style="55" customWidth="1"/>
    <col min="2558" max="2558" width="10.140625" style="55" bestFit="1" customWidth="1"/>
    <col min="2559" max="2808" width="9.140625" style="55"/>
    <col min="2809" max="2809" width="5" style="55" customWidth="1"/>
    <col min="2810" max="2810" width="19.28515625" style="55" customWidth="1"/>
    <col min="2811" max="2811" width="11.42578125" style="55" customWidth="1"/>
    <col min="2812" max="2812" width="21.85546875" style="55" customWidth="1"/>
    <col min="2813" max="2813" width="35.42578125" style="55" customWidth="1"/>
    <col min="2814" max="2814" width="10.140625" style="55" bestFit="1" customWidth="1"/>
    <col min="2815" max="3064" width="9.140625" style="55"/>
    <col min="3065" max="3065" width="5" style="55" customWidth="1"/>
    <col min="3066" max="3066" width="19.28515625" style="55" customWidth="1"/>
    <col min="3067" max="3067" width="11.42578125" style="55" customWidth="1"/>
    <col min="3068" max="3068" width="21.85546875" style="55" customWidth="1"/>
    <col min="3069" max="3069" width="35.42578125" style="55" customWidth="1"/>
    <col min="3070" max="3070" width="10.140625" style="55" bestFit="1" customWidth="1"/>
    <col min="3071" max="3320" width="9.140625" style="55"/>
    <col min="3321" max="3321" width="5" style="55" customWidth="1"/>
    <col min="3322" max="3322" width="19.28515625" style="55" customWidth="1"/>
    <col min="3323" max="3323" width="11.42578125" style="55" customWidth="1"/>
    <col min="3324" max="3324" width="21.85546875" style="55" customWidth="1"/>
    <col min="3325" max="3325" width="35.42578125" style="55" customWidth="1"/>
    <col min="3326" max="3326" width="10.140625" style="55" bestFit="1" customWidth="1"/>
    <col min="3327" max="3576" width="9.140625" style="55"/>
    <col min="3577" max="3577" width="5" style="55" customWidth="1"/>
    <col min="3578" max="3578" width="19.28515625" style="55" customWidth="1"/>
    <col min="3579" max="3579" width="11.42578125" style="55" customWidth="1"/>
    <col min="3580" max="3580" width="21.85546875" style="55" customWidth="1"/>
    <col min="3581" max="3581" width="35.42578125" style="55" customWidth="1"/>
    <col min="3582" max="3582" width="10.140625" style="55" bestFit="1" customWidth="1"/>
    <col min="3583" max="3832" width="9.140625" style="55"/>
    <col min="3833" max="3833" width="5" style="55" customWidth="1"/>
    <col min="3834" max="3834" width="19.28515625" style="55" customWidth="1"/>
    <col min="3835" max="3835" width="11.42578125" style="55" customWidth="1"/>
    <col min="3836" max="3836" width="21.85546875" style="55" customWidth="1"/>
    <col min="3837" max="3837" width="35.42578125" style="55" customWidth="1"/>
    <col min="3838" max="3838" width="10.140625" style="55" bestFit="1" customWidth="1"/>
    <col min="3839" max="4088" width="9.140625" style="55"/>
    <col min="4089" max="4089" width="5" style="55" customWidth="1"/>
    <col min="4090" max="4090" width="19.28515625" style="55" customWidth="1"/>
    <col min="4091" max="4091" width="11.42578125" style="55" customWidth="1"/>
    <col min="4092" max="4092" width="21.85546875" style="55" customWidth="1"/>
    <col min="4093" max="4093" width="35.42578125" style="55" customWidth="1"/>
    <col min="4094" max="4094" width="10.140625" style="55" bestFit="1" customWidth="1"/>
    <col min="4095" max="4344" width="9.140625" style="55"/>
    <col min="4345" max="4345" width="5" style="55" customWidth="1"/>
    <col min="4346" max="4346" width="19.28515625" style="55" customWidth="1"/>
    <col min="4347" max="4347" width="11.42578125" style="55" customWidth="1"/>
    <col min="4348" max="4348" width="21.85546875" style="55" customWidth="1"/>
    <col min="4349" max="4349" width="35.42578125" style="55" customWidth="1"/>
    <col min="4350" max="4350" width="10.140625" style="55" bestFit="1" customWidth="1"/>
    <col min="4351" max="4600" width="9.140625" style="55"/>
    <col min="4601" max="4601" width="5" style="55" customWidth="1"/>
    <col min="4602" max="4602" width="19.28515625" style="55" customWidth="1"/>
    <col min="4603" max="4603" width="11.42578125" style="55" customWidth="1"/>
    <col min="4604" max="4604" width="21.85546875" style="55" customWidth="1"/>
    <col min="4605" max="4605" width="35.42578125" style="55" customWidth="1"/>
    <col min="4606" max="4606" width="10.140625" style="55" bestFit="1" customWidth="1"/>
    <col min="4607" max="4856" width="9.140625" style="55"/>
    <col min="4857" max="4857" width="5" style="55" customWidth="1"/>
    <col min="4858" max="4858" width="19.28515625" style="55" customWidth="1"/>
    <col min="4859" max="4859" width="11.42578125" style="55" customWidth="1"/>
    <col min="4860" max="4860" width="21.85546875" style="55" customWidth="1"/>
    <col min="4861" max="4861" width="35.42578125" style="55" customWidth="1"/>
    <col min="4862" max="4862" width="10.140625" style="55" bestFit="1" customWidth="1"/>
    <col min="4863" max="5112" width="9.140625" style="55"/>
    <col min="5113" max="5113" width="5" style="55" customWidth="1"/>
    <col min="5114" max="5114" width="19.28515625" style="55" customWidth="1"/>
    <col min="5115" max="5115" width="11.42578125" style="55" customWidth="1"/>
    <col min="5116" max="5116" width="21.85546875" style="55" customWidth="1"/>
    <col min="5117" max="5117" width="35.42578125" style="55" customWidth="1"/>
    <col min="5118" max="5118" width="10.140625" style="55" bestFit="1" customWidth="1"/>
    <col min="5119" max="5368" width="9.140625" style="55"/>
    <col min="5369" max="5369" width="5" style="55" customWidth="1"/>
    <col min="5370" max="5370" width="19.28515625" style="55" customWidth="1"/>
    <col min="5371" max="5371" width="11.42578125" style="55" customWidth="1"/>
    <col min="5372" max="5372" width="21.85546875" style="55" customWidth="1"/>
    <col min="5373" max="5373" width="35.42578125" style="55" customWidth="1"/>
    <col min="5374" max="5374" width="10.140625" style="55" bestFit="1" customWidth="1"/>
    <col min="5375" max="5624" width="9.140625" style="55"/>
    <col min="5625" max="5625" width="5" style="55" customWidth="1"/>
    <col min="5626" max="5626" width="19.28515625" style="55" customWidth="1"/>
    <col min="5627" max="5627" width="11.42578125" style="55" customWidth="1"/>
    <col min="5628" max="5628" width="21.85546875" style="55" customWidth="1"/>
    <col min="5629" max="5629" width="35.42578125" style="55" customWidth="1"/>
    <col min="5630" max="5630" width="10.140625" style="55" bestFit="1" customWidth="1"/>
    <col min="5631" max="5880" width="9.140625" style="55"/>
    <col min="5881" max="5881" width="5" style="55" customWidth="1"/>
    <col min="5882" max="5882" width="19.28515625" style="55" customWidth="1"/>
    <col min="5883" max="5883" width="11.42578125" style="55" customWidth="1"/>
    <col min="5884" max="5884" width="21.85546875" style="55" customWidth="1"/>
    <col min="5885" max="5885" width="35.42578125" style="55" customWidth="1"/>
    <col min="5886" max="5886" width="10.140625" style="55" bestFit="1" customWidth="1"/>
    <col min="5887" max="6136" width="9.140625" style="55"/>
    <col min="6137" max="6137" width="5" style="55" customWidth="1"/>
    <col min="6138" max="6138" width="19.28515625" style="55" customWidth="1"/>
    <col min="6139" max="6139" width="11.42578125" style="55" customWidth="1"/>
    <col min="6140" max="6140" width="21.85546875" style="55" customWidth="1"/>
    <col min="6141" max="6141" width="35.42578125" style="55" customWidth="1"/>
    <col min="6142" max="6142" width="10.140625" style="55" bestFit="1" customWidth="1"/>
    <col min="6143" max="6392" width="9.140625" style="55"/>
    <col min="6393" max="6393" width="5" style="55" customWidth="1"/>
    <col min="6394" max="6394" width="19.28515625" style="55" customWidth="1"/>
    <col min="6395" max="6395" width="11.42578125" style="55" customWidth="1"/>
    <col min="6396" max="6396" width="21.85546875" style="55" customWidth="1"/>
    <col min="6397" max="6397" width="35.42578125" style="55" customWidth="1"/>
    <col min="6398" max="6398" width="10.140625" style="55" bestFit="1" customWidth="1"/>
    <col min="6399" max="6648" width="9.140625" style="55"/>
    <col min="6649" max="6649" width="5" style="55" customWidth="1"/>
    <col min="6650" max="6650" width="19.28515625" style="55" customWidth="1"/>
    <col min="6651" max="6651" width="11.42578125" style="55" customWidth="1"/>
    <col min="6652" max="6652" width="21.85546875" style="55" customWidth="1"/>
    <col min="6653" max="6653" width="35.42578125" style="55" customWidth="1"/>
    <col min="6654" max="6654" width="10.140625" style="55" bestFit="1" customWidth="1"/>
    <col min="6655" max="6904" width="9.140625" style="55"/>
    <col min="6905" max="6905" width="5" style="55" customWidth="1"/>
    <col min="6906" max="6906" width="19.28515625" style="55" customWidth="1"/>
    <col min="6907" max="6907" width="11.42578125" style="55" customWidth="1"/>
    <col min="6908" max="6908" width="21.85546875" style="55" customWidth="1"/>
    <col min="6909" max="6909" width="35.42578125" style="55" customWidth="1"/>
    <col min="6910" max="6910" width="10.140625" style="55" bestFit="1" customWidth="1"/>
    <col min="6911" max="7160" width="9.140625" style="55"/>
    <col min="7161" max="7161" width="5" style="55" customWidth="1"/>
    <col min="7162" max="7162" width="19.28515625" style="55" customWidth="1"/>
    <col min="7163" max="7163" width="11.42578125" style="55" customWidth="1"/>
    <col min="7164" max="7164" width="21.85546875" style="55" customWidth="1"/>
    <col min="7165" max="7165" width="35.42578125" style="55" customWidth="1"/>
    <col min="7166" max="7166" width="10.140625" style="55" bestFit="1" customWidth="1"/>
    <col min="7167" max="7416" width="9.140625" style="55"/>
    <col min="7417" max="7417" width="5" style="55" customWidth="1"/>
    <col min="7418" max="7418" width="19.28515625" style="55" customWidth="1"/>
    <col min="7419" max="7419" width="11.42578125" style="55" customWidth="1"/>
    <col min="7420" max="7420" width="21.85546875" style="55" customWidth="1"/>
    <col min="7421" max="7421" width="35.42578125" style="55" customWidth="1"/>
    <col min="7422" max="7422" width="10.140625" style="55" bestFit="1" customWidth="1"/>
    <col min="7423" max="7672" width="9.140625" style="55"/>
    <col min="7673" max="7673" width="5" style="55" customWidth="1"/>
    <col min="7674" max="7674" width="19.28515625" style="55" customWidth="1"/>
    <col min="7675" max="7675" width="11.42578125" style="55" customWidth="1"/>
    <col min="7676" max="7676" width="21.85546875" style="55" customWidth="1"/>
    <col min="7677" max="7677" width="35.42578125" style="55" customWidth="1"/>
    <col min="7678" max="7678" width="10.140625" style="55" bestFit="1" customWidth="1"/>
    <col min="7679" max="7928" width="9.140625" style="55"/>
    <col min="7929" max="7929" width="5" style="55" customWidth="1"/>
    <col min="7930" max="7930" width="19.28515625" style="55" customWidth="1"/>
    <col min="7931" max="7931" width="11.42578125" style="55" customWidth="1"/>
    <col min="7932" max="7932" width="21.85546875" style="55" customWidth="1"/>
    <col min="7933" max="7933" width="35.42578125" style="55" customWidth="1"/>
    <col min="7934" max="7934" width="10.140625" style="55" bestFit="1" customWidth="1"/>
    <col min="7935" max="8184" width="9.140625" style="55"/>
    <col min="8185" max="8185" width="5" style="55" customWidth="1"/>
    <col min="8186" max="8186" width="19.28515625" style="55" customWidth="1"/>
    <col min="8187" max="8187" width="11.42578125" style="55" customWidth="1"/>
    <col min="8188" max="8188" width="21.85546875" style="55" customWidth="1"/>
    <col min="8189" max="8189" width="35.42578125" style="55" customWidth="1"/>
    <col min="8190" max="8190" width="10.140625" style="55" bestFit="1" customWidth="1"/>
    <col min="8191" max="8440" width="9.140625" style="55"/>
    <col min="8441" max="8441" width="5" style="55" customWidth="1"/>
    <col min="8442" max="8442" width="19.28515625" style="55" customWidth="1"/>
    <col min="8443" max="8443" width="11.42578125" style="55" customWidth="1"/>
    <col min="8444" max="8444" width="21.85546875" style="55" customWidth="1"/>
    <col min="8445" max="8445" width="35.42578125" style="55" customWidth="1"/>
    <col min="8446" max="8446" width="10.140625" style="55" bestFit="1" customWidth="1"/>
    <col min="8447" max="8696" width="9.140625" style="55"/>
    <col min="8697" max="8697" width="5" style="55" customWidth="1"/>
    <col min="8698" max="8698" width="19.28515625" style="55" customWidth="1"/>
    <col min="8699" max="8699" width="11.42578125" style="55" customWidth="1"/>
    <col min="8700" max="8700" width="21.85546875" style="55" customWidth="1"/>
    <col min="8701" max="8701" width="35.42578125" style="55" customWidth="1"/>
    <col min="8702" max="8702" width="10.140625" style="55" bestFit="1" customWidth="1"/>
    <col min="8703" max="8952" width="9.140625" style="55"/>
    <col min="8953" max="8953" width="5" style="55" customWidth="1"/>
    <col min="8954" max="8954" width="19.28515625" style="55" customWidth="1"/>
    <col min="8955" max="8955" width="11.42578125" style="55" customWidth="1"/>
    <col min="8956" max="8956" width="21.85546875" style="55" customWidth="1"/>
    <col min="8957" max="8957" width="35.42578125" style="55" customWidth="1"/>
    <col min="8958" max="8958" width="10.140625" style="55" bestFit="1" customWidth="1"/>
    <col min="8959" max="9208" width="9.140625" style="55"/>
    <col min="9209" max="9209" width="5" style="55" customWidth="1"/>
    <col min="9210" max="9210" width="19.28515625" style="55" customWidth="1"/>
    <col min="9211" max="9211" width="11.42578125" style="55" customWidth="1"/>
    <col min="9212" max="9212" width="21.85546875" style="55" customWidth="1"/>
    <col min="9213" max="9213" width="35.42578125" style="55" customWidth="1"/>
    <col min="9214" max="9214" width="10.140625" style="55" bestFit="1" customWidth="1"/>
    <col min="9215" max="9464" width="9.140625" style="55"/>
    <col min="9465" max="9465" width="5" style="55" customWidth="1"/>
    <col min="9466" max="9466" width="19.28515625" style="55" customWidth="1"/>
    <col min="9467" max="9467" width="11.42578125" style="55" customWidth="1"/>
    <col min="9468" max="9468" width="21.85546875" style="55" customWidth="1"/>
    <col min="9469" max="9469" width="35.42578125" style="55" customWidth="1"/>
    <col min="9470" max="9470" width="10.140625" style="55" bestFit="1" customWidth="1"/>
    <col min="9471" max="9720" width="9.140625" style="55"/>
    <col min="9721" max="9721" width="5" style="55" customWidth="1"/>
    <col min="9722" max="9722" width="19.28515625" style="55" customWidth="1"/>
    <col min="9723" max="9723" width="11.42578125" style="55" customWidth="1"/>
    <col min="9724" max="9724" width="21.85546875" style="55" customWidth="1"/>
    <col min="9725" max="9725" width="35.42578125" style="55" customWidth="1"/>
    <col min="9726" max="9726" width="10.140625" style="55" bestFit="1" customWidth="1"/>
    <col min="9727" max="9976" width="9.140625" style="55"/>
    <col min="9977" max="9977" width="5" style="55" customWidth="1"/>
    <col min="9978" max="9978" width="19.28515625" style="55" customWidth="1"/>
    <col min="9979" max="9979" width="11.42578125" style="55" customWidth="1"/>
    <col min="9980" max="9980" width="21.85546875" style="55" customWidth="1"/>
    <col min="9981" max="9981" width="35.42578125" style="55" customWidth="1"/>
    <col min="9982" max="9982" width="10.140625" style="55" bestFit="1" customWidth="1"/>
    <col min="9983" max="10232" width="9.140625" style="55"/>
    <col min="10233" max="10233" width="5" style="55" customWidth="1"/>
    <col min="10234" max="10234" width="19.28515625" style="55" customWidth="1"/>
    <col min="10235" max="10235" width="11.42578125" style="55" customWidth="1"/>
    <col min="10236" max="10236" width="21.85546875" style="55" customWidth="1"/>
    <col min="10237" max="10237" width="35.42578125" style="55" customWidth="1"/>
    <col min="10238" max="10238" width="10.140625" style="55" bestFit="1" customWidth="1"/>
    <col min="10239" max="10488" width="9.140625" style="55"/>
    <col min="10489" max="10489" width="5" style="55" customWidth="1"/>
    <col min="10490" max="10490" width="19.28515625" style="55" customWidth="1"/>
    <col min="10491" max="10491" width="11.42578125" style="55" customWidth="1"/>
    <col min="10492" max="10492" width="21.85546875" style="55" customWidth="1"/>
    <col min="10493" max="10493" width="35.42578125" style="55" customWidth="1"/>
    <col min="10494" max="10494" width="10.140625" style="55" bestFit="1" customWidth="1"/>
    <col min="10495" max="10744" width="9.140625" style="55"/>
    <col min="10745" max="10745" width="5" style="55" customWidth="1"/>
    <col min="10746" max="10746" width="19.28515625" style="55" customWidth="1"/>
    <col min="10747" max="10747" width="11.42578125" style="55" customWidth="1"/>
    <col min="10748" max="10748" width="21.85546875" style="55" customWidth="1"/>
    <col min="10749" max="10749" width="35.42578125" style="55" customWidth="1"/>
    <col min="10750" max="10750" width="10.140625" style="55" bestFit="1" customWidth="1"/>
    <col min="10751" max="11000" width="9.140625" style="55"/>
    <col min="11001" max="11001" width="5" style="55" customWidth="1"/>
    <col min="11002" max="11002" width="19.28515625" style="55" customWidth="1"/>
    <col min="11003" max="11003" width="11.42578125" style="55" customWidth="1"/>
    <col min="11004" max="11004" width="21.85546875" style="55" customWidth="1"/>
    <col min="11005" max="11005" width="35.42578125" style="55" customWidth="1"/>
    <col min="11006" max="11006" width="10.140625" style="55" bestFit="1" customWidth="1"/>
    <col min="11007" max="11256" width="9.140625" style="55"/>
    <col min="11257" max="11257" width="5" style="55" customWidth="1"/>
    <col min="11258" max="11258" width="19.28515625" style="55" customWidth="1"/>
    <col min="11259" max="11259" width="11.42578125" style="55" customWidth="1"/>
    <col min="11260" max="11260" width="21.85546875" style="55" customWidth="1"/>
    <col min="11261" max="11261" width="35.42578125" style="55" customWidth="1"/>
    <col min="11262" max="11262" width="10.140625" style="55" bestFit="1" customWidth="1"/>
    <col min="11263" max="11512" width="9.140625" style="55"/>
    <col min="11513" max="11513" width="5" style="55" customWidth="1"/>
    <col min="11514" max="11514" width="19.28515625" style="55" customWidth="1"/>
    <col min="11515" max="11515" width="11.42578125" style="55" customWidth="1"/>
    <col min="11516" max="11516" width="21.85546875" style="55" customWidth="1"/>
    <col min="11517" max="11517" width="35.42578125" style="55" customWidth="1"/>
    <col min="11518" max="11518" width="10.140625" style="55" bestFit="1" customWidth="1"/>
    <col min="11519" max="11768" width="9.140625" style="55"/>
    <col min="11769" max="11769" width="5" style="55" customWidth="1"/>
    <col min="11770" max="11770" width="19.28515625" style="55" customWidth="1"/>
    <col min="11771" max="11771" width="11.42578125" style="55" customWidth="1"/>
    <col min="11772" max="11772" width="21.85546875" style="55" customWidth="1"/>
    <col min="11773" max="11773" width="35.42578125" style="55" customWidth="1"/>
    <col min="11774" max="11774" width="10.140625" style="55" bestFit="1" customWidth="1"/>
    <col min="11775" max="12024" width="9.140625" style="55"/>
    <col min="12025" max="12025" width="5" style="55" customWidth="1"/>
    <col min="12026" max="12026" width="19.28515625" style="55" customWidth="1"/>
    <col min="12027" max="12027" width="11.42578125" style="55" customWidth="1"/>
    <col min="12028" max="12028" width="21.85546875" style="55" customWidth="1"/>
    <col min="12029" max="12029" width="35.42578125" style="55" customWidth="1"/>
    <col min="12030" max="12030" width="10.140625" style="55" bestFit="1" customWidth="1"/>
    <col min="12031" max="12280" width="9.140625" style="55"/>
    <col min="12281" max="12281" width="5" style="55" customWidth="1"/>
    <col min="12282" max="12282" width="19.28515625" style="55" customWidth="1"/>
    <col min="12283" max="12283" width="11.42578125" style="55" customWidth="1"/>
    <col min="12284" max="12284" width="21.85546875" style="55" customWidth="1"/>
    <col min="12285" max="12285" width="35.42578125" style="55" customWidth="1"/>
    <col min="12286" max="12286" width="10.140625" style="55" bestFit="1" customWidth="1"/>
    <col min="12287" max="12536" width="9.140625" style="55"/>
    <col min="12537" max="12537" width="5" style="55" customWidth="1"/>
    <col min="12538" max="12538" width="19.28515625" style="55" customWidth="1"/>
    <col min="12539" max="12539" width="11.42578125" style="55" customWidth="1"/>
    <col min="12540" max="12540" width="21.85546875" style="55" customWidth="1"/>
    <col min="12541" max="12541" width="35.42578125" style="55" customWidth="1"/>
    <col min="12542" max="12542" width="10.140625" style="55" bestFit="1" customWidth="1"/>
    <col min="12543" max="12792" width="9.140625" style="55"/>
    <col min="12793" max="12793" width="5" style="55" customWidth="1"/>
    <col min="12794" max="12794" width="19.28515625" style="55" customWidth="1"/>
    <col min="12795" max="12795" width="11.42578125" style="55" customWidth="1"/>
    <col min="12796" max="12796" width="21.85546875" style="55" customWidth="1"/>
    <col min="12797" max="12797" width="35.42578125" style="55" customWidth="1"/>
    <col min="12798" max="12798" width="10.140625" style="55" bestFit="1" customWidth="1"/>
    <col min="12799" max="13048" width="9.140625" style="55"/>
    <col min="13049" max="13049" width="5" style="55" customWidth="1"/>
    <col min="13050" max="13050" width="19.28515625" style="55" customWidth="1"/>
    <col min="13051" max="13051" width="11.42578125" style="55" customWidth="1"/>
    <col min="13052" max="13052" width="21.85546875" style="55" customWidth="1"/>
    <col min="13053" max="13053" width="35.42578125" style="55" customWidth="1"/>
    <col min="13054" max="13054" width="10.140625" style="55" bestFit="1" customWidth="1"/>
    <col min="13055" max="13304" width="9.140625" style="55"/>
    <col min="13305" max="13305" width="5" style="55" customWidth="1"/>
    <col min="13306" max="13306" width="19.28515625" style="55" customWidth="1"/>
    <col min="13307" max="13307" width="11.42578125" style="55" customWidth="1"/>
    <col min="13308" max="13308" width="21.85546875" style="55" customWidth="1"/>
    <col min="13309" max="13309" width="35.42578125" style="55" customWidth="1"/>
    <col min="13310" max="13310" width="10.140625" style="55" bestFit="1" customWidth="1"/>
    <col min="13311" max="13560" width="9.140625" style="55"/>
    <col min="13561" max="13561" width="5" style="55" customWidth="1"/>
    <col min="13562" max="13562" width="19.28515625" style="55" customWidth="1"/>
    <col min="13563" max="13563" width="11.42578125" style="55" customWidth="1"/>
    <col min="13564" max="13564" width="21.85546875" style="55" customWidth="1"/>
    <col min="13565" max="13565" width="35.42578125" style="55" customWidth="1"/>
    <col min="13566" max="13566" width="10.140625" style="55" bestFit="1" customWidth="1"/>
    <col min="13567" max="13816" width="9.140625" style="55"/>
    <col min="13817" max="13817" width="5" style="55" customWidth="1"/>
    <col min="13818" max="13818" width="19.28515625" style="55" customWidth="1"/>
    <col min="13819" max="13819" width="11.42578125" style="55" customWidth="1"/>
    <col min="13820" max="13820" width="21.85546875" style="55" customWidth="1"/>
    <col min="13821" max="13821" width="35.42578125" style="55" customWidth="1"/>
    <col min="13822" max="13822" width="10.140625" style="55" bestFit="1" customWidth="1"/>
    <col min="13823" max="14072" width="9.140625" style="55"/>
    <col min="14073" max="14073" width="5" style="55" customWidth="1"/>
    <col min="14074" max="14074" width="19.28515625" style="55" customWidth="1"/>
    <col min="14075" max="14075" width="11.42578125" style="55" customWidth="1"/>
    <col min="14076" max="14076" width="21.85546875" style="55" customWidth="1"/>
    <col min="14077" max="14077" width="35.42578125" style="55" customWidth="1"/>
    <col min="14078" max="14078" width="10.140625" style="55" bestFit="1" customWidth="1"/>
    <col min="14079" max="14328" width="9.140625" style="55"/>
    <col min="14329" max="14329" width="5" style="55" customWidth="1"/>
    <col min="14330" max="14330" width="19.28515625" style="55" customWidth="1"/>
    <col min="14331" max="14331" width="11.42578125" style="55" customWidth="1"/>
    <col min="14332" max="14332" width="21.85546875" style="55" customWidth="1"/>
    <col min="14333" max="14333" width="35.42578125" style="55" customWidth="1"/>
    <col min="14334" max="14334" width="10.140625" style="55" bestFit="1" customWidth="1"/>
    <col min="14335" max="14584" width="9.140625" style="55"/>
    <col min="14585" max="14585" width="5" style="55" customWidth="1"/>
    <col min="14586" max="14586" width="19.28515625" style="55" customWidth="1"/>
    <col min="14587" max="14587" width="11.42578125" style="55" customWidth="1"/>
    <col min="14588" max="14588" width="21.85546875" style="55" customWidth="1"/>
    <col min="14589" max="14589" width="35.42578125" style="55" customWidth="1"/>
    <col min="14590" max="14590" width="10.140625" style="55" bestFit="1" customWidth="1"/>
    <col min="14591" max="14840" width="9.140625" style="55"/>
    <col min="14841" max="14841" width="5" style="55" customWidth="1"/>
    <col min="14842" max="14842" width="19.28515625" style="55" customWidth="1"/>
    <col min="14843" max="14843" width="11.42578125" style="55" customWidth="1"/>
    <col min="14844" max="14844" width="21.85546875" style="55" customWidth="1"/>
    <col min="14845" max="14845" width="35.42578125" style="55" customWidth="1"/>
    <col min="14846" max="14846" width="10.140625" style="55" bestFit="1" customWidth="1"/>
    <col min="14847" max="15096" width="9.140625" style="55"/>
    <col min="15097" max="15097" width="5" style="55" customWidth="1"/>
    <col min="15098" max="15098" width="19.28515625" style="55" customWidth="1"/>
    <col min="15099" max="15099" width="11.42578125" style="55" customWidth="1"/>
    <col min="15100" max="15100" width="21.85546875" style="55" customWidth="1"/>
    <col min="15101" max="15101" width="35.42578125" style="55" customWidth="1"/>
    <col min="15102" max="15102" width="10.140625" style="55" bestFit="1" customWidth="1"/>
    <col min="15103" max="15352" width="9.140625" style="55"/>
    <col min="15353" max="15353" width="5" style="55" customWidth="1"/>
    <col min="15354" max="15354" width="19.28515625" style="55" customWidth="1"/>
    <col min="15355" max="15355" width="11.42578125" style="55" customWidth="1"/>
    <col min="15356" max="15356" width="21.85546875" style="55" customWidth="1"/>
    <col min="15357" max="15357" width="35.42578125" style="55" customWidth="1"/>
    <col min="15358" max="15358" width="10.140625" style="55" bestFit="1" customWidth="1"/>
    <col min="15359" max="15608" width="9.140625" style="55"/>
    <col min="15609" max="15609" width="5" style="55" customWidth="1"/>
    <col min="15610" max="15610" width="19.28515625" style="55" customWidth="1"/>
    <col min="15611" max="15611" width="11.42578125" style="55" customWidth="1"/>
    <col min="15612" max="15612" width="21.85546875" style="55" customWidth="1"/>
    <col min="15613" max="15613" width="35.42578125" style="55" customWidth="1"/>
    <col min="15614" max="15614" width="10.140625" style="55" bestFit="1" customWidth="1"/>
    <col min="15615" max="15864" width="9.140625" style="55"/>
    <col min="15865" max="15865" width="5" style="55" customWidth="1"/>
    <col min="15866" max="15866" width="19.28515625" style="55" customWidth="1"/>
    <col min="15867" max="15867" width="11.42578125" style="55" customWidth="1"/>
    <col min="15868" max="15868" width="21.85546875" style="55" customWidth="1"/>
    <col min="15869" max="15869" width="35.42578125" style="55" customWidth="1"/>
    <col min="15870" max="15870" width="10.140625" style="55" bestFit="1" customWidth="1"/>
    <col min="15871" max="16120" width="9.140625" style="55"/>
    <col min="16121" max="16121" width="5" style="55" customWidth="1"/>
    <col min="16122" max="16122" width="19.28515625" style="55" customWidth="1"/>
    <col min="16123" max="16123" width="11.42578125" style="55" customWidth="1"/>
    <col min="16124" max="16124" width="21.85546875" style="55" customWidth="1"/>
    <col min="16125" max="16125" width="35.42578125" style="55" customWidth="1"/>
    <col min="16126" max="16126" width="10.140625" style="55" bestFit="1" customWidth="1"/>
    <col min="16127" max="16384" width="9.140625" style="55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720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">
      <c r="A4" s="52" t="s">
        <v>354</v>
      </c>
      <c r="B4" s="52" t="s">
        <v>234</v>
      </c>
      <c r="C4" s="52" t="s">
        <v>0</v>
      </c>
      <c r="D4" s="52" t="s">
        <v>235</v>
      </c>
      <c r="E4" s="52" t="s">
        <v>236</v>
      </c>
    </row>
    <row r="5" spans="1:14" ht="14.25">
      <c r="A5" s="54">
        <f>MONTH(C5)</f>
        <v>1</v>
      </c>
      <c r="B5" s="54" t="s">
        <v>237</v>
      </c>
      <c r="C5" s="53">
        <v>39814</v>
      </c>
      <c r="D5" s="54" t="s">
        <v>238</v>
      </c>
      <c r="E5" s="54">
        <v>800</v>
      </c>
    </row>
    <row r="6" spans="1:14" ht="14.25">
      <c r="A6" s="54">
        <f>MONTH(C6)</f>
        <v>1</v>
      </c>
      <c r="B6" s="54" t="s">
        <v>239</v>
      </c>
      <c r="C6" s="53">
        <v>39814</v>
      </c>
      <c r="D6" s="54" t="s">
        <v>240</v>
      </c>
      <c r="E6" s="54">
        <v>68</v>
      </c>
    </row>
    <row r="7" spans="1:14" ht="14.25">
      <c r="A7" s="54">
        <f t="shared" ref="A7:A70" si="0">MONTH(C7)</f>
        <v>1</v>
      </c>
      <c r="B7" s="54" t="s">
        <v>239</v>
      </c>
      <c r="C7" s="53">
        <v>39814</v>
      </c>
      <c r="D7" s="54" t="s">
        <v>240</v>
      </c>
      <c r="E7" s="54">
        <v>17</v>
      </c>
    </row>
    <row r="8" spans="1:14" ht="14.25">
      <c r="A8" s="54">
        <f t="shared" si="0"/>
        <v>1</v>
      </c>
      <c r="B8" s="54" t="s">
        <v>239</v>
      </c>
      <c r="C8" s="53">
        <v>39814</v>
      </c>
      <c r="D8" s="54" t="s">
        <v>240</v>
      </c>
      <c r="E8" s="54">
        <v>199</v>
      </c>
    </row>
    <row r="9" spans="1:14" ht="14.25">
      <c r="A9" s="54">
        <f t="shared" si="0"/>
        <v>1</v>
      </c>
      <c r="B9" s="54" t="s">
        <v>239</v>
      </c>
      <c r="C9" s="53">
        <v>39814</v>
      </c>
      <c r="D9" s="54" t="s">
        <v>240</v>
      </c>
      <c r="E9" s="54">
        <v>103</v>
      </c>
    </row>
    <row r="10" spans="1:14" ht="14.25">
      <c r="A10" s="54">
        <f t="shared" si="0"/>
        <v>1</v>
      </c>
      <c r="B10" s="54" t="s">
        <v>239</v>
      </c>
      <c r="C10" s="53">
        <v>39814</v>
      </c>
      <c r="D10" s="54" t="s">
        <v>240</v>
      </c>
      <c r="E10" s="54">
        <v>167</v>
      </c>
    </row>
    <row r="11" spans="1:14" ht="14.25">
      <c r="A11" s="54">
        <f t="shared" si="0"/>
        <v>1</v>
      </c>
      <c r="B11" s="54" t="s">
        <v>241</v>
      </c>
      <c r="C11" s="53">
        <v>39814</v>
      </c>
      <c r="D11" s="54" t="s">
        <v>242</v>
      </c>
      <c r="E11" s="54">
        <v>117</v>
      </c>
    </row>
    <row r="12" spans="1:14" ht="14.25">
      <c r="A12" s="54">
        <f t="shared" si="0"/>
        <v>1</v>
      </c>
      <c r="B12" s="54" t="s">
        <v>237</v>
      </c>
      <c r="C12" s="53">
        <v>39814</v>
      </c>
      <c r="D12" s="54" t="s">
        <v>238</v>
      </c>
      <c r="E12" s="54">
        <v>128</v>
      </c>
    </row>
    <row r="13" spans="1:14" ht="14.25">
      <c r="A13" s="54">
        <f t="shared" si="0"/>
        <v>1</v>
      </c>
      <c r="B13" s="54" t="s">
        <v>237</v>
      </c>
      <c r="C13" s="53">
        <v>39814</v>
      </c>
      <c r="D13" s="54" t="s">
        <v>238</v>
      </c>
      <c r="E13" s="54">
        <v>699</v>
      </c>
    </row>
    <row r="14" spans="1:14" ht="14.25">
      <c r="A14" s="54">
        <f t="shared" si="0"/>
        <v>1</v>
      </c>
      <c r="B14" s="54" t="s">
        <v>237</v>
      </c>
      <c r="C14" s="53">
        <v>39814</v>
      </c>
      <c r="D14" s="54" t="s">
        <v>238</v>
      </c>
      <c r="E14" s="54">
        <v>1080</v>
      </c>
    </row>
    <row r="15" spans="1:14" ht="14.25">
      <c r="A15" s="54">
        <f t="shared" si="0"/>
        <v>1</v>
      </c>
      <c r="B15" s="54" t="s">
        <v>237</v>
      </c>
      <c r="C15" s="53">
        <v>39814</v>
      </c>
      <c r="D15" s="54" t="s">
        <v>238</v>
      </c>
      <c r="E15" s="54">
        <v>245</v>
      </c>
    </row>
    <row r="16" spans="1:14" ht="14.25">
      <c r="A16" s="54">
        <f t="shared" si="0"/>
        <v>1</v>
      </c>
      <c r="B16" s="54" t="s">
        <v>237</v>
      </c>
      <c r="C16" s="53">
        <v>39814</v>
      </c>
      <c r="D16" s="54" t="s">
        <v>238</v>
      </c>
      <c r="E16" s="54">
        <v>349</v>
      </c>
    </row>
    <row r="17" spans="1:5" ht="14.25">
      <c r="A17" s="54">
        <f t="shared" si="0"/>
        <v>1</v>
      </c>
      <c r="B17" s="54" t="s">
        <v>237</v>
      </c>
      <c r="C17" s="53">
        <v>39814</v>
      </c>
      <c r="D17" s="54" t="s">
        <v>238</v>
      </c>
      <c r="E17" s="54">
        <v>27</v>
      </c>
    </row>
    <row r="18" spans="1:5" ht="14.25">
      <c r="A18" s="54">
        <f t="shared" si="0"/>
        <v>1</v>
      </c>
      <c r="B18" s="54" t="s">
        <v>243</v>
      </c>
      <c r="C18" s="53">
        <v>39814</v>
      </c>
      <c r="D18" s="54" t="s">
        <v>244</v>
      </c>
      <c r="E18" s="54">
        <v>149</v>
      </c>
    </row>
    <row r="19" spans="1:5" ht="14.25">
      <c r="A19" s="54">
        <f t="shared" si="0"/>
        <v>1</v>
      </c>
      <c r="B19" s="54" t="s">
        <v>237</v>
      </c>
      <c r="C19" s="53">
        <v>39814</v>
      </c>
      <c r="D19" s="54" t="s">
        <v>238</v>
      </c>
      <c r="E19" s="54">
        <v>335</v>
      </c>
    </row>
    <row r="20" spans="1:5" ht="14.25">
      <c r="A20" s="54">
        <f t="shared" si="0"/>
        <v>1</v>
      </c>
      <c r="B20" s="54" t="s">
        <v>237</v>
      </c>
      <c r="C20" s="53">
        <v>39814</v>
      </c>
      <c r="D20" s="54" t="s">
        <v>238</v>
      </c>
      <c r="E20" s="54">
        <v>179</v>
      </c>
    </row>
    <row r="21" spans="1:5" ht="14.25">
      <c r="A21" s="54">
        <f t="shared" si="0"/>
        <v>1</v>
      </c>
      <c r="B21" s="54" t="s">
        <v>237</v>
      </c>
      <c r="C21" s="53">
        <v>39814</v>
      </c>
      <c r="D21" s="54" t="s">
        <v>238</v>
      </c>
      <c r="E21" s="54">
        <v>259</v>
      </c>
    </row>
    <row r="22" spans="1:5" ht="14.25">
      <c r="A22" s="54">
        <f t="shared" si="0"/>
        <v>1</v>
      </c>
      <c r="B22" s="54" t="s">
        <v>237</v>
      </c>
      <c r="C22" s="53">
        <v>39814</v>
      </c>
      <c r="D22" s="54" t="s">
        <v>238</v>
      </c>
      <c r="E22" s="54">
        <v>125</v>
      </c>
    </row>
    <row r="23" spans="1:5" ht="14.25">
      <c r="A23" s="54">
        <f t="shared" si="0"/>
        <v>1</v>
      </c>
      <c r="B23" s="54" t="s">
        <v>237</v>
      </c>
      <c r="C23" s="53">
        <v>39814</v>
      </c>
      <c r="D23" s="54" t="s">
        <v>238</v>
      </c>
      <c r="E23" s="54">
        <v>45</v>
      </c>
    </row>
    <row r="24" spans="1:5" ht="14.25">
      <c r="A24" s="54">
        <f t="shared" si="0"/>
        <v>1</v>
      </c>
      <c r="B24" s="54" t="s">
        <v>237</v>
      </c>
      <c r="C24" s="53">
        <v>39814</v>
      </c>
      <c r="D24" s="54" t="s">
        <v>238</v>
      </c>
      <c r="E24" s="54">
        <v>24</v>
      </c>
    </row>
    <row r="25" spans="1:5" ht="14.25">
      <c r="A25" s="54">
        <f t="shared" si="0"/>
        <v>1</v>
      </c>
      <c r="B25" s="54" t="s">
        <v>237</v>
      </c>
      <c r="C25" s="53">
        <v>39814</v>
      </c>
      <c r="D25" s="54" t="s">
        <v>238</v>
      </c>
      <c r="E25" s="54">
        <v>192</v>
      </c>
    </row>
    <row r="26" spans="1:5" ht="14.25">
      <c r="A26" s="54">
        <f t="shared" si="0"/>
        <v>1</v>
      </c>
      <c r="B26" s="54" t="s">
        <v>237</v>
      </c>
      <c r="C26" s="53">
        <v>39814</v>
      </c>
      <c r="D26" s="54" t="s">
        <v>238</v>
      </c>
      <c r="E26" s="54">
        <v>1118</v>
      </c>
    </row>
    <row r="27" spans="1:5" ht="14.25">
      <c r="A27" s="54">
        <f t="shared" si="0"/>
        <v>1</v>
      </c>
      <c r="B27" s="54" t="s">
        <v>237</v>
      </c>
      <c r="C27" s="53">
        <v>39814</v>
      </c>
      <c r="D27" s="54" t="s">
        <v>238</v>
      </c>
      <c r="E27" s="54">
        <v>573</v>
      </c>
    </row>
    <row r="28" spans="1:5" ht="14.25">
      <c r="A28" s="54">
        <f t="shared" si="0"/>
        <v>1</v>
      </c>
      <c r="B28" s="54" t="s">
        <v>241</v>
      </c>
      <c r="C28" s="53">
        <v>39814</v>
      </c>
      <c r="D28" s="54" t="s">
        <v>242</v>
      </c>
      <c r="E28" s="54">
        <v>172</v>
      </c>
    </row>
    <row r="29" spans="1:5" ht="14.25">
      <c r="A29" s="54">
        <f t="shared" si="0"/>
        <v>1</v>
      </c>
      <c r="B29" s="54" t="s">
        <v>237</v>
      </c>
      <c r="C29" s="53">
        <v>39814</v>
      </c>
      <c r="D29" s="54" t="s">
        <v>238</v>
      </c>
      <c r="E29" s="54">
        <v>1228</v>
      </c>
    </row>
    <row r="30" spans="1:5" ht="14.25">
      <c r="A30" s="54">
        <f t="shared" si="0"/>
        <v>1</v>
      </c>
      <c r="B30" s="54" t="s">
        <v>241</v>
      </c>
      <c r="C30" s="53">
        <v>39814</v>
      </c>
      <c r="D30" s="54" t="s">
        <v>242</v>
      </c>
      <c r="E30" s="54">
        <v>129</v>
      </c>
    </row>
    <row r="31" spans="1:5" ht="14.25">
      <c r="A31" s="54">
        <f t="shared" si="0"/>
        <v>1</v>
      </c>
      <c r="B31" s="54" t="s">
        <v>237</v>
      </c>
      <c r="C31" s="53">
        <v>39814</v>
      </c>
      <c r="D31" s="54" t="s">
        <v>238</v>
      </c>
      <c r="E31" s="54">
        <v>1978</v>
      </c>
    </row>
    <row r="32" spans="1:5" ht="14.25">
      <c r="A32" s="54">
        <f t="shared" si="0"/>
        <v>1</v>
      </c>
      <c r="B32" s="54" t="s">
        <v>237</v>
      </c>
      <c r="C32" s="53">
        <v>39814</v>
      </c>
      <c r="D32" s="54" t="s">
        <v>238</v>
      </c>
      <c r="E32" s="54">
        <v>808</v>
      </c>
    </row>
    <row r="33" spans="1:5" ht="14.25">
      <c r="A33" s="54">
        <f t="shared" si="0"/>
        <v>1</v>
      </c>
      <c r="B33" s="54" t="s">
        <v>237</v>
      </c>
      <c r="C33" s="53">
        <v>39814</v>
      </c>
      <c r="D33" s="54" t="s">
        <v>238</v>
      </c>
      <c r="E33" s="54">
        <v>1142</v>
      </c>
    </row>
    <row r="34" spans="1:5" ht="14.25">
      <c r="A34" s="54">
        <f t="shared" si="0"/>
        <v>1</v>
      </c>
      <c r="B34" s="54" t="s">
        <v>237</v>
      </c>
      <c r="C34" s="53">
        <v>39814</v>
      </c>
      <c r="D34" s="54" t="s">
        <v>238</v>
      </c>
      <c r="E34" s="54">
        <v>240</v>
      </c>
    </row>
    <row r="35" spans="1:5" ht="14.25">
      <c r="A35" s="54">
        <f t="shared" si="0"/>
        <v>1</v>
      </c>
      <c r="B35" s="54" t="s">
        <v>237</v>
      </c>
      <c r="C35" s="53">
        <v>39814</v>
      </c>
      <c r="D35" s="54" t="s">
        <v>238</v>
      </c>
      <c r="E35" s="54">
        <v>44</v>
      </c>
    </row>
    <row r="36" spans="1:5" ht="14.25">
      <c r="A36" s="54">
        <f t="shared" si="0"/>
        <v>1</v>
      </c>
      <c r="B36" s="54" t="s">
        <v>237</v>
      </c>
      <c r="C36" s="53">
        <v>39814</v>
      </c>
      <c r="D36" s="54" t="s">
        <v>238</v>
      </c>
      <c r="E36" s="54">
        <v>91</v>
      </c>
    </row>
    <row r="37" spans="1:5" ht="14.25">
      <c r="A37" s="54">
        <f t="shared" si="0"/>
        <v>1</v>
      </c>
      <c r="B37" s="54" t="s">
        <v>237</v>
      </c>
      <c r="C37" s="53">
        <v>39814</v>
      </c>
      <c r="D37" s="54" t="s">
        <v>238</v>
      </c>
      <c r="E37" s="54">
        <v>312</v>
      </c>
    </row>
    <row r="38" spans="1:5" ht="14.25">
      <c r="A38" s="54">
        <f t="shared" si="0"/>
        <v>1</v>
      </c>
      <c r="B38" s="54" t="s">
        <v>237</v>
      </c>
      <c r="C38" s="53">
        <v>39814</v>
      </c>
      <c r="D38" s="54" t="s">
        <v>238</v>
      </c>
      <c r="E38" s="54">
        <v>175</v>
      </c>
    </row>
    <row r="39" spans="1:5" ht="14.25">
      <c r="A39" s="54">
        <f t="shared" si="0"/>
        <v>1</v>
      </c>
      <c r="B39" s="54" t="s">
        <v>237</v>
      </c>
      <c r="C39" s="53">
        <v>39814</v>
      </c>
      <c r="D39" s="54" t="s">
        <v>238</v>
      </c>
      <c r="E39" s="54">
        <v>46</v>
      </c>
    </row>
    <row r="40" spans="1:5" ht="14.25">
      <c r="A40" s="54">
        <f t="shared" si="0"/>
        <v>1</v>
      </c>
      <c r="B40" s="54" t="s">
        <v>241</v>
      </c>
      <c r="C40" s="53">
        <v>39814</v>
      </c>
      <c r="D40" s="54" t="s">
        <v>242</v>
      </c>
      <c r="E40" s="54">
        <v>84</v>
      </c>
    </row>
    <row r="41" spans="1:5" ht="14.25">
      <c r="A41" s="54">
        <f t="shared" si="0"/>
        <v>1</v>
      </c>
      <c r="B41" s="54" t="s">
        <v>241</v>
      </c>
      <c r="C41" s="53">
        <v>39814</v>
      </c>
      <c r="D41" s="54" t="s">
        <v>242</v>
      </c>
      <c r="E41" s="54">
        <v>302</v>
      </c>
    </row>
    <row r="42" spans="1:5" ht="14.25">
      <c r="A42" s="54">
        <f t="shared" si="0"/>
        <v>1</v>
      </c>
      <c r="B42" s="54" t="s">
        <v>241</v>
      </c>
      <c r="C42" s="53">
        <v>39814</v>
      </c>
      <c r="D42" s="54" t="s">
        <v>242</v>
      </c>
      <c r="E42" s="54">
        <v>60</v>
      </c>
    </row>
    <row r="43" spans="1:5" ht="14.25">
      <c r="A43" s="54">
        <f t="shared" si="0"/>
        <v>1</v>
      </c>
      <c r="B43" s="54" t="s">
        <v>241</v>
      </c>
      <c r="C43" s="53">
        <v>39814</v>
      </c>
      <c r="D43" s="54" t="s">
        <v>242</v>
      </c>
      <c r="E43" s="54">
        <v>181</v>
      </c>
    </row>
    <row r="44" spans="1:5" ht="14.25">
      <c r="A44" s="54">
        <f t="shared" si="0"/>
        <v>1</v>
      </c>
      <c r="B44" s="54" t="s">
        <v>237</v>
      </c>
      <c r="C44" s="53">
        <v>39814</v>
      </c>
      <c r="D44" s="54" t="s">
        <v>238</v>
      </c>
      <c r="E44" s="54">
        <v>165</v>
      </c>
    </row>
    <row r="45" spans="1:5" ht="14.25">
      <c r="A45" s="54">
        <f t="shared" si="0"/>
        <v>1</v>
      </c>
      <c r="B45" s="54" t="s">
        <v>237</v>
      </c>
      <c r="C45" s="53">
        <v>39814</v>
      </c>
      <c r="D45" s="54" t="s">
        <v>238</v>
      </c>
      <c r="E45" s="54">
        <v>32</v>
      </c>
    </row>
    <row r="46" spans="1:5" ht="14.25">
      <c r="A46" s="54">
        <f t="shared" si="0"/>
        <v>1</v>
      </c>
      <c r="B46" s="54" t="s">
        <v>237</v>
      </c>
      <c r="C46" s="53">
        <v>39814</v>
      </c>
      <c r="D46" s="54" t="s">
        <v>238</v>
      </c>
      <c r="E46" s="54">
        <v>41</v>
      </c>
    </row>
    <row r="47" spans="1:5" ht="14.25">
      <c r="A47" s="54">
        <f t="shared" si="0"/>
        <v>1</v>
      </c>
      <c r="B47" s="54" t="s">
        <v>237</v>
      </c>
      <c r="C47" s="53">
        <v>39814</v>
      </c>
      <c r="D47" s="54" t="s">
        <v>238</v>
      </c>
      <c r="E47" s="54">
        <v>706</v>
      </c>
    </row>
    <row r="48" spans="1:5" ht="14.25">
      <c r="A48" s="54">
        <f t="shared" si="0"/>
        <v>1</v>
      </c>
      <c r="B48" s="54" t="s">
        <v>241</v>
      </c>
      <c r="C48" s="53">
        <v>39814</v>
      </c>
      <c r="D48" s="54" t="s">
        <v>242</v>
      </c>
      <c r="E48" s="54">
        <v>1031</v>
      </c>
    </row>
    <row r="49" spans="1:5" ht="14.25">
      <c r="A49" s="54">
        <f t="shared" si="0"/>
        <v>1</v>
      </c>
      <c r="B49" s="54" t="s">
        <v>237</v>
      </c>
      <c r="C49" s="53">
        <v>39814</v>
      </c>
      <c r="D49" s="54" t="s">
        <v>238</v>
      </c>
      <c r="E49" s="54">
        <v>159</v>
      </c>
    </row>
    <row r="50" spans="1:5" ht="14.25">
      <c r="A50" s="54">
        <f t="shared" si="0"/>
        <v>1</v>
      </c>
      <c r="B50" s="54" t="s">
        <v>237</v>
      </c>
      <c r="C50" s="53">
        <v>39814</v>
      </c>
      <c r="D50" s="54" t="s">
        <v>238</v>
      </c>
      <c r="E50" s="54">
        <v>49</v>
      </c>
    </row>
    <row r="51" spans="1:5" ht="14.25">
      <c r="A51" s="54">
        <f t="shared" si="0"/>
        <v>1</v>
      </c>
      <c r="B51" s="54" t="s">
        <v>237</v>
      </c>
      <c r="C51" s="53">
        <v>39814</v>
      </c>
      <c r="D51" s="54" t="s">
        <v>238</v>
      </c>
      <c r="E51" s="54">
        <v>66</v>
      </c>
    </row>
    <row r="52" spans="1:5" ht="14.25">
      <c r="A52" s="54">
        <f t="shared" si="0"/>
        <v>1</v>
      </c>
      <c r="B52" s="54" t="s">
        <v>237</v>
      </c>
      <c r="C52" s="53">
        <v>39814</v>
      </c>
      <c r="D52" s="54" t="s">
        <v>238</v>
      </c>
      <c r="E52" s="54">
        <v>29</v>
      </c>
    </row>
    <row r="53" spans="1:5" ht="14.25">
      <c r="A53" s="54">
        <f t="shared" si="0"/>
        <v>1</v>
      </c>
      <c r="B53" s="54" t="s">
        <v>237</v>
      </c>
      <c r="C53" s="53">
        <v>39814</v>
      </c>
      <c r="D53" s="54" t="s">
        <v>238</v>
      </c>
      <c r="E53" s="54">
        <v>100</v>
      </c>
    </row>
    <row r="54" spans="1:5" ht="14.25">
      <c r="A54" s="54">
        <f t="shared" si="0"/>
        <v>1</v>
      </c>
      <c r="B54" s="54" t="s">
        <v>237</v>
      </c>
      <c r="C54" s="53">
        <v>39814</v>
      </c>
      <c r="D54" s="54" t="s">
        <v>238</v>
      </c>
      <c r="E54" s="54">
        <v>379</v>
      </c>
    </row>
    <row r="55" spans="1:5" ht="14.25">
      <c r="A55" s="54">
        <f t="shared" si="0"/>
        <v>1</v>
      </c>
      <c r="B55" s="54" t="s">
        <v>237</v>
      </c>
      <c r="C55" s="53">
        <v>39814</v>
      </c>
      <c r="D55" s="54" t="s">
        <v>238</v>
      </c>
      <c r="E55" s="54">
        <v>439</v>
      </c>
    </row>
    <row r="56" spans="1:5" ht="14.25">
      <c r="A56" s="54">
        <f t="shared" si="0"/>
        <v>1</v>
      </c>
      <c r="B56" s="54" t="s">
        <v>237</v>
      </c>
      <c r="C56" s="53">
        <v>39814</v>
      </c>
      <c r="D56" s="54" t="s">
        <v>238</v>
      </c>
      <c r="E56" s="54">
        <v>270</v>
      </c>
    </row>
    <row r="57" spans="1:5" ht="14.25">
      <c r="A57" s="54">
        <f t="shared" si="0"/>
        <v>1</v>
      </c>
      <c r="B57" s="54" t="s">
        <v>237</v>
      </c>
      <c r="C57" s="53">
        <v>39814</v>
      </c>
      <c r="D57" s="54" t="s">
        <v>238</v>
      </c>
      <c r="E57" s="54">
        <v>50</v>
      </c>
    </row>
    <row r="58" spans="1:5" ht="14.25">
      <c r="A58" s="54">
        <f t="shared" si="0"/>
        <v>1</v>
      </c>
      <c r="B58" s="54" t="s">
        <v>237</v>
      </c>
      <c r="C58" s="53">
        <v>39814</v>
      </c>
      <c r="D58" s="54" t="s">
        <v>238</v>
      </c>
      <c r="E58" s="54">
        <v>29</v>
      </c>
    </row>
    <row r="59" spans="1:5" ht="14.25">
      <c r="A59" s="54">
        <f t="shared" si="0"/>
        <v>1</v>
      </c>
      <c r="B59" s="54" t="s">
        <v>245</v>
      </c>
      <c r="C59" s="53">
        <v>39814</v>
      </c>
      <c r="D59" s="54" t="s">
        <v>246</v>
      </c>
      <c r="E59" s="54">
        <v>1780</v>
      </c>
    </row>
    <row r="60" spans="1:5" ht="14.25">
      <c r="A60" s="54">
        <f t="shared" si="0"/>
        <v>1</v>
      </c>
      <c r="B60" s="54" t="s">
        <v>237</v>
      </c>
      <c r="C60" s="53">
        <v>39815</v>
      </c>
      <c r="D60" s="54" t="s">
        <v>238</v>
      </c>
      <c r="E60" s="54">
        <v>548</v>
      </c>
    </row>
    <row r="61" spans="1:5" ht="14.25">
      <c r="A61" s="54">
        <f t="shared" si="0"/>
        <v>1</v>
      </c>
      <c r="B61" s="54" t="s">
        <v>241</v>
      </c>
      <c r="C61" s="53">
        <v>39816</v>
      </c>
      <c r="D61" s="54" t="s">
        <v>242</v>
      </c>
      <c r="E61" s="54">
        <v>465</v>
      </c>
    </row>
    <row r="62" spans="1:5" ht="14.25">
      <c r="A62" s="54">
        <f t="shared" si="0"/>
        <v>1</v>
      </c>
      <c r="B62" s="54" t="s">
        <v>241</v>
      </c>
      <c r="C62" s="53">
        <v>39816</v>
      </c>
      <c r="D62" s="54" t="s">
        <v>247</v>
      </c>
      <c r="E62" s="54">
        <v>151</v>
      </c>
    </row>
    <row r="63" spans="1:5" ht="14.25">
      <c r="A63" s="54">
        <f t="shared" si="0"/>
        <v>1</v>
      </c>
      <c r="B63" s="54" t="s">
        <v>237</v>
      </c>
      <c r="C63" s="53">
        <v>39816</v>
      </c>
      <c r="D63" s="54" t="s">
        <v>238</v>
      </c>
      <c r="E63" s="54">
        <v>1833</v>
      </c>
    </row>
    <row r="64" spans="1:5" ht="14.25">
      <c r="A64" s="54">
        <f t="shared" si="0"/>
        <v>1</v>
      </c>
      <c r="B64" s="54" t="s">
        <v>237</v>
      </c>
      <c r="C64" s="53">
        <v>39816</v>
      </c>
      <c r="D64" s="54" t="s">
        <v>238</v>
      </c>
      <c r="E64" s="54">
        <v>27</v>
      </c>
    </row>
    <row r="65" spans="1:5" ht="14.25">
      <c r="A65" s="54">
        <f t="shared" si="0"/>
        <v>1</v>
      </c>
      <c r="B65" s="54" t="s">
        <v>237</v>
      </c>
      <c r="C65" s="53">
        <v>39816</v>
      </c>
      <c r="D65" s="54" t="s">
        <v>238</v>
      </c>
      <c r="E65" s="54">
        <v>38</v>
      </c>
    </row>
    <row r="66" spans="1:5" ht="14.25">
      <c r="A66" s="54">
        <f t="shared" si="0"/>
        <v>1</v>
      </c>
      <c r="B66" s="54" t="s">
        <v>241</v>
      </c>
      <c r="C66" s="53">
        <v>39816</v>
      </c>
      <c r="D66" s="54" t="s">
        <v>242</v>
      </c>
      <c r="E66" s="54">
        <v>18</v>
      </c>
    </row>
    <row r="67" spans="1:5" ht="14.25">
      <c r="A67" s="54">
        <f t="shared" si="0"/>
        <v>1</v>
      </c>
      <c r="B67" s="54" t="s">
        <v>239</v>
      </c>
      <c r="C67" s="53">
        <v>39816</v>
      </c>
      <c r="D67" s="54" t="s">
        <v>240</v>
      </c>
      <c r="E67" s="54">
        <v>143</v>
      </c>
    </row>
    <row r="68" spans="1:5" ht="14.25">
      <c r="A68" s="54">
        <f t="shared" si="0"/>
        <v>1</v>
      </c>
      <c r="B68" s="54" t="s">
        <v>239</v>
      </c>
      <c r="C68" s="53">
        <v>39816</v>
      </c>
      <c r="D68" s="54" t="s">
        <v>240</v>
      </c>
      <c r="E68" s="54">
        <v>83</v>
      </c>
    </row>
    <row r="69" spans="1:5" ht="14.25">
      <c r="A69" s="54">
        <f t="shared" si="0"/>
        <v>1</v>
      </c>
      <c r="B69" s="54" t="s">
        <v>239</v>
      </c>
      <c r="C69" s="53">
        <v>39816</v>
      </c>
      <c r="D69" s="54" t="s">
        <v>240</v>
      </c>
      <c r="E69" s="54">
        <v>303</v>
      </c>
    </row>
    <row r="70" spans="1:5" ht="14.25">
      <c r="A70" s="54">
        <f t="shared" si="0"/>
        <v>1</v>
      </c>
      <c r="B70" s="54" t="s">
        <v>239</v>
      </c>
      <c r="C70" s="53">
        <v>39816</v>
      </c>
      <c r="D70" s="54" t="s">
        <v>240</v>
      </c>
      <c r="E70" s="54">
        <v>178</v>
      </c>
    </row>
    <row r="71" spans="1:5" ht="14.25">
      <c r="A71" s="54">
        <f t="shared" ref="A71:A86" si="1">MONTH(C71)</f>
        <v>1</v>
      </c>
      <c r="B71" s="54" t="s">
        <v>239</v>
      </c>
      <c r="C71" s="53">
        <v>39816</v>
      </c>
      <c r="D71" s="54" t="s">
        <v>240</v>
      </c>
      <c r="E71" s="54">
        <v>440</v>
      </c>
    </row>
    <row r="72" spans="1:5" ht="14.25">
      <c r="A72" s="54">
        <f t="shared" si="1"/>
        <v>1</v>
      </c>
      <c r="B72" s="54" t="s">
        <v>239</v>
      </c>
      <c r="C72" s="53">
        <v>39816</v>
      </c>
      <c r="D72" s="54" t="s">
        <v>240</v>
      </c>
      <c r="E72" s="54">
        <v>24</v>
      </c>
    </row>
    <row r="73" spans="1:5" ht="14.25">
      <c r="A73" s="54">
        <f t="shared" si="1"/>
        <v>1</v>
      </c>
      <c r="B73" s="54" t="s">
        <v>239</v>
      </c>
      <c r="C73" s="53">
        <v>39816</v>
      </c>
      <c r="D73" s="54" t="s">
        <v>240</v>
      </c>
      <c r="E73" s="54">
        <v>112</v>
      </c>
    </row>
    <row r="74" spans="1:5" ht="14.25">
      <c r="A74" s="54">
        <f t="shared" si="1"/>
        <v>1</v>
      </c>
      <c r="B74" s="54" t="s">
        <v>239</v>
      </c>
      <c r="C74" s="53">
        <v>39816</v>
      </c>
      <c r="D74" s="54" t="s">
        <v>240</v>
      </c>
      <c r="E74" s="54">
        <v>14</v>
      </c>
    </row>
    <row r="75" spans="1:5" ht="14.25">
      <c r="A75" s="54">
        <f t="shared" si="1"/>
        <v>1</v>
      </c>
      <c r="B75" s="54" t="s">
        <v>239</v>
      </c>
      <c r="C75" s="53">
        <v>39816</v>
      </c>
      <c r="D75" s="54" t="s">
        <v>240</v>
      </c>
      <c r="E75" s="54">
        <v>125</v>
      </c>
    </row>
    <row r="76" spans="1:5" ht="14.25">
      <c r="A76" s="54">
        <f t="shared" si="1"/>
        <v>1</v>
      </c>
      <c r="B76" s="54" t="s">
        <v>239</v>
      </c>
      <c r="C76" s="53">
        <v>39816</v>
      </c>
      <c r="D76" s="54" t="s">
        <v>240</v>
      </c>
      <c r="E76" s="54">
        <v>21</v>
      </c>
    </row>
    <row r="77" spans="1:5" ht="14.25">
      <c r="A77" s="54">
        <f t="shared" si="1"/>
        <v>1</v>
      </c>
      <c r="B77" s="54" t="s">
        <v>239</v>
      </c>
      <c r="C77" s="53">
        <v>39816</v>
      </c>
      <c r="D77" s="54" t="s">
        <v>240</v>
      </c>
      <c r="E77" s="54">
        <v>95</v>
      </c>
    </row>
    <row r="78" spans="1:5" ht="14.25">
      <c r="A78" s="54">
        <f t="shared" si="1"/>
        <v>1</v>
      </c>
      <c r="B78" s="54" t="s">
        <v>239</v>
      </c>
      <c r="C78" s="53">
        <v>39816</v>
      </c>
      <c r="D78" s="54" t="s">
        <v>240</v>
      </c>
      <c r="E78" s="54">
        <v>81</v>
      </c>
    </row>
    <row r="79" spans="1:5" ht="14.25">
      <c r="A79" s="54">
        <f t="shared" si="1"/>
        <v>1</v>
      </c>
      <c r="B79" s="54" t="s">
        <v>248</v>
      </c>
      <c r="C79" s="53">
        <v>39816</v>
      </c>
      <c r="D79" s="54" t="s">
        <v>248</v>
      </c>
      <c r="E79" s="54">
        <v>100</v>
      </c>
    </row>
    <row r="80" spans="1:5" ht="14.25">
      <c r="A80" s="54">
        <f t="shared" si="1"/>
        <v>1</v>
      </c>
      <c r="B80" s="54" t="s">
        <v>239</v>
      </c>
      <c r="C80" s="53">
        <v>39816</v>
      </c>
      <c r="D80" s="54" t="s">
        <v>240</v>
      </c>
      <c r="E80" s="54">
        <v>284</v>
      </c>
    </row>
    <row r="81" spans="1:5" ht="14.25">
      <c r="A81" s="54">
        <f t="shared" si="1"/>
        <v>1</v>
      </c>
      <c r="B81" s="54" t="s">
        <v>239</v>
      </c>
      <c r="C81" s="53">
        <v>39816</v>
      </c>
      <c r="D81" s="54" t="s">
        <v>240</v>
      </c>
      <c r="E81" s="54">
        <v>105</v>
      </c>
    </row>
    <row r="82" spans="1:5" ht="14.25">
      <c r="A82" s="54">
        <f t="shared" si="1"/>
        <v>1</v>
      </c>
      <c r="B82" s="54" t="s">
        <v>239</v>
      </c>
      <c r="C82" s="53">
        <v>39816</v>
      </c>
      <c r="D82" s="54" t="s">
        <v>240</v>
      </c>
      <c r="E82" s="54">
        <v>32</v>
      </c>
    </row>
    <row r="83" spans="1:5" ht="14.25">
      <c r="A83" s="54">
        <f t="shared" si="1"/>
        <v>1</v>
      </c>
      <c r="B83" s="54" t="s">
        <v>239</v>
      </c>
      <c r="C83" s="53">
        <v>39816</v>
      </c>
      <c r="D83" s="54" t="s">
        <v>240</v>
      </c>
      <c r="E83" s="54">
        <v>148</v>
      </c>
    </row>
    <row r="84" spans="1:5" ht="14.25">
      <c r="A84" s="54">
        <f t="shared" si="1"/>
        <v>1</v>
      </c>
      <c r="B84" s="54" t="s">
        <v>239</v>
      </c>
      <c r="C84" s="53">
        <v>39816</v>
      </c>
      <c r="D84" s="54" t="s">
        <v>240</v>
      </c>
      <c r="E84" s="54">
        <v>17</v>
      </c>
    </row>
    <row r="85" spans="1:5" ht="14.25">
      <c r="A85" s="54">
        <f t="shared" si="1"/>
        <v>1</v>
      </c>
      <c r="B85" s="54" t="s">
        <v>237</v>
      </c>
      <c r="C85" s="53">
        <v>39816</v>
      </c>
      <c r="D85" s="54" t="s">
        <v>238</v>
      </c>
      <c r="E85" s="54">
        <v>20000</v>
      </c>
    </row>
    <row r="86" spans="1:5" ht="14.25">
      <c r="A86" s="54">
        <f t="shared" si="1"/>
        <v>1</v>
      </c>
      <c r="B86" s="54" t="s">
        <v>249</v>
      </c>
      <c r="C86" s="53">
        <v>39816</v>
      </c>
      <c r="D86" s="54" t="s">
        <v>249</v>
      </c>
      <c r="E86" s="54">
        <v>500</v>
      </c>
    </row>
    <row r="87" spans="1:5" ht="14.25">
      <c r="A87" s="54">
        <f>MONTH(C87)</f>
        <v>1</v>
      </c>
      <c r="B87" s="54" t="s">
        <v>241</v>
      </c>
      <c r="C87" s="53">
        <v>39817</v>
      </c>
      <c r="D87" s="54" t="s">
        <v>242</v>
      </c>
      <c r="E87" s="54">
        <v>449</v>
      </c>
    </row>
    <row r="88" spans="1:5" ht="14.25">
      <c r="A88" s="54">
        <f>MONTH(C88)</f>
        <v>1</v>
      </c>
      <c r="B88" s="54" t="s">
        <v>241</v>
      </c>
      <c r="C88" s="53">
        <v>39817</v>
      </c>
      <c r="D88" s="54" t="s">
        <v>242</v>
      </c>
      <c r="E88" s="54">
        <v>359</v>
      </c>
    </row>
    <row r="89" spans="1:5" ht="14.25">
      <c r="A89" s="54">
        <f>MONTH(C89)</f>
        <v>1</v>
      </c>
      <c r="B89" s="54" t="s">
        <v>241</v>
      </c>
      <c r="C89" s="53">
        <v>39817</v>
      </c>
      <c r="D89" s="54" t="s">
        <v>242</v>
      </c>
      <c r="E89" s="54">
        <v>1013</v>
      </c>
    </row>
    <row r="90" spans="1:5" ht="14.25">
      <c r="A90" s="54">
        <f>MONTH(C90)</f>
        <v>1</v>
      </c>
      <c r="B90" s="54" t="s">
        <v>241</v>
      </c>
      <c r="C90" s="53">
        <v>39817</v>
      </c>
      <c r="D90" s="54" t="s">
        <v>247</v>
      </c>
      <c r="E90" s="54">
        <v>330</v>
      </c>
    </row>
    <row r="91" spans="1:5" ht="14.25">
      <c r="A91" s="54">
        <f>MONTH(C91)</f>
        <v>1</v>
      </c>
      <c r="B91" s="54" t="s">
        <v>241</v>
      </c>
      <c r="C91" s="53">
        <v>39817</v>
      </c>
      <c r="D91" s="54" t="s">
        <v>247</v>
      </c>
      <c r="E91" s="54">
        <v>310</v>
      </c>
    </row>
    <row r="92" spans="1:5" ht="14.25">
      <c r="A92" s="54">
        <f t="shared" ref="A92:A155" si="2">MONTH(C92)</f>
        <v>1</v>
      </c>
      <c r="B92" s="54" t="s">
        <v>239</v>
      </c>
      <c r="C92" s="53">
        <v>39817</v>
      </c>
      <c r="D92" s="54" t="s">
        <v>240</v>
      </c>
      <c r="E92" s="54">
        <v>32</v>
      </c>
    </row>
    <row r="93" spans="1:5" ht="14.25">
      <c r="A93" s="54">
        <f t="shared" si="2"/>
        <v>1</v>
      </c>
      <c r="B93" s="54" t="s">
        <v>239</v>
      </c>
      <c r="C93" s="53">
        <v>39817</v>
      </c>
      <c r="D93" s="54" t="s">
        <v>240</v>
      </c>
      <c r="E93" s="54">
        <v>52</v>
      </c>
    </row>
    <row r="94" spans="1:5" ht="14.25">
      <c r="A94" s="54">
        <f t="shared" si="2"/>
        <v>1</v>
      </c>
      <c r="B94" s="54" t="s">
        <v>248</v>
      </c>
      <c r="C94" s="53">
        <v>39817</v>
      </c>
      <c r="D94" s="54" t="s">
        <v>248</v>
      </c>
      <c r="E94" s="54">
        <v>108</v>
      </c>
    </row>
    <row r="95" spans="1:5" ht="14.25">
      <c r="A95" s="54">
        <f t="shared" si="2"/>
        <v>1</v>
      </c>
      <c r="B95" s="54" t="s">
        <v>237</v>
      </c>
      <c r="C95" s="53">
        <v>39817</v>
      </c>
      <c r="D95" s="54" t="s">
        <v>238</v>
      </c>
      <c r="E95" s="54">
        <v>148</v>
      </c>
    </row>
    <row r="96" spans="1:5" ht="14.25">
      <c r="A96" s="54">
        <f t="shared" si="2"/>
        <v>1</v>
      </c>
      <c r="B96" s="54" t="s">
        <v>237</v>
      </c>
      <c r="C96" s="53">
        <v>39817</v>
      </c>
      <c r="D96" s="54" t="s">
        <v>238</v>
      </c>
      <c r="E96" s="54">
        <v>31</v>
      </c>
    </row>
    <row r="97" spans="1:5" ht="14.25">
      <c r="A97" s="54">
        <f t="shared" si="2"/>
        <v>1</v>
      </c>
      <c r="B97" s="54" t="s">
        <v>241</v>
      </c>
      <c r="C97" s="53">
        <v>39817</v>
      </c>
      <c r="D97" s="54" t="s">
        <v>242</v>
      </c>
      <c r="E97" s="54">
        <v>79</v>
      </c>
    </row>
    <row r="98" spans="1:5" ht="14.25">
      <c r="A98" s="54">
        <f t="shared" si="2"/>
        <v>1</v>
      </c>
      <c r="B98" s="54" t="s">
        <v>237</v>
      </c>
      <c r="C98" s="53">
        <v>39817</v>
      </c>
      <c r="D98" s="54" t="s">
        <v>238</v>
      </c>
      <c r="E98" s="54">
        <v>34</v>
      </c>
    </row>
    <row r="99" spans="1:5" ht="14.25">
      <c r="A99" s="54">
        <f t="shared" si="2"/>
        <v>1</v>
      </c>
      <c r="B99" s="54" t="s">
        <v>237</v>
      </c>
      <c r="C99" s="53">
        <v>39817</v>
      </c>
      <c r="D99" s="54" t="s">
        <v>238</v>
      </c>
      <c r="E99" s="54">
        <v>21</v>
      </c>
    </row>
    <row r="100" spans="1:5" ht="14.25">
      <c r="A100" s="54">
        <f t="shared" si="2"/>
        <v>1</v>
      </c>
      <c r="B100" s="54" t="s">
        <v>237</v>
      </c>
      <c r="C100" s="53">
        <v>39817</v>
      </c>
      <c r="D100" s="54" t="s">
        <v>238</v>
      </c>
      <c r="E100" s="54">
        <v>296</v>
      </c>
    </row>
    <row r="101" spans="1:5" ht="14.25">
      <c r="A101" s="54">
        <f t="shared" si="2"/>
        <v>1</v>
      </c>
      <c r="B101" s="54" t="s">
        <v>237</v>
      </c>
      <c r="C101" s="53">
        <v>39817</v>
      </c>
      <c r="D101" s="54" t="s">
        <v>238</v>
      </c>
      <c r="E101" s="54">
        <v>172</v>
      </c>
    </row>
    <row r="102" spans="1:5" ht="14.25">
      <c r="A102" s="54">
        <f t="shared" si="2"/>
        <v>1</v>
      </c>
      <c r="B102" s="54" t="s">
        <v>237</v>
      </c>
      <c r="C102" s="53">
        <v>39817</v>
      </c>
      <c r="D102" s="54" t="s">
        <v>238</v>
      </c>
      <c r="E102" s="54">
        <v>31</v>
      </c>
    </row>
    <row r="103" spans="1:5" ht="14.25">
      <c r="A103" s="54">
        <f t="shared" si="2"/>
        <v>1</v>
      </c>
      <c r="B103" s="54" t="s">
        <v>237</v>
      </c>
      <c r="C103" s="53">
        <v>39817</v>
      </c>
      <c r="D103" s="54" t="s">
        <v>238</v>
      </c>
      <c r="E103" s="54">
        <v>113</v>
      </c>
    </row>
    <row r="104" spans="1:5" ht="14.25">
      <c r="A104" s="54">
        <f t="shared" si="2"/>
        <v>1</v>
      </c>
      <c r="B104" s="54" t="s">
        <v>237</v>
      </c>
      <c r="C104" s="53">
        <v>39817</v>
      </c>
      <c r="D104" s="54" t="s">
        <v>238</v>
      </c>
      <c r="E104" s="54">
        <v>130</v>
      </c>
    </row>
    <row r="105" spans="1:5" ht="14.25">
      <c r="A105" s="54">
        <f t="shared" si="2"/>
        <v>1</v>
      </c>
      <c r="B105" s="54" t="s">
        <v>237</v>
      </c>
      <c r="C105" s="53">
        <v>39817</v>
      </c>
      <c r="D105" s="54" t="s">
        <v>238</v>
      </c>
      <c r="E105" s="54">
        <v>114</v>
      </c>
    </row>
    <row r="106" spans="1:5" ht="14.25">
      <c r="A106" s="54">
        <f t="shared" si="2"/>
        <v>1</v>
      </c>
      <c r="B106" s="54" t="s">
        <v>237</v>
      </c>
      <c r="C106" s="53">
        <v>39817</v>
      </c>
      <c r="D106" s="54" t="s">
        <v>238</v>
      </c>
      <c r="E106" s="54">
        <v>44</v>
      </c>
    </row>
    <row r="107" spans="1:5" ht="14.25">
      <c r="A107" s="54">
        <f t="shared" si="2"/>
        <v>1</v>
      </c>
      <c r="B107" s="54" t="s">
        <v>237</v>
      </c>
      <c r="C107" s="53">
        <v>39817</v>
      </c>
      <c r="D107" s="54" t="s">
        <v>238</v>
      </c>
      <c r="E107" s="54">
        <v>117</v>
      </c>
    </row>
    <row r="108" spans="1:5" ht="14.25">
      <c r="A108" s="54">
        <f t="shared" si="2"/>
        <v>1</v>
      </c>
      <c r="B108" s="54" t="s">
        <v>241</v>
      </c>
      <c r="C108" s="53">
        <v>39817</v>
      </c>
      <c r="D108" s="54" t="s">
        <v>242</v>
      </c>
      <c r="E108" s="54">
        <v>113</v>
      </c>
    </row>
    <row r="109" spans="1:5" ht="14.25">
      <c r="A109" s="54">
        <f t="shared" si="2"/>
        <v>1</v>
      </c>
      <c r="B109" s="54" t="s">
        <v>237</v>
      </c>
      <c r="C109" s="53">
        <v>39817</v>
      </c>
      <c r="D109" s="54" t="s">
        <v>238</v>
      </c>
      <c r="E109" s="54">
        <v>8458</v>
      </c>
    </row>
    <row r="110" spans="1:5" ht="14.25">
      <c r="A110" s="54">
        <f t="shared" si="2"/>
        <v>1</v>
      </c>
      <c r="B110" s="54" t="s">
        <v>237</v>
      </c>
      <c r="C110" s="53">
        <v>39817</v>
      </c>
      <c r="D110" s="54" t="s">
        <v>238</v>
      </c>
      <c r="E110" s="54">
        <v>66</v>
      </c>
    </row>
    <row r="111" spans="1:5" ht="14.25">
      <c r="A111" s="54">
        <f t="shared" si="2"/>
        <v>1</v>
      </c>
      <c r="B111" s="54" t="s">
        <v>237</v>
      </c>
      <c r="C111" s="53">
        <v>39817</v>
      </c>
      <c r="D111" s="54" t="s">
        <v>238</v>
      </c>
      <c r="E111" s="54">
        <v>175</v>
      </c>
    </row>
    <row r="112" spans="1:5" ht="14.25">
      <c r="A112" s="54">
        <f t="shared" si="2"/>
        <v>1</v>
      </c>
      <c r="B112" s="54" t="s">
        <v>237</v>
      </c>
      <c r="C112" s="53">
        <v>39817</v>
      </c>
      <c r="D112" s="54" t="s">
        <v>238</v>
      </c>
      <c r="E112" s="54">
        <v>31</v>
      </c>
    </row>
    <row r="113" spans="1:5" ht="14.25">
      <c r="A113" s="54">
        <f t="shared" si="2"/>
        <v>1</v>
      </c>
      <c r="B113" s="54" t="s">
        <v>237</v>
      </c>
      <c r="C113" s="53">
        <v>39817</v>
      </c>
      <c r="D113" s="54" t="s">
        <v>238</v>
      </c>
      <c r="E113" s="54">
        <v>62</v>
      </c>
    </row>
    <row r="114" spans="1:5" ht="14.25">
      <c r="A114" s="54">
        <f t="shared" si="2"/>
        <v>1</v>
      </c>
      <c r="B114" s="54" t="s">
        <v>237</v>
      </c>
      <c r="C114" s="53">
        <v>39817</v>
      </c>
      <c r="D114" s="54" t="s">
        <v>238</v>
      </c>
      <c r="E114" s="54">
        <v>69</v>
      </c>
    </row>
    <row r="115" spans="1:5" ht="14.25">
      <c r="A115" s="54">
        <f t="shared" si="2"/>
        <v>1</v>
      </c>
      <c r="B115" s="54" t="s">
        <v>237</v>
      </c>
      <c r="C115" s="53">
        <v>39817</v>
      </c>
      <c r="D115" s="54" t="s">
        <v>238</v>
      </c>
      <c r="E115" s="54">
        <v>58</v>
      </c>
    </row>
    <row r="116" spans="1:5" ht="14.25">
      <c r="A116" s="54">
        <f t="shared" si="2"/>
        <v>1</v>
      </c>
      <c r="B116" s="54" t="s">
        <v>237</v>
      </c>
      <c r="C116" s="53">
        <v>39817</v>
      </c>
      <c r="D116" s="54" t="s">
        <v>238</v>
      </c>
      <c r="E116" s="54">
        <v>26</v>
      </c>
    </row>
    <row r="117" spans="1:5" ht="14.25">
      <c r="A117" s="54">
        <f t="shared" si="2"/>
        <v>1</v>
      </c>
      <c r="B117" s="54" t="s">
        <v>237</v>
      </c>
      <c r="C117" s="53">
        <v>39817</v>
      </c>
      <c r="D117" s="54" t="s">
        <v>238</v>
      </c>
      <c r="E117" s="54">
        <v>27</v>
      </c>
    </row>
    <row r="118" spans="1:5" ht="14.25">
      <c r="A118" s="54">
        <f t="shared" si="2"/>
        <v>1</v>
      </c>
      <c r="B118" s="54" t="s">
        <v>237</v>
      </c>
      <c r="C118" s="53">
        <v>39817</v>
      </c>
      <c r="D118" s="54" t="s">
        <v>238</v>
      </c>
      <c r="E118" s="54">
        <v>395</v>
      </c>
    </row>
    <row r="119" spans="1:5" ht="14.25">
      <c r="A119" s="54">
        <f t="shared" si="2"/>
        <v>1</v>
      </c>
      <c r="B119" s="54" t="s">
        <v>237</v>
      </c>
      <c r="C119" s="53">
        <v>39817</v>
      </c>
      <c r="D119" s="54" t="s">
        <v>238</v>
      </c>
      <c r="E119" s="54">
        <v>329</v>
      </c>
    </row>
    <row r="120" spans="1:5" ht="14.25">
      <c r="A120" s="54">
        <f t="shared" si="2"/>
        <v>1</v>
      </c>
      <c r="B120" s="54" t="s">
        <v>237</v>
      </c>
      <c r="C120" s="53">
        <v>39817</v>
      </c>
      <c r="D120" s="54" t="s">
        <v>238</v>
      </c>
      <c r="E120" s="54">
        <v>149</v>
      </c>
    </row>
    <row r="121" spans="1:5" ht="14.25">
      <c r="A121" s="54">
        <f t="shared" si="2"/>
        <v>1</v>
      </c>
      <c r="B121" s="54" t="s">
        <v>237</v>
      </c>
      <c r="C121" s="53">
        <v>39817</v>
      </c>
      <c r="D121" s="54" t="s">
        <v>238</v>
      </c>
      <c r="E121" s="54">
        <v>220</v>
      </c>
    </row>
    <row r="122" spans="1:5" ht="14.25">
      <c r="A122" s="54">
        <f t="shared" si="2"/>
        <v>1</v>
      </c>
      <c r="B122" s="54" t="s">
        <v>237</v>
      </c>
      <c r="C122" s="53">
        <v>39817</v>
      </c>
      <c r="D122" s="54" t="s">
        <v>238</v>
      </c>
      <c r="E122" s="54">
        <v>22</v>
      </c>
    </row>
    <row r="123" spans="1:5" ht="14.25">
      <c r="A123" s="54">
        <f t="shared" si="2"/>
        <v>1</v>
      </c>
      <c r="B123" s="54" t="s">
        <v>249</v>
      </c>
      <c r="C123" s="53">
        <v>39817</v>
      </c>
      <c r="D123" s="54" t="s">
        <v>249</v>
      </c>
      <c r="E123" s="54">
        <v>500</v>
      </c>
    </row>
    <row r="124" spans="1:5" ht="14.25">
      <c r="A124" s="54">
        <f t="shared" si="2"/>
        <v>1</v>
      </c>
      <c r="B124" s="54" t="s">
        <v>249</v>
      </c>
      <c r="C124" s="53">
        <v>39818</v>
      </c>
      <c r="D124" s="54" t="s">
        <v>249</v>
      </c>
      <c r="E124" s="54">
        <v>400</v>
      </c>
    </row>
    <row r="125" spans="1:5" ht="14.25">
      <c r="A125" s="54">
        <f t="shared" si="2"/>
        <v>1</v>
      </c>
      <c r="B125" s="54" t="s">
        <v>243</v>
      </c>
      <c r="C125" s="53">
        <v>39818</v>
      </c>
      <c r="D125" s="54" t="s">
        <v>244</v>
      </c>
      <c r="E125" s="54">
        <v>1004</v>
      </c>
    </row>
    <row r="126" spans="1:5" ht="14.25">
      <c r="A126" s="54">
        <f t="shared" si="2"/>
        <v>1</v>
      </c>
      <c r="B126" s="54" t="s">
        <v>245</v>
      </c>
      <c r="C126" s="53">
        <v>39818</v>
      </c>
      <c r="D126" s="54" t="s">
        <v>246</v>
      </c>
      <c r="E126" s="54">
        <v>50</v>
      </c>
    </row>
    <row r="127" spans="1:5" ht="14.25">
      <c r="A127" s="54">
        <f t="shared" si="2"/>
        <v>1</v>
      </c>
      <c r="B127" s="54" t="s">
        <v>245</v>
      </c>
      <c r="C127" s="53">
        <v>39818</v>
      </c>
      <c r="D127" s="54" t="s">
        <v>246</v>
      </c>
      <c r="E127" s="54">
        <v>50</v>
      </c>
    </row>
    <row r="128" spans="1:5" ht="14.25">
      <c r="A128" s="54">
        <f t="shared" si="2"/>
        <v>1</v>
      </c>
      <c r="B128" s="54" t="s">
        <v>245</v>
      </c>
      <c r="C128" s="53">
        <v>39818</v>
      </c>
      <c r="D128" s="54" t="s">
        <v>246</v>
      </c>
      <c r="E128" s="54">
        <v>84</v>
      </c>
    </row>
    <row r="129" spans="1:5" ht="14.25">
      <c r="A129" s="54">
        <f t="shared" si="2"/>
        <v>1</v>
      </c>
      <c r="B129" s="54" t="s">
        <v>245</v>
      </c>
      <c r="C129" s="53">
        <v>39819</v>
      </c>
      <c r="D129" s="54" t="s">
        <v>246</v>
      </c>
      <c r="E129" s="54">
        <v>255</v>
      </c>
    </row>
    <row r="130" spans="1:5" ht="14.25">
      <c r="A130" s="54">
        <f t="shared" si="2"/>
        <v>1</v>
      </c>
      <c r="B130" s="54" t="s">
        <v>243</v>
      </c>
      <c r="C130" s="53">
        <v>39819</v>
      </c>
      <c r="D130" s="54" t="s">
        <v>244</v>
      </c>
      <c r="E130" s="54">
        <v>718</v>
      </c>
    </row>
    <row r="131" spans="1:5" ht="14.25">
      <c r="A131" s="54">
        <f t="shared" si="2"/>
        <v>1</v>
      </c>
      <c r="B131" s="54" t="s">
        <v>239</v>
      </c>
      <c r="C131" s="53">
        <v>39823</v>
      </c>
      <c r="D131" s="54" t="s">
        <v>240</v>
      </c>
      <c r="E131" s="54">
        <v>1202</v>
      </c>
    </row>
    <row r="132" spans="1:5" ht="14.25">
      <c r="A132" s="54">
        <f t="shared" si="2"/>
        <v>1</v>
      </c>
      <c r="B132" s="54" t="s">
        <v>239</v>
      </c>
      <c r="C132" s="53">
        <v>39823</v>
      </c>
      <c r="D132" s="54" t="s">
        <v>240</v>
      </c>
      <c r="E132" s="54">
        <v>260</v>
      </c>
    </row>
    <row r="133" spans="1:5" ht="14.25">
      <c r="A133" s="54">
        <f t="shared" si="2"/>
        <v>1</v>
      </c>
      <c r="B133" s="54" t="s">
        <v>239</v>
      </c>
      <c r="C133" s="53">
        <v>39823</v>
      </c>
      <c r="D133" s="54" t="s">
        <v>240</v>
      </c>
      <c r="E133" s="54">
        <v>140</v>
      </c>
    </row>
    <row r="134" spans="1:5" ht="14.25">
      <c r="A134" s="54">
        <f t="shared" si="2"/>
        <v>1</v>
      </c>
      <c r="B134" s="54" t="s">
        <v>239</v>
      </c>
      <c r="C134" s="53">
        <v>39823</v>
      </c>
      <c r="D134" s="54" t="s">
        <v>240</v>
      </c>
      <c r="E134" s="54">
        <v>61.7</v>
      </c>
    </row>
    <row r="135" spans="1:5" ht="14.25">
      <c r="A135" s="54">
        <f t="shared" si="2"/>
        <v>1</v>
      </c>
      <c r="B135" s="54" t="s">
        <v>239</v>
      </c>
      <c r="C135" s="53">
        <v>39823</v>
      </c>
      <c r="D135" s="54" t="s">
        <v>240</v>
      </c>
      <c r="E135" s="54">
        <v>23.5</v>
      </c>
    </row>
    <row r="136" spans="1:5" ht="14.25">
      <c r="A136" s="54">
        <f t="shared" si="2"/>
        <v>1</v>
      </c>
      <c r="B136" s="54" t="s">
        <v>239</v>
      </c>
      <c r="C136" s="53">
        <v>39823</v>
      </c>
      <c r="D136" s="54" t="s">
        <v>240</v>
      </c>
      <c r="E136" s="54">
        <v>47.4</v>
      </c>
    </row>
    <row r="137" spans="1:5" ht="14.25">
      <c r="A137" s="54">
        <f t="shared" si="2"/>
        <v>1</v>
      </c>
      <c r="B137" s="54" t="s">
        <v>239</v>
      </c>
      <c r="C137" s="53">
        <v>39823</v>
      </c>
      <c r="D137" s="54" t="s">
        <v>240</v>
      </c>
      <c r="E137" s="54">
        <v>37.5</v>
      </c>
    </row>
    <row r="138" spans="1:5" ht="14.25">
      <c r="A138" s="54">
        <f t="shared" si="2"/>
        <v>1</v>
      </c>
      <c r="B138" s="54" t="s">
        <v>239</v>
      </c>
      <c r="C138" s="53">
        <v>39823</v>
      </c>
      <c r="D138" s="54" t="s">
        <v>240</v>
      </c>
      <c r="E138" s="54">
        <v>43.7</v>
      </c>
    </row>
    <row r="139" spans="1:5" ht="14.25">
      <c r="A139" s="54">
        <f t="shared" si="2"/>
        <v>1</v>
      </c>
      <c r="B139" s="54" t="s">
        <v>239</v>
      </c>
      <c r="C139" s="53">
        <v>39823</v>
      </c>
      <c r="D139" s="54" t="s">
        <v>240</v>
      </c>
      <c r="E139" s="54">
        <v>62.4</v>
      </c>
    </row>
    <row r="140" spans="1:5" ht="14.25">
      <c r="A140" s="54">
        <f t="shared" si="2"/>
        <v>1</v>
      </c>
      <c r="B140" s="54" t="s">
        <v>239</v>
      </c>
      <c r="C140" s="53">
        <v>39823</v>
      </c>
      <c r="D140" s="54" t="s">
        <v>240</v>
      </c>
      <c r="E140" s="54">
        <v>78.7</v>
      </c>
    </row>
    <row r="141" spans="1:5" ht="14.25">
      <c r="A141" s="54">
        <f t="shared" si="2"/>
        <v>1</v>
      </c>
      <c r="B141" s="54" t="s">
        <v>239</v>
      </c>
      <c r="C141" s="53">
        <v>39823</v>
      </c>
      <c r="D141" s="54" t="s">
        <v>240</v>
      </c>
      <c r="E141" s="54">
        <v>33.6</v>
      </c>
    </row>
    <row r="142" spans="1:5" ht="14.25">
      <c r="A142" s="54">
        <f t="shared" si="2"/>
        <v>1</v>
      </c>
      <c r="B142" s="54" t="s">
        <v>239</v>
      </c>
      <c r="C142" s="53">
        <v>39823</v>
      </c>
      <c r="D142" s="54" t="s">
        <v>240</v>
      </c>
      <c r="E142" s="54">
        <v>66</v>
      </c>
    </row>
    <row r="143" spans="1:5" ht="14.25">
      <c r="A143" s="54">
        <f t="shared" si="2"/>
        <v>1</v>
      </c>
      <c r="B143" s="54" t="s">
        <v>239</v>
      </c>
      <c r="C143" s="53">
        <v>39823</v>
      </c>
      <c r="D143" s="54" t="s">
        <v>240</v>
      </c>
      <c r="E143" s="54">
        <v>88.4</v>
      </c>
    </row>
    <row r="144" spans="1:5" ht="14.25">
      <c r="A144" s="54">
        <f t="shared" si="2"/>
        <v>1</v>
      </c>
      <c r="B144" s="54" t="s">
        <v>245</v>
      </c>
      <c r="C144" s="53">
        <v>39824</v>
      </c>
      <c r="D144" s="54" t="s">
        <v>246</v>
      </c>
      <c r="E144" s="54">
        <v>882</v>
      </c>
    </row>
    <row r="145" spans="1:5" ht="14.25">
      <c r="A145" s="54">
        <f t="shared" si="2"/>
        <v>1</v>
      </c>
      <c r="B145" s="54" t="s">
        <v>245</v>
      </c>
      <c r="C145" s="53">
        <v>39824</v>
      </c>
      <c r="D145" s="54" t="s">
        <v>246</v>
      </c>
      <c r="E145" s="54">
        <v>932</v>
      </c>
    </row>
    <row r="146" spans="1:5" ht="14.25">
      <c r="A146" s="54">
        <f t="shared" si="2"/>
        <v>1</v>
      </c>
      <c r="B146" s="54" t="s">
        <v>239</v>
      </c>
      <c r="C146" s="53">
        <v>39824</v>
      </c>
      <c r="D146" s="54" t="s">
        <v>240</v>
      </c>
      <c r="E146" s="54">
        <v>20</v>
      </c>
    </row>
    <row r="147" spans="1:5" ht="14.25">
      <c r="A147" s="54">
        <f t="shared" si="2"/>
        <v>1</v>
      </c>
      <c r="B147" s="54" t="s">
        <v>239</v>
      </c>
      <c r="C147" s="53">
        <v>39825</v>
      </c>
      <c r="D147" s="54" t="s">
        <v>240</v>
      </c>
      <c r="E147" s="54">
        <v>534</v>
      </c>
    </row>
    <row r="148" spans="1:5" ht="14.25">
      <c r="A148" s="54">
        <f t="shared" si="2"/>
        <v>1</v>
      </c>
      <c r="B148" s="54" t="s">
        <v>239</v>
      </c>
      <c r="C148" s="53">
        <v>39825</v>
      </c>
      <c r="D148" s="54" t="s">
        <v>240</v>
      </c>
      <c r="E148" s="54">
        <v>96</v>
      </c>
    </row>
    <row r="149" spans="1:5" ht="14.25">
      <c r="A149" s="54">
        <f t="shared" si="2"/>
        <v>1</v>
      </c>
      <c r="B149" s="54" t="s">
        <v>239</v>
      </c>
      <c r="C149" s="53">
        <v>39825</v>
      </c>
      <c r="D149" s="54" t="s">
        <v>240</v>
      </c>
      <c r="E149" s="54">
        <v>98</v>
      </c>
    </row>
    <row r="150" spans="1:5" ht="14.25">
      <c r="A150" s="54">
        <f t="shared" si="2"/>
        <v>1</v>
      </c>
      <c r="B150" s="54" t="s">
        <v>239</v>
      </c>
      <c r="C150" s="53">
        <v>39825</v>
      </c>
      <c r="D150" s="54" t="s">
        <v>240</v>
      </c>
      <c r="E150" s="54">
        <v>20</v>
      </c>
    </row>
    <row r="151" spans="1:5" ht="14.25">
      <c r="A151" s="54">
        <f t="shared" si="2"/>
        <v>1</v>
      </c>
      <c r="B151" s="54" t="s">
        <v>239</v>
      </c>
      <c r="C151" s="53">
        <v>39828</v>
      </c>
      <c r="D151" s="54" t="s">
        <v>240</v>
      </c>
      <c r="E151" s="54">
        <v>198</v>
      </c>
    </row>
    <row r="152" spans="1:5" ht="14.25">
      <c r="A152" s="54">
        <f t="shared" si="2"/>
        <v>1</v>
      </c>
      <c r="B152" s="54" t="s">
        <v>239</v>
      </c>
      <c r="C152" s="53">
        <v>39828</v>
      </c>
      <c r="D152" s="54" t="s">
        <v>240</v>
      </c>
      <c r="E152" s="54">
        <v>170</v>
      </c>
    </row>
    <row r="153" spans="1:5" ht="14.25">
      <c r="A153" s="54">
        <f t="shared" si="2"/>
        <v>1</v>
      </c>
      <c r="B153" s="54" t="s">
        <v>245</v>
      </c>
      <c r="C153" s="53">
        <v>39828</v>
      </c>
      <c r="D153" s="54" t="s">
        <v>250</v>
      </c>
      <c r="E153" s="54">
        <v>23500</v>
      </c>
    </row>
    <row r="154" spans="1:5" ht="14.25">
      <c r="A154" s="54">
        <f t="shared" si="2"/>
        <v>1</v>
      </c>
      <c r="B154" s="54" t="s">
        <v>243</v>
      </c>
      <c r="C154" s="53">
        <v>39829</v>
      </c>
      <c r="D154" s="54" t="s">
        <v>251</v>
      </c>
      <c r="E154" s="54">
        <v>503</v>
      </c>
    </row>
    <row r="155" spans="1:5" ht="14.25">
      <c r="A155" s="54">
        <f t="shared" si="2"/>
        <v>1</v>
      </c>
      <c r="B155" s="54" t="s">
        <v>237</v>
      </c>
      <c r="C155" s="53">
        <v>39829</v>
      </c>
      <c r="D155" s="54" t="s">
        <v>238</v>
      </c>
      <c r="E155" s="54">
        <v>899</v>
      </c>
    </row>
    <row r="156" spans="1:5" ht="14.25">
      <c r="A156" s="54">
        <f t="shared" ref="A156:A215" si="3">MONTH(C156)</f>
        <v>1</v>
      </c>
      <c r="B156" s="54" t="s">
        <v>237</v>
      </c>
      <c r="C156" s="53">
        <v>39829</v>
      </c>
      <c r="D156" s="54" t="s">
        <v>238</v>
      </c>
      <c r="E156" s="54">
        <v>288</v>
      </c>
    </row>
    <row r="157" spans="1:5" ht="14.25">
      <c r="A157" s="54">
        <f t="shared" si="3"/>
        <v>1</v>
      </c>
      <c r="B157" s="54" t="s">
        <v>239</v>
      </c>
      <c r="C157" s="53">
        <v>39829</v>
      </c>
      <c r="D157" s="54" t="s">
        <v>240</v>
      </c>
      <c r="E157" s="54">
        <v>114</v>
      </c>
    </row>
    <row r="158" spans="1:5" ht="14.25">
      <c r="A158" s="54">
        <f t="shared" si="3"/>
        <v>1</v>
      </c>
      <c r="B158" s="54" t="s">
        <v>245</v>
      </c>
      <c r="C158" s="53">
        <v>39829</v>
      </c>
      <c r="D158" s="54" t="s">
        <v>246</v>
      </c>
      <c r="E158" s="54">
        <v>22</v>
      </c>
    </row>
    <row r="159" spans="1:5" ht="14.25">
      <c r="A159" s="54">
        <f t="shared" si="3"/>
        <v>1</v>
      </c>
      <c r="B159" s="54" t="s">
        <v>237</v>
      </c>
      <c r="C159" s="53">
        <v>39830</v>
      </c>
      <c r="D159" s="54" t="s">
        <v>238</v>
      </c>
      <c r="E159" s="54">
        <v>70</v>
      </c>
    </row>
    <row r="160" spans="1:5" ht="14.25">
      <c r="A160" s="54">
        <f t="shared" si="3"/>
        <v>1</v>
      </c>
      <c r="B160" s="54" t="s">
        <v>237</v>
      </c>
      <c r="C160" s="53">
        <v>39830</v>
      </c>
      <c r="D160" s="54" t="s">
        <v>238</v>
      </c>
      <c r="E160" s="54">
        <v>53</v>
      </c>
    </row>
    <row r="161" spans="1:5" ht="14.25">
      <c r="A161" s="54">
        <f t="shared" si="3"/>
        <v>1</v>
      </c>
      <c r="B161" s="54" t="s">
        <v>237</v>
      </c>
      <c r="C161" s="53">
        <v>39830</v>
      </c>
      <c r="D161" s="54" t="s">
        <v>238</v>
      </c>
      <c r="E161" s="54">
        <v>254</v>
      </c>
    </row>
    <row r="162" spans="1:5" ht="14.25">
      <c r="A162" s="54">
        <f t="shared" si="3"/>
        <v>1</v>
      </c>
      <c r="B162" s="54" t="s">
        <v>237</v>
      </c>
      <c r="C162" s="53">
        <v>39830</v>
      </c>
      <c r="D162" s="54" t="s">
        <v>238</v>
      </c>
      <c r="E162" s="54">
        <v>88</v>
      </c>
    </row>
    <row r="163" spans="1:5" ht="14.25">
      <c r="A163" s="54">
        <f t="shared" si="3"/>
        <v>1</v>
      </c>
      <c r="B163" s="54" t="s">
        <v>237</v>
      </c>
      <c r="C163" s="53">
        <v>39830</v>
      </c>
      <c r="D163" s="54" t="s">
        <v>238</v>
      </c>
      <c r="E163" s="54">
        <v>329</v>
      </c>
    </row>
    <row r="164" spans="1:5" ht="14.25">
      <c r="A164" s="54">
        <f t="shared" si="3"/>
        <v>1</v>
      </c>
      <c r="B164" s="54" t="s">
        <v>237</v>
      </c>
      <c r="C164" s="53">
        <v>39830</v>
      </c>
      <c r="D164" s="54" t="s">
        <v>238</v>
      </c>
      <c r="E164" s="54">
        <v>577</v>
      </c>
    </row>
    <row r="165" spans="1:5" ht="14.25">
      <c r="A165" s="54">
        <f t="shared" si="3"/>
        <v>1</v>
      </c>
      <c r="B165" s="54" t="s">
        <v>249</v>
      </c>
      <c r="C165" s="53">
        <v>39830</v>
      </c>
      <c r="D165" s="54" t="s">
        <v>249</v>
      </c>
      <c r="E165" s="54">
        <v>240</v>
      </c>
    </row>
    <row r="166" spans="1:5" ht="14.25">
      <c r="A166" s="54">
        <f t="shared" si="3"/>
        <v>1</v>
      </c>
      <c r="B166" s="54" t="s">
        <v>239</v>
      </c>
      <c r="C166" s="53">
        <v>39830</v>
      </c>
      <c r="D166" s="54" t="s">
        <v>240</v>
      </c>
      <c r="E166" s="54">
        <v>390</v>
      </c>
    </row>
    <row r="167" spans="1:5" ht="14.25">
      <c r="A167" s="54">
        <f t="shared" si="3"/>
        <v>1</v>
      </c>
      <c r="B167" s="54" t="s">
        <v>239</v>
      </c>
      <c r="C167" s="53">
        <v>39830</v>
      </c>
      <c r="D167" s="54" t="s">
        <v>240</v>
      </c>
      <c r="E167" s="54">
        <v>646</v>
      </c>
    </row>
    <row r="168" spans="1:5" ht="14.25">
      <c r="A168" s="54">
        <f t="shared" si="3"/>
        <v>1</v>
      </c>
      <c r="B168" s="54" t="s">
        <v>239</v>
      </c>
      <c r="C168" s="53">
        <v>39830</v>
      </c>
      <c r="D168" s="54" t="s">
        <v>240</v>
      </c>
      <c r="E168" s="54">
        <v>317</v>
      </c>
    </row>
    <row r="169" spans="1:5" ht="14.25">
      <c r="A169" s="54">
        <f t="shared" si="3"/>
        <v>1</v>
      </c>
      <c r="B169" s="54" t="s">
        <v>239</v>
      </c>
      <c r="C169" s="53">
        <v>39830</v>
      </c>
      <c r="D169" s="54" t="s">
        <v>240</v>
      </c>
      <c r="E169" s="54">
        <v>290</v>
      </c>
    </row>
    <row r="170" spans="1:5" ht="14.25">
      <c r="A170" s="54">
        <f t="shared" si="3"/>
        <v>1</v>
      </c>
      <c r="B170" s="54" t="s">
        <v>237</v>
      </c>
      <c r="C170" s="53">
        <v>39830</v>
      </c>
      <c r="D170" s="54" t="s">
        <v>238</v>
      </c>
      <c r="E170" s="54">
        <v>87</v>
      </c>
    </row>
    <row r="171" spans="1:5" ht="14.25">
      <c r="A171" s="54">
        <f t="shared" si="3"/>
        <v>1</v>
      </c>
      <c r="B171" s="54" t="s">
        <v>239</v>
      </c>
      <c r="C171" s="53">
        <v>39830</v>
      </c>
      <c r="D171" s="54" t="s">
        <v>240</v>
      </c>
      <c r="E171" s="54">
        <v>70</v>
      </c>
    </row>
    <row r="172" spans="1:5" ht="14.25">
      <c r="A172" s="54">
        <f t="shared" si="3"/>
        <v>1</v>
      </c>
      <c r="B172" s="54" t="s">
        <v>239</v>
      </c>
      <c r="C172" s="53">
        <v>39830</v>
      </c>
      <c r="D172" s="54" t="s">
        <v>240</v>
      </c>
      <c r="E172" s="54">
        <v>103</v>
      </c>
    </row>
    <row r="173" spans="1:5" ht="14.25">
      <c r="A173" s="54">
        <f t="shared" si="3"/>
        <v>1</v>
      </c>
      <c r="B173" s="54" t="s">
        <v>239</v>
      </c>
      <c r="C173" s="53">
        <v>39830</v>
      </c>
      <c r="D173" s="54" t="s">
        <v>240</v>
      </c>
      <c r="E173" s="54">
        <v>225</v>
      </c>
    </row>
    <row r="174" spans="1:5" ht="14.25">
      <c r="A174" s="54">
        <f t="shared" si="3"/>
        <v>1</v>
      </c>
      <c r="B174" s="54" t="s">
        <v>239</v>
      </c>
      <c r="C174" s="53">
        <v>39830</v>
      </c>
      <c r="D174" s="54" t="s">
        <v>240</v>
      </c>
      <c r="E174" s="54">
        <v>258</v>
      </c>
    </row>
    <row r="175" spans="1:5" ht="14.25">
      <c r="A175" s="54">
        <f t="shared" si="3"/>
        <v>1</v>
      </c>
      <c r="B175" s="54" t="s">
        <v>239</v>
      </c>
      <c r="C175" s="53">
        <v>39830</v>
      </c>
      <c r="D175" s="54" t="s">
        <v>240</v>
      </c>
      <c r="E175" s="54">
        <v>70</v>
      </c>
    </row>
    <row r="176" spans="1:5" ht="14.25">
      <c r="A176" s="54">
        <f t="shared" si="3"/>
        <v>1</v>
      </c>
      <c r="B176" s="54" t="s">
        <v>239</v>
      </c>
      <c r="C176" s="53">
        <v>39830</v>
      </c>
      <c r="D176" s="54" t="s">
        <v>240</v>
      </c>
      <c r="E176" s="54">
        <v>217</v>
      </c>
    </row>
    <row r="177" spans="1:5" ht="14.25">
      <c r="A177" s="54">
        <f t="shared" si="3"/>
        <v>1</v>
      </c>
      <c r="B177" s="54" t="s">
        <v>239</v>
      </c>
      <c r="C177" s="53">
        <v>39830</v>
      </c>
      <c r="D177" s="54" t="s">
        <v>240</v>
      </c>
      <c r="E177" s="54">
        <v>64</v>
      </c>
    </row>
    <row r="178" spans="1:5" ht="14.25">
      <c r="A178" s="54">
        <f t="shared" si="3"/>
        <v>1</v>
      </c>
      <c r="B178" s="54" t="s">
        <v>239</v>
      </c>
      <c r="C178" s="53">
        <v>39830</v>
      </c>
      <c r="D178" s="54" t="s">
        <v>240</v>
      </c>
      <c r="E178" s="54">
        <v>24</v>
      </c>
    </row>
    <row r="179" spans="1:5" ht="14.25">
      <c r="A179" s="54">
        <f t="shared" si="3"/>
        <v>1</v>
      </c>
      <c r="B179" s="54" t="s">
        <v>239</v>
      </c>
      <c r="C179" s="53">
        <v>39830</v>
      </c>
      <c r="D179" s="54" t="s">
        <v>240</v>
      </c>
      <c r="E179" s="54">
        <v>221</v>
      </c>
    </row>
    <row r="180" spans="1:5" ht="14.25">
      <c r="A180" s="54">
        <f t="shared" si="3"/>
        <v>1</v>
      </c>
      <c r="B180" s="54" t="s">
        <v>249</v>
      </c>
      <c r="C180" s="53">
        <v>39830</v>
      </c>
      <c r="D180" s="54" t="s">
        <v>249</v>
      </c>
      <c r="E180" s="54">
        <v>500</v>
      </c>
    </row>
    <row r="181" spans="1:5" ht="14.25">
      <c r="A181" s="54">
        <f t="shared" si="3"/>
        <v>1</v>
      </c>
      <c r="B181" s="54" t="s">
        <v>239</v>
      </c>
      <c r="C181" s="53">
        <v>39831</v>
      </c>
      <c r="D181" s="54" t="s">
        <v>240</v>
      </c>
      <c r="E181" s="54">
        <v>153</v>
      </c>
    </row>
    <row r="182" spans="1:5" ht="14.25">
      <c r="A182" s="54">
        <f t="shared" si="3"/>
        <v>1</v>
      </c>
      <c r="B182" s="54" t="s">
        <v>239</v>
      </c>
      <c r="C182" s="53">
        <v>39831</v>
      </c>
      <c r="D182" s="54" t="s">
        <v>240</v>
      </c>
      <c r="E182" s="54">
        <v>6</v>
      </c>
    </row>
    <row r="183" spans="1:5" ht="14.25">
      <c r="A183" s="54">
        <f t="shared" si="3"/>
        <v>1</v>
      </c>
      <c r="B183" s="54" t="s">
        <v>239</v>
      </c>
      <c r="C183" s="53">
        <v>39831</v>
      </c>
      <c r="D183" s="54" t="s">
        <v>240</v>
      </c>
      <c r="E183" s="54">
        <v>148</v>
      </c>
    </row>
    <row r="184" spans="1:5" ht="14.25">
      <c r="A184" s="54">
        <f t="shared" si="3"/>
        <v>1</v>
      </c>
      <c r="B184" s="54" t="s">
        <v>239</v>
      </c>
      <c r="C184" s="53">
        <v>39832</v>
      </c>
      <c r="D184" s="54" t="s">
        <v>240</v>
      </c>
      <c r="E184" s="54">
        <v>40</v>
      </c>
    </row>
    <row r="185" spans="1:5" ht="14.25">
      <c r="A185" s="54">
        <f t="shared" si="3"/>
        <v>1</v>
      </c>
      <c r="B185" s="54" t="s">
        <v>237</v>
      </c>
      <c r="C185" s="53">
        <v>39833</v>
      </c>
      <c r="D185" s="54" t="s">
        <v>252</v>
      </c>
      <c r="E185" s="54">
        <v>447</v>
      </c>
    </row>
    <row r="186" spans="1:5" ht="14.25">
      <c r="A186" s="54">
        <f t="shared" si="3"/>
        <v>1</v>
      </c>
      <c r="B186" s="54" t="s">
        <v>243</v>
      </c>
      <c r="C186" s="53">
        <v>39833</v>
      </c>
      <c r="D186" s="54" t="s">
        <v>251</v>
      </c>
      <c r="E186" s="54">
        <v>293</v>
      </c>
    </row>
    <row r="187" spans="1:5" ht="14.25">
      <c r="A187" s="54">
        <f t="shared" si="3"/>
        <v>1</v>
      </c>
      <c r="B187" s="54" t="s">
        <v>243</v>
      </c>
      <c r="C187" s="53">
        <v>39833</v>
      </c>
      <c r="D187" s="54" t="s">
        <v>244</v>
      </c>
      <c r="E187" s="54">
        <v>521</v>
      </c>
    </row>
    <row r="188" spans="1:5" ht="14.25">
      <c r="A188" s="54">
        <f t="shared" si="3"/>
        <v>1</v>
      </c>
      <c r="B188" s="54" t="s">
        <v>243</v>
      </c>
      <c r="C188" s="53">
        <v>39833</v>
      </c>
      <c r="D188" s="54" t="s">
        <v>251</v>
      </c>
      <c r="E188" s="54">
        <v>110</v>
      </c>
    </row>
    <row r="189" spans="1:5" ht="14.25">
      <c r="A189" s="54">
        <f t="shared" si="3"/>
        <v>1</v>
      </c>
      <c r="B189" s="54" t="s">
        <v>239</v>
      </c>
      <c r="C189" s="53">
        <v>39833</v>
      </c>
      <c r="D189" s="54" t="s">
        <v>240</v>
      </c>
      <c r="E189" s="54">
        <v>42</v>
      </c>
    </row>
    <row r="190" spans="1:5" ht="14.25">
      <c r="A190" s="54">
        <f t="shared" si="3"/>
        <v>1</v>
      </c>
      <c r="B190" s="54" t="s">
        <v>239</v>
      </c>
      <c r="C190" s="53">
        <v>39833</v>
      </c>
      <c r="D190" s="54" t="s">
        <v>240</v>
      </c>
      <c r="E190" s="54">
        <v>56</v>
      </c>
    </row>
    <row r="191" spans="1:5" ht="14.25">
      <c r="A191" s="54">
        <f t="shared" si="3"/>
        <v>1</v>
      </c>
      <c r="B191" s="54" t="s">
        <v>239</v>
      </c>
      <c r="C191" s="53">
        <v>39833</v>
      </c>
      <c r="D191" s="54" t="s">
        <v>240</v>
      </c>
      <c r="E191" s="54">
        <v>109</v>
      </c>
    </row>
    <row r="192" spans="1:5" ht="14.25">
      <c r="A192" s="54">
        <f t="shared" si="3"/>
        <v>1</v>
      </c>
      <c r="B192" s="54" t="s">
        <v>239</v>
      </c>
      <c r="C192" s="53">
        <v>39833</v>
      </c>
      <c r="D192" s="54" t="s">
        <v>240</v>
      </c>
      <c r="E192" s="54">
        <v>49</v>
      </c>
    </row>
    <row r="193" spans="1:5" ht="14.25">
      <c r="A193" s="54">
        <f t="shared" si="3"/>
        <v>1</v>
      </c>
      <c r="B193" s="54" t="s">
        <v>245</v>
      </c>
      <c r="C193" s="53">
        <v>39835</v>
      </c>
      <c r="D193" s="54" t="s">
        <v>253</v>
      </c>
      <c r="E193" s="54">
        <v>500</v>
      </c>
    </row>
    <row r="194" spans="1:5" ht="14.25">
      <c r="A194" s="54">
        <f t="shared" si="3"/>
        <v>1</v>
      </c>
      <c r="B194" s="54" t="s">
        <v>239</v>
      </c>
      <c r="C194" s="53">
        <v>39837</v>
      </c>
      <c r="D194" s="54" t="s">
        <v>240</v>
      </c>
      <c r="E194" s="54">
        <v>33</v>
      </c>
    </row>
    <row r="195" spans="1:5" ht="14.25">
      <c r="A195" s="54">
        <f t="shared" si="3"/>
        <v>1</v>
      </c>
      <c r="B195" s="54" t="s">
        <v>239</v>
      </c>
      <c r="C195" s="53">
        <v>39837</v>
      </c>
      <c r="D195" s="54" t="s">
        <v>240</v>
      </c>
      <c r="E195" s="54">
        <v>20</v>
      </c>
    </row>
    <row r="196" spans="1:5" ht="14.25">
      <c r="A196" s="54">
        <f t="shared" si="3"/>
        <v>1</v>
      </c>
      <c r="B196" s="54" t="s">
        <v>239</v>
      </c>
      <c r="C196" s="53">
        <v>39837</v>
      </c>
      <c r="D196" s="54" t="s">
        <v>240</v>
      </c>
      <c r="E196" s="54">
        <v>24</v>
      </c>
    </row>
    <row r="197" spans="1:5" ht="14.25">
      <c r="A197" s="54">
        <f t="shared" si="3"/>
        <v>1</v>
      </c>
      <c r="B197" s="54" t="s">
        <v>239</v>
      </c>
      <c r="C197" s="53">
        <v>39837</v>
      </c>
      <c r="D197" s="54" t="s">
        <v>254</v>
      </c>
      <c r="E197" s="54">
        <v>249</v>
      </c>
    </row>
    <row r="198" spans="1:5" ht="14.25">
      <c r="A198" s="54">
        <f t="shared" si="3"/>
        <v>1</v>
      </c>
      <c r="B198" s="54" t="s">
        <v>239</v>
      </c>
      <c r="C198" s="53">
        <v>39837</v>
      </c>
      <c r="D198" s="54" t="s">
        <v>240</v>
      </c>
      <c r="E198" s="54">
        <v>182.2</v>
      </c>
    </row>
    <row r="199" spans="1:5" ht="14.25">
      <c r="A199" s="54">
        <f t="shared" si="3"/>
        <v>1</v>
      </c>
      <c r="B199" s="54" t="s">
        <v>239</v>
      </c>
      <c r="C199" s="53">
        <v>39837</v>
      </c>
      <c r="D199" s="54" t="s">
        <v>240</v>
      </c>
      <c r="E199" s="54">
        <v>440.8</v>
      </c>
    </row>
    <row r="200" spans="1:5" ht="14.25">
      <c r="A200" s="54">
        <f t="shared" si="3"/>
        <v>1</v>
      </c>
      <c r="B200" s="54" t="s">
        <v>239</v>
      </c>
      <c r="C200" s="53">
        <v>39837</v>
      </c>
      <c r="D200" s="54" t="s">
        <v>240</v>
      </c>
      <c r="E200" s="54">
        <v>144</v>
      </c>
    </row>
    <row r="201" spans="1:5" ht="14.25">
      <c r="A201" s="54">
        <f t="shared" si="3"/>
        <v>1</v>
      </c>
      <c r="B201" s="54" t="s">
        <v>239</v>
      </c>
      <c r="C201" s="53">
        <v>39837</v>
      </c>
      <c r="D201" s="54" t="s">
        <v>240</v>
      </c>
      <c r="E201" s="54">
        <v>22</v>
      </c>
    </row>
    <row r="202" spans="1:5" ht="14.25">
      <c r="A202" s="54">
        <f t="shared" si="3"/>
        <v>1</v>
      </c>
      <c r="B202" s="54" t="s">
        <v>239</v>
      </c>
      <c r="C202" s="53">
        <v>39837</v>
      </c>
      <c r="D202" s="54" t="s">
        <v>240</v>
      </c>
      <c r="E202" s="54">
        <v>53</v>
      </c>
    </row>
    <row r="203" spans="1:5" ht="14.25">
      <c r="A203" s="54">
        <f t="shared" si="3"/>
        <v>1</v>
      </c>
      <c r="B203" s="54" t="s">
        <v>239</v>
      </c>
      <c r="C203" s="53">
        <v>39837</v>
      </c>
      <c r="D203" s="54" t="s">
        <v>240</v>
      </c>
      <c r="E203" s="54">
        <v>43</v>
      </c>
    </row>
    <row r="204" spans="1:5" ht="14.25">
      <c r="A204" s="54">
        <f t="shared" si="3"/>
        <v>1</v>
      </c>
      <c r="B204" s="54" t="s">
        <v>239</v>
      </c>
      <c r="C204" s="53">
        <v>39838</v>
      </c>
      <c r="D204" s="54" t="s">
        <v>254</v>
      </c>
      <c r="E204" s="54">
        <v>230</v>
      </c>
    </row>
    <row r="205" spans="1:5" ht="14.25">
      <c r="A205" s="54">
        <f t="shared" si="3"/>
        <v>1</v>
      </c>
      <c r="B205" s="54" t="s">
        <v>243</v>
      </c>
      <c r="C205" s="53">
        <v>39838</v>
      </c>
      <c r="D205" s="54" t="s">
        <v>244</v>
      </c>
      <c r="E205" s="54">
        <v>1200</v>
      </c>
    </row>
    <row r="206" spans="1:5" ht="14.25">
      <c r="A206" s="54">
        <f t="shared" si="3"/>
        <v>1</v>
      </c>
      <c r="B206" s="54" t="s">
        <v>248</v>
      </c>
      <c r="C206" s="53">
        <v>39838</v>
      </c>
      <c r="D206" s="54" t="s">
        <v>255</v>
      </c>
      <c r="E206" s="54">
        <v>500</v>
      </c>
    </row>
    <row r="207" spans="1:5" ht="14.25">
      <c r="A207" s="54">
        <f t="shared" si="3"/>
        <v>1</v>
      </c>
      <c r="B207" s="54" t="s">
        <v>248</v>
      </c>
      <c r="C207" s="53">
        <v>39838</v>
      </c>
      <c r="D207" s="54" t="s">
        <v>255</v>
      </c>
      <c r="E207" s="54">
        <v>420</v>
      </c>
    </row>
    <row r="208" spans="1:5" ht="14.25">
      <c r="A208" s="54">
        <f t="shared" si="3"/>
        <v>1</v>
      </c>
      <c r="B208" s="54" t="s">
        <v>248</v>
      </c>
      <c r="C208" s="53">
        <v>39838</v>
      </c>
      <c r="D208" s="54" t="s">
        <v>248</v>
      </c>
      <c r="E208" s="54">
        <v>1000</v>
      </c>
    </row>
    <row r="209" spans="1:5" ht="14.25">
      <c r="A209" s="54">
        <f t="shared" si="3"/>
        <v>1</v>
      </c>
      <c r="B209" s="54" t="s">
        <v>248</v>
      </c>
      <c r="C209" s="53">
        <v>39838</v>
      </c>
      <c r="D209" s="54" t="s">
        <v>248</v>
      </c>
      <c r="E209" s="54">
        <v>1900</v>
      </c>
    </row>
    <row r="210" spans="1:5" ht="14.25">
      <c r="A210" s="54">
        <f t="shared" si="3"/>
        <v>1</v>
      </c>
      <c r="B210" s="54" t="s">
        <v>245</v>
      </c>
      <c r="C210" s="53">
        <v>39839</v>
      </c>
      <c r="D210" s="54" t="s">
        <v>253</v>
      </c>
      <c r="E210" s="54">
        <v>500</v>
      </c>
    </row>
    <row r="211" spans="1:5" ht="14.25">
      <c r="A211" s="54">
        <f t="shared" si="3"/>
        <v>1</v>
      </c>
      <c r="B211" s="54" t="s">
        <v>239</v>
      </c>
      <c r="C211" s="53">
        <v>39839</v>
      </c>
      <c r="D211" s="54" t="s">
        <v>240</v>
      </c>
      <c r="E211" s="54">
        <v>278</v>
      </c>
    </row>
    <row r="212" spans="1:5" ht="14.25">
      <c r="A212" s="54">
        <f t="shared" si="3"/>
        <v>1</v>
      </c>
      <c r="B212" s="54" t="s">
        <v>239</v>
      </c>
      <c r="C212" s="53">
        <v>39839</v>
      </c>
      <c r="D212" s="54" t="s">
        <v>240</v>
      </c>
      <c r="E212" s="54">
        <v>344</v>
      </c>
    </row>
    <row r="213" spans="1:5" ht="14.25">
      <c r="A213" s="54">
        <f t="shared" si="3"/>
        <v>1</v>
      </c>
      <c r="B213" s="54" t="s">
        <v>239</v>
      </c>
      <c r="C213" s="53">
        <v>39839</v>
      </c>
      <c r="D213" s="54" t="s">
        <v>240</v>
      </c>
      <c r="E213" s="54">
        <v>65</v>
      </c>
    </row>
    <row r="214" spans="1:5" ht="14.25">
      <c r="A214" s="54">
        <f t="shared" si="3"/>
        <v>1</v>
      </c>
      <c r="B214" s="54" t="s">
        <v>245</v>
      </c>
      <c r="C214" s="53">
        <v>39839</v>
      </c>
      <c r="D214" s="54" t="s">
        <v>246</v>
      </c>
      <c r="E214" s="54">
        <v>40</v>
      </c>
    </row>
    <row r="215" spans="1:5" ht="14.25">
      <c r="A215" s="54">
        <f t="shared" si="3"/>
        <v>1</v>
      </c>
      <c r="B215" s="54" t="s">
        <v>245</v>
      </c>
      <c r="C215" s="53">
        <v>39839</v>
      </c>
      <c r="D215" s="54" t="s">
        <v>250</v>
      </c>
      <c r="E215" s="54">
        <v>4500</v>
      </c>
    </row>
    <row r="216" spans="1:5" ht="14.25">
      <c r="A216" s="54">
        <f>MONTH(C216)</f>
        <v>1</v>
      </c>
      <c r="B216" s="54" t="s">
        <v>239</v>
      </c>
      <c r="C216" s="53">
        <v>39840</v>
      </c>
      <c r="D216" s="54" t="s">
        <v>240</v>
      </c>
      <c r="E216" s="54">
        <v>40</v>
      </c>
    </row>
    <row r="217" spans="1:5" ht="14.25">
      <c r="A217" s="54">
        <f>MONTH(C217)</f>
        <v>1</v>
      </c>
      <c r="B217" s="54" t="s">
        <v>239</v>
      </c>
      <c r="C217" s="53">
        <v>39840</v>
      </c>
      <c r="D217" s="54" t="s">
        <v>240</v>
      </c>
      <c r="E217" s="54">
        <v>200</v>
      </c>
    </row>
    <row r="218" spans="1:5" ht="14.25">
      <c r="A218" s="54">
        <f>MONTH(C218)</f>
        <v>1</v>
      </c>
      <c r="B218" s="54" t="s">
        <v>239</v>
      </c>
      <c r="C218" s="53">
        <v>39840</v>
      </c>
      <c r="D218" s="54" t="s">
        <v>240</v>
      </c>
      <c r="E218" s="54">
        <v>40</v>
      </c>
    </row>
    <row r="219" spans="1:5" ht="14.25">
      <c r="A219" s="54">
        <f>MONTH(C219)</f>
        <v>1</v>
      </c>
      <c r="B219" s="54" t="s">
        <v>249</v>
      </c>
      <c r="C219" s="53">
        <v>39841</v>
      </c>
      <c r="D219" s="54" t="s">
        <v>249</v>
      </c>
      <c r="E219" s="54">
        <v>8400</v>
      </c>
    </row>
    <row r="220" spans="1:5" ht="14.25">
      <c r="A220" s="54">
        <f>MONTH(C220)</f>
        <v>1</v>
      </c>
      <c r="B220" s="54" t="s">
        <v>243</v>
      </c>
      <c r="C220" s="53">
        <v>39843</v>
      </c>
      <c r="D220" s="54" t="s">
        <v>251</v>
      </c>
      <c r="E220" s="54">
        <v>500</v>
      </c>
    </row>
    <row r="221" spans="1:5" ht="14.25">
      <c r="A221" s="54">
        <f t="shared" ref="A221" si="4">MONTH(C221)</f>
        <v>1</v>
      </c>
      <c r="B221" s="54" t="s">
        <v>245</v>
      </c>
      <c r="C221" s="53">
        <v>39844</v>
      </c>
      <c r="D221" s="54" t="s">
        <v>246</v>
      </c>
      <c r="E221" s="54">
        <v>207</v>
      </c>
    </row>
    <row r="222" spans="1:5" ht="14.25">
      <c r="A222" s="54">
        <f>MONTH(C222)</f>
        <v>2</v>
      </c>
      <c r="B222" s="54" t="s">
        <v>243</v>
      </c>
      <c r="C222" s="53">
        <v>39845</v>
      </c>
      <c r="D222" s="54" t="s">
        <v>244</v>
      </c>
      <c r="E222" s="54">
        <v>5000</v>
      </c>
    </row>
    <row r="223" spans="1:5" ht="14.25">
      <c r="A223" s="54">
        <f t="shared" ref="A223:A285" si="5">MONTH(C223)</f>
        <v>2</v>
      </c>
      <c r="B223" s="54" t="s">
        <v>237</v>
      </c>
      <c r="C223" s="53">
        <v>39845</v>
      </c>
      <c r="D223" s="54" t="s">
        <v>238</v>
      </c>
      <c r="E223" s="54">
        <v>103.44</v>
      </c>
    </row>
    <row r="224" spans="1:5" ht="14.25">
      <c r="A224" s="54">
        <f t="shared" si="5"/>
        <v>2</v>
      </c>
      <c r="B224" s="54" t="s">
        <v>237</v>
      </c>
      <c r="C224" s="53">
        <v>39845</v>
      </c>
      <c r="D224" s="54" t="s">
        <v>238</v>
      </c>
      <c r="E224" s="54">
        <v>50.6</v>
      </c>
    </row>
    <row r="225" spans="1:5" ht="14.25">
      <c r="A225" s="54">
        <f t="shared" si="5"/>
        <v>2</v>
      </c>
      <c r="B225" s="54" t="s">
        <v>237</v>
      </c>
      <c r="C225" s="53">
        <v>39845</v>
      </c>
      <c r="D225" s="54" t="s">
        <v>238</v>
      </c>
      <c r="E225" s="54">
        <v>147.5</v>
      </c>
    </row>
    <row r="226" spans="1:5" ht="14.25">
      <c r="A226" s="54">
        <f t="shared" si="5"/>
        <v>2</v>
      </c>
      <c r="B226" s="54" t="s">
        <v>237</v>
      </c>
      <c r="C226" s="53">
        <v>39845</v>
      </c>
      <c r="D226" s="54" t="s">
        <v>238</v>
      </c>
      <c r="E226" s="54">
        <v>131.19999999999999</v>
      </c>
    </row>
    <row r="227" spans="1:5" ht="14.25">
      <c r="A227" s="54">
        <f t="shared" si="5"/>
        <v>2</v>
      </c>
      <c r="B227" s="54" t="s">
        <v>239</v>
      </c>
      <c r="C227" s="53">
        <v>39845</v>
      </c>
      <c r="D227" s="54" t="s">
        <v>240</v>
      </c>
      <c r="E227" s="54">
        <v>300.60000000000002</v>
      </c>
    </row>
    <row r="228" spans="1:5" ht="14.25">
      <c r="A228" s="54">
        <f t="shared" si="5"/>
        <v>2</v>
      </c>
      <c r="B228" s="54" t="s">
        <v>239</v>
      </c>
      <c r="C228" s="53">
        <v>39845</v>
      </c>
      <c r="D228" s="54" t="s">
        <v>240</v>
      </c>
      <c r="E228" s="54">
        <v>73.2</v>
      </c>
    </row>
    <row r="229" spans="1:5" ht="14.25">
      <c r="A229" s="54">
        <f t="shared" si="5"/>
        <v>2</v>
      </c>
      <c r="B229" s="54" t="s">
        <v>239</v>
      </c>
      <c r="C229" s="53">
        <v>39845</v>
      </c>
      <c r="D229" s="54" t="s">
        <v>240</v>
      </c>
      <c r="E229" s="54">
        <v>407</v>
      </c>
    </row>
    <row r="230" spans="1:5" ht="14.25">
      <c r="A230" s="54">
        <f t="shared" si="5"/>
        <v>2</v>
      </c>
      <c r="B230" s="54" t="s">
        <v>239</v>
      </c>
      <c r="C230" s="53">
        <v>39845</v>
      </c>
      <c r="D230" s="54" t="s">
        <v>240</v>
      </c>
      <c r="E230" s="54">
        <v>172</v>
      </c>
    </row>
    <row r="231" spans="1:5" ht="14.25">
      <c r="A231" s="54">
        <f t="shared" si="5"/>
        <v>2</v>
      </c>
      <c r="B231" s="54" t="s">
        <v>239</v>
      </c>
      <c r="C231" s="53">
        <v>39845</v>
      </c>
      <c r="D231" s="54" t="s">
        <v>240</v>
      </c>
      <c r="E231" s="54">
        <v>35.799999999999997</v>
      </c>
    </row>
    <row r="232" spans="1:5" ht="14.25">
      <c r="A232" s="54">
        <f t="shared" si="5"/>
        <v>2</v>
      </c>
      <c r="B232" s="54" t="s">
        <v>237</v>
      </c>
      <c r="C232" s="53">
        <v>39845</v>
      </c>
      <c r="D232" s="54" t="s">
        <v>238</v>
      </c>
      <c r="E232" s="54">
        <v>159.30000000000001</v>
      </c>
    </row>
    <row r="233" spans="1:5" ht="14.25">
      <c r="A233" s="54">
        <f t="shared" si="5"/>
        <v>2</v>
      </c>
      <c r="B233" s="54" t="s">
        <v>241</v>
      </c>
      <c r="C233" s="53">
        <v>39845</v>
      </c>
      <c r="D233" s="54" t="s">
        <v>247</v>
      </c>
      <c r="E233" s="54">
        <v>39.700000000000003</v>
      </c>
    </row>
    <row r="234" spans="1:5" ht="14.25">
      <c r="A234" s="54">
        <f t="shared" si="5"/>
        <v>2</v>
      </c>
      <c r="B234" s="54" t="s">
        <v>237</v>
      </c>
      <c r="C234" s="53">
        <v>39845</v>
      </c>
      <c r="D234" s="54" t="s">
        <v>238</v>
      </c>
      <c r="E234" s="54">
        <v>73.2</v>
      </c>
    </row>
    <row r="235" spans="1:5" ht="14.25">
      <c r="A235" s="54">
        <f t="shared" si="5"/>
        <v>2</v>
      </c>
      <c r="B235" s="54" t="s">
        <v>239</v>
      </c>
      <c r="C235" s="53">
        <v>39845</v>
      </c>
      <c r="D235" s="54" t="s">
        <v>240</v>
      </c>
      <c r="E235" s="54">
        <v>150.19999999999999</v>
      </c>
    </row>
    <row r="236" spans="1:5" ht="14.25">
      <c r="A236" s="54">
        <f t="shared" si="5"/>
        <v>2</v>
      </c>
      <c r="B236" s="54" t="s">
        <v>237</v>
      </c>
      <c r="C236" s="53">
        <v>39845</v>
      </c>
      <c r="D236" s="54" t="s">
        <v>252</v>
      </c>
      <c r="E236" s="54">
        <v>147.5</v>
      </c>
    </row>
    <row r="237" spans="1:5" ht="14.25">
      <c r="A237" s="54">
        <f t="shared" si="5"/>
        <v>2</v>
      </c>
      <c r="B237" s="54" t="s">
        <v>248</v>
      </c>
      <c r="C237" s="53">
        <v>39845</v>
      </c>
      <c r="D237" s="54" t="s">
        <v>248</v>
      </c>
      <c r="E237" s="54">
        <v>352.8</v>
      </c>
    </row>
    <row r="238" spans="1:5" ht="14.25">
      <c r="A238" s="54">
        <f t="shared" si="5"/>
        <v>2</v>
      </c>
      <c r="B238" s="54" t="s">
        <v>239</v>
      </c>
      <c r="C238" s="53">
        <v>39845</v>
      </c>
      <c r="D238" s="54" t="s">
        <v>240</v>
      </c>
      <c r="E238" s="54">
        <v>95</v>
      </c>
    </row>
    <row r="239" spans="1:5" ht="14.25">
      <c r="A239" s="54">
        <f t="shared" si="5"/>
        <v>2</v>
      </c>
      <c r="B239" s="54" t="s">
        <v>239</v>
      </c>
      <c r="C239" s="53">
        <v>39845</v>
      </c>
      <c r="D239" s="54" t="s">
        <v>240</v>
      </c>
      <c r="E239" s="54">
        <v>46.5</v>
      </c>
    </row>
    <row r="240" spans="1:5" ht="14.25">
      <c r="A240" s="54">
        <f t="shared" si="5"/>
        <v>2</v>
      </c>
      <c r="B240" s="54" t="s">
        <v>239</v>
      </c>
      <c r="C240" s="53">
        <v>39845</v>
      </c>
      <c r="D240" s="54" t="s">
        <v>240</v>
      </c>
      <c r="E240" s="54">
        <v>50.12</v>
      </c>
    </row>
    <row r="241" spans="1:5" ht="14.25">
      <c r="A241" s="54">
        <f t="shared" si="5"/>
        <v>2</v>
      </c>
      <c r="B241" s="54" t="s">
        <v>249</v>
      </c>
      <c r="C241" s="53">
        <v>39848</v>
      </c>
      <c r="D241" s="54" t="s">
        <v>249</v>
      </c>
      <c r="E241" s="54">
        <v>500</v>
      </c>
    </row>
    <row r="242" spans="1:5" ht="14.25">
      <c r="A242" s="54">
        <f t="shared" si="5"/>
        <v>2</v>
      </c>
      <c r="B242" s="54" t="s">
        <v>239</v>
      </c>
      <c r="C242" s="53">
        <v>39848</v>
      </c>
      <c r="D242" s="54" t="s">
        <v>254</v>
      </c>
      <c r="E242" s="54">
        <v>330</v>
      </c>
    </row>
    <row r="243" spans="1:5" ht="14.25">
      <c r="A243" s="54">
        <f t="shared" si="5"/>
        <v>2</v>
      </c>
      <c r="B243" s="54" t="s">
        <v>243</v>
      </c>
      <c r="C243" s="53">
        <v>39848</v>
      </c>
      <c r="D243" s="54" t="s">
        <v>244</v>
      </c>
      <c r="E243" s="54">
        <v>735</v>
      </c>
    </row>
    <row r="244" spans="1:5" ht="14.25">
      <c r="A244" s="54">
        <f t="shared" si="5"/>
        <v>2</v>
      </c>
      <c r="B244" s="54" t="s">
        <v>239</v>
      </c>
      <c r="C244" s="53">
        <v>39850</v>
      </c>
      <c r="D244" s="54" t="s">
        <v>254</v>
      </c>
      <c r="E244" s="54">
        <v>195</v>
      </c>
    </row>
    <row r="245" spans="1:5" ht="14.25">
      <c r="A245" s="54">
        <f t="shared" si="5"/>
        <v>2</v>
      </c>
      <c r="B245" s="54" t="s">
        <v>243</v>
      </c>
      <c r="C245" s="53">
        <v>39850</v>
      </c>
      <c r="D245" s="54" t="s">
        <v>251</v>
      </c>
      <c r="E245" s="54">
        <v>400</v>
      </c>
    </row>
    <row r="246" spans="1:5" ht="14.25">
      <c r="A246" s="54">
        <f t="shared" si="5"/>
        <v>2</v>
      </c>
      <c r="B246" s="54" t="s">
        <v>237</v>
      </c>
      <c r="C246" s="53">
        <v>39850</v>
      </c>
      <c r="D246" s="54" t="s">
        <v>238</v>
      </c>
      <c r="E246" s="54">
        <v>2399</v>
      </c>
    </row>
    <row r="247" spans="1:5" ht="14.25">
      <c r="A247" s="54">
        <f t="shared" si="5"/>
        <v>2</v>
      </c>
      <c r="B247" s="54" t="s">
        <v>239</v>
      </c>
      <c r="C247" s="53">
        <v>39851</v>
      </c>
      <c r="D247" s="54" t="s">
        <v>240</v>
      </c>
      <c r="E247" s="54">
        <v>1800</v>
      </c>
    </row>
    <row r="248" spans="1:5" ht="14.25">
      <c r="A248" s="54">
        <f t="shared" si="5"/>
        <v>2</v>
      </c>
      <c r="B248" s="54" t="s">
        <v>237</v>
      </c>
      <c r="C248" s="53">
        <v>39851</v>
      </c>
      <c r="D248" s="54" t="s">
        <v>252</v>
      </c>
      <c r="E248" s="54">
        <v>326</v>
      </c>
    </row>
    <row r="249" spans="1:5" ht="14.25">
      <c r="A249" s="54">
        <f t="shared" si="5"/>
        <v>2</v>
      </c>
      <c r="B249" s="54" t="s">
        <v>239</v>
      </c>
      <c r="C249" s="53">
        <v>39851</v>
      </c>
      <c r="D249" s="54" t="s">
        <v>240</v>
      </c>
      <c r="E249" s="54">
        <v>216</v>
      </c>
    </row>
    <row r="250" spans="1:5" ht="14.25">
      <c r="A250" s="54">
        <f t="shared" si="5"/>
        <v>2</v>
      </c>
      <c r="B250" s="54" t="s">
        <v>243</v>
      </c>
      <c r="C250" s="53">
        <v>39851</v>
      </c>
      <c r="D250" s="54" t="s">
        <v>244</v>
      </c>
      <c r="E250" s="54">
        <v>436</v>
      </c>
    </row>
    <row r="251" spans="1:5" ht="14.25">
      <c r="A251" s="54">
        <f t="shared" si="5"/>
        <v>2</v>
      </c>
      <c r="B251" s="54" t="s">
        <v>237</v>
      </c>
      <c r="C251" s="53">
        <v>39851</v>
      </c>
      <c r="D251" s="54" t="s">
        <v>238</v>
      </c>
      <c r="E251" s="54">
        <v>215</v>
      </c>
    </row>
    <row r="252" spans="1:5" ht="14.25">
      <c r="A252" s="54">
        <f t="shared" si="5"/>
        <v>2</v>
      </c>
      <c r="B252" s="54" t="s">
        <v>237</v>
      </c>
      <c r="C252" s="53">
        <v>39851</v>
      </c>
      <c r="D252" s="54" t="s">
        <v>238</v>
      </c>
      <c r="E252" s="54">
        <v>109</v>
      </c>
    </row>
    <row r="253" spans="1:5" ht="14.25">
      <c r="A253" s="54">
        <f t="shared" si="5"/>
        <v>2</v>
      </c>
      <c r="B253" s="54" t="s">
        <v>239</v>
      </c>
      <c r="C253" s="53">
        <v>39853</v>
      </c>
      <c r="D253" s="54" t="s">
        <v>240</v>
      </c>
      <c r="E253" s="54">
        <v>20</v>
      </c>
    </row>
    <row r="254" spans="1:5" ht="14.25">
      <c r="A254" s="54">
        <f t="shared" si="5"/>
        <v>2</v>
      </c>
      <c r="B254" s="54" t="s">
        <v>245</v>
      </c>
      <c r="C254" s="53">
        <v>39853</v>
      </c>
      <c r="D254" s="54" t="s">
        <v>246</v>
      </c>
      <c r="E254" s="54">
        <v>50</v>
      </c>
    </row>
    <row r="255" spans="1:5" ht="14.25">
      <c r="A255" s="54">
        <f t="shared" si="5"/>
        <v>2</v>
      </c>
      <c r="B255" s="54" t="s">
        <v>237</v>
      </c>
      <c r="C255" s="53">
        <v>39854</v>
      </c>
      <c r="D255" s="54" t="s">
        <v>252</v>
      </c>
      <c r="E255" s="54">
        <v>178</v>
      </c>
    </row>
    <row r="256" spans="1:5" ht="14.25">
      <c r="A256" s="54">
        <f t="shared" si="5"/>
        <v>2</v>
      </c>
      <c r="B256" s="54" t="s">
        <v>239</v>
      </c>
      <c r="C256" s="53">
        <v>39854</v>
      </c>
      <c r="D256" s="54" t="s">
        <v>254</v>
      </c>
      <c r="E256" s="54">
        <v>165</v>
      </c>
    </row>
    <row r="257" spans="1:5" ht="14.25">
      <c r="A257" s="54">
        <f t="shared" si="5"/>
        <v>2</v>
      </c>
      <c r="B257" s="54" t="s">
        <v>239</v>
      </c>
      <c r="C257" s="53">
        <v>39854</v>
      </c>
      <c r="D257" s="54" t="s">
        <v>240</v>
      </c>
      <c r="E257" s="54">
        <v>120</v>
      </c>
    </row>
    <row r="258" spans="1:5" ht="14.25">
      <c r="A258" s="54">
        <f>MONTH(C258)</f>
        <v>2</v>
      </c>
      <c r="B258" s="54" t="s">
        <v>245</v>
      </c>
      <c r="C258" s="53">
        <v>39854</v>
      </c>
      <c r="D258" s="54" t="s">
        <v>246</v>
      </c>
      <c r="E258" s="54">
        <v>882</v>
      </c>
    </row>
    <row r="259" spans="1:5" ht="14.25">
      <c r="A259" s="54">
        <f t="shared" si="5"/>
        <v>2</v>
      </c>
      <c r="B259" s="54" t="s">
        <v>243</v>
      </c>
      <c r="C259" s="53">
        <v>39855</v>
      </c>
      <c r="D259" s="54" t="s">
        <v>251</v>
      </c>
      <c r="E259" s="54">
        <v>548</v>
      </c>
    </row>
    <row r="260" spans="1:5" ht="14.25">
      <c r="A260" s="54">
        <f t="shared" si="5"/>
        <v>2</v>
      </c>
      <c r="B260" s="54" t="s">
        <v>245</v>
      </c>
      <c r="C260" s="53">
        <v>39855</v>
      </c>
      <c r="D260" s="54" t="s">
        <v>246</v>
      </c>
      <c r="E260" s="54">
        <v>882</v>
      </c>
    </row>
    <row r="261" spans="1:5" ht="14.25">
      <c r="A261" s="54">
        <f t="shared" si="5"/>
        <v>2</v>
      </c>
      <c r="B261" s="54" t="s">
        <v>239</v>
      </c>
      <c r="C261" s="53">
        <v>39855</v>
      </c>
      <c r="D261" s="54" t="s">
        <v>254</v>
      </c>
      <c r="E261" s="54">
        <v>211</v>
      </c>
    </row>
    <row r="262" spans="1:5" ht="14.25">
      <c r="A262" s="54">
        <f t="shared" si="5"/>
        <v>2</v>
      </c>
      <c r="B262" s="54" t="s">
        <v>243</v>
      </c>
      <c r="C262" s="53">
        <v>39855</v>
      </c>
      <c r="D262" s="54" t="s">
        <v>251</v>
      </c>
      <c r="E262" s="54">
        <v>100</v>
      </c>
    </row>
    <row r="263" spans="1:5" ht="14.25">
      <c r="A263" s="54">
        <f t="shared" si="5"/>
        <v>2</v>
      </c>
      <c r="B263" s="54" t="s">
        <v>239</v>
      </c>
      <c r="C263" s="53">
        <v>39856</v>
      </c>
      <c r="D263" s="54" t="s">
        <v>254</v>
      </c>
      <c r="E263" s="54">
        <v>180</v>
      </c>
    </row>
    <row r="264" spans="1:5" ht="14.25">
      <c r="A264" s="54">
        <f t="shared" si="5"/>
        <v>2</v>
      </c>
      <c r="B264" s="54" t="s">
        <v>239</v>
      </c>
      <c r="C264" s="53">
        <v>39856</v>
      </c>
      <c r="D264" s="54" t="s">
        <v>240</v>
      </c>
      <c r="E264" s="54">
        <v>42</v>
      </c>
    </row>
    <row r="265" spans="1:5" ht="14.25">
      <c r="A265" s="54">
        <f t="shared" si="5"/>
        <v>2</v>
      </c>
      <c r="B265" s="54" t="s">
        <v>239</v>
      </c>
      <c r="C265" s="53">
        <v>39856</v>
      </c>
      <c r="D265" s="54" t="s">
        <v>240</v>
      </c>
      <c r="E265" s="54">
        <v>361</v>
      </c>
    </row>
    <row r="266" spans="1:5" ht="14.25">
      <c r="A266" s="54">
        <f t="shared" si="5"/>
        <v>2</v>
      </c>
      <c r="B266" s="54" t="s">
        <v>239</v>
      </c>
      <c r="C266" s="53">
        <v>39857</v>
      </c>
      <c r="D266" s="54" t="s">
        <v>240</v>
      </c>
      <c r="E266" s="54">
        <v>100</v>
      </c>
    </row>
    <row r="267" spans="1:5" ht="14.25">
      <c r="A267" s="54">
        <f t="shared" si="5"/>
        <v>2</v>
      </c>
      <c r="B267" s="54" t="s">
        <v>237</v>
      </c>
      <c r="C267" s="53">
        <v>39857</v>
      </c>
      <c r="D267" s="54" t="s">
        <v>256</v>
      </c>
      <c r="E267" s="54">
        <v>2000</v>
      </c>
    </row>
    <row r="268" spans="1:5" ht="14.25">
      <c r="A268" s="54">
        <f t="shared" si="5"/>
        <v>2</v>
      </c>
      <c r="B268" s="54" t="s">
        <v>249</v>
      </c>
      <c r="C268" s="53">
        <v>39857</v>
      </c>
      <c r="D268" s="54" t="s">
        <v>249</v>
      </c>
      <c r="E268" s="54">
        <v>500</v>
      </c>
    </row>
    <row r="269" spans="1:5" ht="14.25">
      <c r="A269" s="54">
        <f t="shared" si="5"/>
        <v>2</v>
      </c>
      <c r="B269" s="54" t="s">
        <v>245</v>
      </c>
      <c r="C269" s="53">
        <v>39859</v>
      </c>
      <c r="D269" s="54" t="s">
        <v>250</v>
      </c>
      <c r="E269" s="54">
        <v>22500</v>
      </c>
    </row>
    <row r="270" spans="1:5" ht="14.25">
      <c r="A270" s="54">
        <f t="shared" si="5"/>
        <v>2</v>
      </c>
      <c r="B270" s="54" t="s">
        <v>241</v>
      </c>
      <c r="C270" s="53">
        <v>39859</v>
      </c>
      <c r="D270" s="54" t="s">
        <v>247</v>
      </c>
      <c r="E270" s="54">
        <v>710</v>
      </c>
    </row>
    <row r="271" spans="1:5" ht="14.25">
      <c r="A271" s="54">
        <f t="shared" si="5"/>
        <v>2</v>
      </c>
      <c r="B271" s="54" t="s">
        <v>239</v>
      </c>
      <c r="C271" s="53">
        <v>39859</v>
      </c>
      <c r="D271" s="54" t="s">
        <v>240</v>
      </c>
      <c r="E271" s="54">
        <v>143.69999999999999</v>
      </c>
    </row>
    <row r="272" spans="1:5" ht="14.25">
      <c r="A272" s="54">
        <f t="shared" si="5"/>
        <v>2</v>
      </c>
      <c r="B272" s="54" t="s">
        <v>239</v>
      </c>
      <c r="C272" s="53">
        <v>39859</v>
      </c>
      <c r="D272" s="54" t="s">
        <v>240</v>
      </c>
      <c r="E272" s="54">
        <v>47.6</v>
      </c>
    </row>
    <row r="273" spans="1:5" ht="14.25">
      <c r="A273" s="54">
        <f t="shared" si="5"/>
        <v>2</v>
      </c>
      <c r="B273" s="54" t="s">
        <v>239</v>
      </c>
      <c r="C273" s="53">
        <v>39859</v>
      </c>
      <c r="D273" s="54" t="s">
        <v>240</v>
      </c>
      <c r="E273" s="54">
        <v>89.4</v>
      </c>
    </row>
    <row r="274" spans="1:5" ht="14.25">
      <c r="A274" s="54">
        <f t="shared" si="5"/>
        <v>2</v>
      </c>
      <c r="B274" s="54" t="s">
        <v>239</v>
      </c>
      <c r="C274" s="53">
        <v>39859</v>
      </c>
      <c r="D274" s="54" t="s">
        <v>240</v>
      </c>
      <c r="E274" s="54">
        <v>98.4</v>
      </c>
    </row>
    <row r="275" spans="1:5" ht="14.25">
      <c r="A275" s="54">
        <f t="shared" si="5"/>
        <v>2</v>
      </c>
      <c r="B275" s="54" t="s">
        <v>239</v>
      </c>
      <c r="C275" s="53">
        <v>39859</v>
      </c>
      <c r="D275" s="54" t="s">
        <v>240</v>
      </c>
      <c r="E275" s="54">
        <v>31.4</v>
      </c>
    </row>
    <row r="276" spans="1:5" ht="14.25">
      <c r="A276" s="54">
        <f t="shared" si="5"/>
        <v>2</v>
      </c>
      <c r="B276" s="54" t="s">
        <v>239</v>
      </c>
      <c r="C276" s="53">
        <v>39859</v>
      </c>
      <c r="D276" s="54" t="s">
        <v>240</v>
      </c>
      <c r="E276" s="54">
        <v>63.9</v>
      </c>
    </row>
    <row r="277" spans="1:5" ht="14.25">
      <c r="A277" s="54">
        <f t="shared" si="5"/>
        <v>2</v>
      </c>
      <c r="B277" s="54" t="s">
        <v>239</v>
      </c>
      <c r="C277" s="53">
        <v>39859</v>
      </c>
      <c r="D277" s="54" t="s">
        <v>240</v>
      </c>
      <c r="E277" s="54">
        <v>114.7</v>
      </c>
    </row>
    <row r="278" spans="1:5" ht="14.25">
      <c r="A278" s="54">
        <f t="shared" si="5"/>
        <v>2</v>
      </c>
      <c r="B278" s="54" t="s">
        <v>239</v>
      </c>
      <c r="C278" s="53">
        <v>39861</v>
      </c>
      <c r="D278" s="54" t="s">
        <v>240</v>
      </c>
      <c r="E278" s="54">
        <v>99</v>
      </c>
    </row>
    <row r="279" spans="1:5" ht="14.25">
      <c r="A279" s="54">
        <f t="shared" si="5"/>
        <v>2</v>
      </c>
      <c r="B279" s="54" t="s">
        <v>237</v>
      </c>
      <c r="C279" s="53">
        <v>39861</v>
      </c>
      <c r="D279" s="54" t="s">
        <v>252</v>
      </c>
      <c r="E279" s="54">
        <v>1395</v>
      </c>
    </row>
    <row r="280" spans="1:5" ht="14.25">
      <c r="A280" s="54">
        <f t="shared" si="5"/>
        <v>2</v>
      </c>
      <c r="B280" s="54" t="s">
        <v>239</v>
      </c>
      <c r="C280" s="53">
        <v>39862</v>
      </c>
      <c r="D280" s="54" t="s">
        <v>254</v>
      </c>
      <c r="E280" s="54">
        <v>337</v>
      </c>
    </row>
    <row r="281" spans="1:5" ht="14.25">
      <c r="A281" s="54">
        <f t="shared" si="5"/>
        <v>2</v>
      </c>
      <c r="B281" s="54" t="s">
        <v>239</v>
      </c>
      <c r="C281" s="53">
        <v>39862</v>
      </c>
      <c r="D281" s="54" t="s">
        <v>240</v>
      </c>
      <c r="E281" s="54">
        <v>106</v>
      </c>
    </row>
    <row r="282" spans="1:5" ht="14.25">
      <c r="A282" s="54">
        <f t="shared" si="5"/>
        <v>2</v>
      </c>
      <c r="B282" s="54" t="s">
        <v>237</v>
      </c>
      <c r="C282" s="53">
        <v>39862</v>
      </c>
      <c r="D282" s="54" t="s">
        <v>252</v>
      </c>
      <c r="E282" s="54">
        <v>86</v>
      </c>
    </row>
    <row r="283" spans="1:5" ht="14.25">
      <c r="A283" s="54">
        <f t="shared" si="5"/>
        <v>2</v>
      </c>
      <c r="B283" s="54" t="s">
        <v>239</v>
      </c>
      <c r="C283" s="53">
        <v>39862</v>
      </c>
      <c r="D283" s="54" t="s">
        <v>240</v>
      </c>
      <c r="E283" s="54">
        <v>58</v>
      </c>
    </row>
    <row r="284" spans="1:5" ht="14.25">
      <c r="A284" s="54">
        <f t="shared" si="5"/>
        <v>2</v>
      </c>
      <c r="B284" s="54" t="s">
        <v>237</v>
      </c>
      <c r="C284" s="53">
        <v>39862</v>
      </c>
      <c r="D284" s="54" t="s">
        <v>238</v>
      </c>
      <c r="E284" s="54">
        <v>241</v>
      </c>
    </row>
    <row r="285" spans="1:5" ht="14.25">
      <c r="A285" s="54">
        <f t="shared" si="5"/>
        <v>2</v>
      </c>
      <c r="B285" s="54" t="s">
        <v>237</v>
      </c>
      <c r="C285" s="53">
        <v>39862</v>
      </c>
      <c r="D285" s="54" t="s">
        <v>252</v>
      </c>
      <c r="E285" s="54">
        <v>50</v>
      </c>
    </row>
    <row r="286" spans="1:5" ht="14.25">
      <c r="A286" s="54">
        <f>MONTH(C286)</f>
        <v>2</v>
      </c>
      <c r="B286" s="54" t="s">
        <v>239</v>
      </c>
      <c r="C286" s="53">
        <v>39863</v>
      </c>
      <c r="D286" s="54" t="s">
        <v>240</v>
      </c>
      <c r="E286" s="54">
        <v>63</v>
      </c>
    </row>
    <row r="287" spans="1:5" ht="14.25">
      <c r="A287" s="54">
        <f t="shared" ref="A287:A294" si="6">MONTH(C287)</f>
        <v>2</v>
      </c>
      <c r="B287" s="54" t="s">
        <v>239</v>
      </c>
      <c r="C287" s="53">
        <v>39863</v>
      </c>
      <c r="D287" s="54" t="s">
        <v>254</v>
      </c>
      <c r="E287" s="54">
        <v>2500</v>
      </c>
    </row>
    <row r="288" spans="1:5" ht="14.25">
      <c r="A288" s="54">
        <f t="shared" si="6"/>
        <v>2</v>
      </c>
      <c r="B288" s="54" t="s">
        <v>249</v>
      </c>
      <c r="C288" s="53">
        <v>39866</v>
      </c>
      <c r="D288" s="54" t="s">
        <v>249</v>
      </c>
      <c r="E288" s="54">
        <v>500</v>
      </c>
    </row>
    <row r="289" spans="1:5" ht="14.25">
      <c r="A289" s="54">
        <f t="shared" si="6"/>
        <v>2</v>
      </c>
      <c r="B289" s="54" t="s">
        <v>239</v>
      </c>
      <c r="C289" s="53">
        <v>39866</v>
      </c>
      <c r="D289" s="54" t="s">
        <v>240</v>
      </c>
      <c r="E289" s="54">
        <v>30</v>
      </c>
    </row>
    <row r="290" spans="1:5" ht="14.25">
      <c r="A290" s="54">
        <f t="shared" si="6"/>
        <v>2</v>
      </c>
      <c r="B290" s="54" t="s">
        <v>239</v>
      </c>
      <c r="C290" s="53">
        <v>39866</v>
      </c>
      <c r="D290" s="54" t="s">
        <v>240</v>
      </c>
      <c r="E290" s="54">
        <v>38</v>
      </c>
    </row>
    <row r="291" spans="1:5" ht="14.25">
      <c r="A291" s="54">
        <f t="shared" si="6"/>
        <v>2</v>
      </c>
      <c r="B291" s="54" t="s">
        <v>239</v>
      </c>
      <c r="C291" s="53">
        <v>39866</v>
      </c>
      <c r="D291" s="54" t="s">
        <v>240</v>
      </c>
      <c r="E291" s="54">
        <v>98.1</v>
      </c>
    </row>
    <row r="292" spans="1:5" ht="14.25">
      <c r="A292" s="54">
        <f t="shared" si="6"/>
        <v>2</v>
      </c>
      <c r="B292" s="54" t="s">
        <v>239</v>
      </c>
      <c r="C292" s="53">
        <v>39866</v>
      </c>
      <c r="D292" s="54" t="s">
        <v>240</v>
      </c>
      <c r="E292" s="54">
        <v>230.3</v>
      </c>
    </row>
    <row r="293" spans="1:5" ht="14.25">
      <c r="A293" s="54">
        <f t="shared" si="6"/>
        <v>2</v>
      </c>
      <c r="B293" s="54" t="s">
        <v>239</v>
      </c>
      <c r="C293" s="53">
        <v>39866</v>
      </c>
      <c r="D293" s="54" t="s">
        <v>240</v>
      </c>
      <c r="E293" s="54">
        <v>106.6</v>
      </c>
    </row>
    <row r="294" spans="1:5" ht="14.25">
      <c r="A294" s="54">
        <f t="shared" si="6"/>
        <v>2</v>
      </c>
      <c r="B294" s="54" t="s">
        <v>239</v>
      </c>
      <c r="C294" s="53">
        <v>39866</v>
      </c>
      <c r="D294" s="54" t="s">
        <v>240</v>
      </c>
      <c r="E294" s="54">
        <v>42.7</v>
      </c>
    </row>
    <row r="295" spans="1:5" ht="14.25">
      <c r="A295" s="54">
        <f>MONTH(C295)</f>
        <v>2</v>
      </c>
      <c r="B295" s="54" t="s">
        <v>241</v>
      </c>
      <c r="C295" s="53">
        <v>39866</v>
      </c>
      <c r="D295" s="54" t="s">
        <v>247</v>
      </c>
      <c r="E295" s="54">
        <v>29</v>
      </c>
    </row>
    <row r="296" spans="1:5" ht="14.25">
      <c r="A296" s="54">
        <f t="shared" ref="A296:A334" si="7">MONTH(C296)</f>
        <v>2</v>
      </c>
      <c r="B296" s="54" t="s">
        <v>239</v>
      </c>
      <c r="C296" s="53">
        <v>39867</v>
      </c>
      <c r="D296" s="54" t="s">
        <v>240</v>
      </c>
      <c r="E296" s="54">
        <v>34.4</v>
      </c>
    </row>
    <row r="297" spans="1:5" ht="14.25">
      <c r="A297" s="54">
        <f t="shared" si="7"/>
        <v>2</v>
      </c>
      <c r="B297" s="54" t="s">
        <v>239</v>
      </c>
      <c r="C297" s="53">
        <v>39867</v>
      </c>
      <c r="D297" s="54" t="s">
        <v>240</v>
      </c>
      <c r="E297" s="54">
        <v>179.4</v>
      </c>
    </row>
    <row r="298" spans="1:5" ht="14.25">
      <c r="A298" s="54">
        <f t="shared" si="7"/>
        <v>2</v>
      </c>
      <c r="B298" s="54" t="s">
        <v>239</v>
      </c>
      <c r="C298" s="53">
        <v>39867</v>
      </c>
      <c r="D298" s="54" t="s">
        <v>240</v>
      </c>
      <c r="E298" s="54">
        <v>38.9</v>
      </c>
    </row>
    <row r="299" spans="1:5" ht="14.25">
      <c r="A299" s="54">
        <f t="shared" si="7"/>
        <v>2</v>
      </c>
      <c r="B299" s="54" t="s">
        <v>239</v>
      </c>
      <c r="C299" s="53">
        <v>39867</v>
      </c>
      <c r="D299" s="54" t="s">
        <v>240</v>
      </c>
      <c r="E299" s="54">
        <v>112</v>
      </c>
    </row>
    <row r="300" spans="1:5" ht="14.25">
      <c r="A300" s="54">
        <f t="shared" si="7"/>
        <v>2</v>
      </c>
      <c r="B300" s="54" t="s">
        <v>239</v>
      </c>
      <c r="C300" s="53">
        <v>39867</v>
      </c>
      <c r="D300" s="54" t="s">
        <v>240</v>
      </c>
      <c r="E300" s="54">
        <v>46.8</v>
      </c>
    </row>
    <row r="301" spans="1:5" ht="14.25">
      <c r="A301" s="54">
        <f t="shared" si="7"/>
        <v>2</v>
      </c>
      <c r="B301" s="54" t="s">
        <v>239</v>
      </c>
      <c r="C301" s="53">
        <v>39867</v>
      </c>
      <c r="D301" s="54" t="s">
        <v>240</v>
      </c>
      <c r="E301" s="54">
        <v>159</v>
      </c>
    </row>
    <row r="302" spans="1:5" ht="14.25">
      <c r="A302" s="54">
        <f t="shared" si="7"/>
        <v>2</v>
      </c>
      <c r="B302" s="54" t="s">
        <v>239</v>
      </c>
      <c r="C302" s="53">
        <v>39867</v>
      </c>
      <c r="D302" s="54" t="s">
        <v>240</v>
      </c>
      <c r="E302" s="54">
        <v>77</v>
      </c>
    </row>
    <row r="303" spans="1:5" ht="14.25">
      <c r="A303" s="54">
        <f t="shared" si="7"/>
        <v>2</v>
      </c>
      <c r="B303" s="54" t="s">
        <v>239</v>
      </c>
      <c r="C303" s="53">
        <v>39867</v>
      </c>
      <c r="D303" s="54" t="s">
        <v>240</v>
      </c>
      <c r="E303" s="54">
        <v>78.8</v>
      </c>
    </row>
    <row r="304" spans="1:5" ht="14.25">
      <c r="A304" s="54">
        <f t="shared" si="7"/>
        <v>2</v>
      </c>
      <c r="B304" s="54" t="s">
        <v>239</v>
      </c>
      <c r="C304" s="53">
        <v>39867</v>
      </c>
      <c r="D304" s="54" t="s">
        <v>240</v>
      </c>
      <c r="E304" s="54">
        <v>71.599999999999994</v>
      </c>
    </row>
    <row r="305" spans="1:5" ht="14.25">
      <c r="A305" s="54">
        <f t="shared" si="7"/>
        <v>2</v>
      </c>
      <c r="B305" s="54" t="s">
        <v>241</v>
      </c>
      <c r="C305" s="53">
        <v>39867</v>
      </c>
      <c r="D305" s="54" t="s">
        <v>257</v>
      </c>
      <c r="E305" s="54">
        <v>25.3</v>
      </c>
    </row>
    <row r="306" spans="1:5" ht="14.25">
      <c r="A306" s="54">
        <f t="shared" si="7"/>
        <v>2</v>
      </c>
      <c r="B306" s="54" t="s">
        <v>239</v>
      </c>
      <c r="C306" s="53">
        <v>39867</v>
      </c>
      <c r="D306" s="54" t="s">
        <v>240</v>
      </c>
      <c r="E306" s="54">
        <v>61.7</v>
      </c>
    </row>
    <row r="307" spans="1:5" ht="14.25">
      <c r="A307" s="54">
        <f t="shared" si="7"/>
        <v>2</v>
      </c>
      <c r="B307" s="54" t="s">
        <v>241</v>
      </c>
      <c r="C307" s="53">
        <v>39867</v>
      </c>
      <c r="D307" s="54" t="s">
        <v>242</v>
      </c>
      <c r="E307" s="54">
        <v>88.4</v>
      </c>
    </row>
    <row r="308" spans="1:5" ht="14.25">
      <c r="A308" s="54">
        <f t="shared" si="7"/>
        <v>2</v>
      </c>
      <c r="B308" s="54" t="s">
        <v>239</v>
      </c>
      <c r="C308" s="53">
        <v>39867</v>
      </c>
      <c r="D308" s="54" t="s">
        <v>240</v>
      </c>
      <c r="E308" s="54">
        <v>33</v>
      </c>
    </row>
    <row r="309" spans="1:5" ht="14.25">
      <c r="A309" s="54">
        <f t="shared" si="7"/>
        <v>2</v>
      </c>
      <c r="B309" s="54" t="s">
        <v>241</v>
      </c>
      <c r="C309" s="53">
        <v>39867</v>
      </c>
      <c r="D309" s="54" t="s">
        <v>247</v>
      </c>
      <c r="E309" s="54">
        <v>122</v>
      </c>
    </row>
    <row r="310" spans="1:5" ht="14.25">
      <c r="A310" s="54">
        <f t="shared" si="7"/>
        <v>2</v>
      </c>
      <c r="B310" s="54" t="s">
        <v>241</v>
      </c>
      <c r="C310" s="53">
        <v>39867</v>
      </c>
      <c r="D310" s="54" t="s">
        <v>242</v>
      </c>
      <c r="E310" s="54">
        <v>67</v>
      </c>
    </row>
    <row r="311" spans="1:5" ht="14.25">
      <c r="A311" s="54">
        <f t="shared" si="7"/>
        <v>2</v>
      </c>
      <c r="B311" s="54" t="s">
        <v>241</v>
      </c>
      <c r="C311" s="53">
        <v>39867</v>
      </c>
      <c r="D311" s="54" t="s">
        <v>242</v>
      </c>
      <c r="E311" s="54">
        <v>54.7</v>
      </c>
    </row>
    <row r="312" spans="1:5" ht="14.25">
      <c r="A312" s="54">
        <f t="shared" si="7"/>
        <v>2</v>
      </c>
      <c r="B312" s="54" t="s">
        <v>237</v>
      </c>
      <c r="C312" s="53">
        <v>39867</v>
      </c>
      <c r="D312" s="54" t="s">
        <v>238</v>
      </c>
      <c r="E312" s="54">
        <v>2900</v>
      </c>
    </row>
    <row r="313" spans="1:5" ht="14.25">
      <c r="A313" s="54">
        <f t="shared" si="7"/>
        <v>2</v>
      </c>
      <c r="B313" s="54" t="s">
        <v>237</v>
      </c>
      <c r="C313" s="53">
        <v>39867</v>
      </c>
      <c r="D313" s="54" t="s">
        <v>238</v>
      </c>
      <c r="E313" s="54">
        <v>890</v>
      </c>
    </row>
    <row r="314" spans="1:5" ht="14.25">
      <c r="A314" s="54">
        <f t="shared" si="7"/>
        <v>2</v>
      </c>
      <c r="B314" s="54" t="s">
        <v>237</v>
      </c>
      <c r="C314" s="53">
        <v>39867</v>
      </c>
      <c r="D314" s="54" t="s">
        <v>238</v>
      </c>
      <c r="E314" s="54">
        <v>94</v>
      </c>
    </row>
    <row r="315" spans="1:5" ht="14.25">
      <c r="A315" s="54">
        <f t="shared" si="7"/>
        <v>2</v>
      </c>
      <c r="B315" s="54" t="s">
        <v>237</v>
      </c>
      <c r="C315" s="53">
        <v>39867</v>
      </c>
      <c r="D315" s="54" t="s">
        <v>238</v>
      </c>
      <c r="E315" s="54">
        <v>155</v>
      </c>
    </row>
    <row r="316" spans="1:5" ht="14.25">
      <c r="A316" s="54">
        <f t="shared" si="7"/>
        <v>2</v>
      </c>
      <c r="B316" s="54" t="s">
        <v>237</v>
      </c>
      <c r="C316" s="53">
        <v>39867</v>
      </c>
      <c r="D316" s="54" t="s">
        <v>238</v>
      </c>
      <c r="E316" s="54">
        <v>359</v>
      </c>
    </row>
    <row r="317" spans="1:5" ht="14.25">
      <c r="A317" s="54">
        <f t="shared" si="7"/>
        <v>2</v>
      </c>
      <c r="B317" s="54" t="s">
        <v>237</v>
      </c>
      <c r="C317" s="53">
        <v>39867</v>
      </c>
      <c r="D317" s="54" t="s">
        <v>238</v>
      </c>
      <c r="E317" s="54">
        <v>210</v>
      </c>
    </row>
    <row r="318" spans="1:5" ht="14.25">
      <c r="A318" s="54">
        <f t="shared" si="7"/>
        <v>2</v>
      </c>
      <c r="B318" s="54" t="s">
        <v>241</v>
      </c>
      <c r="C318" s="53">
        <v>39868</v>
      </c>
      <c r="D318" s="54" t="s">
        <v>247</v>
      </c>
      <c r="E318" s="54">
        <v>819</v>
      </c>
    </row>
    <row r="319" spans="1:5" ht="14.25">
      <c r="A319" s="54">
        <f t="shared" si="7"/>
        <v>2</v>
      </c>
      <c r="B319" s="54" t="s">
        <v>239</v>
      </c>
      <c r="C319" s="53">
        <v>39868</v>
      </c>
      <c r="D319" s="54" t="s">
        <v>240</v>
      </c>
      <c r="E319" s="54">
        <v>76</v>
      </c>
    </row>
    <row r="320" spans="1:5" ht="14.25">
      <c r="A320" s="54">
        <f t="shared" si="7"/>
        <v>2</v>
      </c>
      <c r="B320" s="54" t="s">
        <v>239</v>
      </c>
      <c r="C320" s="53">
        <v>39869</v>
      </c>
      <c r="D320" s="54" t="s">
        <v>240</v>
      </c>
      <c r="E320" s="54">
        <v>22</v>
      </c>
    </row>
    <row r="321" spans="1:5" ht="14.25">
      <c r="A321" s="54">
        <f t="shared" si="7"/>
        <v>2</v>
      </c>
      <c r="B321" s="54" t="s">
        <v>237</v>
      </c>
      <c r="C321" s="53">
        <v>39869</v>
      </c>
      <c r="D321" s="54" t="s">
        <v>256</v>
      </c>
      <c r="E321" s="54">
        <v>250</v>
      </c>
    </row>
    <row r="322" spans="1:5" ht="14.25">
      <c r="A322" s="54">
        <f t="shared" si="7"/>
        <v>2</v>
      </c>
      <c r="B322" s="54" t="s">
        <v>239</v>
      </c>
      <c r="C322" s="53">
        <v>39869</v>
      </c>
      <c r="D322" s="54" t="s">
        <v>240</v>
      </c>
      <c r="E322" s="54">
        <v>60</v>
      </c>
    </row>
    <row r="323" spans="1:5" ht="14.25">
      <c r="A323" s="54">
        <f t="shared" si="7"/>
        <v>2</v>
      </c>
      <c r="B323" s="54" t="s">
        <v>239</v>
      </c>
      <c r="C323" s="53">
        <v>39869</v>
      </c>
      <c r="D323" s="54" t="s">
        <v>240</v>
      </c>
      <c r="E323" s="54">
        <v>71</v>
      </c>
    </row>
    <row r="324" spans="1:5" ht="14.25">
      <c r="A324" s="54">
        <f t="shared" si="7"/>
        <v>2</v>
      </c>
      <c r="B324" s="54" t="s">
        <v>245</v>
      </c>
      <c r="C324" s="53">
        <v>39869</v>
      </c>
      <c r="D324" s="54" t="s">
        <v>250</v>
      </c>
      <c r="E324" s="54">
        <v>2763</v>
      </c>
    </row>
    <row r="325" spans="1:5" ht="14.25">
      <c r="A325" s="54">
        <f t="shared" si="7"/>
        <v>2</v>
      </c>
      <c r="B325" s="54" t="s">
        <v>245</v>
      </c>
      <c r="C325" s="53">
        <v>39869</v>
      </c>
      <c r="D325" s="54" t="s">
        <v>250</v>
      </c>
      <c r="E325" s="54">
        <v>193</v>
      </c>
    </row>
    <row r="326" spans="1:5" ht="14.25">
      <c r="A326" s="54">
        <f t="shared" si="7"/>
        <v>2</v>
      </c>
      <c r="B326" s="54" t="s">
        <v>243</v>
      </c>
      <c r="C326" s="53">
        <v>39870</v>
      </c>
      <c r="D326" s="54" t="s">
        <v>244</v>
      </c>
      <c r="E326" s="54">
        <v>200</v>
      </c>
    </row>
    <row r="327" spans="1:5" ht="14.25">
      <c r="A327" s="54">
        <f t="shared" si="7"/>
        <v>2</v>
      </c>
      <c r="B327" s="54" t="s">
        <v>239</v>
      </c>
      <c r="C327" s="53">
        <v>39870</v>
      </c>
      <c r="D327" s="54" t="s">
        <v>254</v>
      </c>
      <c r="E327" s="54">
        <v>440</v>
      </c>
    </row>
    <row r="328" spans="1:5" ht="14.25">
      <c r="A328" s="54">
        <f t="shared" si="7"/>
        <v>2</v>
      </c>
      <c r="B328" s="54" t="s">
        <v>237</v>
      </c>
      <c r="C328" s="53">
        <v>39871</v>
      </c>
      <c r="D328" s="54" t="s">
        <v>252</v>
      </c>
      <c r="E328" s="54">
        <v>1502</v>
      </c>
    </row>
    <row r="329" spans="1:5" ht="14.25">
      <c r="A329" s="54">
        <f t="shared" si="7"/>
        <v>2</v>
      </c>
      <c r="B329" s="54" t="s">
        <v>239</v>
      </c>
      <c r="C329" s="53">
        <v>39871</v>
      </c>
      <c r="D329" s="54" t="s">
        <v>240</v>
      </c>
      <c r="E329" s="54">
        <v>11.4</v>
      </c>
    </row>
    <row r="330" spans="1:5" ht="14.25">
      <c r="A330" s="54">
        <f t="shared" si="7"/>
        <v>2</v>
      </c>
      <c r="B330" s="54" t="s">
        <v>239</v>
      </c>
      <c r="C330" s="53">
        <v>39871</v>
      </c>
      <c r="D330" s="54" t="s">
        <v>240</v>
      </c>
      <c r="E330" s="54">
        <v>27.2</v>
      </c>
    </row>
    <row r="331" spans="1:5" ht="14.25">
      <c r="A331" s="54">
        <f t="shared" si="7"/>
        <v>2</v>
      </c>
      <c r="B331" s="54" t="s">
        <v>239</v>
      </c>
      <c r="C331" s="53">
        <v>39871</v>
      </c>
      <c r="D331" s="54" t="s">
        <v>240</v>
      </c>
      <c r="E331" s="54">
        <v>42.4</v>
      </c>
    </row>
    <row r="332" spans="1:5" ht="14.25">
      <c r="A332" s="54">
        <f t="shared" si="7"/>
        <v>2</v>
      </c>
      <c r="B332" s="54" t="s">
        <v>239</v>
      </c>
      <c r="C332" s="53">
        <v>39871</v>
      </c>
      <c r="D332" s="54" t="s">
        <v>240</v>
      </c>
      <c r="E332" s="54">
        <v>24.3</v>
      </c>
    </row>
    <row r="333" spans="1:5" ht="14.25">
      <c r="A333" s="54">
        <f t="shared" si="7"/>
        <v>2</v>
      </c>
      <c r="B333" s="54" t="s">
        <v>239</v>
      </c>
      <c r="C333" s="53">
        <v>39871</v>
      </c>
      <c r="D333" s="54" t="s">
        <v>240</v>
      </c>
      <c r="E333" s="54">
        <v>142.80000000000001</v>
      </c>
    </row>
    <row r="334" spans="1:5" ht="14.25">
      <c r="A334" s="54">
        <f t="shared" si="7"/>
        <v>2</v>
      </c>
      <c r="B334" s="54" t="s">
        <v>249</v>
      </c>
      <c r="C334" s="53">
        <v>39872</v>
      </c>
      <c r="D334" s="54" t="s">
        <v>249</v>
      </c>
      <c r="E334" s="54">
        <v>500</v>
      </c>
    </row>
    <row r="335" spans="1:5" ht="14.25">
      <c r="A335" s="54">
        <f>MONTH(C335)</f>
        <v>2</v>
      </c>
      <c r="B335" s="54" t="s">
        <v>245</v>
      </c>
      <c r="C335" s="53">
        <v>39872</v>
      </c>
      <c r="D335" s="54" t="s">
        <v>250</v>
      </c>
      <c r="E335" s="54">
        <v>4500</v>
      </c>
    </row>
    <row r="336" spans="1:5" ht="14.25">
      <c r="A336" s="54">
        <f t="shared" ref="A336:A364" si="8">MONTH(C336)</f>
        <v>2</v>
      </c>
      <c r="B336" s="54" t="s">
        <v>245</v>
      </c>
      <c r="C336" s="53">
        <v>39872</v>
      </c>
      <c r="D336" s="54" t="s">
        <v>246</v>
      </c>
      <c r="E336" s="54">
        <v>207</v>
      </c>
    </row>
    <row r="337" spans="1:5" ht="14.25">
      <c r="A337" s="54">
        <f t="shared" si="8"/>
        <v>2</v>
      </c>
      <c r="B337" s="54" t="s">
        <v>245</v>
      </c>
      <c r="C337" s="53">
        <v>39872</v>
      </c>
      <c r="D337" s="54" t="s">
        <v>246</v>
      </c>
      <c r="E337" s="54">
        <v>255</v>
      </c>
    </row>
    <row r="338" spans="1:5" ht="14.25">
      <c r="A338" s="54">
        <f t="shared" si="8"/>
        <v>3</v>
      </c>
      <c r="B338" s="54" t="s">
        <v>245</v>
      </c>
      <c r="C338" s="53">
        <v>39873</v>
      </c>
      <c r="D338" s="54" t="s">
        <v>246</v>
      </c>
      <c r="E338" s="54">
        <v>255</v>
      </c>
    </row>
    <row r="339" spans="1:5" ht="14.25">
      <c r="A339" s="54">
        <f t="shared" si="8"/>
        <v>3</v>
      </c>
      <c r="B339" s="54" t="s">
        <v>243</v>
      </c>
      <c r="C339" s="53">
        <v>39873</v>
      </c>
      <c r="D339" s="54" t="s">
        <v>251</v>
      </c>
      <c r="E339" s="54">
        <v>400</v>
      </c>
    </row>
    <row r="340" spans="1:5" ht="14.25">
      <c r="A340" s="54">
        <f t="shared" si="8"/>
        <v>3</v>
      </c>
      <c r="B340" s="54" t="s">
        <v>239</v>
      </c>
      <c r="C340" s="53">
        <v>39874</v>
      </c>
      <c r="D340" s="54" t="s">
        <v>240</v>
      </c>
      <c r="E340" s="54">
        <v>65</v>
      </c>
    </row>
    <row r="341" spans="1:5" ht="14.25">
      <c r="A341" s="54">
        <f t="shared" si="8"/>
        <v>3</v>
      </c>
      <c r="B341" s="54" t="s">
        <v>239</v>
      </c>
      <c r="C341" s="53">
        <v>39875</v>
      </c>
      <c r="D341" s="54" t="s">
        <v>240</v>
      </c>
      <c r="E341" s="54">
        <v>24</v>
      </c>
    </row>
    <row r="342" spans="1:5" ht="14.25">
      <c r="A342" s="54">
        <f t="shared" si="8"/>
        <v>3</v>
      </c>
      <c r="B342" s="54" t="s">
        <v>239</v>
      </c>
      <c r="C342" s="53">
        <v>39876</v>
      </c>
      <c r="D342" s="54" t="s">
        <v>240</v>
      </c>
      <c r="E342" s="54">
        <v>44</v>
      </c>
    </row>
    <row r="343" spans="1:5" ht="14.25">
      <c r="A343" s="54">
        <f t="shared" si="8"/>
        <v>3</v>
      </c>
      <c r="B343" s="54" t="s">
        <v>239</v>
      </c>
      <c r="C343" s="53">
        <v>39877</v>
      </c>
      <c r="D343" s="54" t="s">
        <v>240</v>
      </c>
      <c r="E343" s="54">
        <v>30</v>
      </c>
    </row>
    <row r="344" spans="1:5" ht="14.25">
      <c r="A344" s="54">
        <f>MONTH(C344)</f>
        <v>3</v>
      </c>
      <c r="B344" s="54" t="s">
        <v>239</v>
      </c>
      <c r="C344" s="53">
        <v>39877</v>
      </c>
      <c r="D344" s="54" t="s">
        <v>254</v>
      </c>
      <c r="E344" s="54">
        <v>2500</v>
      </c>
    </row>
    <row r="345" spans="1:5" ht="14.25">
      <c r="A345" s="54">
        <f>MONTH(C345)</f>
        <v>3</v>
      </c>
      <c r="B345" s="54" t="s">
        <v>245</v>
      </c>
      <c r="C345" s="53">
        <v>39878</v>
      </c>
      <c r="D345" s="54" t="s">
        <v>253</v>
      </c>
      <c r="E345" s="54">
        <v>200</v>
      </c>
    </row>
    <row r="346" spans="1:5" ht="14.25">
      <c r="A346" s="54">
        <f>MONTH(C346)</f>
        <v>3</v>
      </c>
      <c r="B346" s="54" t="s">
        <v>239</v>
      </c>
      <c r="C346" s="53">
        <v>39878</v>
      </c>
      <c r="D346" s="54" t="s">
        <v>254</v>
      </c>
      <c r="E346" s="54">
        <v>315</v>
      </c>
    </row>
    <row r="347" spans="1:5" ht="14.25">
      <c r="A347" s="54">
        <f t="shared" si="8"/>
        <v>3</v>
      </c>
      <c r="B347" s="54" t="s">
        <v>239</v>
      </c>
      <c r="C347" s="53">
        <v>39878</v>
      </c>
      <c r="D347" s="54" t="s">
        <v>240</v>
      </c>
      <c r="E347" s="54">
        <v>60</v>
      </c>
    </row>
    <row r="348" spans="1:5" ht="14.25">
      <c r="A348" s="54">
        <f t="shared" si="8"/>
        <v>3</v>
      </c>
      <c r="B348" s="54" t="s">
        <v>243</v>
      </c>
      <c r="C348" s="53">
        <v>39878</v>
      </c>
      <c r="D348" s="54" t="s">
        <v>244</v>
      </c>
      <c r="E348" s="54">
        <v>100</v>
      </c>
    </row>
    <row r="349" spans="1:5" ht="14.25">
      <c r="A349" s="54">
        <f t="shared" si="8"/>
        <v>3</v>
      </c>
      <c r="B349" s="54" t="s">
        <v>239</v>
      </c>
      <c r="C349" s="53">
        <v>39879</v>
      </c>
      <c r="D349" s="54" t="s">
        <v>240</v>
      </c>
      <c r="E349" s="54">
        <v>61</v>
      </c>
    </row>
    <row r="350" spans="1:5" ht="14.25">
      <c r="A350" s="54">
        <f t="shared" si="8"/>
        <v>3</v>
      </c>
      <c r="B350" s="54" t="s">
        <v>239</v>
      </c>
      <c r="C350" s="53">
        <v>39879</v>
      </c>
      <c r="D350" s="54" t="s">
        <v>240</v>
      </c>
      <c r="E350" s="54">
        <v>20</v>
      </c>
    </row>
    <row r="351" spans="1:5" ht="14.25">
      <c r="A351" s="54">
        <f t="shared" si="8"/>
        <v>3</v>
      </c>
      <c r="B351" s="54" t="s">
        <v>237</v>
      </c>
      <c r="C351" s="53">
        <v>39879</v>
      </c>
      <c r="D351" s="54" t="s">
        <v>252</v>
      </c>
      <c r="E351" s="54">
        <v>180</v>
      </c>
    </row>
    <row r="352" spans="1:5" ht="14.25">
      <c r="A352" s="54">
        <f t="shared" si="8"/>
        <v>3</v>
      </c>
      <c r="B352" s="54" t="s">
        <v>241</v>
      </c>
      <c r="C352" s="53">
        <v>39879</v>
      </c>
      <c r="D352" s="54" t="s">
        <v>247</v>
      </c>
      <c r="E352" s="54">
        <v>247</v>
      </c>
    </row>
    <row r="353" spans="1:5" ht="14.25">
      <c r="A353" s="54">
        <f t="shared" si="8"/>
        <v>3</v>
      </c>
      <c r="B353" s="54" t="s">
        <v>241</v>
      </c>
      <c r="C353" s="53">
        <v>39879</v>
      </c>
      <c r="D353" s="54" t="s">
        <v>242</v>
      </c>
      <c r="E353" s="54">
        <v>224</v>
      </c>
    </row>
    <row r="354" spans="1:5" ht="14.25">
      <c r="A354" s="54">
        <f t="shared" si="8"/>
        <v>3</v>
      </c>
      <c r="B354" s="54" t="s">
        <v>241</v>
      </c>
      <c r="C354" s="53">
        <v>39879</v>
      </c>
      <c r="D354" s="54" t="s">
        <v>242</v>
      </c>
      <c r="E354" s="54">
        <v>216</v>
      </c>
    </row>
    <row r="355" spans="1:5" ht="14.25">
      <c r="A355" s="54">
        <f t="shared" si="8"/>
        <v>3</v>
      </c>
      <c r="B355" s="54" t="s">
        <v>237</v>
      </c>
      <c r="C355" s="53">
        <v>39879</v>
      </c>
      <c r="D355" s="54" t="s">
        <v>252</v>
      </c>
      <c r="E355" s="54">
        <v>80</v>
      </c>
    </row>
    <row r="356" spans="1:5" ht="14.25">
      <c r="A356" s="54">
        <f t="shared" si="8"/>
        <v>3</v>
      </c>
      <c r="B356" s="54" t="s">
        <v>239</v>
      </c>
      <c r="C356" s="53">
        <v>39879</v>
      </c>
      <c r="D356" s="54" t="s">
        <v>240</v>
      </c>
      <c r="E356" s="54">
        <v>40</v>
      </c>
    </row>
    <row r="357" spans="1:5" ht="14.25">
      <c r="A357" s="54">
        <f t="shared" si="8"/>
        <v>3</v>
      </c>
      <c r="B357" s="54" t="s">
        <v>239</v>
      </c>
      <c r="C357" s="53">
        <v>39879</v>
      </c>
      <c r="D357" s="54" t="s">
        <v>254</v>
      </c>
      <c r="E357" s="54">
        <v>500</v>
      </c>
    </row>
    <row r="358" spans="1:5" ht="14.25">
      <c r="A358" s="54">
        <f t="shared" si="8"/>
        <v>3</v>
      </c>
      <c r="B358" s="54" t="s">
        <v>241</v>
      </c>
      <c r="C358" s="53">
        <v>39879</v>
      </c>
      <c r="D358" s="54" t="s">
        <v>247</v>
      </c>
      <c r="E358" s="54">
        <v>449</v>
      </c>
    </row>
    <row r="359" spans="1:5" ht="14.25">
      <c r="A359" s="54">
        <f t="shared" si="8"/>
        <v>3</v>
      </c>
      <c r="B359" s="54" t="s">
        <v>249</v>
      </c>
      <c r="C359" s="53">
        <v>39879</v>
      </c>
      <c r="D359" s="54" t="s">
        <v>249</v>
      </c>
      <c r="E359" s="54">
        <v>500</v>
      </c>
    </row>
    <row r="360" spans="1:5" ht="14.25">
      <c r="A360" s="54">
        <f t="shared" si="8"/>
        <v>3</v>
      </c>
      <c r="B360" s="54" t="s">
        <v>239</v>
      </c>
      <c r="C360" s="53">
        <v>39879</v>
      </c>
      <c r="D360" s="54" t="s">
        <v>240</v>
      </c>
      <c r="E360" s="54">
        <v>97</v>
      </c>
    </row>
    <row r="361" spans="1:5" ht="14.25">
      <c r="A361" s="54">
        <f t="shared" si="8"/>
        <v>3</v>
      </c>
      <c r="B361" s="54" t="s">
        <v>239</v>
      </c>
      <c r="C361" s="53">
        <v>39879</v>
      </c>
      <c r="D361" s="54" t="s">
        <v>240</v>
      </c>
      <c r="E361" s="54">
        <v>36</v>
      </c>
    </row>
    <row r="362" spans="1:5" ht="14.25">
      <c r="A362" s="54">
        <f t="shared" si="8"/>
        <v>3</v>
      </c>
      <c r="B362" s="54" t="s">
        <v>239</v>
      </c>
      <c r="C362" s="53">
        <v>39879</v>
      </c>
      <c r="D362" s="54" t="s">
        <v>240</v>
      </c>
      <c r="E362" s="54">
        <v>27</v>
      </c>
    </row>
    <row r="363" spans="1:5" ht="14.25">
      <c r="A363" s="54">
        <f t="shared" si="8"/>
        <v>3</v>
      </c>
      <c r="B363" s="54" t="s">
        <v>239</v>
      </c>
      <c r="C363" s="53">
        <v>39879</v>
      </c>
      <c r="D363" s="54" t="s">
        <v>240</v>
      </c>
      <c r="E363" s="54">
        <v>31</v>
      </c>
    </row>
    <row r="364" spans="1:5" ht="14.25">
      <c r="A364" s="54">
        <f t="shared" si="8"/>
        <v>3</v>
      </c>
      <c r="B364" s="54" t="s">
        <v>239</v>
      </c>
      <c r="C364" s="53">
        <v>39879</v>
      </c>
      <c r="D364" s="54" t="s">
        <v>240</v>
      </c>
      <c r="E364" s="54">
        <v>59</v>
      </c>
    </row>
    <row r="365" spans="1:5" ht="14.25">
      <c r="A365" s="54">
        <f>MONTH(C365)</f>
        <v>3</v>
      </c>
      <c r="B365" s="54" t="s">
        <v>239</v>
      </c>
      <c r="C365" s="53">
        <v>39881</v>
      </c>
      <c r="D365" s="54" t="s">
        <v>240</v>
      </c>
      <c r="E365" s="54">
        <v>60</v>
      </c>
    </row>
    <row r="366" spans="1:5" ht="14.25">
      <c r="A366" s="54">
        <f>MONTH(C366)</f>
        <v>3</v>
      </c>
      <c r="B366" s="54" t="s">
        <v>243</v>
      </c>
      <c r="C366" s="53">
        <v>39881</v>
      </c>
      <c r="D366" s="54" t="s">
        <v>251</v>
      </c>
      <c r="E366" s="54">
        <v>200</v>
      </c>
    </row>
    <row r="367" spans="1:5" ht="14.25">
      <c r="A367" s="54">
        <f t="shared" ref="A367:A430" si="9">MONTH(C367)</f>
        <v>3</v>
      </c>
      <c r="B367" s="54" t="s">
        <v>245</v>
      </c>
      <c r="C367" s="53">
        <v>39882</v>
      </c>
      <c r="D367" s="54" t="s">
        <v>246</v>
      </c>
      <c r="E367" s="54">
        <v>882</v>
      </c>
    </row>
    <row r="368" spans="1:5" ht="14.25">
      <c r="A368" s="54">
        <f t="shared" si="9"/>
        <v>3</v>
      </c>
      <c r="B368" s="54" t="s">
        <v>239</v>
      </c>
      <c r="C368" s="53">
        <v>39882</v>
      </c>
      <c r="D368" s="54" t="s">
        <v>240</v>
      </c>
      <c r="E368" s="54">
        <v>66</v>
      </c>
    </row>
    <row r="369" spans="1:5" ht="14.25">
      <c r="A369" s="54">
        <f t="shared" si="9"/>
        <v>3</v>
      </c>
      <c r="B369" s="54" t="s">
        <v>239</v>
      </c>
      <c r="C369" s="53">
        <v>39882</v>
      </c>
      <c r="D369" s="54" t="s">
        <v>240</v>
      </c>
      <c r="E369" s="54">
        <v>208</v>
      </c>
    </row>
    <row r="370" spans="1:5" ht="14.25">
      <c r="A370" s="54">
        <f t="shared" si="9"/>
        <v>3</v>
      </c>
      <c r="B370" s="54" t="s">
        <v>239</v>
      </c>
      <c r="C370" s="53">
        <v>39882</v>
      </c>
      <c r="D370" s="54" t="s">
        <v>240</v>
      </c>
      <c r="E370" s="54">
        <v>76</v>
      </c>
    </row>
    <row r="371" spans="1:5" ht="14.25">
      <c r="A371" s="54">
        <f t="shared" si="9"/>
        <v>3</v>
      </c>
      <c r="B371" s="54" t="s">
        <v>239</v>
      </c>
      <c r="C371" s="53">
        <v>39882</v>
      </c>
      <c r="D371" s="54" t="s">
        <v>240</v>
      </c>
      <c r="E371" s="54">
        <v>162</v>
      </c>
    </row>
    <row r="372" spans="1:5" ht="14.25">
      <c r="A372" s="54">
        <f t="shared" si="9"/>
        <v>3</v>
      </c>
      <c r="B372" s="54" t="s">
        <v>239</v>
      </c>
      <c r="C372" s="53">
        <v>39882</v>
      </c>
      <c r="D372" s="54" t="s">
        <v>240</v>
      </c>
      <c r="E372" s="54">
        <v>304</v>
      </c>
    </row>
    <row r="373" spans="1:5" ht="14.25">
      <c r="A373" s="54">
        <f t="shared" si="9"/>
        <v>3</v>
      </c>
      <c r="B373" s="54" t="s">
        <v>239</v>
      </c>
      <c r="C373" s="53">
        <v>39882</v>
      </c>
      <c r="D373" s="54" t="s">
        <v>240</v>
      </c>
      <c r="E373" s="54">
        <v>25</v>
      </c>
    </row>
    <row r="374" spans="1:5" ht="14.25">
      <c r="A374" s="54">
        <f t="shared" si="9"/>
        <v>3</v>
      </c>
      <c r="B374" s="54" t="s">
        <v>239</v>
      </c>
      <c r="C374" s="53">
        <v>39882</v>
      </c>
      <c r="D374" s="54" t="s">
        <v>240</v>
      </c>
      <c r="E374" s="54">
        <v>60</v>
      </c>
    </row>
    <row r="375" spans="1:5" ht="14.25">
      <c r="A375" s="54">
        <f t="shared" si="9"/>
        <v>3</v>
      </c>
      <c r="B375" s="54" t="s">
        <v>239</v>
      </c>
      <c r="C375" s="53">
        <v>39882</v>
      </c>
      <c r="D375" s="54" t="s">
        <v>240</v>
      </c>
      <c r="E375" s="54">
        <v>86</v>
      </c>
    </row>
    <row r="376" spans="1:5" ht="14.25">
      <c r="A376" s="54">
        <f t="shared" si="9"/>
        <v>3</v>
      </c>
      <c r="B376" s="54" t="s">
        <v>239</v>
      </c>
      <c r="C376" s="53">
        <v>39883</v>
      </c>
      <c r="D376" s="54" t="s">
        <v>240</v>
      </c>
      <c r="E376" s="54">
        <v>30</v>
      </c>
    </row>
    <row r="377" spans="1:5" ht="14.25">
      <c r="A377" s="54">
        <f t="shared" si="9"/>
        <v>3</v>
      </c>
      <c r="B377" s="54" t="s">
        <v>243</v>
      </c>
      <c r="C377" s="53">
        <v>39883</v>
      </c>
      <c r="D377" s="54" t="s">
        <v>244</v>
      </c>
      <c r="E377" s="54">
        <v>50</v>
      </c>
    </row>
    <row r="378" spans="1:5" ht="14.25">
      <c r="A378" s="54">
        <f t="shared" si="9"/>
        <v>3</v>
      </c>
      <c r="B378" s="54" t="s">
        <v>245</v>
      </c>
      <c r="C378" s="53">
        <v>39883</v>
      </c>
      <c r="D378" s="54" t="s">
        <v>246</v>
      </c>
      <c r="E378" s="54">
        <v>7</v>
      </c>
    </row>
    <row r="379" spans="1:5" ht="14.25">
      <c r="A379" s="54">
        <f t="shared" si="9"/>
        <v>3</v>
      </c>
      <c r="B379" s="54" t="s">
        <v>241</v>
      </c>
      <c r="C379" s="53">
        <v>39883</v>
      </c>
      <c r="D379" s="54" t="s">
        <v>247</v>
      </c>
      <c r="E379" s="54">
        <v>92.8</v>
      </c>
    </row>
    <row r="380" spans="1:5" ht="14.25">
      <c r="A380" s="54">
        <f t="shared" si="9"/>
        <v>3</v>
      </c>
      <c r="B380" s="54" t="s">
        <v>245</v>
      </c>
      <c r="C380" s="53">
        <v>39883</v>
      </c>
      <c r="D380" s="54" t="s">
        <v>246</v>
      </c>
      <c r="E380" s="54">
        <v>882</v>
      </c>
    </row>
    <row r="381" spans="1:5" ht="14.25">
      <c r="A381" s="54">
        <f t="shared" si="9"/>
        <v>3</v>
      </c>
      <c r="B381" s="54" t="s">
        <v>239</v>
      </c>
      <c r="C381" s="53">
        <v>39884</v>
      </c>
      <c r="D381" s="54" t="s">
        <v>254</v>
      </c>
      <c r="E381" s="54">
        <v>650</v>
      </c>
    </row>
    <row r="382" spans="1:5" ht="14.25">
      <c r="A382" s="54">
        <f t="shared" si="9"/>
        <v>3</v>
      </c>
      <c r="B382" s="54" t="s">
        <v>239</v>
      </c>
      <c r="C382" s="53">
        <v>39884</v>
      </c>
      <c r="D382" s="54" t="s">
        <v>240</v>
      </c>
      <c r="E382" s="54">
        <v>24</v>
      </c>
    </row>
    <row r="383" spans="1:5" ht="14.25">
      <c r="A383" s="54">
        <f t="shared" si="9"/>
        <v>3</v>
      </c>
      <c r="B383" s="54" t="s">
        <v>239</v>
      </c>
      <c r="C383" s="53">
        <v>39885</v>
      </c>
      <c r="D383" s="54" t="s">
        <v>240</v>
      </c>
      <c r="E383" s="54">
        <v>32</v>
      </c>
    </row>
    <row r="384" spans="1:5" ht="14.25">
      <c r="A384" s="54">
        <f t="shared" si="9"/>
        <v>3</v>
      </c>
      <c r="B384" s="54" t="s">
        <v>239</v>
      </c>
      <c r="C384" s="53">
        <v>39887</v>
      </c>
      <c r="D384" s="54" t="s">
        <v>254</v>
      </c>
      <c r="E384" s="54">
        <v>289</v>
      </c>
    </row>
    <row r="385" spans="1:5" ht="14.25">
      <c r="A385" s="54">
        <f t="shared" si="9"/>
        <v>3</v>
      </c>
      <c r="B385" s="54" t="s">
        <v>248</v>
      </c>
      <c r="C385" s="53">
        <v>39887</v>
      </c>
      <c r="D385" s="54" t="s">
        <v>248</v>
      </c>
      <c r="E385" s="54">
        <v>2197</v>
      </c>
    </row>
    <row r="386" spans="1:5" ht="14.25">
      <c r="A386" s="54">
        <f t="shared" si="9"/>
        <v>3</v>
      </c>
      <c r="B386" s="54" t="s">
        <v>239</v>
      </c>
      <c r="C386" s="53">
        <v>39887</v>
      </c>
      <c r="D386" s="54" t="s">
        <v>240</v>
      </c>
      <c r="E386" s="54">
        <v>533</v>
      </c>
    </row>
    <row r="387" spans="1:5" ht="14.25">
      <c r="A387" s="54">
        <f t="shared" si="9"/>
        <v>3</v>
      </c>
      <c r="B387" s="54" t="s">
        <v>239</v>
      </c>
      <c r="C387" s="53">
        <v>39887</v>
      </c>
      <c r="D387" s="54" t="s">
        <v>240</v>
      </c>
      <c r="E387" s="54">
        <v>153</v>
      </c>
    </row>
    <row r="388" spans="1:5" ht="14.25">
      <c r="A388" s="54">
        <f t="shared" si="9"/>
        <v>3</v>
      </c>
      <c r="B388" s="54" t="s">
        <v>239</v>
      </c>
      <c r="C388" s="53">
        <v>39887</v>
      </c>
      <c r="D388" s="54" t="s">
        <v>240</v>
      </c>
      <c r="E388" s="54">
        <v>332</v>
      </c>
    </row>
    <row r="389" spans="1:5" ht="14.25">
      <c r="A389" s="54">
        <f t="shared" si="9"/>
        <v>3</v>
      </c>
      <c r="B389" s="54" t="s">
        <v>239</v>
      </c>
      <c r="C389" s="53">
        <v>39887</v>
      </c>
      <c r="D389" s="54" t="s">
        <v>240</v>
      </c>
      <c r="E389" s="54">
        <v>197</v>
      </c>
    </row>
    <row r="390" spans="1:5" ht="14.25">
      <c r="A390" s="54">
        <f t="shared" si="9"/>
        <v>3</v>
      </c>
      <c r="B390" s="54" t="s">
        <v>239</v>
      </c>
      <c r="C390" s="53">
        <v>39887</v>
      </c>
      <c r="D390" s="54" t="s">
        <v>240</v>
      </c>
      <c r="E390" s="54">
        <v>44</v>
      </c>
    </row>
    <row r="391" spans="1:5" ht="14.25">
      <c r="A391" s="54">
        <f t="shared" si="9"/>
        <v>3</v>
      </c>
      <c r="B391" s="54" t="s">
        <v>239</v>
      </c>
      <c r="C391" s="53">
        <v>39887</v>
      </c>
      <c r="D391" s="54" t="s">
        <v>240</v>
      </c>
      <c r="E391" s="54">
        <v>59</v>
      </c>
    </row>
    <row r="392" spans="1:5" ht="14.25">
      <c r="A392" s="54">
        <f t="shared" si="9"/>
        <v>3</v>
      </c>
      <c r="B392" s="54" t="s">
        <v>239</v>
      </c>
      <c r="C392" s="53">
        <v>39887</v>
      </c>
      <c r="D392" s="54" t="s">
        <v>240</v>
      </c>
      <c r="E392" s="54">
        <v>76</v>
      </c>
    </row>
    <row r="393" spans="1:5" ht="14.25">
      <c r="A393" s="54">
        <f t="shared" si="9"/>
        <v>3</v>
      </c>
      <c r="B393" s="54" t="s">
        <v>239</v>
      </c>
      <c r="C393" s="53">
        <v>39887</v>
      </c>
      <c r="D393" s="54" t="s">
        <v>240</v>
      </c>
      <c r="E393" s="54">
        <v>290</v>
      </c>
    </row>
    <row r="394" spans="1:5" ht="14.25">
      <c r="A394" s="54">
        <f t="shared" si="9"/>
        <v>3</v>
      </c>
      <c r="B394" s="54" t="s">
        <v>241</v>
      </c>
      <c r="C394" s="53">
        <v>39887</v>
      </c>
      <c r="D394" s="54" t="s">
        <v>242</v>
      </c>
      <c r="E394" s="54">
        <v>89</v>
      </c>
    </row>
    <row r="395" spans="1:5" ht="14.25">
      <c r="A395" s="54">
        <f t="shared" si="9"/>
        <v>3</v>
      </c>
      <c r="B395" s="54" t="s">
        <v>239</v>
      </c>
      <c r="C395" s="53">
        <v>39887</v>
      </c>
      <c r="D395" s="54" t="s">
        <v>240</v>
      </c>
      <c r="E395" s="54">
        <v>42</v>
      </c>
    </row>
    <row r="396" spans="1:5" ht="14.25">
      <c r="A396" s="54">
        <f t="shared" si="9"/>
        <v>3</v>
      </c>
      <c r="B396" s="54" t="s">
        <v>237</v>
      </c>
      <c r="C396" s="53">
        <v>39887</v>
      </c>
      <c r="D396" s="54" t="s">
        <v>238</v>
      </c>
      <c r="E396" s="54">
        <v>2199</v>
      </c>
    </row>
    <row r="397" spans="1:5" ht="14.25">
      <c r="A397" s="54">
        <f t="shared" si="9"/>
        <v>3</v>
      </c>
      <c r="B397" s="54" t="s">
        <v>237</v>
      </c>
      <c r="C397" s="53">
        <v>39887</v>
      </c>
      <c r="D397" s="54" t="s">
        <v>238</v>
      </c>
      <c r="E397" s="54">
        <v>278</v>
      </c>
    </row>
    <row r="398" spans="1:5" ht="14.25">
      <c r="A398" s="54">
        <f t="shared" si="9"/>
        <v>3</v>
      </c>
      <c r="B398" s="54" t="s">
        <v>239</v>
      </c>
      <c r="C398" s="53">
        <v>39887</v>
      </c>
      <c r="D398" s="54" t="s">
        <v>240</v>
      </c>
      <c r="E398" s="54">
        <v>94</v>
      </c>
    </row>
    <row r="399" spans="1:5" ht="14.25">
      <c r="A399" s="54">
        <f t="shared" si="9"/>
        <v>3</v>
      </c>
      <c r="B399" s="54" t="s">
        <v>237</v>
      </c>
      <c r="C399" s="53">
        <v>39887</v>
      </c>
      <c r="D399" s="54" t="s">
        <v>238</v>
      </c>
      <c r="E399" s="54">
        <v>76</v>
      </c>
    </row>
    <row r="400" spans="1:5" ht="14.25">
      <c r="A400" s="54">
        <f t="shared" si="9"/>
        <v>3</v>
      </c>
      <c r="B400" s="54" t="s">
        <v>239</v>
      </c>
      <c r="C400" s="53">
        <v>39887</v>
      </c>
      <c r="D400" s="54" t="s">
        <v>240</v>
      </c>
      <c r="E400" s="54">
        <v>44</v>
      </c>
    </row>
    <row r="401" spans="1:5" ht="14.25">
      <c r="A401" s="54">
        <f t="shared" si="9"/>
        <v>3</v>
      </c>
      <c r="B401" s="54" t="s">
        <v>239</v>
      </c>
      <c r="C401" s="53">
        <v>39887</v>
      </c>
      <c r="D401" s="54" t="s">
        <v>240</v>
      </c>
      <c r="E401" s="54">
        <v>128</v>
      </c>
    </row>
    <row r="402" spans="1:5" ht="14.25">
      <c r="A402" s="54">
        <f t="shared" si="9"/>
        <v>3</v>
      </c>
      <c r="B402" s="54" t="s">
        <v>237</v>
      </c>
      <c r="C402" s="53">
        <v>39887</v>
      </c>
      <c r="D402" s="54" t="s">
        <v>238</v>
      </c>
      <c r="E402" s="54">
        <v>421</v>
      </c>
    </row>
    <row r="403" spans="1:5" ht="14.25">
      <c r="A403" s="54">
        <f t="shared" si="9"/>
        <v>3</v>
      </c>
      <c r="B403" s="54" t="s">
        <v>237</v>
      </c>
      <c r="C403" s="53">
        <v>39887</v>
      </c>
      <c r="D403" s="54" t="s">
        <v>238</v>
      </c>
      <c r="E403" s="54">
        <v>64</v>
      </c>
    </row>
    <row r="404" spans="1:5" ht="14.25">
      <c r="A404" s="54">
        <f t="shared" si="9"/>
        <v>3</v>
      </c>
      <c r="B404" s="54" t="s">
        <v>239</v>
      </c>
      <c r="C404" s="53">
        <v>39887</v>
      </c>
      <c r="D404" s="54" t="s">
        <v>240</v>
      </c>
      <c r="E404" s="54">
        <v>123</v>
      </c>
    </row>
    <row r="405" spans="1:5" ht="14.25">
      <c r="A405" s="54">
        <f t="shared" si="9"/>
        <v>3</v>
      </c>
      <c r="B405" s="54" t="s">
        <v>239</v>
      </c>
      <c r="C405" s="53">
        <v>39887</v>
      </c>
      <c r="D405" s="54" t="s">
        <v>240</v>
      </c>
      <c r="E405" s="54">
        <v>49</v>
      </c>
    </row>
    <row r="406" spans="1:5" ht="14.25">
      <c r="A406" s="54">
        <f t="shared" si="9"/>
        <v>3</v>
      </c>
      <c r="B406" s="54" t="s">
        <v>237</v>
      </c>
      <c r="C406" s="53">
        <v>39887</v>
      </c>
      <c r="D406" s="54" t="s">
        <v>238</v>
      </c>
      <c r="E406" s="54">
        <v>218</v>
      </c>
    </row>
    <row r="407" spans="1:5" ht="14.25">
      <c r="A407" s="54">
        <f t="shared" si="9"/>
        <v>3</v>
      </c>
      <c r="B407" s="54" t="s">
        <v>239</v>
      </c>
      <c r="C407" s="53">
        <v>39887</v>
      </c>
      <c r="D407" s="54" t="s">
        <v>240</v>
      </c>
      <c r="E407" s="54">
        <v>537</v>
      </c>
    </row>
    <row r="408" spans="1:5" ht="14.25">
      <c r="A408" s="54">
        <f t="shared" si="9"/>
        <v>3</v>
      </c>
      <c r="B408" s="54" t="s">
        <v>237</v>
      </c>
      <c r="C408" s="53">
        <v>39887</v>
      </c>
      <c r="D408" s="54" t="s">
        <v>238</v>
      </c>
      <c r="E408" s="54">
        <v>30</v>
      </c>
    </row>
    <row r="409" spans="1:5" ht="14.25">
      <c r="A409" s="54">
        <f t="shared" si="9"/>
        <v>3</v>
      </c>
      <c r="B409" s="54" t="s">
        <v>239</v>
      </c>
      <c r="C409" s="53">
        <v>39887</v>
      </c>
      <c r="D409" s="54" t="s">
        <v>240</v>
      </c>
      <c r="E409" s="54">
        <v>100</v>
      </c>
    </row>
    <row r="410" spans="1:5" ht="14.25">
      <c r="A410" s="54">
        <f t="shared" si="9"/>
        <v>3</v>
      </c>
      <c r="B410" s="54" t="s">
        <v>245</v>
      </c>
      <c r="C410" s="53">
        <v>39887</v>
      </c>
      <c r="D410" s="54" t="s">
        <v>250</v>
      </c>
      <c r="E410" s="54">
        <v>22500</v>
      </c>
    </row>
    <row r="411" spans="1:5" ht="14.25">
      <c r="A411" s="54">
        <f t="shared" si="9"/>
        <v>3</v>
      </c>
      <c r="B411" s="54" t="s">
        <v>239</v>
      </c>
      <c r="C411" s="53">
        <v>39888</v>
      </c>
      <c r="D411" s="54" t="s">
        <v>240</v>
      </c>
      <c r="E411" s="54">
        <v>100</v>
      </c>
    </row>
    <row r="412" spans="1:5" ht="14.25">
      <c r="A412" s="54">
        <f t="shared" si="9"/>
        <v>3</v>
      </c>
      <c r="B412" s="54" t="s">
        <v>239</v>
      </c>
      <c r="C412" s="53">
        <v>39889</v>
      </c>
      <c r="D412" s="54" t="s">
        <v>240</v>
      </c>
      <c r="E412" s="54">
        <v>68</v>
      </c>
    </row>
    <row r="413" spans="1:5" ht="14.25">
      <c r="A413" s="54">
        <f t="shared" si="9"/>
        <v>3</v>
      </c>
      <c r="B413" s="54" t="s">
        <v>239</v>
      </c>
      <c r="C413" s="53">
        <v>39889</v>
      </c>
      <c r="D413" s="54" t="s">
        <v>240</v>
      </c>
      <c r="E413" s="54">
        <v>348</v>
      </c>
    </row>
    <row r="414" spans="1:5" ht="14.25">
      <c r="A414" s="54">
        <f>MONTH(C414)</f>
        <v>3</v>
      </c>
      <c r="B414" s="54" t="s">
        <v>239</v>
      </c>
      <c r="C414" s="53">
        <v>39890</v>
      </c>
      <c r="D414" s="54" t="s">
        <v>254</v>
      </c>
      <c r="E414" s="54">
        <v>281</v>
      </c>
    </row>
    <row r="415" spans="1:5" ht="14.25">
      <c r="A415" s="54">
        <f>MONTH(C415)</f>
        <v>3</v>
      </c>
      <c r="B415" s="54" t="s">
        <v>245</v>
      </c>
      <c r="C415" s="53">
        <v>39890</v>
      </c>
      <c r="D415" s="54" t="s">
        <v>253</v>
      </c>
      <c r="E415" s="54">
        <v>320</v>
      </c>
    </row>
    <row r="416" spans="1:5" ht="14.25">
      <c r="A416" s="54">
        <f>MONTH(C416)</f>
        <v>3</v>
      </c>
      <c r="B416" s="54" t="s">
        <v>249</v>
      </c>
      <c r="C416" s="53">
        <v>39891</v>
      </c>
      <c r="D416" s="54" t="s">
        <v>249</v>
      </c>
      <c r="E416" s="54">
        <v>500</v>
      </c>
    </row>
    <row r="417" spans="1:5" ht="14.25">
      <c r="A417" s="54">
        <f>MONTH(C417)</f>
        <v>3</v>
      </c>
      <c r="B417" s="54" t="s">
        <v>245</v>
      </c>
      <c r="C417" s="53">
        <v>39891</v>
      </c>
      <c r="D417" s="54" t="s">
        <v>246</v>
      </c>
      <c r="E417" s="54">
        <v>50</v>
      </c>
    </row>
    <row r="418" spans="1:5" ht="14.25">
      <c r="A418" s="54">
        <f t="shared" si="9"/>
        <v>3</v>
      </c>
      <c r="B418" s="54" t="s">
        <v>245</v>
      </c>
      <c r="C418" s="53">
        <v>39892</v>
      </c>
      <c r="D418" s="54" t="s">
        <v>253</v>
      </c>
      <c r="E418" s="54">
        <v>500</v>
      </c>
    </row>
    <row r="419" spans="1:5" ht="14.25">
      <c r="A419" s="54">
        <f t="shared" si="9"/>
        <v>3</v>
      </c>
      <c r="B419" s="54" t="s">
        <v>241</v>
      </c>
      <c r="C419" s="53">
        <v>39892</v>
      </c>
      <c r="D419" s="54" t="s">
        <v>247</v>
      </c>
      <c r="E419" s="54">
        <v>225</v>
      </c>
    </row>
    <row r="420" spans="1:5" ht="14.25">
      <c r="A420" s="54">
        <f t="shared" si="9"/>
        <v>3</v>
      </c>
      <c r="B420" s="54" t="s">
        <v>239</v>
      </c>
      <c r="C420" s="53">
        <v>39892</v>
      </c>
      <c r="D420" s="54" t="s">
        <v>240</v>
      </c>
      <c r="E420" s="54">
        <v>32</v>
      </c>
    </row>
    <row r="421" spans="1:5" ht="14.25">
      <c r="A421" s="54">
        <f t="shared" si="9"/>
        <v>3</v>
      </c>
      <c r="B421" s="54" t="s">
        <v>241</v>
      </c>
      <c r="C421" s="53">
        <v>39892</v>
      </c>
      <c r="D421" s="54" t="s">
        <v>247</v>
      </c>
      <c r="E421" s="54">
        <v>89</v>
      </c>
    </row>
    <row r="422" spans="1:5" ht="14.25">
      <c r="A422" s="54">
        <f t="shared" si="9"/>
        <v>3</v>
      </c>
      <c r="B422" s="54" t="s">
        <v>239</v>
      </c>
      <c r="C422" s="53">
        <v>39892</v>
      </c>
      <c r="D422" s="54" t="s">
        <v>240</v>
      </c>
      <c r="E422" s="54">
        <v>101</v>
      </c>
    </row>
    <row r="423" spans="1:5" ht="14.25">
      <c r="A423" s="54">
        <f t="shared" si="9"/>
        <v>3</v>
      </c>
      <c r="B423" s="54" t="s">
        <v>239</v>
      </c>
      <c r="C423" s="53">
        <v>39894</v>
      </c>
      <c r="D423" s="54" t="s">
        <v>240</v>
      </c>
      <c r="E423" s="54">
        <v>1635</v>
      </c>
    </row>
    <row r="424" spans="1:5" ht="14.25">
      <c r="A424" s="54">
        <f t="shared" si="9"/>
        <v>3</v>
      </c>
      <c r="B424" s="54" t="s">
        <v>241</v>
      </c>
      <c r="C424" s="53">
        <v>39894</v>
      </c>
      <c r="D424" s="54" t="s">
        <v>242</v>
      </c>
      <c r="E424" s="54">
        <v>573</v>
      </c>
    </row>
    <row r="425" spans="1:5" ht="14.25">
      <c r="A425" s="54">
        <f t="shared" si="9"/>
        <v>3</v>
      </c>
      <c r="B425" s="54" t="s">
        <v>239</v>
      </c>
      <c r="C425" s="53">
        <v>39894</v>
      </c>
      <c r="D425" s="54" t="s">
        <v>240</v>
      </c>
      <c r="E425" s="54">
        <v>119</v>
      </c>
    </row>
    <row r="426" spans="1:5" ht="14.25">
      <c r="A426" s="54">
        <f t="shared" si="9"/>
        <v>3</v>
      </c>
      <c r="B426" s="54" t="s">
        <v>239</v>
      </c>
      <c r="C426" s="53">
        <v>39894</v>
      </c>
      <c r="D426" s="54" t="s">
        <v>240</v>
      </c>
      <c r="E426" s="54">
        <v>79</v>
      </c>
    </row>
    <row r="427" spans="1:5" ht="14.25">
      <c r="A427" s="54">
        <f t="shared" si="9"/>
        <v>3</v>
      </c>
      <c r="B427" s="54" t="s">
        <v>239</v>
      </c>
      <c r="C427" s="53">
        <v>39894</v>
      </c>
      <c r="D427" s="54" t="s">
        <v>240</v>
      </c>
      <c r="E427" s="54">
        <v>56</v>
      </c>
    </row>
    <row r="428" spans="1:5" ht="14.25">
      <c r="A428" s="54">
        <f t="shared" si="9"/>
        <v>3</v>
      </c>
      <c r="B428" s="54" t="s">
        <v>239</v>
      </c>
      <c r="C428" s="53">
        <v>39894</v>
      </c>
      <c r="D428" s="54" t="s">
        <v>240</v>
      </c>
      <c r="E428" s="54">
        <v>53</v>
      </c>
    </row>
    <row r="429" spans="1:5" ht="14.25">
      <c r="A429" s="54">
        <f t="shared" si="9"/>
        <v>3</v>
      </c>
      <c r="B429" s="54" t="s">
        <v>239</v>
      </c>
      <c r="C429" s="53">
        <v>39894</v>
      </c>
      <c r="D429" s="54" t="s">
        <v>240</v>
      </c>
      <c r="E429" s="54">
        <v>57</v>
      </c>
    </row>
    <row r="430" spans="1:5" ht="14.25">
      <c r="A430" s="54">
        <f t="shared" si="9"/>
        <v>3</v>
      </c>
      <c r="B430" s="54" t="s">
        <v>239</v>
      </c>
      <c r="C430" s="53">
        <v>39894</v>
      </c>
      <c r="D430" s="54" t="s">
        <v>240</v>
      </c>
      <c r="E430" s="54">
        <v>25</v>
      </c>
    </row>
    <row r="431" spans="1:5" ht="14.25">
      <c r="A431" s="54">
        <f t="shared" ref="A431:A494" si="10">MONTH(C431)</f>
        <v>3</v>
      </c>
      <c r="B431" s="54" t="s">
        <v>239</v>
      </c>
      <c r="C431" s="53">
        <v>39894</v>
      </c>
      <c r="D431" s="54" t="s">
        <v>240</v>
      </c>
      <c r="E431" s="54">
        <v>90</v>
      </c>
    </row>
    <row r="432" spans="1:5" ht="14.25">
      <c r="A432" s="54">
        <f t="shared" si="10"/>
        <v>3</v>
      </c>
      <c r="B432" s="54" t="s">
        <v>239</v>
      </c>
      <c r="C432" s="53">
        <v>39894</v>
      </c>
      <c r="D432" s="54" t="s">
        <v>240</v>
      </c>
      <c r="E432" s="54">
        <v>26</v>
      </c>
    </row>
    <row r="433" spans="1:5" ht="14.25">
      <c r="A433" s="54">
        <f t="shared" si="10"/>
        <v>3</v>
      </c>
      <c r="B433" s="54" t="s">
        <v>239</v>
      </c>
      <c r="C433" s="53">
        <v>39894</v>
      </c>
      <c r="D433" s="54" t="s">
        <v>240</v>
      </c>
      <c r="E433" s="54">
        <v>42</v>
      </c>
    </row>
    <row r="434" spans="1:5" ht="14.25">
      <c r="A434" s="54">
        <f t="shared" si="10"/>
        <v>3</v>
      </c>
      <c r="B434" s="54" t="s">
        <v>239</v>
      </c>
      <c r="C434" s="53">
        <v>39894</v>
      </c>
      <c r="D434" s="54" t="s">
        <v>240</v>
      </c>
      <c r="E434" s="54">
        <v>280</v>
      </c>
    </row>
    <row r="435" spans="1:5" ht="14.25">
      <c r="A435" s="54">
        <f t="shared" si="10"/>
        <v>3</v>
      </c>
      <c r="B435" s="54" t="s">
        <v>239</v>
      </c>
      <c r="C435" s="53">
        <v>39894</v>
      </c>
      <c r="D435" s="54" t="s">
        <v>240</v>
      </c>
      <c r="E435" s="54">
        <v>100</v>
      </c>
    </row>
    <row r="436" spans="1:5" ht="14.25">
      <c r="A436" s="54">
        <f t="shared" si="10"/>
        <v>3</v>
      </c>
      <c r="B436" s="54" t="s">
        <v>239</v>
      </c>
      <c r="C436" s="53">
        <v>39895</v>
      </c>
      <c r="D436" s="54" t="s">
        <v>254</v>
      </c>
      <c r="E436" s="54">
        <v>230</v>
      </c>
    </row>
    <row r="437" spans="1:5" ht="14.25">
      <c r="A437" s="54">
        <f t="shared" si="10"/>
        <v>3</v>
      </c>
      <c r="B437" s="54" t="s">
        <v>239</v>
      </c>
      <c r="C437" s="53">
        <v>39896</v>
      </c>
      <c r="D437" s="54" t="s">
        <v>254</v>
      </c>
      <c r="E437" s="54">
        <v>378</v>
      </c>
    </row>
    <row r="438" spans="1:5" ht="14.25">
      <c r="A438" s="54">
        <f>MONTH(C438)</f>
        <v>3</v>
      </c>
      <c r="B438" s="54" t="s">
        <v>239</v>
      </c>
      <c r="C438" s="53">
        <v>39896</v>
      </c>
      <c r="D438" s="54" t="s">
        <v>240</v>
      </c>
      <c r="E438" s="54">
        <v>80</v>
      </c>
    </row>
    <row r="439" spans="1:5" ht="14.25">
      <c r="A439" s="54">
        <f>MONTH(C439)</f>
        <v>3</v>
      </c>
      <c r="B439" s="54" t="s">
        <v>239</v>
      </c>
      <c r="C439" s="53">
        <v>39896</v>
      </c>
      <c r="D439" s="54" t="s">
        <v>240</v>
      </c>
      <c r="E439" s="54">
        <v>160</v>
      </c>
    </row>
    <row r="440" spans="1:5" ht="14.25">
      <c r="A440" s="54">
        <f>MONTH(C440)</f>
        <v>3</v>
      </c>
      <c r="B440" s="54" t="s">
        <v>245</v>
      </c>
      <c r="C440" s="53">
        <v>39897</v>
      </c>
      <c r="D440" s="54" t="s">
        <v>250</v>
      </c>
      <c r="E440" s="54">
        <v>2667</v>
      </c>
    </row>
    <row r="441" spans="1:5" ht="14.25">
      <c r="A441" s="54">
        <f>MONTH(C441)</f>
        <v>3</v>
      </c>
      <c r="B441" s="54" t="s">
        <v>245</v>
      </c>
      <c r="C441" s="53">
        <v>39897</v>
      </c>
      <c r="D441" s="54" t="s">
        <v>250</v>
      </c>
      <c r="E441" s="54">
        <v>228</v>
      </c>
    </row>
    <row r="442" spans="1:5" ht="14.25">
      <c r="A442" s="54">
        <f t="shared" si="10"/>
        <v>3</v>
      </c>
      <c r="B442" s="54" t="s">
        <v>243</v>
      </c>
      <c r="C442" s="53">
        <v>39897</v>
      </c>
      <c r="D442" s="54" t="s">
        <v>244</v>
      </c>
      <c r="E442" s="54">
        <v>150</v>
      </c>
    </row>
    <row r="443" spans="1:5" ht="14.25">
      <c r="A443" s="54">
        <f t="shared" si="10"/>
        <v>3</v>
      </c>
      <c r="B443" s="54" t="s">
        <v>245</v>
      </c>
      <c r="C443" s="53">
        <v>39897</v>
      </c>
      <c r="D443" s="54" t="s">
        <v>246</v>
      </c>
      <c r="E443" s="54">
        <v>40</v>
      </c>
    </row>
    <row r="444" spans="1:5" ht="14.25">
      <c r="A444" s="54">
        <f t="shared" si="10"/>
        <v>3</v>
      </c>
      <c r="B444" s="54" t="s">
        <v>239</v>
      </c>
      <c r="C444" s="53">
        <v>39897</v>
      </c>
      <c r="D444" s="54" t="s">
        <v>240</v>
      </c>
      <c r="E444" s="54">
        <v>72</v>
      </c>
    </row>
    <row r="445" spans="1:5" ht="14.25">
      <c r="A445" s="54">
        <f t="shared" si="10"/>
        <v>3</v>
      </c>
      <c r="B445" s="54" t="s">
        <v>241</v>
      </c>
      <c r="C445" s="53">
        <v>39897</v>
      </c>
      <c r="D445" s="54" t="s">
        <v>247</v>
      </c>
      <c r="E445" s="54">
        <v>34</v>
      </c>
    </row>
    <row r="446" spans="1:5" ht="14.25">
      <c r="A446" s="54">
        <f t="shared" si="10"/>
        <v>3</v>
      </c>
      <c r="B446" s="54" t="s">
        <v>241</v>
      </c>
      <c r="C446" s="53">
        <v>39897</v>
      </c>
      <c r="D446" s="54" t="s">
        <v>247</v>
      </c>
      <c r="E446" s="54">
        <v>1857</v>
      </c>
    </row>
    <row r="447" spans="1:5" ht="14.25">
      <c r="A447" s="54">
        <f t="shared" si="10"/>
        <v>3</v>
      </c>
      <c r="B447" s="54" t="s">
        <v>237</v>
      </c>
      <c r="C447" s="53">
        <v>39897</v>
      </c>
      <c r="D447" s="54" t="s">
        <v>252</v>
      </c>
      <c r="E447" s="54">
        <v>172</v>
      </c>
    </row>
    <row r="448" spans="1:5" ht="14.25">
      <c r="A448" s="54">
        <f t="shared" si="10"/>
        <v>3</v>
      </c>
      <c r="B448" s="54" t="s">
        <v>237</v>
      </c>
      <c r="C448" s="53">
        <v>39897</v>
      </c>
      <c r="D448" s="54" t="s">
        <v>252</v>
      </c>
      <c r="E448" s="54">
        <v>487</v>
      </c>
    </row>
    <row r="449" spans="1:5" ht="14.25">
      <c r="A449" s="54">
        <f t="shared" si="10"/>
        <v>3</v>
      </c>
      <c r="B449" s="54" t="s">
        <v>239</v>
      </c>
      <c r="C449" s="53">
        <v>39898</v>
      </c>
      <c r="D449" s="54" t="s">
        <v>240</v>
      </c>
      <c r="E449" s="54">
        <v>52</v>
      </c>
    </row>
    <row r="450" spans="1:5" ht="14.25">
      <c r="A450" s="54">
        <f t="shared" si="10"/>
        <v>3</v>
      </c>
      <c r="B450" s="54" t="s">
        <v>239</v>
      </c>
      <c r="C450" s="53">
        <v>39898</v>
      </c>
      <c r="D450" s="54" t="s">
        <v>254</v>
      </c>
      <c r="E450" s="54">
        <v>130</v>
      </c>
    </row>
    <row r="451" spans="1:5" ht="14.25">
      <c r="A451" s="54">
        <f t="shared" si="10"/>
        <v>3</v>
      </c>
      <c r="B451" s="54" t="s">
        <v>239</v>
      </c>
      <c r="C451" s="53">
        <v>39899</v>
      </c>
      <c r="D451" s="54" t="s">
        <v>254</v>
      </c>
      <c r="E451" s="54">
        <v>130</v>
      </c>
    </row>
    <row r="452" spans="1:5" ht="14.25">
      <c r="A452" s="54">
        <f t="shared" si="10"/>
        <v>3</v>
      </c>
      <c r="B452" s="54" t="s">
        <v>239</v>
      </c>
      <c r="C452" s="53">
        <v>39899</v>
      </c>
      <c r="D452" s="54" t="s">
        <v>240</v>
      </c>
      <c r="E452" s="54">
        <v>60</v>
      </c>
    </row>
    <row r="453" spans="1:5" ht="14.25">
      <c r="A453" s="54">
        <f t="shared" si="10"/>
        <v>3</v>
      </c>
      <c r="B453" s="54" t="s">
        <v>239</v>
      </c>
      <c r="C453" s="53">
        <v>39902</v>
      </c>
      <c r="D453" s="54" t="s">
        <v>240</v>
      </c>
      <c r="E453" s="54">
        <v>150</v>
      </c>
    </row>
    <row r="454" spans="1:5" ht="14.25">
      <c r="A454" s="54">
        <f t="shared" si="10"/>
        <v>3</v>
      </c>
      <c r="B454" s="54" t="s">
        <v>245</v>
      </c>
      <c r="C454" s="53">
        <v>39902</v>
      </c>
      <c r="D454" s="54" t="s">
        <v>246</v>
      </c>
      <c r="E454" s="54">
        <v>200</v>
      </c>
    </row>
    <row r="455" spans="1:5" ht="14.25">
      <c r="A455" s="54">
        <f t="shared" si="10"/>
        <v>3</v>
      </c>
      <c r="B455" s="54" t="s">
        <v>245</v>
      </c>
      <c r="C455" s="53">
        <v>39902</v>
      </c>
      <c r="D455" s="54" t="s">
        <v>250</v>
      </c>
      <c r="E455" s="54">
        <v>4500</v>
      </c>
    </row>
    <row r="456" spans="1:5" ht="14.25">
      <c r="A456" s="54">
        <f t="shared" si="10"/>
        <v>3</v>
      </c>
      <c r="B456" s="54" t="s">
        <v>239</v>
      </c>
      <c r="C456" s="53">
        <v>39903</v>
      </c>
      <c r="D456" s="54" t="s">
        <v>240</v>
      </c>
      <c r="E456" s="54">
        <v>110</v>
      </c>
    </row>
    <row r="457" spans="1:5" ht="14.25">
      <c r="A457" s="54">
        <f>MONTH(C457)</f>
        <v>3</v>
      </c>
      <c r="B457" s="54" t="s">
        <v>239</v>
      </c>
      <c r="C457" s="53">
        <v>39903</v>
      </c>
      <c r="D457" s="54" t="s">
        <v>240</v>
      </c>
      <c r="E457" s="54">
        <v>128</v>
      </c>
    </row>
    <row r="458" spans="1:5" ht="14.25">
      <c r="A458" s="54">
        <f>MONTH(C458)</f>
        <v>3</v>
      </c>
      <c r="B458" s="54" t="s">
        <v>239</v>
      </c>
      <c r="C458" s="53">
        <v>39903</v>
      </c>
      <c r="D458" s="54" t="s">
        <v>240</v>
      </c>
      <c r="E458" s="54">
        <v>12</v>
      </c>
    </row>
    <row r="459" spans="1:5" ht="14.25">
      <c r="A459" s="54">
        <f>MONTH(C459)</f>
        <v>3</v>
      </c>
      <c r="B459" s="54" t="s">
        <v>239</v>
      </c>
      <c r="C459" s="53">
        <v>39903</v>
      </c>
      <c r="D459" s="54" t="s">
        <v>240</v>
      </c>
      <c r="E459" s="54">
        <v>22</v>
      </c>
    </row>
    <row r="460" spans="1:5" ht="14.25">
      <c r="A460" s="54">
        <f>MONTH(C460)</f>
        <v>3</v>
      </c>
      <c r="B460" s="54" t="s">
        <v>249</v>
      </c>
      <c r="C460" s="53">
        <v>39903</v>
      </c>
      <c r="D460" s="54" t="s">
        <v>249</v>
      </c>
      <c r="E460" s="54">
        <v>500</v>
      </c>
    </row>
    <row r="461" spans="1:5" ht="14.25">
      <c r="A461" s="54">
        <f t="shared" si="10"/>
        <v>4</v>
      </c>
      <c r="B461" s="54" t="s">
        <v>239</v>
      </c>
      <c r="C461" s="53">
        <v>39905</v>
      </c>
      <c r="D461" s="54" t="s">
        <v>240</v>
      </c>
      <c r="E461" s="54">
        <v>67</v>
      </c>
    </row>
    <row r="462" spans="1:5" ht="14.25">
      <c r="A462" s="54">
        <f t="shared" si="10"/>
        <v>4</v>
      </c>
      <c r="B462" s="54" t="s">
        <v>239</v>
      </c>
      <c r="C462" s="53">
        <v>39905</v>
      </c>
      <c r="D462" s="54" t="s">
        <v>240</v>
      </c>
      <c r="E462" s="54">
        <v>385</v>
      </c>
    </row>
    <row r="463" spans="1:5" ht="14.25">
      <c r="A463" s="54">
        <f t="shared" si="10"/>
        <v>4</v>
      </c>
      <c r="B463" s="54" t="s">
        <v>243</v>
      </c>
      <c r="C463" s="53">
        <v>39906</v>
      </c>
      <c r="D463" s="54" t="s">
        <v>244</v>
      </c>
      <c r="E463" s="54">
        <v>20</v>
      </c>
    </row>
    <row r="464" spans="1:5" ht="14.25">
      <c r="A464" s="54">
        <f t="shared" si="10"/>
        <v>4</v>
      </c>
      <c r="B464" s="54" t="s">
        <v>239</v>
      </c>
      <c r="C464" s="53">
        <v>39906</v>
      </c>
      <c r="D464" s="54" t="s">
        <v>240</v>
      </c>
      <c r="E464" s="54">
        <v>60</v>
      </c>
    </row>
    <row r="465" spans="1:5" ht="14.25">
      <c r="A465" s="54">
        <f>MONTH(C465)</f>
        <v>4</v>
      </c>
      <c r="B465" s="54" t="s">
        <v>249</v>
      </c>
      <c r="C465" s="53">
        <v>39906</v>
      </c>
      <c r="D465" s="54" t="s">
        <v>249</v>
      </c>
      <c r="E465" s="54">
        <v>920</v>
      </c>
    </row>
    <row r="466" spans="1:5" ht="14.25">
      <c r="A466" s="54">
        <f>MONTH(C466)</f>
        <v>4</v>
      </c>
      <c r="B466" s="54" t="s">
        <v>249</v>
      </c>
      <c r="C466" s="53">
        <v>39906</v>
      </c>
      <c r="D466" s="54" t="s">
        <v>249</v>
      </c>
      <c r="E466" s="54">
        <v>70</v>
      </c>
    </row>
    <row r="467" spans="1:5" ht="14.25">
      <c r="A467" s="54">
        <f t="shared" si="10"/>
        <v>4</v>
      </c>
      <c r="B467" s="54" t="s">
        <v>245</v>
      </c>
      <c r="C467" s="53">
        <v>39907</v>
      </c>
      <c r="D467" s="54" t="s">
        <v>246</v>
      </c>
      <c r="E467" s="54">
        <v>42</v>
      </c>
    </row>
    <row r="468" spans="1:5" ht="14.25">
      <c r="A468" s="54">
        <f t="shared" si="10"/>
        <v>4</v>
      </c>
      <c r="B468" s="54" t="s">
        <v>239</v>
      </c>
      <c r="C468" s="53">
        <v>39907</v>
      </c>
      <c r="D468" s="54" t="s">
        <v>240</v>
      </c>
      <c r="E468" s="54">
        <v>55</v>
      </c>
    </row>
    <row r="469" spans="1:5" ht="14.25">
      <c r="A469" s="54">
        <f t="shared" si="10"/>
        <v>4</v>
      </c>
      <c r="B469" s="54" t="s">
        <v>239</v>
      </c>
      <c r="C469" s="53">
        <v>39907</v>
      </c>
      <c r="D469" s="54" t="s">
        <v>254</v>
      </c>
      <c r="E469" s="54">
        <v>130</v>
      </c>
    </row>
    <row r="470" spans="1:5" ht="14.25">
      <c r="A470" s="54">
        <f t="shared" si="10"/>
        <v>4</v>
      </c>
      <c r="B470" s="54" t="s">
        <v>239</v>
      </c>
      <c r="C470" s="53">
        <v>39909</v>
      </c>
      <c r="D470" s="54" t="s">
        <v>240</v>
      </c>
      <c r="E470" s="54">
        <v>110</v>
      </c>
    </row>
    <row r="471" spans="1:5" ht="14.25">
      <c r="A471" s="54">
        <f t="shared" si="10"/>
        <v>4</v>
      </c>
      <c r="B471" s="54" t="s">
        <v>237</v>
      </c>
      <c r="C471" s="53">
        <v>39909</v>
      </c>
      <c r="D471" s="54" t="s">
        <v>252</v>
      </c>
      <c r="E471" s="54">
        <v>229</v>
      </c>
    </row>
    <row r="472" spans="1:5" ht="14.25">
      <c r="A472" s="54">
        <f t="shared" si="10"/>
        <v>4</v>
      </c>
      <c r="B472" s="54" t="s">
        <v>245</v>
      </c>
      <c r="C472" s="53">
        <v>39909</v>
      </c>
      <c r="D472" s="54" t="s">
        <v>258</v>
      </c>
      <c r="E472" s="54">
        <v>1500</v>
      </c>
    </row>
    <row r="473" spans="1:5" ht="14.25">
      <c r="A473" s="54">
        <f>MONTH(C473)</f>
        <v>4</v>
      </c>
      <c r="B473" s="54" t="s">
        <v>245</v>
      </c>
      <c r="C473" s="53">
        <v>39909</v>
      </c>
      <c r="D473" s="54" t="s">
        <v>250</v>
      </c>
      <c r="E473" s="54">
        <v>432</v>
      </c>
    </row>
    <row r="474" spans="1:5" ht="14.25">
      <c r="A474" s="54">
        <f>MONTH(C474)</f>
        <v>4</v>
      </c>
      <c r="B474" s="54" t="s">
        <v>245</v>
      </c>
      <c r="C474" s="53">
        <v>39909</v>
      </c>
      <c r="D474" s="54" t="s">
        <v>250</v>
      </c>
      <c r="E474" s="54">
        <v>3361</v>
      </c>
    </row>
    <row r="475" spans="1:5" ht="14.25">
      <c r="A475" s="54">
        <f t="shared" si="10"/>
        <v>4</v>
      </c>
      <c r="B475" s="54" t="s">
        <v>239</v>
      </c>
      <c r="C475" s="53">
        <v>39910</v>
      </c>
      <c r="D475" s="54" t="s">
        <v>240</v>
      </c>
      <c r="E475" s="54">
        <v>120</v>
      </c>
    </row>
    <row r="476" spans="1:5" ht="14.25">
      <c r="A476" s="54">
        <f t="shared" si="10"/>
        <v>4</v>
      </c>
      <c r="B476" s="54" t="s">
        <v>245</v>
      </c>
      <c r="C476" s="53">
        <v>39910</v>
      </c>
      <c r="D476" s="54" t="s">
        <v>246</v>
      </c>
      <c r="E476" s="54">
        <v>50</v>
      </c>
    </row>
    <row r="477" spans="1:5" ht="14.25">
      <c r="A477" s="54">
        <f t="shared" si="10"/>
        <v>4</v>
      </c>
      <c r="B477" s="54" t="s">
        <v>241</v>
      </c>
      <c r="C477" s="53">
        <v>39910</v>
      </c>
      <c r="D477" s="54" t="s">
        <v>259</v>
      </c>
      <c r="E477" s="54">
        <v>5980</v>
      </c>
    </row>
    <row r="478" spans="1:5" ht="14.25">
      <c r="A478" s="54">
        <f t="shared" si="10"/>
        <v>4</v>
      </c>
      <c r="B478" s="54" t="s">
        <v>239</v>
      </c>
      <c r="C478" s="53">
        <v>39910</v>
      </c>
      <c r="D478" s="54" t="s">
        <v>254</v>
      </c>
      <c r="E478" s="54">
        <v>290</v>
      </c>
    </row>
    <row r="479" spans="1:5" ht="14.25">
      <c r="A479" s="54">
        <f t="shared" si="10"/>
        <v>4</v>
      </c>
      <c r="B479" s="54" t="s">
        <v>245</v>
      </c>
      <c r="C479" s="53">
        <v>39911</v>
      </c>
      <c r="D479" s="54" t="s">
        <v>246</v>
      </c>
      <c r="E479" s="54">
        <v>50</v>
      </c>
    </row>
    <row r="480" spans="1:5" ht="14.25">
      <c r="A480" s="54">
        <f t="shared" si="10"/>
        <v>4</v>
      </c>
      <c r="B480" s="54" t="s">
        <v>241</v>
      </c>
      <c r="C480" s="53">
        <v>39911</v>
      </c>
      <c r="D480" s="54" t="s">
        <v>259</v>
      </c>
      <c r="E480" s="54">
        <v>1150</v>
      </c>
    </row>
    <row r="481" spans="1:5" ht="14.25">
      <c r="A481" s="54">
        <f t="shared" si="10"/>
        <v>4</v>
      </c>
      <c r="B481" s="54" t="s">
        <v>239</v>
      </c>
      <c r="C481" s="53">
        <v>39911</v>
      </c>
      <c r="D481" s="54" t="s">
        <v>254</v>
      </c>
      <c r="E481" s="54">
        <v>100</v>
      </c>
    </row>
    <row r="482" spans="1:5" ht="14.25">
      <c r="A482" s="54">
        <f t="shared" si="10"/>
        <v>4</v>
      </c>
      <c r="B482" s="54" t="s">
        <v>241</v>
      </c>
      <c r="C482" s="53">
        <v>39912</v>
      </c>
      <c r="D482" s="54" t="s">
        <v>247</v>
      </c>
      <c r="E482" s="54">
        <v>450</v>
      </c>
    </row>
    <row r="483" spans="1:5" ht="14.25">
      <c r="A483" s="54">
        <f t="shared" si="10"/>
        <v>4</v>
      </c>
      <c r="B483" s="54" t="s">
        <v>241</v>
      </c>
      <c r="C483" s="53">
        <v>39912</v>
      </c>
      <c r="D483" s="54" t="s">
        <v>247</v>
      </c>
      <c r="E483" s="54">
        <v>112</v>
      </c>
    </row>
    <row r="484" spans="1:5" ht="14.25">
      <c r="A484" s="54">
        <f t="shared" si="10"/>
        <v>4</v>
      </c>
      <c r="B484" s="54" t="s">
        <v>239</v>
      </c>
      <c r="C484" s="53">
        <v>39912</v>
      </c>
      <c r="D484" s="54" t="s">
        <v>254</v>
      </c>
      <c r="E484" s="54">
        <v>120</v>
      </c>
    </row>
    <row r="485" spans="1:5" ht="14.25">
      <c r="A485" s="54">
        <f t="shared" si="10"/>
        <v>4</v>
      </c>
      <c r="B485" s="54" t="s">
        <v>239</v>
      </c>
      <c r="C485" s="53">
        <v>39913</v>
      </c>
      <c r="D485" s="54" t="s">
        <v>254</v>
      </c>
      <c r="E485" s="54">
        <v>195</v>
      </c>
    </row>
    <row r="486" spans="1:5" ht="14.25">
      <c r="A486" s="54">
        <f t="shared" si="10"/>
        <v>4</v>
      </c>
      <c r="B486" s="54" t="s">
        <v>239</v>
      </c>
      <c r="C486" s="53">
        <v>39913</v>
      </c>
      <c r="D486" s="54" t="s">
        <v>240</v>
      </c>
      <c r="E486" s="54">
        <v>120</v>
      </c>
    </row>
    <row r="487" spans="1:5" ht="14.25">
      <c r="A487" s="54">
        <f t="shared" si="10"/>
        <v>4</v>
      </c>
      <c r="B487" s="54" t="s">
        <v>245</v>
      </c>
      <c r="C487" s="53">
        <v>39913</v>
      </c>
      <c r="D487" s="54" t="s">
        <v>253</v>
      </c>
      <c r="E487" s="54">
        <v>200</v>
      </c>
    </row>
    <row r="488" spans="1:5" ht="14.25">
      <c r="A488" s="54">
        <f>MONTH(C488)</f>
        <v>4</v>
      </c>
      <c r="B488" s="54" t="s">
        <v>239</v>
      </c>
      <c r="C488" s="53">
        <v>39914</v>
      </c>
      <c r="D488" s="54" t="s">
        <v>240</v>
      </c>
      <c r="E488" s="54">
        <v>45</v>
      </c>
    </row>
    <row r="489" spans="1:5" ht="14.25">
      <c r="A489" s="54">
        <f>MONTH(C489)</f>
        <v>4</v>
      </c>
      <c r="B489" s="54" t="s">
        <v>249</v>
      </c>
      <c r="C489" s="53">
        <v>39914</v>
      </c>
      <c r="D489" s="54" t="s">
        <v>249</v>
      </c>
      <c r="E489" s="54">
        <v>500</v>
      </c>
    </row>
    <row r="490" spans="1:5" ht="14.25">
      <c r="A490" s="54">
        <f>MONTH(C490)</f>
        <v>4</v>
      </c>
      <c r="B490" s="54" t="s">
        <v>245</v>
      </c>
      <c r="C490" s="53">
        <v>39915</v>
      </c>
      <c r="D490" s="54" t="s">
        <v>246</v>
      </c>
      <c r="E490" s="54">
        <v>882</v>
      </c>
    </row>
    <row r="491" spans="1:5" ht="14.25">
      <c r="A491" s="54">
        <f>MONTH(C491)</f>
        <v>4</v>
      </c>
      <c r="B491" s="54" t="s">
        <v>245</v>
      </c>
      <c r="C491" s="53">
        <v>39915</v>
      </c>
      <c r="D491" s="54" t="s">
        <v>246</v>
      </c>
      <c r="E491" s="54">
        <v>980</v>
      </c>
    </row>
    <row r="492" spans="1:5" ht="14.25">
      <c r="A492" s="54">
        <f t="shared" si="10"/>
        <v>4</v>
      </c>
      <c r="B492" s="54" t="s">
        <v>239</v>
      </c>
      <c r="C492" s="53">
        <v>39917</v>
      </c>
      <c r="D492" s="54" t="s">
        <v>254</v>
      </c>
      <c r="E492" s="54">
        <v>170</v>
      </c>
    </row>
    <row r="493" spans="1:5" ht="14.25">
      <c r="A493" s="54">
        <f t="shared" si="10"/>
        <v>4</v>
      </c>
      <c r="B493" s="54" t="s">
        <v>239</v>
      </c>
      <c r="C493" s="53">
        <v>39918</v>
      </c>
      <c r="D493" s="54" t="s">
        <v>254</v>
      </c>
      <c r="E493" s="54">
        <v>125</v>
      </c>
    </row>
    <row r="494" spans="1:5" ht="14.25">
      <c r="A494" s="54">
        <f t="shared" si="10"/>
        <v>4</v>
      </c>
      <c r="B494" s="54" t="s">
        <v>245</v>
      </c>
      <c r="C494" s="53">
        <v>39918</v>
      </c>
      <c r="D494" s="54" t="s">
        <v>246</v>
      </c>
      <c r="E494" s="54">
        <v>50</v>
      </c>
    </row>
    <row r="495" spans="1:5" ht="14.25">
      <c r="A495" s="54">
        <f t="shared" ref="A495:A532" si="11">MONTH(C495)</f>
        <v>4</v>
      </c>
      <c r="B495" s="54" t="s">
        <v>241</v>
      </c>
      <c r="C495" s="53">
        <v>39918</v>
      </c>
      <c r="D495" s="54" t="s">
        <v>259</v>
      </c>
      <c r="E495" s="54">
        <v>370</v>
      </c>
    </row>
    <row r="496" spans="1:5" ht="14.25">
      <c r="A496" s="54">
        <f t="shared" si="11"/>
        <v>4</v>
      </c>
      <c r="B496" s="54" t="s">
        <v>239</v>
      </c>
      <c r="C496" s="53">
        <v>39918</v>
      </c>
      <c r="D496" s="54" t="s">
        <v>254</v>
      </c>
      <c r="E496" s="54">
        <v>299</v>
      </c>
    </row>
    <row r="497" spans="1:5" ht="14.25">
      <c r="A497" s="54">
        <f t="shared" si="11"/>
        <v>4</v>
      </c>
      <c r="B497" s="54" t="s">
        <v>239</v>
      </c>
      <c r="C497" s="53">
        <v>39918</v>
      </c>
      <c r="D497" s="54" t="s">
        <v>240</v>
      </c>
      <c r="E497" s="54">
        <v>34</v>
      </c>
    </row>
    <row r="498" spans="1:5" ht="14.25">
      <c r="A498" s="54">
        <f t="shared" si="11"/>
        <v>4</v>
      </c>
      <c r="B498" s="54" t="s">
        <v>245</v>
      </c>
      <c r="C498" s="53">
        <v>39918</v>
      </c>
      <c r="D498" s="54" t="s">
        <v>253</v>
      </c>
      <c r="E498" s="54">
        <v>500</v>
      </c>
    </row>
    <row r="499" spans="1:5" ht="14.25">
      <c r="A499" s="54">
        <f t="shared" si="11"/>
        <v>4</v>
      </c>
      <c r="B499" s="54" t="s">
        <v>243</v>
      </c>
      <c r="C499" s="53">
        <v>39918</v>
      </c>
      <c r="D499" s="54" t="s">
        <v>251</v>
      </c>
      <c r="E499" s="54">
        <v>150</v>
      </c>
    </row>
    <row r="500" spans="1:5" ht="14.25">
      <c r="A500" s="54">
        <f>MONTH(C500)</f>
        <v>4</v>
      </c>
      <c r="B500" s="54" t="s">
        <v>245</v>
      </c>
      <c r="C500" s="53">
        <v>39918</v>
      </c>
      <c r="D500" s="54" t="s">
        <v>250</v>
      </c>
      <c r="E500" s="54">
        <v>22500</v>
      </c>
    </row>
    <row r="501" spans="1:5" ht="14.25">
      <c r="A501" s="54">
        <f>MONTH(C501)</f>
        <v>4</v>
      </c>
      <c r="B501" s="54" t="s">
        <v>245</v>
      </c>
      <c r="C501" s="53">
        <v>39918</v>
      </c>
      <c r="D501" s="54" t="s">
        <v>258</v>
      </c>
      <c r="E501" s="54">
        <v>500</v>
      </c>
    </row>
    <row r="502" spans="1:5" ht="14.25">
      <c r="A502" s="54">
        <f>MONTH(C502)</f>
        <v>4</v>
      </c>
      <c r="B502" s="54" t="s">
        <v>239</v>
      </c>
      <c r="C502" s="53">
        <v>39919</v>
      </c>
      <c r="D502" s="54" t="s">
        <v>240</v>
      </c>
      <c r="E502" s="54">
        <v>200</v>
      </c>
    </row>
    <row r="503" spans="1:5" ht="14.25">
      <c r="A503" s="54">
        <f t="shared" si="11"/>
        <v>4</v>
      </c>
      <c r="B503" s="54" t="s">
        <v>239</v>
      </c>
      <c r="C503" s="53">
        <v>39919</v>
      </c>
      <c r="D503" s="54" t="s">
        <v>254</v>
      </c>
      <c r="E503" s="54">
        <v>125</v>
      </c>
    </row>
    <row r="504" spans="1:5" ht="14.25">
      <c r="A504" s="54">
        <f t="shared" si="11"/>
        <v>4</v>
      </c>
      <c r="B504" s="54" t="s">
        <v>243</v>
      </c>
      <c r="C504" s="53">
        <v>39919</v>
      </c>
      <c r="D504" s="54" t="s">
        <v>244</v>
      </c>
      <c r="E504" s="54">
        <v>250</v>
      </c>
    </row>
    <row r="505" spans="1:5" ht="14.25">
      <c r="A505" s="54">
        <f t="shared" si="11"/>
        <v>4</v>
      </c>
      <c r="B505" s="54" t="s">
        <v>243</v>
      </c>
      <c r="C505" s="53">
        <v>39919</v>
      </c>
      <c r="D505" s="54" t="s">
        <v>251</v>
      </c>
      <c r="E505" s="54">
        <v>150</v>
      </c>
    </row>
    <row r="506" spans="1:5" ht="14.25">
      <c r="A506" s="54">
        <f t="shared" si="11"/>
        <v>4</v>
      </c>
      <c r="B506" s="54" t="s">
        <v>241</v>
      </c>
      <c r="C506" s="53">
        <v>39920</v>
      </c>
      <c r="D506" s="54" t="s">
        <v>259</v>
      </c>
      <c r="E506" s="54">
        <v>1500</v>
      </c>
    </row>
    <row r="507" spans="1:5" ht="14.25">
      <c r="A507" s="54">
        <f t="shared" si="11"/>
        <v>4</v>
      </c>
      <c r="B507" s="54" t="s">
        <v>239</v>
      </c>
      <c r="C507" s="53">
        <v>39921</v>
      </c>
      <c r="D507" s="54" t="s">
        <v>240</v>
      </c>
      <c r="E507" s="54">
        <v>260</v>
      </c>
    </row>
    <row r="508" spans="1:5" ht="14.25">
      <c r="A508" s="54">
        <f t="shared" si="11"/>
        <v>4</v>
      </c>
      <c r="B508" s="54" t="s">
        <v>239</v>
      </c>
      <c r="C508" s="53">
        <v>39921</v>
      </c>
      <c r="D508" s="54" t="s">
        <v>240</v>
      </c>
      <c r="E508" s="54">
        <v>101</v>
      </c>
    </row>
    <row r="509" spans="1:5" ht="14.25">
      <c r="A509" s="54">
        <f t="shared" si="11"/>
        <v>4</v>
      </c>
      <c r="B509" s="54" t="s">
        <v>239</v>
      </c>
      <c r="C509" s="53">
        <v>39921</v>
      </c>
      <c r="D509" s="54" t="s">
        <v>240</v>
      </c>
      <c r="E509" s="54">
        <v>36</v>
      </c>
    </row>
    <row r="510" spans="1:5" ht="14.25">
      <c r="A510" s="54">
        <f t="shared" si="11"/>
        <v>4</v>
      </c>
      <c r="B510" s="54" t="s">
        <v>239</v>
      </c>
      <c r="C510" s="53">
        <v>39921</v>
      </c>
      <c r="D510" s="54" t="s">
        <v>240</v>
      </c>
      <c r="E510" s="54">
        <v>134</v>
      </c>
    </row>
    <row r="511" spans="1:5" ht="14.25">
      <c r="A511" s="54">
        <f t="shared" si="11"/>
        <v>4</v>
      </c>
      <c r="B511" s="54" t="s">
        <v>239</v>
      </c>
      <c r="C511" s="53">
        <v>39921</v>
      </c>
      <c r="D511" s="54" t="s">
        <v>240</v>
      </c>
      <c r="E511" s="54">
        <v>13</v>
      </c>
    </row>
    <row r="512" spans="1:5" ht="14.25">
      <c r="A512" s="54">
        <f t="shared" si="11"/>
        <v>4</v>
      </c>
      <c r="B512" s="54" t="s">
        <v>243</v>
      </c>
      <c r="C512" s="53">
        <v>39922</v>
      </c>
      <c r="D512" s="54" t="s">
        <v>251</v>
      </c>
      <c r="E512" s="54">
        <v>1000</v>
      </c>
    </row>
    <row r="513" spans="1:5" ht="14.25">
      <c r="A513" s="54">
        <f t="shared" si="11"/>
        <v>4</v>
      </c>
      <c r="B513" s="54" t="s">
        <v>248</v>
      </c>
      <c r="C513" s="53">
        <v>39922</v>
      </c>
      <c r="D513" s="54" t="s">
        <v>248</v>
      </c>
      <c r="E513" s="54">
        <v>5100</v>
      </c>
    </row>
    <row r="514" spans="1:5" ht="14.25">
      <c r="A514" s="54">
        <f t="shared" si="11"/>
        <v>4</v>
      </c>
      <c r="B514" s="54" t="s">
        <v>239</v>
      </c>
      <c r="C514" s="53">
        <v>39922</v>
      </c>
      <c r="D514" s="54" t="s">
        <v>240</v>
      </c>
      <c r="E514" s="54">
        <v>50</v>
      </c>
    </row>
    <row r="515" spans="1:5" ht="14.25">
      <c r="A515" s="54">
        <f t="shared" si="11"/>
        <v>4</v>
      </c>
      <c r="B515" s="54" t="s">
        <v>239</v>
      </c>
      <c r="C515" s="53">
        <v>39923</v>
      </c>
      <c r="D515" s="54" t="s">
        <v>240</v>
      </c>
      <c r="E515" s="54">
        <v>47</v>
      </c>
    </row>
    <row r="516" spans="1:5" ht="14.25">
      <c r="A516" s="54">
        <f t="shared" si="11"/>
        <v>4</v>
      </c>
      <c r="B516" s="54" t="s">
        <v>239</v>
      </c>
      <c r="C516" s="53">
        <v>39924</v>
      </c>
      <c r="D516" s="54" t="s">
        <v>240</v>
      </c>
      <c r="E516" s="54">
        <v>50</v>
      </c>
    </row>
    <row r="517" spans="1:5" ht="14.25">
      <c r="A517" s="54">
        <f t="shared" si="11"/>
        <v>4</v>
      </c>
      <c r="B517" s="54" t="s">
        <v>239</v>
      </c>
      <c r="C517" s="53">
        <v>39924</v>
      </c>
      <c r="D517" s="54" t="s">
        <v>240</v>
      </c>
      <c r="E517" s="54">
        <v>60</v>
      </c>
    </row>
    <row r="518" spans="1:5" ht="14.25">
      <c r="A518" s="54">
        <f t="shared" si="11"/>
        <v>4</v>
      </c>
      <c r="B518" s="54" t="s">
        <v>249</v>
      </c>
      <c r="C518" s="53">
        <v>39924</v>
      </c>
      <c r="D518" s="54" t="s">
        <v>249</v>
      </c>
      <c r="E518" s="54">
        <v>500</v>
      </c>
    </row>
    <row r="519" spans="1:5" ht="14.25">
      <c r="A519" s="54">
        <f t="shared" si="11"/>
        <v>4</v>
      </c>
      <c r="B519" s="54" t="s">
        <v>237</v>
      </c>
      <c r="C519" s="53">
        <v>39924</v>
      </c>
      <c r="D519" s="54" t="s">
        <v>252</v>
      </c>
      <c r="E519" s="54">
        <v>584</v>
      </c>
    </row>
    <row r="520" spans="1:5" ht="14.25">
      <c r="A520" s="54">
        <f t="shared" si="11"/>
        <v>4</v>
      </c>
      <c r="B520" s="54" t="s">
        <v>239</v>
      </c>
      <c r="C520" s="53">
        <v>39924</v>
      </c>
      <c r="D520" s="54" t="s">
        <v>240</v>
      </c>
      <c r="E520" s="54">
        <v>633</v>
      </c>
    </row>
    <row r="521" spans="1:5" ht="14.25">
      <c r="A521" s="54">
        <f t="shared" si="11"/>
        <v>4</v>
      </c>
      <c r="B521" s="54" t="s">
        <v>237</v>
      </c>
      <c r="C521" s="53">
        <v>39924</v>
      </c>
      <c r="D521" s="54" t="s">
        <v>238</v>
      </c>
      <c r="E521" s="54">
        <v>5</v>
      </c>
    </row>
    <row r="522" spans="1:5" ht="14.25">
      <c r="A522" s="54">
        <f t="shared" si="11"/>
        <v>4</v>
      </c>
      <c r="B522" s="54" t="s">
        <v>237</v>
      </c>
      <c r="C522" s="53">
        <v>39924</v>
      </c>
      <c r="D522" s="54" t="s">
        <v>238</v>
      </c>
      <c r="E522" s="54">
        <v>163</v>
      </c>
    </row>
    <row r="523" spans="1:5" ht="14.25">
      <c r="A523" s="54">
        <f t="shared" si="11"/>
        <v>4</v>
      </c>
      <c r="B523" s="54" t="s">
        <v>237</v>
      </c>
      <c r="C523" s="53">
        <v>39924</v>
      </c>
      <c r="D523" s="54" t="s">
        <v>238</v>
      </c>
      <c r="E523" s="54">
        <v>43</v>
      </c>
    </row>
    <row r="524" spans="1:5" ht="14.25">
      <c r="A524" s="54">
        <f t="shared" si="11"/>
        <v>4</v>
      </c>
      <c r="B524" s="54" t="s">
        <v>239</v>
      </c>
      <c r="C524" s="53">
        <v>39924</v>
      </c>
      <c r="D524" s="54" t="s">
        <v>240</v>
      </c>
      <c r="E524" s="54">
        <v>531</v>
      </c>
    </row>
    <row r="525" spans="1:5" ht="14.25">
      <c r="A525" s="54">
        <f t="shared" si="11"/>
        <v>4</v>
      </c>
      <c r="B525" s="54" t="s">
        <v>239</v>
      </c>
      <c r="C525" s="53">
        <v>39924</v>
      </c>
      <c r="D525" s="54" t="s">
        <v>240</v>
      </c>
      <c r="E525" s="54">
        <v>132</v>
      </c>
    </row>
    <row r="526" spans="1:5" ht="14.25">
      <c r="A526" s="54">
        <f t="shared" si="11"/>
        <v>4</v>
      </c>
      <c r="B526" s="54" t="s">
        <v>237</v>
      </c>
      <c r="C526" s="53">
        <v>39924</v>
      </c>
      <c r="D526" s="54" t="s">
        <v>238</v>
      </c>
      <c r="E526" s="54">
        <v>471</v>
      </c>
    </row>
    <row r="527" spans="1:5" ht="14.25">
      <c r="A527" s="54">
        <f t="shared" si="11"/>
        <v>4</v>
      </c>
      <c r="B527" s="54" t="s">
        <v>239</v>
      </c>
      <c r="C527" s="53">
        <v>39924</v>
      </c>
      <c r="D527" s="54" t="s">
        <v>240</v>
      </c>
      <c r="E527" s="54">
        <v>111</v>
      </c>
    </row>
    <row r="528" spans="1:5" ht="14.25">
      <c r="A528" s="54">
        <f t="shared" si="11"/>
        <v>4</v>
      </c>
      <c r="B528" s="54" t="s">
        <v>239</v>
      </c>
      <c r="C528" s="53">
        <v>39924</v>
      </c>
      <c r="D528" s="54" t="s">
        <v>240</v>
      </c>
      <c r="E528" s="54">
        <v>147</v>
      </c>
    </row>
    <row r="529" spans="1:5" ht="14.25">
      <c r="A529" s="54">
        <f t="shared" si="11"/>
        <v>4</v>
      </c>
      <c r="B529" s="54" t="s">
        <v>239</v>
      </c>
      <c r="C529" s="53">
        <v>39924</v>
      </c>
      <c r="D529" s="54" t="s">
        <v>240</v>
      </c>
      <c r="E529" s="54">
        <v>290</v>
      </c>
    </row>
    <row r="530" spans="1:5" ht="14.25">
      <c r="A530" s="54">
        <f t="shared" si="11"/>
        <v>4</v>
      </c>
      <c r="B530" s="54" t="s">
        <v>239</v>
      </c>
      <c r="C530" s="53">
        <v>39924</v>
      </c>
      <c r="D530" s="54" t="s">
        <v>240</v>
      </c>
      <c r="E530" s="54">
        <v>164</v>
      </c>
    </row>
    <row r="531" spans="1:5" ht="14.25">
      <c r="A531" s="54">
        <f t="shared" si="11"/>
        <v>4</v>
      </c>
      <c r="B531" s="54" t="s">
        <v>237</v>
      </c>
      <c r="C531" s="53">
        <v>39924</v>
      </c>
      <c r="D531" s="54" t="s">
        <v>238</v>
      </c>
      <c r="E531" s="54">
        <v>99</v>
      </c>
    </row>
    <row r="532" spans="1:5" ht="14.25">
      <c r="A532" s="54">
        <f t="shared" si="11"/>
        <v>4</v>
      </c>
      <c r="B532" s="54" t="s">
        <v>239</v>
      </c>
      <c r="C532" s="53">
        <v>39924</v>
      </c>
      <c r="D532" s="54" t="s">
        <v>240</v>
      </c>
      <c r="E532" s="54">
        <v>48</v>
      </c>
    </row>
    <row r="533" spans="1:5" ht="14.25">
      <c r="A533" s="54">
        <f>MONTH(C533)</f>
        <v>4</v>
      </c>
      <c r="B533" s="54" t="s">
        <v>239</v>
      </c>
      <c r="C533" s="53">
        <v>39925</v>
      </c>
      <c r="D533" s="54" t="s">
        <v>240</v>
      </c>
      <c r="E533" s="54">
        <v>30</v>
      </c>
    </row>
    <row r="534" spans="1:5" ht="14.25">
      <c r="A534" s="54">
        <f t="shared" ref="A534:A594" si="12">MONTH(C534)</f>
        <v>4</v>
      </c>
      <c r="B534" s="54" t="s">
        <v>239</v>
      </c>
      <c r="C534" s="53">
        <v>39926</v>
      </c>
      <c r="D534" s="54" t="s">
        <v>240</v>
      </c>
      <c r="E534" s="54">
        <v>30</v>
      </c>
    </row>
    <row r="535" spans="1:5" ht="14.25">
      <c r="A535" s="54">
        <f t="shared" si="12"/>
        <v>4</v>
      </c>
      <c r="B535" s="54" t="s">
        <v>239</v>
      </c>
      <c r="C535" s="53">
        <v>39927</v>
      </c>
      <c r="D535" s="54" t="s">
        <v>240</v>
      </c>
      <c r="E535" s="54">
        <v>48</v>
      </c>
    </row>
    <row r="536" spans="1:5" ht="14.25">
      <c r="A536" s="54">
        <f t="shared" si="12"/>
        <v>4</v>
      </c>
      <c r="B536" s="54" t="s">
        <v>245</v>
      </c>
      <c r="C536" s="53">
        <v>39929</v>
      </c>
      <c r="D536" s="54" t="s">
        <v>246</v>
      </c>
      <c r="E536" s="54">
        <v>40</v>
      </c>
    </row>
    <row r="537" spans="1:5" ht="14.25">
      <c r="A537" s="54">
        <f t="shared" si="12"/>
        <v>4</v>
      </c>
      <c r="B537" s="54" t="s">
        <v>237</v>
      </c>
      <c r="C537" s="53">
        <v>39929</v>
      </c>
      <c r="D537" s="54" t="s">
        <v>238</v>
      </c>
      <c r="E537" s="54">
        <v>500</v>
      </c>
    </row>
    <row r="538" spans="1:5" ht="14.25">
      <c r="A538" s="54">
        <f t="shared" si="12"/>
        <v>4</v>
      </c>
      <c r="B538" s="54" t="s">
        <v>248</v>
      </c>
      <c r="C538" s="53">
        <v>39929</v>
      </c>
      <c r="D538" s="54" t="s">
        <v>255</v>
      </c>
      <c r="E538" s="54">
        <v>830</v>
      </c>
    </row>
    <row r="539" spans="1:5" ht="14.25">
      <c r="A539" s="54">
        <f t="shared" si="12"/>
        <v>4</v>
      </c>
      <c r="B539" s="54" t="s">
        <v>243</v>
      </c>
      <c r="C539" s="53">
        <v>39929</v>
      </c>
      <c r="D539" s="54" t="s">
        <v>251</v>
      </c>
      <c r="E539" s="54">
        <v>239</v>
      </c>
    </row>
    <row r="540" spans="1:5" ht="14.25">
      <c r="A540" s="54">
        <f t="shared" si="12"/>
        <v>4</v>
      </c>
      <c r="B540" s="54" t="s">
        <v>241</v>
      </c>
      <c r="C540" s="53">
        <v>39929</v>
      </c>
      <c r="D540" s="54" t="s">
        <v>257</v>
      </c>
      <c r="E540" s="54">
        <v>400</v>
      </c>
    </row>
    <row r="541" spans="1:5" ht="14.25">
      <c r="A541" s="54">
        <f t="shared" si="12"/>
        <v>4</v>
      </c>
      <c r="B541" s="54" t="s">
        <v>239</v>
      </c>
      <c r="C541" s="53">
        <v>39929</v>
      </c>
      <c r="D541" s="54" t="s">
        <v>240</v>
      </c>
      <c r="E541" s="54">
        <v>57</v>
      </c>
    </row>
    <row r="542" spans="1:5" ht="14.25">
      <c r="A542" s="54">
        <f t="shared" si="12"/>
        <v>4</v>
      </c>
      <c r="B542" s="54" t="s">
        <v>248</v>
      </c>
      <c r="C542" s="53">
        <v>39929</v>
      </c>
      <c r="D542" s="54" t="s">
        <v>248</v>
      </c>
      <c r="E542" s="54">
        <v>945</v>
      </c>
    </row>
    <row r="543" spans="1:5" ht="14.25">
      <c r="A543" s="54">
        <f t="shared" si="12"/>
        <v>4</v>
      </c>
      <c r="B543" s="54" t="s">
        <v>248</v>
      </c>
      <c r="C543" s="53">
        <v>39929</v>
      </c>
      <c r="D543" s="54" t="s">
        <v>248</v>
      </c>
      <c r="E543" s="54">
        <v>2445</v>
      </c>
    </row>
    <row r="544" spans="1:5" ht="14.25">
      <c r="A544" s="54">
        <f t="shared" si="12"/>
        <v>4</v>
      </c>
      <c r="B544" s="54" t="s">
        <v>248</v>
      </c>
      <c r="C544" s="53">
        <v>39929</v>
      </c>
      <c r="D544" s="54" t="s">
        <v>248</v>
      </c>
      <c r="E544" s="54">
        <v>14734</v>
      </c>
    </row>
    <row r="545" spans="1:5" ht="14.25">
      <c r="A545" s="54">
        <f t="shared" si="12"/>
        <v>4</v>
      </c>
      <c r="B545" s="54" t="s">
        <v>248</v>
      </c>
      <c r="C545" s="53">
        <v>39929</v>
      </c>
      <c r="D545" s="54" t="s">
        <v>248</v>
      </c>
      <c r="E545" s="54">
        <v>797</v>
      </c>
    </row>
    <row r="546" spans="1:5" ht="14.25">
      <c r="A546" s="54">
        <f t="shared" si="12"/>
        <v>4</v>
      </c>
      <c r="B546" s="54" t="s">
        <v>248</v>
      </c>
      <c r="C546" s="53">
        <v>39929</v>
      </c>
      <c r="D546" s="54" t="s">
        <v>248</v>
      </c>
      <c r="E546" s="54">
        <v>1497</v>
      </c>
    </row>
    <row r="547" spans="1:5" ht="14.25">
      <c r="A547" s="54">
        <f t="shared" si="12"/>
        <v>4</v>
      </c>
      <c r="B547" s="54" t="s">
        <v>248</v>
      </c>
      <c r="C547" s="53">
        <v>39929</v>
      </c>
      <c r="D547" s="54" t="s">
        <v>248</v>
      </c>
      <c r="E547" s="54">
        <v>699</v>
      </c>
    </row>
    <row r="548" spans="1:5" ht="14.25">
      <c r="A548" s="54">
        <f t="shared" si="12"/>
        <v>4</v>
      </c>
      <c r="B548" s="54" t="s">
        <v>248</v>
      </c>
      <c r="C548" s="53">
        <v>39929</v>
      </c>
      <c r="D548" s="54" t="s">
        <v>248</v>
      </c>
      <c r="E548" s="54">
        <v>797</v>
      </c>
    </row>
    <row r="549" spans="1:5" ht="14.25">
      <c r="A549" s="54">
        <f t="shared" si="12"/>
        <v>4</v>
      </c>
      <c r="B549" s="54" t="s">
        <v>248</v>
      </c>
      <c r="C549" s="53">
        <v>39929</v>
      </c>
      <c r="D549" s="54" t="s">
        <v>248</v>
      </c>
      <c r="E549" s="54">
        <v>897</v>
      </c>
    </row>
    <row r="550" spans="1:5" ht="14.25">
      <c r="A550" s="54">
        <f t="shared" si="12"/>
        <v>4</v>
      </c>
      <c r="B550" s="54" t="s">
        <v>248</v>
      </c>
      <c r="C550" s="53">
        <v>39929</v>
      </c>
      <c r="D550" s="54" t="s">
        <v>248</v>
      </c>
      <c r="E550" s="54">
        <v>1097</v>
      </c>
    </row>
    <row r="551" spans="1:5" ht="14.25">
      <c r="A551" s="54">
        <f t="shared" si="12"/>
        <v>4</v>
      </c>
      <c r="B551" s="54" t="s">
        <v>248</v>
      </c>
      <c r="C551" s="53">
        <v>39929</v>
      </c>
      <c r="D551" s="54" t="s">
        <v>248</v>
      </c>
      <c r="E551" s="54">
        <v>5290</v>
      </c>
    </row>
    <row r="552" spans="1:5" ht="14.25">
      <c r="A552" s="54">
        <f t="shared" si="12"/>
        <v>4</v>
      </c>
      <c r="B552" s="54" t="s">
        <v>248</v>
      </c>
      <c r="C552" s="53">
        <v>39929</v>
      </c>
      <c r="D552" s="54" t="s">
        <v>248</v>
      </c>
      <c r="E552" s="54">
        <v>475.3</v>
      </c>
    </row>
    <row r="553" spans="1:5" ht="14.25">
      <c r="A553" s="54">
        <f t="shared" si="12"/>
        <v>4</v>
      </c>
      <c r="B553" s="54" t="s">
        <v>248</v>
      </c>
      <c r="C553" s="53">
        <v>39929</v>
      </c>
      <c r="D553" s="54" t="s">
        <v>248</v>
      </c>
      <c r="E553" s="54">
        <v>4600</v>
      </c>
    </row>
    <row r="554" spans="1:5" ht="14.25">
      <c r="A554" s="54">
        <f t="shared" si="12"/>
        <v>4</v>
      </c>
      <c r="B554" s="54" t="s">
        <v>248</v>
      </c>
      <c r="C554" s="53">
        <v>39929</v>
      </c>
      <c r="D554" s="54" t="s">
        <v>248</v>
      </c>
      <c r="E554" s="54">
        <v>3000</v>
      </c>
    </row>
    <row r="555" spans="1:5" ht="14.25">
      <c r="A555" s="54">
        <f t="shared" si="12"/>
        <v>4</v>
      </c>
      <c r="B555" s="54" t="s">
        <v>248</v>
      </c>
      <c r="C555" s="53">
        <v>39929</v>
      </c>
      <c r="D555" s="54" t="s">
        <v>248</v>
      </c>
      <c r="E555" s="54">
        <v>3000</v>
      </c>
    </row>
    <row r="556" spans="1:5" ht="14.25">
      <c r="A556" s="54">
        <f t="shared" si="12"/>
        <v>4</v>
      </c>
      <c r="B556" s="54" t="s">
        <v>248</v>
      </c>
      <c r="C556" s="53">
        <v>39929</v>
      </c>
      <c r="D556" s="54" t="s">
        <v>260</v>
      </c>
      <c r="E556" s="54">
        <v>3995</v>
      </c>
    </row>
    <row r="557" spans="1:5" ht="14.25">
      <c r="A557" s="54">
        <f t="shared" si="12"/>
        <v>4</v>
      </c>
      <c r="B557" s="54" t="s">
        <v>248</v>
      </c>
      <c r="C557" s="53">
        <v>39929</v>
      </c>
      <c r="D557" s="54" t="s">
        <v>260</v>
      </c>
      <c r="E557" s="54">
        <v>949</v>
      </c>
    </row>
    <row r="558" spans="1:5" ht="14.25">
      <c r="A558" s="54">
        <f t="shared" si="12"/>
        <v>4</v>
      </c>
      <c r="B558" s="54" t="s">
        <v>241</v>
      </c>
      <c r="C558" s="53">
        <v>39929</v>
      </c>
      <c r="D558" s="54" t="s">
        <v>242</v>
      </c>
      <c r="E558" s="54">
        <v>226</v>
      </c>
    </row>
    <row r="559" spans="1:5" ht="14.25">
      <c r="A559" s="54">
        <f t="shared" si="12"/>
        <v>4</v>
      </c>
      <c r="B559" s="54" t="s">
        <v>241</v>
      </c>
      <c r="C559" s="53">
        <v>39929</v>
      </c>
      <c r="D559" s="54" t="s">
        <v>257</v>
      </c>
      <c r="E559" s="54">
        <v>579</v>
      </c>
    </row>
    <row r="560" spans="1:5" ht="14.25">
      <c r="A560" s="54">
        <f t="shared" si="12"/>
        <v>4</v>
      </c>
      <c r="B560" s="54" t="s">
        <v>241</v>
      </c>
      <c r="C560" s="53">
        <v>39929</v>
      </c>
      <c r="D560" s="54" t="s">
        <v>257</v>
      </c>
      <c r="E560" s="54">
        <v>138</v>
      </c>
    </row>
    <row r="561" spans="1:5" ht="14.25">
      <c r="A561" s="54">
        <f>MONTH(C561)</f>
        <v>4</v>
      </c>
      <c r="B561" s="54" t="s">
        <v>239</v>
      </c>
      <c r="C561" s="53">
        <v>39929</v>
      </c>
      <c r="D561" s="54" t="s">
        <v>240</v>
      </c>
      <c r="E561" s="54">
        <v>226</v>
      </c>
    </row>
    <row r="562" spans="1:5" ht="14.25">
      <c r="A562" s="54">
        <f>MONTH(C562)</f>
        <v>4</v>
      </c>
      <c r="B562" s="54" t="s">
        <v>239</v>
      </c>
      <c r="C562" s="53">
        <v>39929</v>
      </c>
      <c r="D562" s="54" t="s">
        <v>240</v>
      </c>
      <c r="E562" s="54">
        <v>155</v>
      </c>
    </row>
    <row r="563" spans="1:5" ht="14.25">
      <c r="A563" s="54">
        <f>MONTH(C563)</f>
        <v>4</v>
      </c>
      <c r="B563" s="54" t="s">
        <v>239</v>
      </c>
      <c r="C563" s="53">
        <v>39929</v>
      </c>
      <c r="D563" s="54" t="s">
        <v>240</v>
      </c>
      <c r="E563" s="54">
        <v>37</v>
      </c>
    </row>
    <row r="564" spans="1:5" ht="14.25">
      <c r="A564" s="54">
        <f t="shared" ref="A564:A579" si="13">MONTH(C564)</f>
        <v>4</v>
      </c>
      <c r="B564" s="54" t="s">
        <v>239</v>
      </c>
      <c r="C564" s="53">
        <v>39929</v>
      </c>
      <c r="D564" s="54" t="s">
        <v>240</v>
      </c>
      <c r="E564" s="54">
        <v>98</v>
      </c>
    </row>
    <row r="565" spans="1:5" ht="14.25">
      <c r="A565" s="54">
        <f t="shared" si="13"/>
        <v>4</v>
      </c>
      <c r="B565" s="54" t="s">
        <v>239</v>
      </c>
      <c r="C565" s="53">
        <v>39929</v>
      </c>
      <c r="D565" s="54" t="s">
        <v>240</v>
      </c>
      <c r="E565" s="54">
        <v>70</v>
      </c>
    </row>
    <row r="566" spans="1:5" ht="14.25">
      <c r="A566" s="54">
        <f t="shared" si="13"/>
        <v>4</v>
      </c>
      <c r="B566" s="54" t="s">
        <v>239</v>
      </c>
      <c r="C566" s="53">
        <v>39929</v>
      </c>
      <c r="D566" s="54" t="s">
        <v>240</v>
      </c>
      <c r="E566" s="54">
        <v>39</v>
      </c>
    </row>
    <row r="567" spans="1:5" ht="14.25">
      <c r="A567" s="54">
        <f t="shared" si="13"/>
        <v>4</v>
      </c>
      <c r="B567" s="54" t="s">
        <v>239</v>
      </c>
      <c r="C567" s="53">
        <v>39929</v>
      </c>
      <c r="D567" s="54" t="s">
        <v>240</v>
      </c>
      <c r="E567" s="54">
        <v>58</v>
      </c>
    </row>
    <row r="568" spans="1:5" ht="14.25">
      <c r="A568" s="54">
        <f t="shared" si="13"/>
        <v>4</v>
      </c>
      <c r="B568" s="54" t="s">
        <v>239</v>
      </c>
      <c r="C568" s="53">
        <v>39929</v>
      </c>
      <c r="D568" s="54" t="s">
        <v>240</v>
      </c>
      <c r="E568" s="54">
        <v>17</v>
      </c>
    </row>
    <row r="569" spans="1:5" ht="14.25">
      <c r="A569" s="54">
        <f t="shared" si="13"/>
        <v>4</v>
      </c>
      <c r="B569" s="54" t="s">
        <v>237</v>
      </c>
      <c r="C569" s="53">
        <v>39929</v>
      </c>
      <c r="D569" s="54" t="s">
        <v>238</v>
      </c>
      <c r="E569" s="54">
        <v>92</v>
      </c>
    </row>
    <row r="570" spans="1:5" ht="14.25">
      <c r="A570" s="54">
        <f t="shared" si="13"/>
        <v>4</v>
      </c>
      <c r="B570" s="54" t="s">
        <v>237</v>
      </c>
      <c r="C570" s="53">
        <v>39929</v>
      </c>
      <c r="D570" s="54" t="s">
        <v>238</v>
      </c>
      <c r="E570" s="54">
        <v>229</v>
      </c>
    </row>
    <row r="571" spans="1:5" ht="14.25">
      <c r="A571" s="54">
        <f t="shared" si="13"/>
        <v>4</v>
      </c>
      <c r="B571" s="54" t="s">
        <v>237</v>
      </c>
      <c r="C571" s="53">
        <v>39929</v>
      </c>
      <c r="D571" s="54" t="s">
        <v>238</v>
      </c>
      <c r="E571" s="54">
        <v>35</v>
      </c>
    </row>
    <row r="572" spans="1:5" ht="14.25">
      <c r="A572" s="54">
        <f t="shared" si="13"/>
        <v>4</v>
      </c>
      <c r="B572" s="54" t="s">
        <v>237</v>
      </c>
      <c r="C572" s="53">
        <v>39929</v>
      </c>
      <c r="D572" s="54" t="s">
        <v>238</v>
      </c>
      <c r="E572" s="54">
        <v>125</v>
      </c>
    </row>
    <row r="573" spans="1:5" ht="14.25">
      <c r="A573" s="54">
        <f t="shared" si="13"/>
        <v>4</v>
      </c>
      <c r="B573" s="54" t="s">
        <v>237</v>
      </c>
      <c r="C573" s="53">
        <v>39929</v>
      </c>
      <c r="D573" s="54" t="s">
        <v>238</v>
      </c>
      <c r="E573" s="54">
        <v>111</v>
      </c>
    </row>
    <row r="574" spans="1:5" ht="14.25">
      <c r="A574" s="54">
        <f t="shared" si="13"/>
        <v>4</v>
      </c>
      <c r="B574" s="54" t="s">
        <v>237</v>
      </c>
      <c r="C574" s="53">
        <v>39929</v>
      </c>
      <c r="D574" s="54" t="s">
        <v>238</v>
      </c>
      <c r="E574" s="54">
        <v>130</v>
      </c>
    </row>
    <row r="575" spans="1:5" ht="14.25">
      <c r="A575" s="54">
        <f t="shared" si="13"/>
        <v>4</v>
      </c>
      <c r="B575" s="54" t="s">
        <v>237</v>
      </c>
      <c r="C575" s="53">
        <v>39929</v>
      </c>
      <c r="D575" s="54" t="s">
        <v>238</v>
      </c>
      <c r="E575" s="54">
        <v>222</v>
      </c>
    </row>
    <row r="576" spans="1:5" ht="14.25">
      <c r="A576" s="54">
        <f t="shared" si="13"/>
        <v>4</v>
      </c>
      <c r="B576" s="54" t="s">
        <v>241</v>
      </c>
      <c r="C576" s="53">
        <v>39929</v>
      </c>
      <c r="D576" s="54" t="s">
        <v>242</v>
      </c>
      <c r="E576" s="54">
        <v>82</v>
      </c>
    </row>
    <row r="577" spans="1:5" ht="14.25">
      <c r="A577" s="54">
        <f t="shared" si="13"/>
        <v>4</v>
      </c>
      <c r="B577" s="54" t="s">
        <v>241</v>
      </c>
      <c r="C577" s="53">
        <v>39929</v>
      </c>
      <c r="D577" s="54" t="s">
        <v>242</v>
      </c>
      <c r="E577" s="54">
        <v>83</v>
      </c>
    </row>
    <row r="578" spans="1:5" ht="14.25">
      <c r="A578" s="54">
        <f t="shared" si="13"/>
        <v>4</v>
      </c>
      <c r="B578" s="54" t="s">
        <v>237</v>
      </c>
      <c r="C578" s="53">
        <v>39929</v>
      </c>
      <c r="D578" s="54" t="s">
        <v>238</v>
      </c>
      <c r="E578" s="54">
        <v>43</v>
      </c>
    </row>
    <row r="579" spans="1:5" ht="14.25">
      <c r="A579" s="54">
        <f t="shared" si="13"/>
        <v>4</v>
      </c>
      <c r="B579" s="54" t="s">
        <v>237</v>
      </c>
      <c r="C579" s="53">
        <v>39929</v>
      </c>
      <c r="D579" s="54" t="s">
        <v>238</v>
      </c>
      <c r="E579" s="54">
        <v>149</v>
      </c>
    </row>
    <row r="580" spans="1:5" ht="14.25">
      <c r="A580" s="54">
        <f t="shared" si="12"/>
        <v>4</v>
      </c>
      <c r="B580" s="54" t="s">
        <v>239</v>
      </c>
      <c r="C580" s="53">
        <v>39930</v>
      </c>
      <c r="D580" s="54" t="s">
        <v>240</v>
      </c>
      <c r="E580" s="54">
        <v>30</v>
      </c>
    </row>
    <row r="581" spans="1:5" ht="14.25">
      <c r="A581" s="54">
        <f>MONTH(C581)</f>
        <v>4</v>
      </c>
      <c r="B581" s="54" t="s">
        <v>243</v>
      </c>
      <c r="C581" s="53">
        <v>39930</v>
      </c>
      <c r="D581" s="54" t="s">
        <v>244</v>
      </c>
      <c r="E581" s="54">
        <v>50</v>
      </c>
    </row>
    <row r="582" spans="1:5" ht="14.25">
      <c r="A582" s="54">
        <f t="shared" si="12"/>
        <v>4</v>
      </c>
      <c r="B582" s="54" t="s">
        <v>239</v>
      </c>
      <c r="C582" s="53">
        <v>39931</v>
      </c>
      <c r="D582" s="54" t="s">
        <v>240</v>
      </c>
      <c r="E582" s="54">
        <v>27</v>
      </c>
    </row>
    <row r="583" spans="1:5" ht="14.25">
      <c r="A583" s="54">
        <f>MONTH(C583)</f>
        <v>4</v>
      </c>
      <c r="B583" s="54" t="s">
        <v>239</v>
      </c>
      <c r="C583" s="53">
        <v>39931</v>
      </c>
      <c r="D583" s="54" t="s">
        <v>240</v>
      </c>
      <c r="E583" s="54">
        <v>26</v>
      </c>
    </row>
    <row r="584" spans="1:5" ht="14.25">
      <c r="A584" s="54">
        <f>MONTH(C584)</f>
        <v>4</v>
      </c>
      <c r="B584" s="54" t="s">
        <v>239</v>
      </c>
      <c r="C584" s="53">
        <v>39931</v>
      </c>
      <c r="D584" s="54" t="s">
        <v>240</v>
      </c>
      <c r="E584" s="54">
        <v>23</v>
      </c>
    </row>
    <row r="585" spans="1:5" ht="14.25">
      <c r="A585" s="54">
        <f t="shared" si="12"/>
        <v>4</v>
      </c>
      <c r="B585" s="54" t="s">
        <v>239</v>
      </c>
      <c r="C585" s="53">
        <v>39932</v>
      </c>
      <c r="D585" s="54" t="s">
        <v>240</v>
      </c>
      <c r="E585" s="54">
        <v>96</v>
      </c>
    </row>
    <row r="586" spans="1:5" ht="14.25">
      <c r="A586" s="54">
        <f t="shared" si="12"/>
        <v>4</v>
      </c>
      <c r="B586" s="54" t="s">
        <v>241</v>
      </c>
      <c r="C586" s="53">
        <v>39932</v>
      </c>
      <c r="D586" s="54" t="s">
        <v>259</v>
      </c>
      <c r="E586" s="54">
        <v>700</v>
      </c>
    </row>
    <row r="587" spans="1:5" ht="14.25">
      <c r="A587" s="54">
        <f t="shared" si="12"/>
        <v>4</v>
      </c>
      <c r="B587" s="54" t="s">
        <v>241</v>
      </c>
      <c r="C587" s="53">
        <v>39932</v>
      </c>
      <c r="D587" s="54" t="s">
        <v>259</v>
      </c>
      <c r="E587" s="54">
        <v>150</v>
      </c>
    </row>
    <row r="588" spans="1:5" ht="14.25">
      <c r="A588" s="54">
        <f t="shared" si="12"/>
        <v>4</v>
      </c>
      <c r="B588" s="54" t="s">
        <v>245</v>
      </c>
      <c r="C588" s="53">
        <v>39932</v>
      </c>
      <c r="D588" s="54" t="s">
        <v>246</v>
      </c>
      <c r="E588" s="54">
        <v>14</v>
      </c>
    </row>
    <row r="589" spans="1:5" ht="14.25">
      <c r="A589" s="54">
        <f t="shared" si="12"/>
        <v>4</v>
      </c>
      <c r="B589" s="54" t="s">
        <v>245</v>
      </c>
      <c r="C589" s="53">
        <v>39932</v>
      </c>
      <c r="D589" s="54" t="s">
        <v>246</v>
      </c>
      <c r="E589" s="54">
        <v>110</v>
      </c>
    </row>
    <row r="590" spans="1:5" ht="14.25">
      <c r="A590" s="54">
        <f t="shared" si="12"/>
        <v>4</v>
      </c>
      <c r="B590" s="54" t="s">
        <v>245</v>
      </c>
      <c r="C590" s="53">
        <v>39932</v>
      </c>
      <c r="D590" s="54" t="s">
        <v>246</v>
      </c>
      <c r="E590" s="54">
        <v>75</v>
      </c>
    </row>
    <row r="591" spans="1:5" ht="14.25">
      <c r="A591" s="54">
        <f t="shared" si="12"/>
        <v>4</v>
      </c>
      <c r="B591" s="54" t="s">
        <v>245</v>
      </c>
      <c r="C591" s="53">
        <v>39933</v>
      </c>
      <c r="D591" s="54" t="s">
        <v>246</v>
      </c>
      <c r="E591" s="54">
        <v>14</v>
      </c>
    </row>
    <row r="592" spans="1:5" ht="14.25">
      <c r="A592" s="54">
        <f t="shared" si="12"/>
        <v>4</v>
      </c>
      <c r="B592" s="54" t="s">
        <v>245</v>
      </c>
      <c r="C592" s="53">
        <v>39933</v>
      </c>
      <c r="D592" s="54" t="s">
        <v>250</v>
      </c>
      <c r="E592" s="54">
        <v>4500</v>
      </c>
    </row>
    <row r="593" spans="1:5" ht="14.25">
      <c r="A593" s="54">
        <f t="shared" si="12"/>
        <v>4</v>
      </c>
      <c r="B593" s="54" t="s">
        <v>239</v>
      </c>
      <c r="C593" s="53">
        <v>39933</v>
      </c>
      <c r="D593" s="54" t="s">
        <v>240</v>
      </c>
      <c r="E593" s="54">
        <v>48</v>
      </c>
    </row>
    <row r="594" spans="1:5" ht="14.25">
      <c r="A594" s="54">
        <f t="shared" si="12"/>
        <v>4</v>
      </c>
      <c r="B594" s="54" t="s">
        <v>241</v>
      </c>
      <c r="C594" s="53">
        <v>39933</v>
      </c>
      <c r="D594" s="54" t="s">
        <v>257</v>
      </c>
      <c r="E594" s="54">
        <v>2100</v>
      </c>
    </row>
    <row r="595" spans="1:5" ht="14.25">
      <c r="A595" s="54">
        <f>MONTH(C595)</f>
        <v>4</v>
      </c>
      <c r="B595" s="54" t="s">
        <v>243</v>
      </c>
      <c r="C595" s="53">
        <v>39933</v>
      </c>
      <c r="D595" s="54" t="s">
        <v>251</v>
      </c>
      <c r="E595" s="54">
        <v>1000</v>
      </c>
    </row>
    <row r="596" spans="1:5" ht="14.25">
      <c r="A596" s="54">
        <f>MONTH(C596)</f>
        <v>4</v>
      </c>
      <c r="B596" s="54" t="s">
        <v>239</v>
      </c>
      <c r="C596" s="53">
        <v>39933</v>
      </c>
      <c r="D596" s="54" t="s">
        <v>254</v>
      </c>
      <c r="E596" s="54">
        <v>600</v>
      </c>
    </row>
    <row r="597" spans="1:5" ht="14.25">
      <c r="A597" s="54">
        <f>MONTH(C597)</f>
        <v>4</v>
      </c>
      <c r="B597" s="54" t="s">
        <v>245</v>
      </c>
      <c r="C597" s="53">
        <v>39933</v>
      </c>
      <c r="D597" s="54" t="s">
        <v>246</v>
      </c>
      <c r="E597" s="54">
        <v>255</v>
      </c>
    </row>
    <row r="598" spans="1:5" ht="14.25">
      <c r="A598" s="54">
        <f>MONTH(C598)</f>
        <v>4</v>
      </c>
      <c r="B598" s="54" t="s">
        <v>245</v>
      </c>
      <c r="C598" s="53">
        <v>39933</v>
      </c>
      <c r="D598" s="54" t="s">
        <v>246</v>
      </c>
      <c r="E598" s="54">
        <v>207</v>
      </c>
    </row>
    <row r="599" spans="1:5" ht="14.25">
      <c r="A599" s="54">
        <f>MONTH(C599)</f>
        <v>5</v>
      </c>
      <c r="B599" s="54" t="s">
        <v>245</v>
      </c>
      <c r="C599" s="53">
        <v>39934</v>
      </c>
      <c r="D599" s="54" t="s">
        <v>246</v>
      </c>
      <c r="E599" s="54">
        <v>255</v>
      </c>
    </row>
    <row r="600" spans="1:5" ht="14.25">
      <c r="A600" s="54">
        <f t="shared" ref="A600:A663" si="14">MONTH(C600)</f>
        <v>5</v>
      </c>
      <c r="B600" s="54" t="s">
        <v>239</v>
      </c>
      <c r="C600" s="53">
        <v>39934</v>
      </c>
      <c r="D600" s="54" t="s">
        <v>240</v>
      </c>
      <c r="E600" s="54">
        <v>39</v>
      </c>
    </row>
    <row r="601" spans="1:5" ht="14.25">
      <c r="A601" s="54">
        <f t="shared" si="14"/>
        <v>5</v>
      </c>
      <c r="B601" s="54" t="s">
        <v>239</v>
      </c>
      <c r="C601" s="53">
        <v>39934</v>
      </c>
      <c r="D601" s="54" t="s">
        <v>240</v>
      </c>
      <c r="E601" s="54">
        <v>120</v>
      </c>
    </row>
    <row r="602" spans="1:5" ht="14.25">
      <c r="A602" s="54">
        <f t="shared" si="14"/>
        <v>5</v>
      </c>
      <c r="B602" s="54" t="s">
        <v>239</v>
      </c>
      <c r="C602" s="53">
        <v>39934</v>
      </c>
      <c r="D602" s="54" t="s">
        <v>240</v>
      </c>
      <c r="E602" s="54">
        <v>158</v>
      </c>
    </row>
    <row r="603" spans="1:5" ht="14.25">
      <c r="A603" s="54">
        <f t="shared" si="14"/>
        <v>5</v>
      </c>
      <c r="B603" s="54" t="s">
        <v>239</v>
      </c>
      <c r="C603" s="53">
        <v>39934</v>
      </c>
      <c r="D603" s="54" t="s">
        <v>240</v>
      </c>
      <c r="E603" s="54">
        <v>69</v>
      </c>
    </row>
    <row r="604" spans="1:5" ht="14.25">
      <c r="A604" s="54">
        <f t="shared" si="14"/>
        <v>5</v>
      </c>
      <c r="B604" s="54" t="s">
        <v>239</v>
      </c>
      <c r="C604" s="53">
        <v>39934</v>
      </c>
      <c r="D604" s="54" t="s">
        <v>240</v>
      </c>
      <c r="E604" s="54">
        <v>135</v>
      </c>
    </row>
    <row r="605" spans="1:5" ht="14.25">
      <c r="A605" s="54">
        <f t="shared" si="14"/>
        <v>5</v>
      </c>
      <c r="B605" s="54" t="s">
        <v>239</v>
      </c>
      <c r="C605" s="53">
        <v>39934</v>
      </c>
      <c r="D605" s="54" t="s">
        <v>240</v>
      </c>
      <c r="E605" s="54">
        <v>49</v>
      </c>
    </row>
    <row r="606" spans="1:5" ht="14.25">
      <c r="A606" s="54">
        <f t="shared" si="14"/>
        <v>5</v>
      </c>
      <c r="B606" s="54" t="s">
        <v>239</v>
      </c>
      <c r="C606" s="53">
        <v>39934</v>
      </c>
      <c r="D606" s="54" t="s">
        <v>240</v>
      </c>
      <c r="E606" s="54">
        <v>241</v>
      </c>
    </row>
    <row r="607" spans="1:5" ht="14.25">
      <c r="A607" s="54">
        <f t="shared" si="14"/>
        <v>5</v>
      </c>
      <c r="B607" s="54" t="s">
        <v>239</v>
      </c>
      <c r="C607" s="53">
        <v>39934</v>
      </c>
      <c r="D607" s="54" t="s">
        <v>240</v>
      </c>
      <c r="E607" s="54">
        <v>172</v>
      </c>
    </row>
    <row r="608" spans="1:5" ht="14.25">
      <c r="A608" s="54">
        <f t="shared" si="14"/>
        <v>5</v>
      </c>
      <c r="B608" s="54" t="s">
        <v>239</v>
      </c>
      <c r="C608" s="53">
        <v>39934</v>
      </c>
      <c r="D608" s="54" t="s">
        <v>240</v>
      </c>
      <c r="E608" s="54">
        <v>102</v>
      </c>
    </row>
    <row r="609" spans="1:5" ht="14.25">
      <c r="A609" s="54">
        <f t="shared" si="14"/>
        <v>5</v>
      </c>
      <c r="B609" s="54" t="s">
        <v>248</v>
      </c>
      <c r="C609" s="53">
        <v>39934</v>
      </c>
      <c r="D609" s="54" t="s">
        <v>248</v>
      </c>
      <c r="E609" s="54">
        <v>564</v>
      </c>
    </row>
    <row r="610" spans="1:5" ht="14.25">
      <c r="A610" s="54">
        <f t="shared" si="14"/>
        <v>5</v>
      </c>
      <c r="B610" s="54" t="s">
        <v>239</v>
      </c>
      <c r="C610" s="53">
        <v>39934</v>
      </c>
      <c r="D610" s="54" t="s">
        <v>240</v>
      </c>
      <c r="E610" s="54">
        <v>120</v>
      </c>
    </row>
    <row r="611" spans="1:5" ht="14.25">
      <c r="A611" s="54">
        <f t="shared" si="14"/>
        <v>5</v>
      </c>
      <c r="B611" s="54" t="s">
        <v>239</v>
      </c>
      <c r="C611" s="53">
        <v>39934</v>
      </c>
      <c r="D611" s="54" t="s">
        <v>240</v>
      </c>
      <c r="E611" s="54">
        <v>18</v>
      </c>
    </row>
    <row r="612" spans="1:5" ht="14.25">
      <c r="A612" s="54">
        <f t="shared" si="14"/>
        <v>5</v>
      </c>
      <c r="B612" s="54" t="s">
        <v>241</v>
      </c>
      <c r="C612" s="53">
        <v>39934</v>
      </c>
      <c r="D612" s="54" t="s">
        <v>242</v>
      </c>
      <c r="E612" s="54">
        <v>195</v>
      </c>
    </row>
    <row r="613" spans="1:5" ht="14.25">
      <c r="A613" s="54">
        <f t="shared" si="14"/>
        <v>5</v>
      </c>
      <c r="B613" s="54" t="s">
        <v>237</v>
      </c>
      <c r="C613" s="53">
        <v>39934</v>
      </c>
      <c r="D613" s="54" t="s">
        <v>256</v>
      </c>
      <c r="E613" s="54">
        <v>700</v>
      </c>
    </row>
    <row r="614" spans="1:5" ht="14.25">
      <c r="A614" s="54">
        <f t="shared" si="14"/>
        <v>5</v>
      </c>
      <c r="B614" s="54" t="s">
        <v>237</v>
      </c>
      <c r="C614" s="53">
        <v>39934</v>
      </c>
      <c r="D614" s="54" t="s">
        <v>238</v>
      </c>
      <c r="E614" s="54">
        <v>200</v>
      </c>
    </row>
    <row r="615" spans="1:5" ht="14.25">
      <c r="A615" s="54">
        <f t="shared" si="14"/>
        <v>5</v>
      </c>
      <c r="B615" s="54" t="s">
        <v>249</v>
      </c>
      <c r="C615" s="53">
        <v>39936</v>
      </c>
      <c r="D615" s="54" t="s">
        <v>249</v>
      </c>
      <c r="E615" s="54">
        <v>300</v>
      </c>
    </row>
    <row r="616" spans="1:5" ht="14.25">
      <c r="A616" s="54">
        <f t="shared" si="14"/>
        <v>5</v>
      </c>
      <c r="B616" s="54" t="s">
        <v>239</v>
      </c>
      <c r="C616" s="53">
        <v>39936</v>
      </c>
      <c r="D616" s="54" t="s">
        <v>240</v>
      </c>
      <c r="E616" s="54">
        <v>118</v>
      </c>
    </row>
    <row r="617" spans="1:5" ht="14.25">
      <c r="A617" s="54">
        <f t="shared" si="14"/>
        <v>5</v>
      </c>
      <c r="B617" s="54" t="s">
        <v>241</v>
      </c>
      <c r="C617" s="53">
        <v>39936</v>
      </c>
      <c r="D617" s="54" t="s">
        <v>247</v>
      </c>
      <c r="E617" s="54">
        <v>59</v>
      </c>
    </row>
    <row r="618" spans="1:5" ht="14.25">
      <c r="A618" s="54">
        <f t="shared" si="14"/>
        <v>5</v>
      </c>
      <c r="B618" s="54" t="s">
        <v>245</v>
      </c>
      <c r="C618" s="53">
        <v>39937</v>
      </c>
      <c r="D618" s="54" t="s">
        <v>253</v>
      </c>
      <c r="E618" s="54">
        <v>500</v>
      </c>
    </row>
    <row r="619" spans="1:5" ht="14.25">
      <c r="A619" s="54">
        <f t="shared" si="14"/>
        <v>5</v>
      </c>
      <c r="B619" s="54" t="s">
        <v>243</v>
      </c>
      <c r="C619" s="53">
        <v>39937</v>
      </c>
      <c r="D619" s="54" t="s">
        <v>244</v>
      </c>
      <c r="E619" s="54">
        <v>1283</v>
      </c>
    </row>
    <row r="620" spans="1:5" ht="14.25">
      <c r="A620" s="54">
        <f t="shared" si="14"/>
        <v>5</v>
      </c>
      <c r="B620" s="54" t="s">
        <v>245</v>
      </c>
      <c r="C620" s="53">
        <v>39937</v>
      </c>
      <c r="D620" s="54" t="s">
        <v>246</v>
      </c>
      <c r="E620" s="54">
        <v>50</v>
      </c>
    </row>
    <row r="621" spans="1:5" ht="14.25">
      <c r="A621" s="54">
        <f t="shared" si="14"/>
        <v>5</v>
      </c>
      <c r="B621" s="54" t="s">
        <v>245</v>
      </c>
      <c r="C621" s="53">
        <v>39937</v>
      </c>
      <c r="D621" s="54" t="s">
        <v>253</v>
      </c>
      <c r="E621" s="54">
        <v>500</v>
      </c>
    </row>
    <row r="622" spans="1:5" ht="14.25">
      <c r="A622" s="54">
        <f t="shared" si="14"/>
        <v>5</v>
      </c>
      <c r="B622" s="54" t="s">
        <v>239</v>
      </c>
      <c r="C622" s="53">
        <v>39937</v>
      </c>
      <c r="D622" s="54" t="s">
        <v>240</v>
      </c>
      <c r="E622" s="54">
        <v>230</v>
      </c>
    </row>
    <row r="623" spans="1:5" ht="14.25">
      <c r="A623" s="54">
        <f t="shared" si="14"/>
        <v>5</v>
      </c>
      <c r="B623" s="54" t="s">
        <v>239</v>
      </c>
      <c r="C623" s="53">
        <v>39937</v>
      </c>
      <c r="D623" s="54" t="s">
        <v>240</v>
      </c>
      <c r="E623" s="54">
        <v>170</v>
      </c>
    </row>
    <row r="624" spans="1:5" ht="14.25">
      <c r="A624" s="54">
        <f t="shared" si="14"/>
        <v>5</v>
      </c>
      <c r="B624" s="54" t="s">
        <v>239</v>
      </c>
      <c r="C624" s="53">
        <v>39937</v>
      </c>
      <c r="D624" s="54" t="s">
        <v>240</v>
      </c>
      <c r="E624" s="54">
        <v>268</v>
      </c>
    </row>
    <row r="625" spans="1:5" ht="14.25">
      <c r="A625" s="54">
        <f t="shared" si="14"/>
        <v>5</v>
      </c>
      <c r="B625" s="54" t="s">
        <v>239</v>
      </c>
      <c r="C625" s="53">
        <v>39937</v>
      </c>
      <c r="D625" s="54" t="s">
        <v>240</v>
      </c>
      <c r="E625" s="54">
        <v>148</v>
      </c>
    </row>
    <row r="626" spans="1:5" ht="14.25">
      <c r="A626" s="54">
        <f t="shared" si="14"/>
        <v>5</v>
      </c>
      <c r="B626" s="54" t="s">
        <v>239</v>
      </c>
      <c r="C626" s="53">
        <v>39938</v>
      </c>
      <c r="D626" s="54" t="s">
        <v>240</v>
      </c>
      <c r="E626" s="54">
        <v>60</v>
      </c>
    </row>
    <row r="627" spans="1:5" ht="14.25">
      <c r="A627" s="54">
        <f t="shared" si="14"/>
        <v>5</v>
      </c>
      <c r="B627" s="54" t="s">
        <v>239</v>
      </c>
      <c r="C627" s="53">
        <v>39939</v>
      </c>
      <c r="D627" s="54" t="s">
        <v>240</v>
      </c>
      <c r="E627" s="54">
        <v>33</v>
      </c>
    </row>
    <row r="628" spans="1:5" ht="14.25">
      <c r="A628" s="54">
        <f t="shared" si="14"/>
        <v>5</v>
      </c>
      <c r="B628" s="54" t="s">
        <v>239</v>
      </c>
      <c r="C628" s="53">
        <v>39940</v>
      </c>
      <c r="D628" s="54" t="s">
        <v>240</v>
      </c>
      <c r="E628" s="54">
        <v>35</v>
      </c>
    </row>
    <row r="629" spans="1:5" ht="14.25">
      <c r="A629" s="54">
        <f t="shared" si="14"/>
        <v>5</v>
      </c>
      <c r="B629" s="54" t="s">
        <v>239</v>
      </c>
      <c r="C629" s="53">
        <v>39940</v>
      </c>
      <c r="D629" s="54" t="s">
        <v>240</v>
      </c>
      <c r="E629" s="54">
        <v>193</v>
      </c>
    </row>
    <row r="630" spans="1:5" ht="14.25">
      <c r="A630" s="54">
        <f t="shared" si="14"/>
        <v>5</v>
      </c>
      <c r="B630" s="54" t="s">
        <v>239</v>
      </c>
      <c r="C630" s="53">
        <v>39940</v>
      </c>
      <c r="D630" s="54" t="s">
        <v>240</v>
      </c>
      <c r="E630" s="54">
        <v>25</v>
      </c>
    </row>
    <row r="631" spans="1:5" ht="14.25">
      <c r="A631" s="54">
        <f t="shared" si="14"/>
        <v>5</v>
      </c>
      <c r="B631" s="54" t="s">
        <v>245</v>
      </c>
      <c r="C631" s="53">
        <v>39940</v>
      </c>
      <c r="D631" s="54" t="s">
        <v>246</v>
      </c>
      <c r="E631" s="54">
        <v>50</v>
      </c>
    </row>
    <row r="632" spans="1:5" ht="14.25">
      <c r="A632" s="54">
        <f t="shared" si="14"/>
        <v>5</v>
      </c>
      <c r="B632" s="54" t="s">
        <v>243</v>
      </c>
      <c r="C632" s="53">
        <v>39940</v>
      </c>
      <c r="D632" s="54" t="s">
        <v>251</v>
      </c>
      <c r="E632" s="54">
        <v>70</v>
      </c>
    </row>
    <row r="633" spans="1:5" ht="14.25">
      <c r="A633" s="54">
        <f t="shared" si="14"/>
        <v>5</v>
      </c>
      <c r="B633" s="54" t="s">
        <v>241</v>
      </c>
      <c r="C633" s="53">
        <v>39940</v>
      </c>
      <c r="D633" s="54" t="s">
        <v>259</v>
      </c>
      <c r="E633" s="54">
        <v>1200</v>
      </c>
    </row>
    <row r="634" spans="1:5" ht="14.25">
      <c r="A634" s="54">
        <f t="shared" si="14"/>
        <v>5</v>
      </c>
      <c r="B634" s="54" t="s">
        <v>239</v>
      </c>
      <c r="C634" s="53">
        <v>39941</v>
      </c>
      <c r="D634" s="54" t="s">
        <v>240</v>
      </c>
      <c r="E634" s="54">
        <v>48</v>
      </c>
    </row>
    <row r="635" spans="1:5" ht="14.25">
      <c r="A635" s="54">
        <f t="shared" si="14"/>
        <v>5</v>
      </c>
      <c r="B635" s="54" t="s">
        <v>243</v>
      </c>
      <c r="C635" s="53">
        <v>39941</v>
      </c>
      <c r="D635" s="54" t="s">
        <v>244</v>
      </c>
      <c r="E635" s="54">
        <v>3264</v>
      </c>
    </row>
    <row r="636" spans="1:5" ht="14.25">
      <c r="A636" s="54">
        <f t="shared" si="14"/>
        <v>5</v>
      </c>
      <c r="B636" s="54" t="s">
        <v>243</v>
      </c>
      <c r="C636" s="53">
        <v>39942</v>
      </c>
      <c r="D636" s="54" t="s">
        <v>244</v>
      </c>
      <c r="E636" s="54">
        <v>2486</v>
      </c>
    </row>
    <row r="637" spans="1:5" ht="14.25">
      <c r="A637" s="54">
        <f t="shared" si="14"/>
        <v>5</v>
      </c>
      <c r="B637" s="54" t="s">
        <v>249</v>
      </c>
      <c r="C637" s="53">
        <v>39942</v>
      </c>
      <c r="D637" s="54" t="s">
        <v>249</v>
      </c>
      <c r="E637" s="54">
        <v>500</v>
      </c>
    </row>
    <row r="638" spans="1:5" ht="14.25">
      <c r="A638" s="54">
        <f t="shared" si="14"/>
        <v>5</v>
      </c>
      <c r="B638" s="54" t="s">
        <v>239</v>
      </c>
      <c r="C638" s="53">
        <v>39944</v>
      </c>
      <c r="D638" s="54" t="s">
        <v>240</v>
      </c>
      <c r="E638" s="54">
        <v>70</v>
      </c>
    </row>
    <row r="639" spans="1:5" ht="14.25">
      <c r="A639" s="54">
        <f t="shared" si="14"/>
        <v>5</v>
      </c>
      <c r="B639" s="54" t="s">
        <v>245</v>
      </c>
      <c r="C639" s="53">
        <v>39945</v>
      </c>
      <c r="D639" s="54" t="s">
        <v>246</v>
      </c>
      <c r="E639" s="54">
        <v>980</v>
      </c>
    </row>
    <row r="640" spans="1:5" ht="14.25">
      <c r="A640" s="54">
        <f t="shared" si="14"/>
        <v>5</v>
      </c>
      <c r="B640" s="54" t="s">
        <v>243</v>
      </c>
      <c r="C640" s="53">
        <v>39945</v>
      </c>
      <c r="D640" s="54" t="s">
        <v>251</v>
      </c>
      <c r="E640" s="54">
        <v>12</v>
      </c>
    </row>
    <row r="641" spans="1:5" ht="14.25">
      <c r="A641" s="54">
        <f t="shared" si="14"/>
        <v>5</v>
      </c>
      <c r="B641" s="54" t="s">
        <v>239</v>
      </c>
      <c r="C641" s="53">
        <v>39945</v>
      </c>
      <c r="D641" s="54" t="s">
        <v>240</v>
      </c>
      <c r="E641" s="54">
        <v>88</v>
      </c>
    </row>
    <row r="642" spans="1:5" ht="14.25">
      <c r="A642" s="54">
        <f>MONTH(C642)</f>
        <v>5</v>
      </c>
      <c r="B642" s="54" t="s">
        <v>245</v>
      </c>
      <c r="C642" s="53">
        <v>39946</v>
      </c>
      <c r="D642" s="54" t="s">
        <v>246</v>
      </c>
      <c r="E642" s="54">
        <v>882</v>
      </c>
    </row>
    <row r="643" spans="1:5" ht="14.25">
      <c r="A643" s="54">
        <f t="shared" si="14"/>
        <v>5</v>
      </c>
      <c r="B643" s="54" t="s">
        <v>239</v>
      </c>
      <c r="C643" s="53">
        <v>39946</v>
      </c>
      <c r="D643" s="54" t="s">
        <v>240</v>
      </c>
      <c r="E643" s="54">
        <v>96</v>
      </c>
    </row>
    <row r="644" spans="1:5" ht="14.25">
      <c r="A644" s="54">
        <f t="shared" si="14"/>
        <v>5</v>
      </c>
      <c r="B644" s="54" t="s">
        <v>243</v>
      </c>
      <c r="C644" s="53">
        <v>39946</v>
      </c>
      <c r="D644" s="54" t="s">
        <v>244</v>
      </c>
      <c r="E644" s="54">
        <v>50</v>
      </c>
    </row>
    <row r="645" spans="1:5" ht="14.25">
      <c r="A645" s="54">
        <f t="shared" si="14"/>
        <v>5</v>
      </c>
      <c r="B645" s="54" t="s">
        <v>243</v>
      </c>
      <c r="C645" s="53">
        <v>39947</v>
      </c>
      <c r="D645" s="54" t="s">
        <v>251</v>
      </c>
      <c r="E645" s="54">
        <v>70</v>
      </c>
    </row>
    <row r="646" spans="1:5" ht="14.25">
      <c r="A646" s="54">
        <f t="shared" si="14"/>
        <v>5</v>
      </c>
      <c r="B646" s="54" t="s">
        <v>239</v>
      </c>
      <c r="C646" s="53">
        <v>39947</v>
      </c>
      <c r="D646" s="54" t="s">
        <v>240</v>
      </c>
      <c r="E646" s="54">
        <v>84</v>
      </c>
    </row>
    <row r="647" spans="1:5" ht="14.25">
      <c r="A647" s="54">
        <f t="shared" si="14"/>
        <v>5</v>
      </c>
      <c r="B647" s="54" t="s">
        <v>245</v>
      </c>
      <c r="C647" s="53">
        <v>39947</v>
      </c>
      <c r="D647" s="54" t="s">
        <v>253</v>
      </c>
      <c r="E647" s="54">
        <v>1500</v>
      </c>
    </row>
    <row r="648" spans="1:5" ht="14.25">
      <c r="A648" s="54">
        <f t="shared" si="14"/>
        <v>5</v>
      </c>
      <c r="B648" s="54" t="s">
        <v>243</v>
      </c>
      <c r="C648" s="53">
        <v>39947</v>
      </c>
      <c r="D648" s="54" t="s">
        <v>244</v>
      </c>
      <c r="E648" s="54">
        <v>590</v>
      </c>
    </row>
    <row r="649" spans="1:5" ht="14.25">
      <c r="A649" s="54">
        <f t="shared" si="14"/>
        <v>5</v>
      </c>
      <c r="B649" s="54" t="s">
        <v>239</v>
      </c>
      <c r="C649" s="53">
        <v>39948</v>
      </c>
      <c r="D649" s="54" t="s">
        <v>240</v>
      </c>
      <c r="E649" s="54">
        <v>44</v>
      </c>
    </row>
    <row r="650" spans="1:5" ht="14.25">
      <c r="A650" s="54">
        <f t="shared" si="14"/>
        <v>5</v>
      </c>
      <c r="B650" s="54" t="s">
        <v>239</v>
      </c>
      <c r="C650" s="53">
        <v>39948</v>
      </c>
      <c r="D650" s="54" t="s">
        <v>240</v>
      </c>
      <c r="E650" s="54">
        <v>240</v>
      </c>
    </row>
    <row r="651" spans="1:5" ht="14.25">
      <c r="A651" s="54">
        <f t="shared" si="14"/>
        <v>5</v>
      </c>
      <c r="B651" s="54" t="s">
        <v>239</v>
      </c>
      <c r="C651" s="53">
        <v>39948</v>
      </c>
      <c r="D651" s="54" t="s">
        <v>240</v>
      </c>
      <c r="E651" s="54">
        <v>85</v>
      </c>
    </row>
    <row r="652" spans="1:5" ht="14.25">
      <c r="A652" s="54">
        <f t="shared" si="14"/>
        <v>5</v>
      </c>
      <c r="B652" s="54" t="s">
        <v>241</v>
      </c>
      <c r="C652" s="53">
        <v>39948</v>
      </c>
      <c r="D652" s="54" t="s">
        <v>259</v>
      </c>
      <c r="E652" s="54">
        <v>150</v>
      </c>
    </row>
    <row r="653" spans="1:5" ht="14.25">
      <c r="A653" s="54">
        <f t="shared" si="14"/>
        <v>5</v>
      </c>
      <c r="B653" s="54" t="s">
        <v>243</v>
      </c>
      <c r="C653" s="53">
        <v>39948</v>
      </c>
      <c r="D653" s="54" t="s">
        <v>251</v>
      </c>
      <c r="E653" s="54">
        <v>300</v>
      </c>
    </row>
    <row r="654" spans="1:5" ht="14.25">
      <c r="A654" s="54">
        <f t="shared" si="14"/>
        <v>5</v>
      </c>
      <c r="B654" s="54" t="s">
        <v>245</v>
      </c>
      <c r="C654" s="53">
        <v>39948</v>
      </c>
      <c r="D654" s="54" t="s">
        <v>246</v>
      </c>
      <c r="E654" s="54">
        <v>50</v>
      </c>
    </row>
    <row r="655" spans="1:5" ht="14.25">
      <c r="A655" s="54">
        <f t="shared" si="14"/>
        <v>5</v>
      </c>
      <c r="B655" s="54" t="s">
        <v>249</v>
      </c>
      <c r="C655" s="53">
        <v>39949</v>
      </c>
      <c r="D655" s="54" t="s">
        <v>249</v>
      </c>
      <c r="E655" s="54">
        <v>500</v>
      </c>
    </row>
    <row r="656" spans="1:5" ht="14.25">
      <c r="A656" s="54">
        <f t="shared" si="14"/>
        <v>5</v>
      </c>
      <c r="B656" s="54" t="s">
        <v>239</v>
      </c>
      <c r="C656" s="53">
        <v>39949</v>
      </c>
      <c r="D656" s="54" t="s">
        <v>240</v>
      </c>
      <c r="E656" s="54">
        <v>16</v>
      </c>
    </row>
    <row r="657" spans="1:5" ht="14.25">
      <c r="A657" s="54">
        <f t="shared" si="14"/>
        <v>5</v>
      </c>
      <c r="B657" s="54" t="s">
        <v>239</v>
      </c>
      <c r="C657" s="53">
        <v>39949</v>
      </c>
      <c r="D657" s="54" t="s">
        <v>240</v>
      </c>
      <c r="E657" s="54">
        <v>332</v>
      </c>
    </row>
    <row r="658" spans="1:5" ht="14.25">
      <c r="A658" s="54">
        <f t="shared" si="14"/>
        <v>5</v>
      </c>
      <c r="B658" s="54" t="s">
        <v>239</v>
      </c>
      <c r="C658" s="53">
        <v>39949</v>
      </c>
      <c r="D658" s="54" t="s">
        <v>240</v>
      </c>
      <c r="E658" s="54">
        <v>71</v>
      </c>
    </row>
    <row r="659" spans="1:5" ht="14.25">
      <c r="A659" s="54">
        <f t="shared" si="14"/>
        <v>5</v>
      </c>
      <c r="B659" s="54" t="s">
        <v>239</v>
      </c>
      <c r="C659" s="53">
        <v>39949</v>
      </c>
      <c r="D659" s="54" t="s">
        <v>240</v>
      </c>
      <c r="E659" s="54">
        <v>135</v>
      </c>
    </row>
    <row r="660" spans="1:5" ht="14.25">
      <c r="A660" s="54">
        <f t="shared" si="14"/>
        <v>5</v>
      </c>
      <c r="B660" s="54" t="s">
        <v>239</v>
      </c>
      <c r="C660" s="53">
        <v>39949</v>
      </c>
      <c r="D660" s="54" t="s">
        <v>240</v>
      </c>
      <c r="E660" s="54">
        <v>50</v>
      </c>
    </row>
    <row r="661" spans="1:5" ht="14.25">
      <c r="A661" s="54">
        <f t="shared" si="14"/>
        <v>5</v>
      </c>
      <c r="B661" s="54" t="s">
        <v>241</v>
      </c>
      <c r="C661" s="53">
        <v>39949</v>
      </c>
      <c r="D661" s="54" t="s">
        <v>247</v>
      </c>
      <c r="E661" s="54">
        <v>105</v>
      </c>
    </row>
    <row r="662" spans="1:5" ht="14.25">
      <c r="A662" s="54">
        <f t="shared" si="14"/>
        <v>5</v>
      </c>
      <c r="B662" s="54" t="s">
        <v>245</v>
      </c>
      <c r="C662" s="53">
        <v>39950</v>
      </c>
      <c r="D662" s="54" t="s">
        <v>250</v>
      </c>
      <c r="E662" s="54">
        <v>22500</v>
      </c>
    </row>
    <row r="663" spans="1:5" ht="14.25">
      <c r="A663" s="54">
        <f t="shared" si="14"/>
        <v>5</v>
      </c>
      <c r="B663" s="54" t="s">
        <v>245</v>
      </c>
      <c r="C663" s="53">
        <v>39950</v>
      </c>
      <c r="D663" s="54" t="s">
        <v>250</v>
      </c>
      <c r="E663" s="54">
        <v>23.91</v>
      </c>
    </row>
    <row r="664" spans="1:5" ht="14.25">
      <c r="A664" s="54">
        <f t="shared" ref="A664:A682" si="15">MONTH(C664)</f>
        <v>5</v>
      </c>
      <c r="B664" s="54" t="s">
        <v>245</v>
      </c>
      <c r="C664" s="53">
        <v>39950</v>
      </c>
      <c r="D664" s="54" t="s">
        <v>250</v>
      </c>
      <c r="E664" s="54">
        <v>2211.7600000000002</v>
      </c>
    </row>
    <row r="665" spans="1:5" ht="14.25">
      <c r="A665" s="54">
        <f t="shared" si="15"/>
        <v>5</v>
      </c>
      <c r="B665" s="54" t="s">
        <v>243</v>
      </c>
      <c r="C665" s="53">
        <v>39950</v>
      </c>
      <c r="D665" s="54" t="s">
        <v>244</v>
      </c>
      <c r="E665" s="54">
        <v>255</v>
      </c>
    </row>
    <row r="666" spans="1:5" ht="14.25">
      <c r="A666" s="54">
        <f t="shared" si="15"/>
        <v>5</v>
      </c>
      <c r="B666" s="54" t="s">
        <v>243</v>
      </c>
      <c r="C666" s="53">
        <v>39951</v>
      </c>
      <c r="D666" s="54" t="s">
        <v>244</v>
      </c>
      <c r="E666" s="54">
        <v>871</v>
      </c>
    </row>
    <row r="667" spans="1:5" ht="14.25">
      <c r="A667" s="54">
        <f t="shared" si="15"/>
        <v>5</v>
      </c>
      <c r="B667" s="54" t="s">
        <v>243</v>
      </c>
      <c r="C667" s="53">
        <v>39952</v>
      </c>
      <c r="D667" s="54" t="s">
        <v>251</v>
      </c>
      <c r="E667" s="54">
        <v>271</v>
      </c>
    </row>
    <row r="668" spans="1:5" ht="14.25">
      <c r="A668" s="54">
        <f t="shared" si="15"/>
        <v>5</v>
      </c>
      <c r="B668" s="54" t="s">
        <v>245</v>
      </c>
      <c r="C668" s="53">
        <v>39952</v>
      </c>
      <c r="D668" s="54" t="s">
        <v>246</v>
      </c>
      <c r="E668" s="54">
        <v>50</v>
      </c>
    </row>
    <row r="669" spans="1:5" ht="14.25">
      <c r="A669" s="54">
        <f t="shared" si="15"/>
        <v>5</v>
      </c>
      <c r="B669" s="54" t="s">
        <v>241</v>
      </c>
      <c r="C669" s="53">
        <v>39952</v>
      </c>
      <c r="D669" s="54" t="s">
        <v>259</v>
      </c>
      <c r="E669" s="54">
        <v>300</v>
      </c>
    </row>
    <row r="670" spans="1:5" ht="14.25">
      <c r="A670" s="54">
        <f t="shared" si="15"/>
        <v>5</v>
      </c>
      <c r="B670" s="54" t="s">
        <v>241</v>
      </c>
      <c r="C670" s="53">
        <v>39952</v>
      </c>
      <c r="D670" s="54" t="s">
        <v>259</v>
      </c>
      <c r="E670" s="54">
        <v>1400</v>
      </c>
    </row>
    <row r="671" spans="1:5" ht="14.25">
      <c r="A671" s="54">
        <f t="shared" si="15"/>
        <v>5</v>
      </c>
      <c r="B671" s="54" t="s">
        <v>239</v>
      </c>
      <c r="C671" s="53">
        <v>39952</v>
      </c>
      <c r="D671" s="54" t="s">
        <v>254</v>
      </c>
      <c r="E671" s="54">
        <v>175</v>
      </c>
    </row>
    <row r="672" spans="1:5" ht="14.25">
      <c r="A672" s="54">
        <f t="shared" si="15"/>
        <v>5</v>
      </c>
      <c r="B672" s="54" t="s">
        <v>239</v>
      </c>
      <c r="C672" s="53">
        <v>39953</v>
      </c>
      <c r="D672" s="54" t="s">
        <v>240</v>
      </c>
      <c r="E672" s="54">
        <v>280</v>
      </c>
    </row>
    <row r="673" spans="1:5" ht="14.25">
      <c r="A673" s="54">
        <f t="shared" si="15"/>
        <v>5</v>
      </c>
      <c r="B673" s="54" t="s">
        <v>239</v>
      </c>
      <c r="C673" s="53">
        <v>39953</v>
      </c>
      <c r="D673" s="54" t="s">
        <v>254</v>
      </c>
      <c r="E673" s="54">
        <v>213</v>
      </c>
    </row>
    <row r="674" spans="1:5" ht="14.25">
      <c r="A674" s="54">
        <f t="shared" si="15"/>
        <v>5</v>
      </c>
      <c r="B674" s="54" t="s">
        <v>239</v>
      </c>
      <c r="C674" s="53">
        <v>39953</v>
      </c>
      <c r="D674" s="54" t="s">
        <v>240</v>
      </c>
      <c r="E674" s="54">
        <v>22</v>
      </c>
    </row>
    <row r="675" spans="1:5" ht="14.25">
      <c r="A675" s="54">
        <f t="shared" si="15"/>
        <v>5</v>
      </c>
      <c r="B675" s="54" t="s">
        <v>243</v>
      </c>
      <c r="C675" s="53">
        <v>39953</v>
      </c>
      <c r="D675" s="54" t="s">
        <v>244</v>
      </c>
      <c r="E675" s="54">
        <v>840</v>
      </c>
    </row>
    <row r="676" spans="1:5" ht="14.25">
      <c r="A676" s="54">
        <f t="shared" si="15"/>
        <v>5</v>
      </c>
      <c r="B676" s="54" t="s">
        <v>239</v>
      </c>
      <c r="C676" s="53">
        <v>39954</v>
      </c>
      <c r="D676" s="54" t="s">
        <v>254</v>
      </c>
      <c r="E676" s="54">
        <v>102</v>
      </c>
    </row>
    <row r="677" spans="1:5" ht="14.25">
      <c r="A677" s="54">
        <f t="shared" si="15"/>
        <v>5</v>
      </c>
      <c r="B677" s="54" t="s">
        <v>245</v>
      </c>
      <c r="C677" s="53">
        <v>39954</v>
      </c>
      <c r="D677" s="54" t="s">
        <v>246</v>
      </c>
      <c r="E677" s="54">
        <v>50</v>
      </c>
    </row>
    <row r="678" spans="1:5" ht="14.25">
      <c r="A678" s="54">
        <f t="shared" si="15"/>
        <v>5</v>
      </c>
      <c r="B678" s="54" t="s">
        <v>239</v>
      </c>
      <c r="C678" s="53">
        <v>39954</v>
      </c>
      <c r="D678" s="54" t="s">
        <v>254</v>
      </c>
      <c r="E678" s="54">
        <v>495</v>
      </c>
    </row>
    <row r="679" spans="1:5" ht="14.25">
      <c r="A679" s="54">
        <f t="shared" si="15"/>
        <v>5</v>
      </c>
      <c r="B679" s="54" t="s">
        <v>248</v>
      </c>
      <c r="C679" s="53">
        <v>39954</v>
      </c>
      <c r="D679" s="54" t="s">
        <v>248</v>
      </c>
      <c r="E679" s="54">
        <v>1600</v>
      </c>
    </row>
    <row r="680" spans="1:5" ht="14.25">
      <c r="A680" s="54">
        <f t="shared" si="15"/>
        <v>5</v>
      </c>
      <c r="B680" s="54" t="s">
        <v>248</v>
      </c>
      <c r="C680" s="53">
        <v>39954</v>
      </c>
      <c r="D680" s="54" t="s">
        <v>248</v>
      </c>
      <c r="E680" s="54">
        <v>1550</v>
      </c>
    </row>
    <row r="681" spans="1:5" ht="14.25">
      <c r="A681" s="54">
        <f t="shared" si="15"/>
        <v>5</v>
      </c>
      <c r="B681" s="54" t="s">
        <v>239</v>
      </c>
      <c r="C681" s="53">
        <v>39954</v>
      </c>
      <c r="D681" s="54" t="s">
        <v>240</v>
      </c>
      <c r="E681" s="54">
        <v>150</v>
      </c>
    </row>
    <row r="682" spans="1:5" ht="14.25">
      <c r="A682" s="54">
        <f t="shared" si="15"/>
        <v>5</v>
      </c>
      <c r="B682" s="54" t="s">
        <v>243</v>
      </c>
      <c r="C682" s="53">
        <v>39954</v>
      </c>
      <c r="D682" s="54" t="s">
        <v>251</v>
      </c>
      <c r="E682" s="54">
        <v>140</v>
      </c>
    </row>
    <row r="683" spans="1:5" ht="14.25">
      <c r="A683" s="54">
        <f>MONTH(C683)</f>
        <v>5</v>
      </c>
      <c r="B683" s="54" t="s">
        <v>243</v>
      </c>
      <c r="C683" s="53">
        <v>39955</v>
      </c>
      <c r="D683" s="54" t="s">
        <v>244</v>
      </c>
      <c r="E683" s="54">
        <v>2230</v>
      </c>
    </row>
    <row r="684" spans="1:5" ht="14.25">
      <c r="A684" s="54">
        <f>MONTH(C684)</f>
        <v>5</v>
      </c>
      <c r="B684" s="54" t="s">
        <v>241</v>
      </c>
      <c r="C684" s="53">
        <v>39955</v>
      </c>
      <c r="D684" s="54" t="s">
        <v>247</v>
      </c>
      <c r="E684" s="54">
        <v>141</v>
      </c>
    </row>
    <row r="685" spans="1:5" ht="14.25">
      <c r="A685" s="54">
        <f t="shared" ref="A685:A740" si="16">MONTH(C685)</f>
        <v>5</v>
      </c>
      <c r="B685" s="54" t="s">
        <v>239</v>
      </c>
      <c r="C685" s="53">
        <v>39955</v>
      </c>
      <c r="D685" s="54" t="s">
        <v>254</v>
      </c>
      <c r="E685" s="54">
        <v>500</v>
      </c>
    </row>
    <row r="686" spans="1:5" ht="14.25">
      <c r="A686" s="54">
        <f t="shared" si="16"/>
        <v>5</v>
      </c>
      <c r="B686" s="54" t="s">
        <v>239</v>
      </c>
      <c r="C686" s="53">
        <v>39955</v>
      </c>
      <c r="D686" s="54" t="s">
        <v>240</v>
      </c>
      <c r="E686" s="54">
        <v>30</v>
      </c>
    </row>
    <row r="687" spans="1:5" ht="14.25">
      <c r="A687" s="54">
        <f>MONTH(C687)</f>
        <v>5</v>
      </c>
      <c r="B687" s="54" t="s">
        <v>249</v>
      </c>
      <c r="C687" s="53">
        <v>39956</v>
      </c>
      <c r="D687" s="54" t="s">
        <v>249</v>
      </c>
      <c r="E687" s="54">
        <v>500</v>
      </c>
    </row>
    <row r="688" spans="1:5" ht="14.25">
      <c r="A688" s="54">
        <f t="shared" si="16"/>
        <v>5</v>
      </c>
      <c r="B688" s="54" t="s">
        <v>239</v>
      </c>
      <c r="C688" s="53">
        <v>39956</v>
      </c>
      <c r="D688" s="54" t="s">
        <v>240</v>
      </c>
      <c r="E688" s="54">
        <v>64</v>
      </c>
    </row>
    <row r="689" spans="1:5" ht="14.25">
      <c r="A689" s="54">
        <f t="shared" si="16"/>
        <v>5</v>
      </c>
      <c r="B689" s="54" t="s">
        <v>239</v>
      </c>
      <c r="C689" s="53">
        <v>39956</v>
      </c>
      <c r="D689" s="54" t="s">
        <v>240</v>
      </c>
      <c r="E689" s="54">
        <v>180</v>
      </c>
    </row>
    <row r="690" spans="1:5" ht="14.25">
      <c r="A690" s="54">
        <f t="shared" si="16"/>
        <v>5</v>
      </c>
      <c r="B690" s="54" t="s">
        <v>239</v>
      </c>
      <c r="C690" s="53">
        <v>39958</v>
      </c>
      <c r="D690" s="54" t="s">
        <v>240</v>
      </c>
      <c r="E690" s="54">
        <v>100</v>
      </c>
    </row>
    <row r="691" spans="1:5" ht="14.25">
      <c r="A691" s="54">
        <f t="shared" si="16"/>
        <v>5</v>
      </c>
      <c r="B691" s="54" t="s">
        <v>237</v>
      </c>
      <c r="C691" s="53">
        <v>39958</v>
      </c>
      <c r="D691" s="54" t="s">
        <v>252</v>
      </c>
      <c r="E691" s="54">
        <v>25</v>
      </c>
    </row>
    <row r="692" spans="1:5" ht="14.25">
      <c r="A692" s="54">
        <f t="shared" si="16"/>
        <v>5</v>
      </c>
      <c r="B692" s="54" t="s">
        <v>239</v>
      </c>
      <c r="C692" s="53">
        <v>39959</v>
      </c>
      <c r="D692" s="54" t="s">
        <v>254</v>
      </c>
      <c r="E692" s="54">
        <v>127</v>
      </c>
    </row>
    <row r="693" spans="1:5" ht="14.25">
      <c r="A693" s="54">
        <f t="shared" si="16"/>
        <v>5</v>
      </c>
      <c r="B693" s="54" t="s">
        <v>239</v>
      </c>
      <c r="C693" s="53">
        <v>39959</v>
      </c>
      <c r="D693" s="54" t="s">
        <v>240</v>
      </c>
      <c r="E693" s="54">
        <v>30</v>
      </c>
    </row>
    <row r="694" spans="1:5" ht="14.25">
      <c r="A694" s="54">
        <f t="shared" si="16"/>
        <v>5</v>
      </c>
      <c r="B694" s="54" t="s">
        <v>239</v>
      </c>
      <c r="C694" s="53">
        <v>39959</v>
      </c>
      <c r="D694" s="54" t="s">
        <v>240</v>
      </c>
      <c r="E694" s="54">
        <v>54</v>
      </c>
    </row>
    <row r="695" spans="1:5" ht="14.25">
      <c r="A695" s="54">
        <f t="shared" si="16"/>
        <v>5</v>
      </c>
      <c r="B695" s="54" t="s">
        <v>237</v>
      </c>
      <c r="C695" s="53">
        <v>39959</v>
      </c>
      <c r="D695" s="54" t="s">
        <v>238</v>
      </c>
      <c r="E695" s="54">
        <v>30</v>
      </c>
    </row>
    <row r="696" spans="1:5" ht="14.25">
      <c r="A696" s="54">
        <f t="shared" si="16"/>
        <v>5</v>
      </c>
      <c r="B696" s="54" t="s">
        <v>239</v>
      </c>
      <c r="C696" s="53">
        <v>39960</v>
      </c>
      <c r="D696" s="54" t="s">
        <v>254</v>
      </c>
      <c r="E696" s="54">
        <v>178</v>
      </c>
    </row>
    <row r="697" spans="1:5" ht="14.25">
      <c r="A697" s="54">
        <f t="shared" si="16"/>
        <v>5</v>
      </c>
      <c r="B697" s="54" t="s">
        <v>249</v>
      </c>
      <c r="C697" s="53">
        <v>39961</v>
      </c>
      <c r="D697" s="54" t="s">
        <v>249</v>
      </c>
      <c r="E697" s="54">
        <v>500</v>
      </c>
    </row>
    <row r="698" spans="1:5" ht="14.25">
      <c r="A698" s="54">
        <f t="shared" si="16"/>
        <v>5</v>
      </c>
      <c r="B698" s="54" t="s">
        <v>237</v>
      </c>
      <c r="C698" s="53">
        <v>39961</v>
      </c>
      <c r="D698" s="54" t="s">
        <v>238</v>
      </c>
      <c r="E698" s="54">
        <v>200</v>
      </c>
    </row>
    <row r="699" spans="1:5" ht="14.25">
      <c r="A699" s="54">
        <f t="shared" si="16"/>
        <v>5</v>
      </c>
      <c r="B699" s="54" t="s">
        <v>243</v>
      </c>
      <c r="C699" s="53">
        <v>39961</v>
      </c>
      <c r="D699" s="54" t="s">
        <v>251</v>
      </c>
      <c r="E699" s="54">
        <v>140</v>
      </c>
    </row>
    <row r="700" spans="1:5" ht="14.25">
      <c r="A700" s="54">
        <f t="shared" si="16"/>
        <v>5</v>
      </c>
      <c r="B700" s="54" t="s">
        <v>245</v>
      </c>
      <c r="C700" s="53">
        <v>39961</v>
      </c>
      <c r="D700" s="54" t="s">
        <v>246</v>
      </c>
      <c r="E700" s="54">
        <v>100</v>
      </c>
    </row>
    <row r="701" spans="1:5" ht="14.25">
      <c r="A701" s="54">
        <f t="shared" si="16"/>
        <v>5</v>
      </c>
      <c r="B701" s="54" t="s">
        <v>241</v>
      </c>
      <c r="C701" s="53">
        <v>39961</v>
      </c>
      <c r="D701" s="54" t="s">
        <v>259</v>
      </c>
      <c r="E701" s="54">
        <v>1200</v>
      </c>
    </row>
    <row r="702" spans="1:5" ht="14.25">
      <c r="A702" s="54">
        <f t="shared" si="16"/>
        <v>5</v>
      </c>
      <c r="B702" s="54" t="s">
        <v>239</v>
      </c>
      <c r="C702" s="53">
        <v>39961</v>
      </c>
      <c r="D702" s="54" t="s">
        <v>240</v>
      </c>
      <c r="E702" s="54">
        <v>74</v>
      </c>
    </row>
    <row r="703" spans="1:5" ht="14.25">
      <c r="A703" s="54">
        <f t="shared" si="16"/>
        <v>5</v>
      </c>
      <c r="B703" s="54" t="s">
        <v>239</v>
      </c>
      <c r="C703" s="53">
        <v>39961</v>
      </c>
      <c r="D703" s="54" t="s">
        <v>240</v>
      </c>
      <c r="E703" s="54">
        <v>38</v>
      </c>
    </row>
    <row r="704" spans="1:5" ht="14.25">
      <c r="A704" s="54">
        <f t="shared" si="16"/>
        <v>5</v>
      </c>
      <c r="B704" s="54" t="s">
        <v>239</v>
      </c>
      <c r="C704" s="53">
        <v>39961</v>
      </c>
      <c r="D704" s="54" t="s">
        <v>240</v>
      </c>
      <c r="E704" s="54">
        <v>82</v>
      </c>
    </row>
    <row r="705" spans="1:5" ht="14.25">
      <c r="A705" s="54">
        <f t="shared" si="16"/>
        <v>5</v>
      </c>
      <c r="B705" s="54" t="s">
        <v>241</v>
      </c>
      <c r="C705" s="53">
        <v>39961</v>
      </c>
      <c r="D705" s="54" t="s">
        <v>242</v>
      </c>
      <c r="E705" s="54">
        <v>189</v>
      </c>
    </row>
    <row r="706" spans="1:5" ht="14.25">
      <c r="A706" s="54">
        <f t="shared" si="16"/>
        <v>5</v>
      </c>
      <c r="B706" s="54" t="s">
        <v>237</v>
      </c>
      <c r="C706" s="53">
        <v>39962</v>
      </c>
      <c r="D706" s="54" t="s">
        <v>238</v>
      </c>
      <c r="E706" s="54">
        <v>390</v>
      </c>
    </row>
    <row r="707" spans="1:5" ht="14.25">
      <c r="A707" s="54">
        <f t="shared" si="16"/>
        <v>5</v>
      </c>
      <c r="B707" s="54" t="s">
        <v>237</v>
      </c>
      <c r="C707" s="53">
        <v>39962</v>
      </c>
      <c r="D707" s="54" t="s">
        <v>238</v>
      </c>
      <c r="E707" s="54">
        <v>200</v>
      </c>
    </row>
    <row r="708" spans="1:5" ht="14.25">
      <c r="A708" s="54">
        <f t="shared" si="16"/>
        <v>5</v>
      </c>
      <c r="B708" s="54" t="s">
        <v>237</v>
      </c>
      <c r="C708" s="53">
        <v>39962</v>
      </c>
      <c r="D708" s="54" t="s">
        <v>238</v>
      </c>
      <c r="E708" s="54">
        <v>150</v>
      </c>
    </row>
    <row r="709" spans="1:5" ht="14.25">
      <c r="A709" s="54">
        <f t="shared" si="16"/>
        <v>5</v>
      </c>
      <c r="B709" s="54" t="s">
        <v>239</v>
      </c>
      <c r="C709" s="53">
        <v>39962</v>
      </c>
      <c r="D709" s="54" t="s">
        <v>240</v>
      </c>
      <c r="E709" s="54">
        <v>80</v>
      </c>
    </row>
    <row r="710" spans="1:5" ht="14.25">
      <c r="A710" s="54">
        <f t="shared" si="16"/>
        <v>5</v>
      </c>
      <c r="B710" s="54" t="s">
        <v>239</v>
      </c>
      <c r="C710" s="53">
        <v>39962</v>
      </c>
      <c r="D710" s="54" t="s">
        <v>240</v>
      </c>
      <c r="E710" s="54">
        <v>18</v>
      </c>
    </row>
    <row r="711" spans="1:5" ht="14.25">
      <c r="A711" s="54">
        <f t="shared" si="16"/>
        <v>5</v>
      </c>
      <c r="B711" s="54" t="s">
        <v>239</v>
      </c>
      <c r="C711" s="53">
        <v>39962</v>
      </c>
      <c r="D711" s="54" t="s">
        <v>240</v>
      </c>
      <c r="E711" s="54">
        <v>48</v>
      </c>
    </row>
    <row r="712" spans="1:5" ht="14.25">
      <c r="A712" s="54">
        <f>MONTH(C712)</f>
        <v>5</v>
      </c>
      <c r="B712" s="54" t="s">
        <v>239</v>
      </c>
      <c r="C712" s="53">
        <v>39962</v>
      </c>
      <c r="D712" s="54" t="s">
        <v>254</v>
      </c>
      <c r="E712" s="54">
        <v>127</v>
      </c>
    </row>
    <row r="713" spans="1:5" ht="14.25">
      <c r="A713" s="54">
        <f>MONTH(C713)</f>
        <v>5</v>
      </c>
      <c r="B713" s="54" t="s">
        <v>239</v>
      </c>
      <c r="C713" s="53">
        <v>39962</v>
      </c>
      <c r="D713" s="54" t="s">
        <v>240</v>
      </c>
      <c r="E713" s="54">
        <v>238</v>
      </c>
    </row>
    <row r="714" spans="1:5" ht="14.25">
      <c r="A714" s="54">
        <f t="shared" si="16"/>
        <v>5</v>
      </c>
      <c r="B714" s="54" t="s">
        <v>239</v>
      </c>
      <c r="C714" s="53">
        <v>39963</v>
      </c>
      <c r="D714" s="54" t="s">
        <v>240</v>
      </c>
      <c r="E714" s="54">
        <v>32</v>
      </c>
    </row>
    <row r="715" spans="1:5" ht="14.25">
      <c r="A715" s="54">
        <f t="shared" si="16"/>
        <v>5</v>
      </c>
      <c r="B715" s="54" t="s">
        <v>239</v>
      </c>
      <c r="C715" s="53">
        <v>39963</v>
      </c>
      <c r="D715" s="54" t="s">
        <v>240</v>
      </c>
      <c r="E715" s="54">
        <v>170</v>
      </c>
    </row>
    <row r="716" spans="1:5" ht="14.25">
      <c r="A716" s="54">
        <f t="shared" si="16"/>
        <v>5</v>
      </c>
      <c r="B716" s="54" t="s">
        <v>239</v>
      </c>
      <c r="C716" s="53">
        <v>39963</v>
      </c>
      <c r="D716" s="54" t="s">
        <v>240</v>
      </c>
      <c r="E716" s="54">
        <v>35</v>
      </c>
    </row>
    <row r="717" spans="1:5" ht="14.25">
      <c r="A717" s="54">
        <f t="shared" si="16"/>
        <v>5</v>
      </c>
      <c r="B717" s="54" t="s">
        <v>239</v>
      </c>
      <c r="C717" s="53">
        <v>39963</v>
      </c>
      <c r="D717" s="54" t="s">
        <v>240</v>
      </c>
      <c r="E717" s="54">
        <v>620</v>
      </c>
    </row>
    <row r="718" spans="1:5" ht="14.25">
      <c r="A718" s="54">
        <f t="shared" si="16"/>
        <v>5</v>
      </c>
      <c r="B718" s="54" t="s">
        <v>239</v>
      </c>
      <c r="C718" s="53">
        <v>39963</v>
      </c>
      <c r="D718" s="54" t="s">
        <v>240</v>
      </c>
      <c r="E718" s="54">
        <v>179</v>
      </c>
    </row>
    <row r="719" spans="1:5" ht="14.25">
      <c r="A719" s="54">
        <f t="shared" si="16"/>
        <v>5</v>
      </c>
      <c r="B719" s="54" t="s">
        <v>239</v>
      </c>
      <c r="C719" s="53">
        <v>39963</v>
      </c>
      <c r="D719" s="54" t="s">
        <v>240</v>
      </c>
      <c r="E719" s="54">
        <v>74</v>
      </c>
    </row>
    <row r="720" spans="1:5" ht="14.25">
      <c r="A720" s="54">
        <f t="shared" si="16"/>
        <v>5</v>
      </c>
      <c r="B720" s="54" t="s">
        <v>239</v>
      </c>
      <c r="C720" s="53">
        <v>39963</v>
      </c>
      <c r="D720" s="54" t="s">
        <v>240</v>
      </c>
      <c r="E720" s="54">
        <v>35</v>
      </c>
    </row>
    <row r="721" spans="1:5" ht="14.25">
      <c r="A721" s="54">
        <f t="shared" si="16"/>
        <v>5</v>
      </c>
      <c r="B721" s="54" t="s">
        <v>239</v>
      </c>
      <c r="C721" s="53">
        <v>39963</v>
      </c>
      <c r="D721" s="54" t="s">
        <v>240</v>
      </c>
      <c r="E721" s="54">
        <v>40</v>
      </c>
    </row>
    <row r="722" spans="1:5" ht="14.25">
      <c r="A722" s="54">
        <f t="shared" si="16"/>
        <v>5</v>
      </c>
      <c r="B722" s="54" t="s">
        <v>245</v>
      </c>
      <c r="C722" s="53">
        <v>39964</v>
      </c>
      <c r="D722" s="54" t="s">
        <v>250</v>
      </c>
      <c r="E722" s="54">
        <v>4500</v>
      </c>
    </row>
    <row r="723" spans="1:5" ht="14.25">
      <c r="A723" s="54">
        <f t="shared" si="16"/>
        <v>5</v>
      </c>
      <c r="B723" s="54" t="s">
        <v>239</v>
      </c>
      <c r="C723" s="53">
        <v>39964</v>
      </c>
      <c r="D723" s="54" t="s">
        <v>240</v>
      </c>
      <c r="E723" s="54">
        <v>1972</v>
      </c>
    </row>
    <row r="724" spans="1:5" ht="14.25">
      <c r="A724" s="54">
        <f>MONTH(C724)</f>
        <v>5</v>
      </c>
      <c r="B724" s="54" t="s">
        <v>245</v>
      </c>
      <c r="C724" s="53">
        <v>39964</v>
      </c>
      <c r="D724" s="54" t="s">
        <v>246</v>
      </c>
      <c r="E724" s="54">
        <v>207</v>
      </c>
    </row>
    <row r="725" spans="1:5" ht="14.25">
      <c r="A725" s="54">
        <f t="shared" si="16"/>
        <v>6</v>
      </c>
      <c r="B725" s="54" t="s">
        <v>239</v>
      </c>
      <c r="C725" s="53">
        <v>39965</v>
      </c>
      <c r="D725" s="54" t="s">
        <v>254</v>
      </c>
      <c r="E725" s="54">
        <v>157</v>
      </c>
    </row>
    <row r="726" spans="1:5" ht="14.25">
      <c r="A726" s="54">
        <f t="shared" si="16"/>
        <v>6</v>
      </c>
      <c r="B726" s="54" t="s">
        <v>239</v>
      </c>
      <c r="C726" s="53">
        <v>39965</v>
      </c>
      <c r="D726" s="54" t="s">
        <v>240</v>
      </c>
      <c r="E726" s="54">
        <v>45</v>
      </c>
    </row>
    <row r="727" spans="1:5" ht="14.25">
      <c r="A727" s="54">
        <f t="shared" si="16"/>
        <v>6</v>
      </c>
      <c r="B727" s="54" t="s">
        <v>239</v>
      </c>
      <c r="C727" s="53">
        <v>39965</v>
      </c>
      <c r="D727" s="54" t="s">
        <v>240</v>
      </c>
      <c r="E727" s="54">
        <v>130</v>
      </c>
    </row>
    <row r="728" spans="1:5" ht="14.25">
      <c r="A728" s="54">
        <f t="shared" si="16"/>
        <v>6</v>
      </c>
      <c r="B728" s="54" t="s">
        <v>239</v>
      </c>
      <c r="C728" s="53">
        <v>39965</v>
      </c>
      <c r="D728" s="54" t="s">
        <v>254</v>
      </c>
      <c r="E728" s="54">
        <v>210</v>
      </c>
    </row>
    <row r="729" spans="1:5" ht="14.25">
      <c r="A729" s="54">
        <f t="shared" si="16"/>
        <v>6</v>
      </c>
      <c r="B729" s="54" t="s">
        <v>239</v>
      </c>
      <c r="C729" s="53">
        <v>39966</v>
      </c>
      <c r="D729" s="54" t="s">
        <v>254</v>
      </c>
      <c r="E729" s="54">
        <v>150</v>
      </c>
    </row>
    <row r="730" spans="1:5" ht="14.25">
      <c r="A730" s="54">
        <f t="shared" si="16"/>
        <v>6</v>
      </c>
      <c r="B730" s="54" t="s">
        <v>239</v>
      </c>
      <c r="C730" s="53">
        <v>39966</v>
      </c>
      <c r="D730" s="54" t="s">
        <v>254</v>
      </c>
      <c r="E730" s="54">
        <v>166</v>
      </c>
    </row>
    <row r="731" spans="1:5" ht="14.25">
      <c r="A731" s="54">
        <f t="shared" si="16"/>
        <v>6</v>
      </c>
      <c r="B731" s="54" t="s">
        <v>239</v>
      </c>
      <c r="C731" s="53">
        <v>39967</v>
      </c>
      <c r="D731" s="54" t="s">
        <v>254</v>
      </c>
      <c r="E731" s="54">
        <v>157</v>
      </c>
    </row>
    <row r="732" spans="1:5" ht="14.25">
      <c r="A732" s="54">
        <f t="shared" si="16"/>
        <v>6</v>
      </c>
      <c r="B732" s="54" t="s">
        <v>239</v>
      </c>
      <c r="C732" s="53">
        <v>39967</v>
      </c>
      <c r="D732" s="54" t="s">
        <v>240</v>
      </c>
      <c r="E732" s="54">
        <v>140</v>
      </c>
    </row>
    <row r="733" spans="1:5" ht="14.25">
      <c r="A733" s="54">
        <f t="shared" si="16"/>
        <v>6</v>
      </c>
      <c r="B733" s="54" t="s">
        <v>245</v>
      </c>
      <c r="C733" s="53">
        <v>39967</v>
      </c>
      <c r="D733" s="54" t="s">
        <v>258</v>
      </c>
      <c r="E733" s="54">
        <v>900</v>
      </c>
    </row>
    <row r="734" spans="1:5" ht="14.25">
      <c r="A734" s="54">
        <f t="shared" si="16"/>
        <v>6</v>
      </c>
      <c r="B734" s="54" t="s">
        <v>239</v>
      </c>
      <c r="C734" s="53">
        <v>39969</v>
      </c>
      <c r="D734" s="54" t="s">
        <v>254</v>
      </c>
      <c r="E734" s="54">
        <v>1600</v>
      </c>
    </row>
    <row r="735" spans="1:5" ht="14.25">
      <c r="A735" s="54">
        <f t="shared" si="16"/>
        <v>6</v>
      </c>
      <c r="B735" s="54" t="s">
        <v>243</v>
      </c>
      <c r="C735" s="53">
        <v>39969</v>
      </c>
      <c r="D735" s="54" t="s">
        <v>251</v>
      </c>
      <c r="E735" s="54">
        <v>835</v>
      </c>
    </row>
    <row r="736" spans="1:5" ht="14.25">
      <c r="A736" s="54">
        <f t="shared" si="16"/>
        <v>6</v>
      </c>
      <c r="B736" s="54" t="s">
        <v>243</v>
      </c>
      <c r="C736" s="53">
        <v>39969</v>
      </c>
      <c r="D736" s="54" t="s">
        <v>251</v>
      </c>
      <c r="E736" s="54">
        <v>70</v>
      </c>
    </row>
    <row r="737" spans="1:14" ht="14.25">
      <c r="A737" s="54">
        <f t="shared" si="16"/>
        <v>6</v>
      </c>
      <c r="B737" s="54" t="s">
        <v>239</v>
      </c>
      <c r="C737" s="53">
        <v>39969</v>
      </c>
      <c r="D737" s="54" t="s">
        <v>254</v>
      </c>
      <c r="E737" s="54">
        <v>164</v>
      </c>
    </row>
    <row r="738" spans="1:14" ht="14.25">
      <c r="A738" s="54">
        <f t="shared" si="16"/>
        <v>6</v>
      </c>
      <c r="B738" s="54" t="s">
        <v>245</v>
      </c>
      <c r="C738" s="53">
        <v>39969</v>
      </c>
      <c r="D738" s="54" t="s">
        <v>250</v>
      </c>
      <c r="E738" s="54">
        <v>1711.72</v>
      </c>
    </row>
    <row r="739" spans="1:14" ht="14.25">
      <c r="A739" s="54">
        <f t="shared" si="16"/>
        <v>6</v>
      </c>
      <c r="B739" s="54" t="s">
        <v>245</v>
      </c>
      <c r="C739" s="53">
        <v>39969</v>
      </c>
      <c r="D739" s="54" t="s">
        <v>250</v>
      </c>
      <c r="E739" s="54">
        <v>237.65</v>
      </c>
    </row>
    <row r="740" spans="1:14" ht="14.25">
      <c r="A740" s="54">
        <f t="shared" si="16"/>
        <v>6</v>
      </c>
      <c r="B740" s="54" t="s">
        <v>249</v>
      </c>
      <c r="C740" s="53">
        <v>39970</v>
      </c>
      <c r="D740" s="54" t="s">
        <v>249</v>
      </c>
      <c r="E740" s="54">
        <v>500</v>
      </c>
    </row>
    <row r="741" spans="1:14" ht="14.25">
      <c r="A741" s="54">
        <f>MONTH(C741)</f>
        <v>6</v>
      </c>
      <c r="B741" s="54" t="s">
        <v>237</v>
      </c>
      <c r="C741" s="53">
        <v>39970</v>
      </c>
      <c r="D741" s="54" t="s">
        <v>238</v>
      </c>
      <c r="E741" s="54">
        <v>13490</v>
      </c>
    </row>
    <row r="742" spans="1:14" ht="14.25">
      <c r="A742" s="54">
        <f>MONTH(C742)</f>
        <v>6</v>
      </c>
      <c r="B742" s="54" t="s">
        <v>237</v>
      </c>
      <c r="C742" s="53">
        <v>39970</v>
      </c>
      <c r="D742" s="54" t="s">
        <v>238</v>
      </c>
      <c r="E742" s="54">
        <v>2990</v>
      </c>
    </row>
    <row r="743" spans="1:14" ht="14.25">
      <c r="A743" s="54">
        <f t="shared" ref="A743:A758" si="17">MONTH(C743)</f>
        <v>6</v>
      </c>
      <c r="B743" s="54" t="s">
        <v>239</v>
      </c>
      <c r="C743" s="53">
        <v>39970</v>
      </c>
      <c r="D743" s="54" t="s">
        <v>254</v>
      </c>
      <c r="E743" s="54">
        <v>659</v>
      </c>
    </row>
    <row r="744" spans="1:14" ht="14.25">
      <c r="A744" s="54">
        <f t="shared" si="17"/>
        <v>6</v>
      </c>
      <c r="B744" s="54" t="s">
        <v>237</v>
      </c>
      <c r="C744" s="53">
        <v>39970</v>
      </c>
      <c r="D744" s="54" t="s">
        <v>238</v>
      </c>
      <c r="E744" s="54">
        <v>297</v>
      </c>
    </row>
    <row r="745" spans="1:14" ht="14.25">
      <c r="A745" s="54">
        <f t="shared" si="17"/>
        <v>6</v>
      </c>
      <c r="B745" s="54" t="s">
        <v>237</v>
      </c>
      <c r="C745" s="53">
        <v>39970</v>
      </c>
      <c r="D745" s="54" t="s">
        <v>238</v>
      </c>
      <c r="E745" s="54">
        <v>295</v>
      </c>
    </row>
    <row r="746" spans="1:14" ht="14.25">
      <c r="A746" s="54">
        <f t="shared" si="17"/>
        <v>6</v>
      </c>
      <c r="B746" s="54" t="s">
        <v>237</v>
      </c>
      <c r="C746" s="53">
        <v>39970</v>
      </c>
      <c r="D746" s="54" t="s">
        <v>238</v>
      </c>
      <c r="E746" s="54">
        <v>124</v>
      </c>
    </row>
    <row r="747" spans="1:14" ht="14.25">
      <c r="A747" s="54">
        <f t="shared" si="17"/>
        <v>6</v>
      </c>
      <c r="B747" s="54" t="s">
        <v>237</v>
      </c>
      <c r="C747" s="53">
        <v>39970</v>
      </c>
      <c r="D747" s="54" t="s">
        <v>238</v>
      </c>
      <c r="E747" s="54">
        <v>71</v>
      </c>
    </row>
    <row r="748" spans="1:14" ht="14.25">
      <c r="A748" s="54">
        <f t="shared" si="17"/>
        <v>6</v>
      </c>
      <c r="B748" s="54" t="s">
        <v>237</v>
      </c>
      <c r="C748" s="53">
        <v>39970</v>
      </c>
      <c r="D748" s="54" t="s">
        <v>238</v>
      </c>
      <c r="E748" s="54">
        <v>52</v>
      </c>
    </row>
    <row r="749" spans="1:14" ht="14.25">
      <c r="A749" s="54">
        <f t="shared" si="17"/>
        <v>6</v>
      </c>
      <c r="B749" s="54" t="s">
        <v>237</v>
      </c>
      <c r="C749" s="53">
        <v>39970</v>
      </c>
      <c r="D749" s="54" t="s">
        <v>238</v>
      </c>
      <c r="E749" s="54">
        <v>435</v>
      </c>
    </row>
    <row r="750" spans="1:14" ht="14.25">
      <c r="A750" s="54">
        <f t="shared" si="17"/>
        <v>6</v>
      </c>
      <c r="B750" s="54" t="s">
        <v>237</v>
      </c>
      <c r="C750" s="53">
        <v>39970</v>
      </c>
      <c r="D750" s="54" t="s">
        <v>238</v>
      </c>
      <c r="E750" s="54">
        <v>515</v>
      </c>
    </row>
    <row r="751" spans="1:14" ht="14.25">
      <c r="A751" s="54">
        <f t="shared" si="17"/>
        <v>6</v>
      </c>
      <c r="B751" s="54" t="s">
        <v>237</v>
      </c>
      <c r="C751" s="53">
        <v>39971</v>
      </c>
      <c r="D751" s="54" t="s">
        <v>238</v>
      </c>
      <c r="E751" s="54">
        <v>14</v>
      </c>
      <c r="G751" s="80"/>
      <c r="H751" s="80"/>
      <c r="I751" s="80"/>
      <c r="J751" s="80"/>
      <c r="K751" s="80"/>
      <c r="L751" s="80"/>
      <c r="M751" s="80"/>
      <c r="N751" s="80"/>
    </row>
    <row r="752" spans="1:14" ht="14.25">
      <c r="A752" s="54">
        <f t="shared" si="17"/>
        <v>6</v>
      </c>
      <c r="B752" s="54" t="s">
        <v>237</v>
      </c>
      <c r="C752" s="53">
        <v>39971</v>
      </c>
      <c r="D752" s="54" t="s">
        <v>238</v>
      </c>
      <c r="E752" s="54">
        <v>232</v>
      </c>
      <c r="G752" s="80"/>
      <c r="H752" s="80"/>
      <c r="I752" s="80"/>
      <c r="J752" s="80"/>
      <c r="K752" s="80"/>
      <c r="L752" s="80"/>
      <c r="M752" s="80"/>
      <c r="N752" s="80"/>
    </row>
    <row r="753" spans="1:14" ht="14.25">
      <c r="A753" s="54">
        <f t="shared" si="17"/>
        <v>6</v>
      </c>
      <c r="B753" s="54" t="s">
        <v>237</v>
      </c>
      <c r="C753" s="53">
        <v>39971</v>
      </c>
      <c r="D753" s="54" t="s">
        <v>238</v>
      </c>
      <c r="E753" s="54">
        <v>82</v>
      </c>
      <c r="G753" s="80"/>
      <c r="H753" s="80"/>
      <c r="I753" s="80"/>
      <c r="J753" s="80"/>
      <c r="K753" s="80"/>
      <c r="L753" s="80"/>
      <c r="M753" s="80"/>
      <c r="N753" s="80"/>
    </row>
    <row r="754" spans="1:14" ht="14.25">
      <c r="A754" s="54">
        <f t="shared" si="17"/>
        <v>6</v>
      </c>
      <c r="B754" s="54" t="s">
        <v>239</v>
      </c>
      <c r="C754" s="53">
        <v>39972</v>
      </c>
      <c r="D754" s="54" t="s">
        <v>240</v>
      </c>
      <c r="E754" s="54">
        <v>72</v>
      </c>
      <c r="G754" s="80"/>
      <c r="H754" s="80"/>
      <c r="I754" s="80"/>
      <c r="J754" s="80"/>
      <c r="K754" s="80"/>
      <c r="L754" s="80"/>
      <c r="M754" s="80"/>
      <c r="N754" s="80"/>
    </row>
    <row r="755" spans="1:14" ht="14.25">
      <c r="A755" s="54">
        <f t="shared" si="17"/>
        <v>6</v>
      </c>
      <c r="B755" s="54" t="s">
        <v>239</v>
      </c>
      <c r="C755" s="53">
        <v>39972</v>
      </c>
      <c r="D755" s="54" t="s">
        <v>254</v>
      </c>
      <c r="E755" s="54">
        <v>154</v>
      </c>
      <c r="G755" s="80"/>
      <c r="H755" s="80"/>
      <c r="I755" s="80"/>
      <c r="J755" s="80"/>
      <c r="K755" s="80"/>
      <c r="L755" s="80"/>
      <c r="M755" s="80"/>
      <c r="N755" s="80"/>
    </row>
    <row r="756" spans="1:14" ht="14.25">
      <c r="A756" s="54">
        <f t="shared" si="17"/>
        <v>6</v>
      </c>
      <c r="B756" s="54" t="s">
        <v>239</v>
      </c>
      <c r="C756" s="53">
        <v>39972</v>
      </c>
      <c r="D756" s="54" t="s">
        <v>240</v>
      </c>
      <c r="E756" s="54">
        <v>300</v>
      </c>
      <c r="G756" s="80"/>
      <c r="H756" s="80"/>
      <c r="I756" s="80"/>
      <c r="J756" s="80"/>
      <c r="K756" s="80"/>
      <c r="L756" s="80"/>
      <c r="M756" s="80"/>
      <c r="N756" s="80"/>
    </row>
    <row r="757" spans="1:14" ht="14.25">
      <c r="A757" s="54">
        <f t="shared" si="17"/>
        <v>6</v>
      </c>
      <c r="B757" s="54" t="s">
        <v>239</v>
      </c>
      <c r="C757" s="53">
        <v>39972</v>
      </c>
      <c r="D757" s="54" t="s">
        <v>254</v>
      </c>
      <c r="E757" s="54">
        <v>164</v>
      </c>
    </row>
    <row r="758" spans="1:14" ht="14.25">
      <c r="A758" s="54">
        <f t="shared" si="17"/>
        <v>6</v>
      </c>
      <c r="B758" s="54" t="s">
        <v>239</v>
      </c>
      <c r="C758" s="53">
        <v>39972</v>
      </c>
      <c r="D758" s="54" t="s">
        <v>240</v>
      </c>
      <c r="E758" s="54">
        <v>224</v>
      </c>
    </row>
    <row r="759" spans="1:14" ht="14.25">
      <c r="A759" s="54">
        <f>MONTH(C759)</f>
        <v>6</v>
      </c>
      <c r="B759" s="54" t="s">
        <v>239</v>
      </c>
      <c r="C759" s="53">
        <v>39973</v>
      </c>
      <c r="D759" s="54" t="s">
        <v>240</v>
      </c>
      <c r="E759" s="54">
        <v>22</v>
      </c>
    </row>
    <row r="760" spans="1:14" ht="14.25">
      <c r="A760" s="54">
        <f>MONTH(C760)</f>
        <v>6</v>
      </c>
      <c r="B760" s="54" t="s">
        <v>245</v>
      </c>
      <c r="C760" s="53">
        <v>39973</v>
      </c>
      <c r="D760" s="54" t="s">
        <v>253</v>
      </c>
      <c r="E760" s="54">
        <v>900</v>
      </c>
    </row>
    <row r="761" spans="1:14" ht="14.25">
      <c r="A761" s="54">
        <f>MONTH(C761)</f>
        <v>6</v>
      </c>
      <c r="B761" s="54" t="s">
        <v>243</v>
      </c>
      <c r="C761" s="53">
        <v>39973</v>
      </c>
      <c r="D761" s="54" t="s">
        <v>244</v>
      </c>
      <c r="E761" s="54">
        <v>1023</v>
      </c>
    </row>
    <row r="762" spans="1:14" ht="14.25">
      <c r="A762" s="54">
        <f>MONTH(C762)</f>
        <v>6</v>
      </c>
      <c r="B762" s="54" t="s">
        <v>239</v>
      </c>
      <c r="C762" s="53">
        <v>39973</v>
      </c>
      <c r="D762" s="54" t="s">
        <v>254</v>
      </c>
      <c r="E762" s="54">
        <v>700</v>
      </c>
      <c r="G762" s="80"/>
      <c r="H762" s="80"/>
      <c r="I762" s="80"/>
      <c r="J762" s="80"/>
      <c r="K762" s="80"/>
      <c r="L762" s="80"/>
      <c r="M762" s="80"/>
      <c r="N762" s="80"/>
    </row>
    <row r="763" spans="1:14" ht="14.25">
      <c r="A763" s="54">
        <f t="shared" ref="A763:A772" si="18">MONTH(C763)</f>
        <v>6</v>
      </c>
      <c r="B763" s="54" t="s">
        <v>248</v>
      </c>
      <c r="C763" s="53">
        <v>39973</v>
      </c>
      <c r="D763" s="54" t="s">
        <v>248</v>
      </c>
      <c r="E763" s="54">
        <v>329</v>
      </c>
      <c r="G763" s="80"/>
      <c r="H763" s="80"/>
      <c r="I763" s="80"/>
      <c r="J763" s="80"/>
      <c r="K763" s="80"/>
      <c r="L763" s="80"/>
      <c r="M763" s="80"/>
      <c r="N763" s="80"/>
    </row>
    <row r="764" spans="1:14" ht="14.25">
      <c r="A764" s="54">
        <f t="shared" si="18"/>
        <v>6</v>
      </c>
      <c r="B764" s="54" t="s">
        <v>237</v>
      </c>
      <c r="C764" s="53">
        <v>39973</v>
      </c>
      <c r="D764" s="54" t="s">
        <v>238</v>
      </c>
      <c r="E764" s="54">
        <v>884</v>
      </c>
      <c r="G764" s="80"/>
      <c r="H764" s="80"/>
      <c r="I764" s="80"/>
      <c r="J764" s="80"/>
      <c r="K764" s="80"/>
      <c r="L764" s="80"/>
      <c r="M764" s="80"/>
      <c r="N764" s="80"/>
    </row>
    <row r="765" spans="1:14" ht="14.25">
      <c r="A765" s="54">
        <f t="shared" si="18"/>
        <v>6</v>
      </c>
      <c r="B765" s="54" t="s">
        <v>239</v>
      </c>
      <c r="C765" s="53">
        <v>39973</v>
      </c>
      <c r="D765" s="54" t="s">
        <v>240</v>
      </c>
      <c r="E765" s="54">
        <v>390</v>
      </c>
    </row>
    <row r="766" spans="1:14" ht="14.25">
      <c r="A766" s="54">
        <f t="shared" si="18"/>
        <v>6</v>
      </c>
      <c r="B766" s="54" t="s">
        <v>237</v>
      </c>
      <c r="C766" s="53">
        <v>39973</v>
      </c>
      <c r="D766" s="54" t="s">
        <v>238</v>
      </c>
      <c r="E766" s="54">
        <v>682</v>
      </c>
    </row>
    <row r="767" spans="1:14" s="80" customFormat="1" ht="14.25">
      <c r="A767" s="54">
        <f t="shared" si="18"/>
        <v>6</v>
      </c>
      <c r="B767" s="54" t="s">
        <v>243</v>
      </c>
      <c r="C767" s="53">
        <v>39973</v>
      </c>
      <c r="D767" s="54" t="s">
        <v>244</v>
      </c>
      <c r="E767" s="54">
        <v>263</v>
      </c>
      <c r="G767" s="55"/>
      <c r="H767" s="55"/>
      <c r="I767" s="55"/>
      <c r="J767" s="55"/>
      <c r="K767" s="55"/>
      <c r="L767" s="55"/>
      <c r="M767" s="55"/>
      <c r="N767" s="55"/>
    </row>
    <row r="768" spans="1:14" s="80" customFormat="1" ht="14.25">
      <c r="A768" s="54">
        <f t="shared" si="18"/>
        <v>6</v>
      </c>
      <c r="B768" s="54" t="s">
        <v>237</v>
      </c>
      <c r="C768" s="53">
        <v>39973</v>
      </c>
      <c r="D768" s="54" t="s">
        <v>238</v>
      </c>
      <c r="E768" s="54">
        <v>801</v>
      </c>
      <c r="G768" s="55"/>
      <c r="H768" s="55"/>
      <c r="I768" s="55"/>
      <c r="J768" s="55"/>
      <c r="K768" s="55"/>
      <c r="L768" s="55"/>
      <c r="M768" s="55"/>
      <c r="N768" s="55"/>
    </row>
    <row r="769" spans="1:14" s="80" customFormat="1" ht="14.25">
      <c r="A769" s="54">
        <f t="shared" si="18"/>
        <v>6</v>
      </c>
      <c r="B769" s="54" t="s">
        <v>241</v>
      </c>
      <c r="C769" s="53">
        <v>39973</v>
      </c>
      <c r="D769" s="54" t="s">
        <v>242</v>
      </c>
      <c r="E769" s="54">
        <v>61</v>
      </c>
      <c r="G769" s="55"/>
      <c r="H769" s="55"/>
      <c r="I769" s="55"/>
      <c r="J769" s="55"/>
      <c r="K769" s="55"/>
      <c r="L769" s="55"/>
      <c r="M769" s="55"/>
      <c r="N769" s="55"/>
    </row>
    <row r="770" spans="1:14" s="80" customFormat="1" ht="14.25">
      <c r="A770" s="54">
        <f t="shared" si="18"/>
        <v>6</v>
      </c>
      <c r="B770" s="54" t="s">
        <v>241</v>
      </c>
      <c r="C770" s="53">
        <v>39973</v>
      </c>
      <c r="D770" s="54" t="s">
        <v>242</v>
      </c>
      <c r="E770" s="54">
        <v>115</v>
      </c>
      <c r="G770" s="55"/>
      <c r="H770" s="55"/>
      <c r="I770" s="55"/>
      <c r="J770" s="55"/>
      <c r="K770" s="55"/>
      <c r="L770" s="55"/>
      <c r="M770" s="55"/>
      <c r="N770" s="55"/>
    </row>
    <row r="771" spans="1:14" s="80" customFormat="1" ht="14.25">
      <c r="A771" s="54">
        <f t="shared" si="18"/>
        <v>6</v>
      </c>
      <c r="B771" s="54" t="s">
        <v>237</v>
      </c>
      <c r="C771" s="53">
        <v>39973</v>
      </c>
      <c r="D771" s="54" t="s">
        <v>238</v>
      </c>
      <c r="E771" s="54">
        <v>85</v>
      </c>
      <c r="G771" s="55"/>
      <c r="H771" s="55"/>
      <c r="I771" s="55"/>
      <c r="J771" s="55"/>
      <c r="K771" s="55"/>
      <c r="L771" s="55"/>
      <c r="M771" s="55"/>
      <c r="N771" s="55"/>
    </row>
    <row r="772" spans="1:14" s="80" customFormat="1" ht="14.25">
      <c r="A772" s="54">
        <f t="shared" si="18"/>
        <v>6</v>
      </c>
      <c r="B772" s="54" t="s">
        <v>243</v>
      </c>
      <c r="C772" s="53">
        <v>39973</v>
      </c>
      <c r="D772" s="54" t="s">
        <v>244</v>
      </c>
      <c r="E772" s="54">
        <v>2115</v>
      </c>
      <c r="G772" s="55"/>
      <c r="H772" s="55"/>
      <c r="I772" s="55"/>
      <c r="J772" s="55"/>
      <c r="K772" s="55"/>
      <c r="L772" s="55"/>
      <c r="M772" s="55"/>
      <c r="N772" s="55"/>
    </row>
    <row r="773" spans="1:14" ht="14.25">
      <c r="A773" s="54">
        <f>MONTH(C773)</f>
        <v>6</v>
      </c>
      <c r="B773" s="54" t="s">
        <v>239</v>
      </c>
      <c r="C773" s="53">
        <v>39974</v>
      </c>
      <c r="D773" s="54" t="s">
        <v>254</v>
      </c>
      <c r="E773" s="54">
        <v>157</v>
      </c>
    </row>
    <row r="774" spans="1:14" ht="14.25">
      <c r="A774" s="54">
        <f t="shared" ref="A774:A828" si="19">MONTH(C774)</f>
        <v>6</v>
      </c>
      <c r="B774" s="54" t="s">
        <v>239</v>
      </c>
      <c r="C774" s="53">
        <v>39974</v>
      </c>
      <c r="D774" s="54" t="s">
        <v>240</v>
      </c>
      <c r="E774" s="54">
        <v>168</v>
      </c>
    </row>
    <row r="775" spans="1:14" ht="14.25">
      <c r="A775" s="54">
        <f>MONTH(C775)</f>
        <v>6</v>
      </c>
      <c r="B775" s="54" t="s">
        <v>239</v>
      </c>
      <c r="C775" s="53">
        <v>39974</v>
      </c>
      <c r="D775" s="54" t="s">
        <v>254</v>
      </c>
      <c r="E775" s="54">
        <v>177</v>
      </c>
    </row>
    <row r="776" spans="1:14" ht="14.25">
      <c r="A776" s="54">
        <f t="shared" si="19"/>
        <v>6</v>
      </c>
      <c r="B776" s="54" t="s">
        <v>239</v>
      </c>
      <c r="C776" s="53">
        <v>39975</v>
      </c>
      <c r="D776" s="54" t="s">
        <v>254</v>
      </c>
      <c r="E776" s="54">
        <v>112</v>
      </c>
    </row>
    <row r="777" spans="1:14" ht="14.25">
      <c r="A777" s="54">
        <f t="shared" si="19"/>
        <v>6</v>
      </c>
      <c r="B777" s="54" t="s">
        <v>239</v>
      </c>
      <c r="C777" s="53">
        <v>39975</v>
      </c>
      <c r="D777" s="54" t="s">
        <v>240</v>
      </c>
      <c r="E777" s="54">
        <v>100</v>
      </c>
    </row>
    <row r="778" spans="1:14" s="80" customFormat="1" ht="14.25">
      <c r="A778" s="54">
        <f t="shared" si="19"/>
        <v>6</v>
      </c>
      <c r="B778" s="54" t="s">
        <v>243</v>
      </c>
      <c r="C778" s="53">
        <v>39975</v>
      </c>
      <c r="D778" s="54" t="s">
        <v>244</v>
      </c>
      <c r="E778" s="54">
        <v>870</v>
      </c>
      <c r="G778" s="55"/>
      <c r="H778" s="55"/>
      <c r="I778" s="55"/>
      <c r="J778" s="55"/>
      <c r="K778" s="55"/>
      <c r="L778" s="55"/>
      <c r="M778" s="55"/>
      <c r="N778" s="55"/>
    </row>
    <row r="779" spans="1:14" s="80" customFormat="1" ht="14.25">
      <c r="A779" s="54">
        <f>MONTH(C779)</f>
        <v>6</v>
      </c>
      <c r="B779" s="54" t="s">
        <v>243</v>
      </c>
      <c r="C779" s="53">
        <v>39975</v>
      </c>
      <c r="D779" s="54" t="s">
        <v>244</v>
      </c>
      <c r="E779" s="54">
        <v>295</v>
      </c>
      <c r="G779" s="55"/>
      <c r="H779" s="55"/>
      <c r="I779" s="55"/>
      <c r="J779" s="55"/>
      <c r="K779" s="55"/>
      <c r="L779" s="55"/>
      <c r="M779" s="55"/>
      <c r="N779" s="55"/>
    </row>
    <row r="780" spans="1:14" s="80" customFormat="1" ht="14.25">
      <c r="A780" s="54">
        <f>MONTH(C780)</f>
        <v>6</v>
      </c>
      <c r="B780" s="54" t="s">
        <v>243</v>
      </c>
      <c r="C780" s="53">
        <v>39975</v>
      </c>
      <c r="D780" s="54" t="s">
        <v>244</v>
      </c>
      <c r="E780" s="54">
        <v>66</v>
      </c>
      <c r="G780" s="55"/>
      <c r="H780" s="55"/>
      <c r="I780" s="55"/>
      <c r="J780" s="55"/>
      <c r="K780" s="55"/>
      <c r="L780" s="55"/>
      <c r="M780" s="55"/>
      <c r="N780" s="55"/>
    </row>
    <row r="781" spans="1:14" ht="14.25">
      <c r="A781" s="54">
        <f>MONTH(C781)</f>
        <v>6</v>
      </c>
      <c r="B781" s="54" t="s">
        <v>239</v>
      </c>
      <c r="C781" s="53">
        <v>39975</v>
      </c>
      <c r="D781" s="54" t="s">
        <v>240</v>
      </c>
      <c r="E781" s="54">
        <v>440</v>
      </c>
    </row>
    <row r="782" spans="1:14" ht="14.25">
      <c r="A782" s="54">
        <f t="shared" si="19"/>
        <v>6</v>
      </c>
      <c r="B782" s="54" t="s">
        <v>241</v>
      </c>
      <c r="C782" s="53">
        <v>39977</v>
      </c>
      <c r="D782" s="54" t="s">
        <v>247</v>
      </c>
      <c r="E782" s="54">
        <v>506</v>
      </c>
    </row>
    <row r="783" spans="1:14" ht="14.25">
      <c r="A783" s="54">
        <f t="shared" si="19"/>
        <v>6</v>
      </c>
      <c r="B783" s="54" t="s">
        <v>239</v>
      </c>
      <c r="C783" s="53">
        <v>39975</v>
      </c>
      <c r="D783" s="54" t="s">
        <v>240</v>
      </c>
      <c r="E783" s="54">
        <v>100</v>
      </c>
    </row>
    <row r="784" spans="1:14" ht="14.25">
      <c r="A784" s="54">
        <f>MONTH(C784)</f>
        <v>6</v>
      </c>
      <c r="B784" s="54" t="s">
        <v>243</v>
      </c>
      <c r="C784" s="53">
        <v>39977</v>
      </c>
      <c r="D784" s="54" t="s">
        <v>251</v>
      </c>
      <c r="E784" s="54">
        <v>400</v>
      </c>
    </row>
    <row r="785" spans="1:14" ht="14.25">
      <c r="A785" s="54">
        <f t="shared" si="19"/>
        <v>6</v>
      </c>
      <c r="B785" s="54" t="s">
        <v>249</v>
      </c>
      <c r="C785" s="53">
        <v>39978</v>
      </c>
      <c r="D785" s="54" t="s">
        <v>249</v>
      </c>
      <c r="E785" s="54">
        <v>500</v>
      </c>
    </row>
    <row r="786" spans="1:14" ht="14.25">
      <c r="A786" s="54">
        <f t="shared" si="19"/>
        <v>6</v>
      </c>
      <c r="B786" s="54" t="s">
        <v>239</v>
      </c>
      <c r="C786" s="53">
        <v>39979</v>
      </c>
      <c r="D786" s="54" t="s">
        <v>254</v>
      </c>
      <c r="E786" s="54">
        <v>150</v>
      </c>
    </row>
    <row r="787" spans="1:14" ht="14.25">
      <c r="A787" s="54">
        <f t="shared" si="19"/>
        <v>6</v>
      </c>
      <c r="B787" s="54" t="s">
        <v>239</v>
      </c>
      <c r="C787" s="53">
        <v>39979</v>
      </c>
      <c r="D787" s="54" t="s">
        <v>254</v>
      </c>
      <c r="E787" s="54">
        <v>250</v>
      </c>
    </row>
    <row r="788" spans="1:14" ht="14.25">
      <c r="A788" s="54">
        <f t="shared" si="19"/>
        <v>6</v>
      </c>
      <c r="B788" s="54" t="s">
        <v>245</v>
      </c>
      <c r="C788" s="53">
        <v>39979</v>
      </c>
      <c r="D788" s="54" t="s">
        <v>246</v>
      </c>
      <c r="E788" s="54">
        <v>40</v>
      </c>
    </row>
    <row r="789" spans="1:14" ht="14.25">
      <c r="A789" s="54">
        <f t="shared" si="19"/>
        <v>6</v>
      </c>
      <c r="B789" s="54" t="s">
        <v>245</v>
      </c>
      <c r="C789" s="53">
        <v>39979</v>
      </c>
      <c r="D789" s="54" t="s">
        <v>246</v>
      </c>
      <c r="E789" s="54">
        <v>980</v>
      </c>
    </row>
    <row r="790" spans="1:14" ht="14.25">
      <c r="A790" s="54">
        <f t="shared" si="19"/>
        <v>6</v>
      </c>
      <c r="B790" s="54" t="s">
        <v>245</v>
      </c>
      <c r="C790" s="53">
        <v>39979</v>
      </c>
      <c r="D790" s="54" t="s">
        <v>246</v>
      </c>
      <c r="E790" s="54">
        <v>882</v>
      </c>
      <c r="G790" s="80"/>
      <c r="H790" s="80"/>
      <c r="I790" s="80"/>
      <c r="J790" s="80"/>
      <c r="K790" s="80"/>
      <c r="L790" s="80"/>
      <c r="M790" s="80"/>
      <c r="N790" s="80"/>
    </row>
    <row r="791" spans="1:14" ht="14.25">
      <c r="A791" s="54">
        <f t="shared" si="19"/>
        <v>6</v>
      </c>
      <c r="B791" s="54" t="s">
        <v>245</v>
      </c>
      <c r="C791" s="53">
        <v>39979</v>
      </c>
      <c r="D791" s="54" t="s">
        <v>250</v>
      </c>
      <c r="E791" s="54">
        <v>22500</v>
      </c>
    </row>
    <row r="792" spans="1:14" ht="14.25">
      <c r="A792" s="54">
        <f t="shared" si="19"/>
        <v>6</v>
      </c>
      <c r="B792" s="54" t="s">
        <v>239</v>
      </c>
      <c r="C792" s="53">
        <v>39980</v>
      </c>
      <c r="D792" s="54" t="s">
        <v>254</v>
      </c>
      <c r="E792" s="54">
        <v>150</v>
      </c>
    </row>
    <row r="793" spans="1:14" ht="14.25">
      <c r="A793" s="54">
        <f t="shared" si="19"/>
        <v>6</v>
      </c>
      <c r="B793" s="54" t="s">
        <v>239</v>
      </c>
      <c r="C793" s="53">
        <v>39980</v>
      </c>
      <c r="D793" s="54" t="s">
        <v>254</v>
      </c>
      <c r="E793" s="54">
        <v>150</v>
      </c>
    </row>
    <row r="794" spans="1:14" ht="14.25">
      <c r="A794" s="54">
        <f t="shared" si="19"/>
        <v>6</v>
      </c>
      <c r="B794" s="54" t="s">
        <v>241</v>
      </c>
      <c r="C794" s="53">
        <v>39980</v>
      </c>
      <c r="D794" s="54" t="s">
        <v>247</v>
      </c>
      <c r="E794" s="54">
        <v>2100</v>
      </c>
    </row>
    <row r="795" spans="1:14" ht="14.25">
      <c r="A795" s="54">
        <f t="shared" si="19"/>
        <v>6</v>
      </c>
      <c r="B795" s="54" t="s">
        <v>239</v>
      </c>
      <c r="C795" s="53">
        <v>39981</v>
      </c>
      <c r="D795" s="54" t="s">
        <v>254</v>
      </c>
      <c r="E795" s="54">
        <v>140</v>
      </c>
    </row>
    <row r="796" spans="1:14" ht="14.25">
      <c r="A796" s="54">
        <f t="shared" si="19"/>
        <v>6</v>
      </c>
      <c r="B796" s="54" t="s">
        <v>239</v>
      </c>
      <c r="C796" s="53">
        <v>39981</v>
      </c>
      <c r="D796" s="54" t="s">
        <v>254</v>
      </c>
      <c r="E796" s="54">
        <v>150</v>
      </c>
    </row>
    <row r="797" spans="1:14" ht="14.25">
      <c r="A797" s="54">
        <f t="shared" si="19"/>
        <v>6</v>
      </c>
      <c r="B797" s="54" t="s">
        <v>239</v>
      </c>
      <c r="C797" s="53">
        <v>39981</v>
      </c>
      <c r="D797" s="54" t="s">
        <v>240</v>
      </c>
      <c r="E797" s="54">
        <v>140</v>
      </c>
    </row>
    <row r="798" spans="1:14" ht="14.25">
      <c r="A798" s="54">
        <f t="shared" si="19"/>
        <v>6</v>
      </c>
      <c r="B798" s="54" t="s">
        <v>248</v>
      </c>
      <c r="C798" s="53">
        <v>39981</v>
      </c>
      <c r="D798" s="54" t="s">
        <v>248</v>
      </c>
      <c r="E798" s="54">
        <v>100</v>
      </c>
    </row>
    <row r="799" spans="1:14" ht="14.25">
      <c r="A799" s="54">
        <f t="shared" si="19"/>
        <v>6</v>
      </c>
      <c r="B799" s="54" t="s">
        <v>239</v>
      </c>
      <c r="C799" s="53">
        <v>39981</v>
      </c>
      <c r="D799" s="54" t="s">
        <v>254</v>
      </c>
      <c r="E799" s="54">
        <v>1500</v>
      </c>
    </row>
    <row r="800" spans="1:14" ht="14.25">
      <c r="A800" s="54">
        <f t="shared" si="19"/>
        <v>6</v>
      </c>
      <c r="B800" s="54" t="s">
        <v>239</v>
      </c>
      <c r="C800" s="53">
        <v>39982</v>
      </c>
      <c r="D800" s="54" t="s">
        <v>240</v>
      </c>
      <c r="E800" s="54">
        <v>65</v>
      </c>
    </row>
    <row r="801" spans="1:14" ht="14.25">
      <c r="A801" s="54">
        <f t="shared" si="19"/>
        <v>6</v>
      </c>
      <c r="B801" s="54" t="s">
        <v>243</v>
      </c>
      <c r="C801" s="53">
        <v>39982</v>
      </c>
      <c r="D801" s="54" t="s">
        <v>244</v>
      </c>
      <c r="E801" s="54">
        <v>50</v>
      </c>
    </row>
    <row r="802" spans="1:14" ht="14.25">
      <c r="A802" s="54">
        <f t="shared" si="19"/>
        <v>6</v>
      </c>
      <c r="B802" s="54" t="s">
        <v>239</v>
      </c>
      <c r="C802" s="53">
        <v>39982</v>
      </c>
      <c r="D802" s="54" t="s">
        <v>254</v>
      </c>
      <c r="E802" s="54">
        <v>343</v>
      </c>
    </row>
    <row r="803" spans="1:14" ht="14.25">
      <c r="A803" s="54">
        <f t="shared" si="19"/>
        <v>6</v>
      </c>
      <c r="B803" s="54" t="s">
        <v>239</v>
      </c>
      <c r="C803" s="53">
        <v>39982</v>
      </c>
      <c r="D803" s="54" t="s">
        <v>240</v>
      </c>
      <c r="E803" s="54">
        <v>143</v>
      </c>
    </row>
    <row r="804" spans="1:14" ht="14.25">
      <c r="A804" s="54">
        <f t="shared" si="19"/>
        <v>6</v>
      </c>
      <c r="B804" s="54" t="s">
        <v>239</v>
      </c>
      <c r="C804" s="53">
        <v>39982</v>
      </c>
      <c r="D804" s="54" t="s">
        <v>240</v>
      </c>
      <c r="E804" s="54">
        <v>77</v>
      </c>
    </row>
    <row r="805" spans="1:14" ht="14.25">
      <c r="A805" s="54">
        <f t="shared" si="19"/>
        <v>6</v>
      </c>
      <c r="B805" s="54" t="s">
        <v>239</v>
      </c>
      <c r="C805" s="53">
        <v>39982</v>
      </c>
      <c r="D805" s="54" t="s">
        <v>240</v>
      </c>
      <c r="E805" s="54">
        <v>26</v>
      </c>
    </row>
    <row r="806" spans="1:14" s="80" customFormat="1" ht="14.25">
      <c r="A806" s="54">
        <f t="shared" si="19"/>
        <v>6</v>
      </c>
      <c r="B806" s="54" t="s">
        <v>239</v>
      </c>
      <c r="C806" s="53">
        <v>39982</v>
      </c>
      <c r="D806" s="54" t="s">
        <v>240</v>
      </c>
      <c r="E806" s="54">
        <v>1800</v>
      </c>
      <c r="G806" s="55"/>
      <c r="H806" s="55"/>
      <c r="I806" s="55"/>
      <c r="J806" s="55"/>
      <c r="K806" s="55"/>
      <c r="L806" s="55"/>
      <c r="M806" s="55"/>
      <c r="N806" s="55"/>
    </row>
    <row r="807" spans="1:14" ht="14.25">
      <c r="A807" s="54">
        <f t="shared" si="19"/>
        <v>6</v>
      </c>
      <c r="B807" s="54" t="s">
        <v>239</v>
      </c>
      <c r="C807" s="53">
        <v>39983</v>
      </c>
      <c r="D807" s="54" t="s">
        <v>240</v>
      </c>
      <c r="E807" s="54">
        <v>12</v>
      </c>
    </row>
    <row r="808" spans="1:14" ht="14.25">
      <c r="A808" s="54">
        <f t="shared" si="19"/>
        <v>6</v>
      </c>
      <c r="B808" s="54" t="s">
        <v>243</v>
      </c>
      <c r="C808" s="53">
        <v>39983</v>
      </c>
      <c r="D808" s="54" t="s">
        <v>251</v>
      </c>
      <c r="E808" s="54">
        <v>490</v>
      </c>
    </row>
    <row r="809" spans="1:14" ht="14.25">
      <c r="A809" s="54">
        <f t="shared" si="19"/>
        <v>6</v>
      </c>
      <c r="B809" s="54" t="s">
        <v>237</v>
      </c>
      <c r="C809" s="53">
        <v>39984</v>
      </c>
      <c r="D809" s="54" t="s">
        <v>238</v>
      </c>
      <c r="E809" s="54">
        <v>4400</v>
      </c>
    </row>
    <row r="810" spans="1:14" ht="14.25">
      <c r="A810" s="54">
        <f t="shared" si="19"/>
        <v>6</v>
      </c>
      <c r="B810" s="54" t="s">
        <v>237</v>
      </c>
      <c r="C810" s="53">
        <v>39984</v>
      </c>
      <c r="D810" s="54" t="s">
        <v>238</v>
      </c>
      <c r="E810" s="54">
        <v>750</v>
      </c>
    </row>
    <row r="811" spans="1:14" ht="14.25">
      <c r="A811" s="54">
        <f t="shared" si="19"/>
        <v>6</v>
      </c>
      <c r="B811" s="54" t="s">
        <v>249</v>
      </c>
      <c r="C811" s="53">
        <v>39984</v>
      </c>
      <c r="D811" s="54" t="s">
        <v>249</v>
      </c>
      <c r="E811" s="54">
        <v>600</v>
      </c>
    </row>
    <row r="812" spans="1:14" ht="14.25">
      <c r="A812" s="54">
        <f t="shared" si="19"/>
        <v>6</v>
      </c>
      <c r="B812" s="54" t="s">
        <v>237</v>
      </c>
      <c r="C812" s="53">
        <v>39985</v>
      </c>
      <c r="D812" s="54" t="s">
        <v>238</v>
      </c>
      <c r="E812" s="54">
        <v>149</v>
      </c>
    </row>
    <row r="813" spans="1:14" ht="14.25">
      <c r="A813" s="54">
        <f t="shared" si="19"/>
        <v>6</v>
      </c>
      <c r="B813" s="54" t="s">
        <v>237</v>
      </c>
      <c r="C813" s="53">
        <v>39985</v>
      </c>
      <c r="D813" s="54" t="s">
        <v>238</v>
      </c>
      <c r="E813" s="54">
        <v>98</v>
      </c>
    </row>
    <row r="814" spans="1:14" ht="14.25">
      <c r="A814" s="54">
        <f t="shared" si="19"/>
        <v>6</v>
      </c>
      <c r="B814" s="54" t="s">
        <v>237</v>
      </c>
      <c r="C814" s="53">
        <v>39985</v>
      </c>
      <c r="D814" s="54" t="s">
        <v>238</v>
      </c>
      <c r="E814" s="54">
        <v>129</v>
      </c>
    </row>
    <row r="815" spans="1:14" ht="14.25">
      <c r="A815" s="54">
        <f t="shared" si="19"/>
        <v>6</v>
      </c>
      <c r="B815" s="54" t="s">
        <v>241</v>
      </c>
      <c r="C815" s="53">
        <v>39985</v>
      </c>
      <c r="D815" s="54" t="s">
        <v>247</v>
      </c>
      <c r="E815" s="54">
        <v>226</v>
      </c>
    </row>
    <row r="816" spans="1:14" ht="14.25">
      <c r="A816" s="54">
        <f t="shared" si="19"/>
        <v>6</v>
      </c>
      <c r="B816" s="54" t="s">
        <v>249</v>
      </c>
      <c r="C816" s="53">
        <v>39985</v>
      </c>
      <c r="D816" s="54" t="s">
        <v>249</v>
      </c>
      <c r="E816" s="54">
        <v>500</v>
      </c>
    </row>
    <row r="817" spans="1:5" ht="14.25">
      <c r="A817" s="54">
        <f t="shared" si="19"/>
        <v>6</v>
      </c>
      <c r="B817" s="54" t="s">
        <v>245</v>
      </c>
      <c r="C817" s="53">
        <v>39986</v>
      </c>
      <c r="D817" s="54" t="s">
        <v>246</v>
      </c>
      <c r="E817" s="54">
        <v>7400</v>
      </c>
    </row>
    <row r="818" spans="1:5" ht="14.25">
      <c r="A818" s="54">
        <f t="shared" si="19"/>
        <v>6</v>
      </c>
      <c r="B818" s="54" t="s">
        <v>245</v>
      </c>
      <c r="C818" s="53">
        <v>39986</v>
      </c>
      <c r="D818" s="54" t="s">
        <v>246</v>
      </c>
      <c r="E818" s="54">
        <v>22</v>
      </c>
    </row>
    <row r="819" spans="1:5" ht="14.25">
      <c r="A819" s="54">
        <f t="shared" si="19"/>
        <v>6</v>
      </c>
      <c r="B819" s="54" t="s">
        <v>239</v>
      </c>
      <c r="C819" s="53">
        <v>39986</v>
      </c>
      <c r="D819" s="54" t="s">
        <v>254</v>
      </c>
      <c r="E819" s="54">
        <v>120</v>
      </c>
    </row>
    <row r="820" spans="1:5" ht="14.25">
      <c r="A820" s="54">
        <f t="shared" si="19"/>
        <v>6</v>
      </c>
      <c r="B820" s="54" t="s">
        <v>239</v>
      </c>
      <c r="C820" s="53">
        <v>39986</v>
      </c>
      <c r="D820" s="54" t="s">
        <v>254</v>
      </c>
      <c r="E820" s="54">
        <v>152</v>
      </c>
    </row>
    <row r="821" spans="1:5" ht="14.25">
      <c r="A821" s="54">
        <f t="shared" si="19"/>
        <v>6</v>
      </c>
      <c r="B821" s="54" t="s">
        <v>239</v>
      </c>
      <c r="C821" s="53">
        <v>39987</v>
      </c>
      <c r="D821" s="54" t="s">
        <v>254</v>
      </c>
      <c r="E821" s="54">
        <v>142</v>
      </c>
    </row>
    <row r="822" spans="1:5" ht="14.25">
      <c r="A822" s="54">
        <f t="shared" si="19"/>
        <v>6</v>
      </c>
      <c r="B822" s="54" t="s">
        <v>239</v>
      </c>
      <c r="C822" s="53">
        <v>39987</v>
      </c>
      <c r="D822" s="54" t="s">
        <v>240</v>
      </c>
      <c r="E822" s="54">
        <v>45</v>
      </c>
    </row>
    <row r="823" spans="1:5" ht="14.25">
      <c r="A823" s="54">
        <f>MONTH(C823)</f>
        <v>6</v>
      </c>
      <c r="B823" s="54" t="s">
        <v>239</v>
      </c>
      <c r="C823" s="53">
        <v>39987</v>
      </c>
      <c r="D823" s="54" t="s">
        <v>240</v>
      </c>
      <c r="E823" s="54">
        <v>24</v>
      </c>
    </row>
    <row r="824" spans="1:5" ht="14.25">
      <c r="A824" s="54">
        <f>MONTH(C824)</f>
        <v>6</v>
      </c>
      <c r="B824" s="54" t="s">
        <v>239</v>
      </c>
      <c r="C824" s="53">
        <v>39987</v>
      </c>
      <c r="D824" s="54" t="s">
        <v>240</v>
      </c>
      <c r="E824" s="54">
        <v>120</v>
      </c>
    </row>
    <row r="825" spans="1:5" ht="14.25">
      <c r="A825" s="54">
        <f>MONTH(C825)</f>
        <v>6</v>
      </c>
      <c r="B825" s="54" t="s">
        <v>239</v>
      </c>
      <c r="C825" s="53">
        <v>39987</v>
      </c>
      <c r="D825" s="54" t="s">
        <v>254</v>
      </c>
      <c r="E825" s="54">
        <v>150</v>
      </c>
    </row>
    <row r="826" spans="1:5" ht="14.25">
      <c r="A826" s="54">
        <f>MONTH(C826)</f>
        <v>6</v>
      </c>
      <c r="B826" s="54" t="s">
        <v>243</v>
      </c>
      <c r="C826" s="53">
        <v>39987</v>
      </c>
      <c r="D826" s="54" t="s">
        <v>251</v>
      </c>
      <c r="E826" s="54">
        <v>400</v>
      </c>
    </row>
    <row r="827" spans="1:5" ht="14.25">
      <c r="A827" s="54">
        <f t="shared" si="19"/>
        <v>6</v>
      </c>
      <c r="B827" s="54" t="s">
        <v>243</v>
      </c>
      <c r="C827" s="53">
        <v>39988</v>
      </c>
      <c r="D827" s="54" t="s">
        <v>244</v>
      </c>
      <c r="E827" s="54">
        <v>180</v>
      </c>
    </row>
    <row r="828" spans="1:5" ht="14.25">
      <c r="A828" s="54">
        <f t="shared" si="19"/>
        <v>6</v>
      </c>
      <c r="B828" s="54" t="s">
        <v>239</v>
      </c>
      <c r="C828" s="53">
        <v>39988</v>
      </c>
      <c r="D828" s="54" t="s">
        <v>254</v>
      </c>
      <c r="E828" s="54">
        <v>122</v>
      </c>
    </row>
    <row r="829" spans="1:5" ht="14.25">
      <c r="A829" s="54">
        <f>MONTH(C829)</f>
        <v>6</v>
      </c>
      <c r="B829" s="54" t="s">
        <v>239</v>
      </c>
      <c r="C829" s="53">
        <v>39988</v>
      </c>
      <c r="D829" s="54" t="s">
        <v>240</v>
      </c>
      <c r="E829" s="54">
        <v>10</v>
      </c>
    </row>
    <row r="830" spans="1:5" ht="14.25">
      <c r="A830" s="54">
        <f>MONTH(C830)</f>
        <v>6</v>
      </c>
      <c r="B830" s="54" t="s">
        <v>239</v>
      </c>
      <c r="C830" s="53">
        <v>39988</v>
      </c>
      <c r="D830" s="54" t="s">
        <v>254</v>
      </c>
      <c r="E830" s="54">
        <v>200</v>
      </c>
    </row>
    <row r="831" spans="1:5" ht="14.25">
      <c r="A831" s="54">
        <f>MONTH(C831)</f>
        <v>6</v>
      </c>
      <c r="B831" s="54" t="s">
        <v>243</v>
      </c>
      <c r="C831" s="53">
        <v>39989</v>
      </c>
      <c r="D831" s="54" t="s">
        <v>251</v>
      </c>
      <c r="E831" s="54">
        <v>696</v>
      </c>
    </row>
    <row r="832" spans="1:5" ht="14.25">
      <c r="A832" s="54">
        <f t="shared" ref="A832:A895" si="20">MONTH(C832)</f>
        <v>6</v>
      </c>
      <c r="B832" s="54" t="s">
        <v>239</v>
      </c>
      <c r="C832" s="53">
        <v>39989</v>
      </c>
      <c r="D832" s="54" t="s">
        <v>254</v>
      </c>
      <c r="E832" s="54">
        <v>125</v>
      </c>
    </row>
    <row r="833" spans="1:5" ht="14.25">
      <c r="A833" s="54">
        <f t="shared" si="20"/>
        <v>6</v>
      </c>
      <c r="B833" s="54" t="s">
        <v>245</v>
      </c>
      <c r="C833" s="53">
        <v>39989</v>
      </c>
      <c r="D833" s="54" t="s">
        <v>246</v>
      </c>
      <c r="E833" s="54">
        <v>50</v>
      </c>
    </row>
    <row r="834" spans="1:5" ht="14.25">
      <c r="A834" s="54">
        <f t="shared" si="20"/>
        <v>6</v>
      </c>
      <c r="B834" s="54" t="s">
        <v>241</v>
      </c>
      <c r="C834" s="53">
        <v>39989</v>
      </c>
      <c r="D834" s="54" t="s">
        <v>259</v>
      </c>
      <c r="E834" s="54">
        <v>3000</v>
      </c>
    </row>
    <row r="835" spans="1:5" ht="14.25">
      <c r="A835" s="54">
        <f t="shared" si="20"/>
        <v>6</v>
      </c>
      <c r="B835" s="54" t="s">
        <v>241</v>
      </c>
      <c r="C835" s="53">
        <v>39989</v>
      </c>
      <c r="D835" s="54" t="s">
        <v>247</v>
      </c>
      <c r="E835" s="54">
        <v>45</v>
      </c>
    </row>
    <row r="836" spans="1:5" ht="14.25">
      <c r="A836" s="54">
        <f>MONTH(C836)</f>
        <v>6</v>
      </c>
      <c r="B836" s="54" t="s">
        <v>239</v>
      </c>
      <c r="C836" s="53">
        <v>39989</v>
      </c>
      <c r="D836" s="54" t="s">
        <v>254</v>
      </c>
      <c r="E836" s="54">
        <v>134</v>
      </c>
    </row>
    <row r="837" spans="1:5" ht="14.25">
      <c r="A837" s="54">
        <f>MONTH(C837)</f>
        <v>6</v>
      </c>
      <c r="B837" s="54" t="s">
        <v>241</v>
      </c>
      <c r="C837" s="53">
        <v>39990</v>
      </c>
      <c r="D837" s="54" t="s">
        <v>259</v>
      </c>
      <c r="E837" s="54">
        <v>3500</v>
      </c>
    </row>
    <row r="838" spans="1:5" ht="14.25">
      <c r="A838" s="54">
        <f t="shared" si="20"/>
        <v>6</v>
      </c>
      <c r="B838" s="54" t="s">
        <v>239</v>
      </c>
      <c r="C838" s="53">
        <v>39990</v>
      </c>
      <c r="D838" s="54" t="s">
        <v>254</v>
      </c>
      <c r="E838" s="54">
        <v>118</v>
      </c>
    </row>
    <row r="839" spans="1:5" ht="14.25">
      <c r="A839" s="54">
        <f t="shared" si="20"/>
        <v>6</v>
      </c>
      <c r="B839" s="54" t="s">
        <v>239</v>
      </c>
      <c r="C839" s="53">
        <v>39991</v>
      </c>
      <c r="D839" s="54" t="s">
        <v>240</v>
      </c>
      <c r="E839" s="54">
        <v>222</v>
      </c>
    </row>
    <row r="840" spans="1:5" ht="14.25">
      <c r="A840" s="54">
        <f t="shared" si="20"/>
        <v>6</v>
      </c>
      <c r="B840" s="54" t="s">
        <v>239</v>
      </c>
      <c r="C840" s="53">
        <v>39991</v>
      </c>
      <c r="D840" s="54" t="s">
        <v>240</v>
      </c>
      <c r="E840" s="54">
        <v>205</v>
      </c>
    </row>
    <row r="841" spans="1:5" ht="14.25">
      <c r="A841" s="54">
        <f t="shared" si="20"/>
        <v>6</v>
      </c>
      <c r="B841" s="54" t="s">
        <v>249</v>
      </c>
      <c r="C841" s="53">
        <v>39992</v>
      </c>
      <c r="D841" s="54" t="s">
        <v>249</v>
      </c>
      <c r="E841" s="54">
        <v>500</v>
      </c>
    </row>
    <row r="842" spans="1:5" ht="14.25">
      <c r="A842" s="54">
        <f t="shared" si="20"/>
        <v>6</v>
      </c>
      <c r="B842" s="54" t="s">
        <v>249</v>
      </c>
      <c r="C842" s="53">
        <v>39992</v>
      </c>
      <c r="D842" s="54" t="s">
        <v>249</v>
      </c>
      <c r="E842" s="54">
        <v>300</v>
      </c>
    </row>
    <row r="843" spans="1:5" ht="14.25">
      <c r="A843" s="54">
        <f t="shared" si="20"/>
        <v>6</v>
      </c>
      <c r="B843" s="54" t="s">
        <v>239</v>
      </c>
      <c r="C843" s="53">
        <v>39993</v>
      </c>
      <c r="D843" s="54" t="s">
        <v>254</v>
      </c>
      <c r="E843" s="54">
        <v>178</v>
      </c>
    </row>
    <row r="844" spans="1:5" ht="14.25">
      <c r="A844" s="54">
        <f t="shared" si="20"/>
        <v>6</v>
      </c>
      <c r="B844" s="54" t="s">
        <v>239</v>
      </c>
      <c r="C844" s="53">
        <v>39993</v>
      </c>
      <c r="D844" s="54" t="s">
        <v>254</v>
      </c>
      <c r="E844" s="54">
        <v>130</v>
      </c>
    </row>
    <row r="845" spans="1:5" ht="14.25">
      <c r="A845" s="54">
        <f t="shared" si="20"/>
        <v>6</v>
      </c>
      <c r="B845" s="54" t="s">
        <v>239</v>
      </c>
      <c r="C845" s="53">
        <v>39993</v>
      </c>
      <c r="D845" s="54" t="s">
        <v>240</v>
      </c>
      <c r="E845" s="54">
        <v>240</v>
      </c>
    </row>
    <row r="846" spans="1:5" ht="14.25">
      <c r="A846" s="54">
        <f t="shared" si="20"/>
        <v>6</v>
      </c>
      <c r="B846" s="54" t="s">
        <v>239</v>
      </c>
      <c r="C846" s="53">
        <v>39994</v>
      </c>
      <c r="D846" s="54" t="s">
        <v>254</v>
      </c>
      <c r="E846" s="54">
        <v>130</v>
      </c>
    </row>
    <row r="847" spans="1:5" ht="14.25">
      <c r="A847" s="54">
        <f t="shared" si="20"/>
        <v>6</v>
      </c>
      <c r="B847" s="54" t="s">
        <v>239</v>
      </c>
      <c r="C847" s="53">
        <v>39994</v>
      </c>
      <c r="D847" s="54" t="s">
        <v>254</v>
      </c>
      <c r="E847" s="54">
        <v>130</v>
      </c>
    </row>
    <row r="848" spans="1:5" ht="14.25">
      <c r="A848" s="54">
        <f t="shared" si="20"/>
        <v>6</v>
      </c>
      <c r="B848" s="54" t="s">
        <v>239</v>
      </c>
      <c r="C848" s="53">
        <v>39994</v>
      </c>
      <c r="D848" s="54" t="s">
        <v>240</v>
      </c>
      <c r="E848" s="54">
        <v>130</v>
      </c>
    </row>
    <row r="849" spans="1:5" ht="14.25">
      <c r="A849" s="54">
        <f t="shared" si="20"/>
        <v>6</v>
      </c>
      <c r="B849" s="54" t="s">
        <v>245</v>
      </c>
      <c r="C849" s="53">
        <v>39994</v>
      </c>
      <c r="D849" s="54" t="s">
        <v>246</v>
      </c>
      <c r="E849" s="54">
        <v>255</v>
      </c>
    </row>
    <row r="850" spans="1:5" ht="14.25">
      <c r="A850" s="54">
        <f t="shared" si="20"/>
        <v>6</v>
      </c>
      <c r="B850" s="54" t="s">
        <v>245</v>
      </c>
      <c r="C850" s="53">
        <v>39994</v>
      </c>
      <c r="D850" s="54" t="s">
        <v>246</v>
      </c>
      <c r="E850" s="54">
        <v>25</v>
      </c>
    </row>
    <row r="851" spans="1:5" ht="14.25">
      <c r="A851" s="54">
        <f t="shared" si="20"/>
        <v>6</v>
      </c>
      <c r="B851" s="54" t="s">
        <v>243</v>
      </c>
      <c r="C851" s="53">
        <v>39994</v>
      </c>
      <c r="D851" s="54" t="s">
        <v>244</v>
      </c>
      <c r="E851" s="54">
        <v>200</v>
      </c>
    </row>
    <row r="852" spans="1:5" ht="14.25">
      <c r="A852" s="54">
        <f t="shared" si="20"/>
        <v>7</v>
      </c>
      <c r="B852" s="54" t="s">
        <v>245</v>
      </c>
      <c r="C852" s="53">
        <v>39995</v>
      </c>
      <c r="D852" s="54" t="s">
        <v>246</v>
      </c>
      <c r="E852" s="54">
        <v>255</v>
      </c>
    </row>
    <row r="853" spans="1:5" ht="14.25">
      <c r="A853" s="54">
        <f t="shared" si="20"/>
        <v>7</v>
      </c>
      <c r="B853" s="54" t="s">
        <v>239</v>
      </c>
      <c r="C853" s="53">
        <v>39995</v>
      </c>
      <c r="D853" s="54" t="s">
        <v>254</v>
      </c>
      <c r="E853" s="54">
        <v>140</v>
      </c>
    </row>
    <row r="854" spans="1:5" ht="14.25">
      <c r="A854" s="54">
        <f t="shared" si="20"/>
        <v>7</v>
      </c>
      <c r="B854" s="54" t="s">
        <v>239</v>
      </c>
      <c r="C854" s="53">
        <v>39995</v>
      </c>
      <c r="D854" s="54" t="s">
        <v>254</v>
      </c>
      <c r="E854" s="54">
        <v>150</v>
      </c>
    </row>
    <row r="855" spans="1:5" ht="14.25">
      <c r="A855" s="54">
        <f t="shared" si="20"/>
        <v>7</v>
      </c>
      <c r="B855" s="54" t="s">
        <v>239</v>
      </c>
      <c r="C855" s="53">
        <v>39995</v>
      </c>
      <c r="D855" s="54" t="s">
        <v>240</v>
      </c>
      <c r="E855" s="54">
        <v>285</v>
      </c>
    </row>
    <row r="856" spans="1:5" ht="14.25">
      <c r="A856" s="54">
        <f t="shared" si="20"/>
        <v>7</v>
      </c>
      <c r="B856" s="54" t="s">
        <v>239</v>
      </c>
      <c r="C856" s="53">
        <v>39995</v>
      </c>
      <c r="D856" s="54" t="s">
        <v>240</v>
      </c>
      <c r="E856" s="54">
        <v>83</v>
      </c>
    </row>
    <row r="857" spans="1:5" ht="14.25">
      <c r="A857" s="54">
        <f t="shared" si="20"/>
        <v>7</v>
      </c>
      <c r="B857" s="54" t="s">
        <v>239</v>
      </c>
      <c r="C857" s="53">
        <v>39995</v>
      </c>
      <c r="D857" s="54" t="s">
        <v>240</v>
      </c>
      <c r="E857" s="54">
        <v>300</v>
      </c>
    </row>
    <row r="858" spans="1:5" ht="14.25">
      <c r="A858" s="54">
        <f t="shared" si="20"/>
        <v>7</v>
      </c>
      <c r="B858" s="54" t="s">
        <v>239</v>
      </c>
      <c r="C858" s="53">
        <v>39995</v>
      </c>
      <c r="D858" s="54" t="s">
        <v>240</v>
      </c>
      <c r="E858" s="54">
        <v>78</v>
      </c>
    </row>
    <row r="859" spans="1:5" ht="14.25">
      <c r="A859" s="54">
        <f t="shared" si="20"/>
        <v>7</v>
      </c>
      <c r="B859" s="54" t="s">
        <v>239</v>
      </c>
      <c r="C859" s="53">
        <v>39995</v>
      </c>
      <c r="D859" s="54" t="s">
        <v>240</v>
      </c>
      <c r="E859" s="54">
        <v>128</v>
      </c>
    </row>
    <row r="860" spans="1:5" ht="14.25">
      <c r="A860" s="54">
        <f t="shared" si="20"/>
        <v>7</v>
      </c>
      <c r="B860" s="54" t="s">
        <v>239</v>
      </c>
      <c r="C860" s="53">
        <v>39995</v>
      </c>
      <c r="D860" s="54" t="s">
        <v>240</v>
      </c>
      <c r="E860" s="54">
        <v>166</v>
      </c>
    </row>
    <row r="861" spans="1:5" ht="14.25">
      <c r="A861" s="54">
        <f t="shared" si="20"/>
        <v>7</v>
      </c>
      <c r="B861" s="54" t="s">
        <v>239</v>
      </c>
      <c r="C861" s="53">
        <v>39995</v>
      </c>
      <c r="D861" s="54" t="s">
        <v>240</v>
      </c>
      <c r="E861" s="54">
        <v>148</v>
      </c>
    </row>
    <row r="862" spans="1:5" ht="14.25">
      <c r="A862" s="54">
        <f t="shared" si="20"/>
        <v>7</v>
      </c>
      <c r="B862" s="54" t="s">
        <v>239</v>
      </c>
      <c r="C862" s="53">
        <v>39995</v>
      </c>
      <c r="D862" s="54" t="s">
        <v>240</v>
      </c>
      <c r="E862" s="54">
        <v>36</v>
      </c>
    </row>
    <row r="863" spans="1:5" ht="14.25">
      <c r="A863" s="54">
        <f t="shared" si="20"/>
        <v>7</v>
      </c>
      <c r="B863" s="54" t="s">
        <v>237</v>
      </c>
      <c r="C863" s="53">
        <v>39995</v>
      </c>
      <c r="D863" s="54" t="s">
        <v>238</v>
      </c>
      <c r="E863" s="54">
        <v>188</v>
      </c>
    </row>
    <row r="864" spans="1:5" ht="14.25">
      <c r="A864" s="54">
        <f t="shared" si="20"/>
        <v>7</v>
      </c>
      <c r="B864" s="54" t="s">
        <v>239</v>
      </c>
      <c r="C864" s="53">
        <v>39995</v>
      </c>
      <c r="D864" s="54" t="s">
        <v>240</v>
      </c>
      <c r="E864" s="54">
        <v>208</v>
      </c>
    </row>
    <row r="865" spans="1:5" ht="14.25">
      <c r="A865" s="54">
        <f t="shared" si="20"/>
        <v>7</v>
      </c>
      <c r="B865" s="54" t="s">
        <v>239</v>
      </c>
      <c r="C865" s="53">
        <v>39995</v>
      </c>
      <c r="D865" s="54" t="s">
        <v>240</v>
      </c>
      <c r="E865" s="54">
        <v>137</v>
      </c>
    </row>
    <row r="866" spans="1:5" ht="14.25">
      <c r="A866" s="54">
        <f t="shared" si="20"/>
        <v>7</v>
      </c>
      <c r="B866" s="54" t="s">
        <v>239</v>
      </c>
      <c r="C866" s="53">
        <v>39995</v>
      </c>
      <c r="D866" s="54" t="s">
        <v>240</v>
      </c>
      <c r="E866" s="54">
        <v>120</v>
      </c>
    </row>
    <row r="867" spans="1:5" ht="14.25">
      <c r="A867" s="54">
        <f t="shared" si="20"/>
        <v>7</v>
      </c>
      <c r="B867" s="54" t="s">
        <v>239</v>
      </c>
      <c r="C867" s="53">
        <v>39995</v>
      </c>
      <c r="D867" s="54" t="s">
        <v>240</v>
      </c>
      <c r="E867" s="54">
        <v>62</v>
      </c>
    </row>
    <row r="868" spans="1:5" ht="14.25">
      <c r="A868" s="54">
        <f t="shared" si="20"/>
        <v>7</v>
      </c>
      <c r="B868" s="54" t="s">
        <v>243</v>
      </c>
      <c r="C868" s="53">
        <v>39995</v>
      </c>
      <c r="D868" s="54" t="s">
        <v>251</v>
      </c>
      <c r="E868" s="54">
        <v>191</v>
      </c>
    </row>
    <row r="869" spans="1:5" ht="14.25">
      <c r="A869" s="54">
        <f t="shared" si="20"/>
        <v>7</v>
      </c>
      <c r="B869" s="54" t="s">
        <v>239</v>
      </c>
      <c r="C869" s="53">
        <v>39996</v>
      </c>
      <c r="D869" s="54" t="s">
        <v>254</v>
      </c>
      <c r="E869" s="54">
        <v>115</v>
      </c>
    </row>
    <row r="870" spans="1:5" ht="14.25">
      <c r="A870" s="54">
        <f t="shared" si="20"/>
        <v>7</v>
      </c>
      <c r="B870" s="54" t="s">
        <v>239</v>
      </c>
      <c r="C870" s="53">
        <v>39996</v>
      </c>
      <c r="D870" s="54" t="s">
        <v>254</v>
      </c>
      <c r="E870" s="54">
        <v>150</v>
      </c>
    </row>
    <row r="871" spans="1:5" ht="14.25">
      <c r="A871" s="54">
        <f t="shared" si="20"/>
        <v>7</v>
      </c>
      <c r="B871" s="54" t="s">
        <v>239</v>
      </c>
      <c r="C871" s="53">
        <v>39997</v>
      </c>
      <c r="D871" s="54" t="s">
        <v>254</v>
      </c>
      <c r="E871" s="54">
        <v>150</v>
      </c>
    </row>
    <row r="872" spans="1:5" ht="14.25">
      <c r="A872" s="54">
        <f t="shared" si="20"/>
        <v>7</v>
      </c>
      <c r="B872" s="54" t="s">
        <v>249</v>
      </c>
      <c r="C872" s="53">
        <v>39998</v>
      </c>
      <c r="D872" s="54" t="s">
        <v>249</v>
      </c>
      <c r="E872" s="54">
        <v>300</v>
      </c>
    </row>
    <row r="873" spans="1:5" ht="14.25">
      <c r="A873" s="54">
        <f t="shared" si="20"/>
        <v>7</v>
      </c>
      <c r="B873" s="54" t="s">
        <v>243</v>
      </c>
      <c r="C873" s="53">
        <v>39998</v>
      </c>
      <c r="D873" s="54" t="s">
        <v>251</v>
      </c>
      <c r="E873" s="54">
        <v>700</v>
      </c>
    </row>
    <row r="874" spans="1:5" ht="14.25">
      <c r="A874" s="54">
        <f t="shared" si="20"/>
        <v>7</v>
      </c>
      <c r="B874" s="54" t="s">
        <v>249</v>
      </c>
      <c r="C874" s="53">
        <v>39999</v>
      </c>
      <c r="D874" s="54" t="s">
        <v>249</v>
      </c>
      <c r="E874" s="54">
        <v>500</v>
      </c>
    </row>
    <row r="875" spans="1:5" ht="14.25">
      <c r="A875" s="54">
        <f t="shared" si="20"/>
        <v>7</v>
      </c>
      <c r="B875" s="54" t="s">
        <v>249</v>
      </c>
      <c r="C875" s="53">
        <v>39999</v>
      </c>
      <c r="D875" s="54" t="s">
        <v>249</v>
      </c>
      <c r="E875" s="54">
        <v>1600</v>
      </c>
    </row>
    <row r="876" spans="1:5" ht="14.25">
      <c r="A876" s="54">
        <f>MONTH(C876)</f>
        <v>7</v>
      </c>
      <c r="B876" s="54" t="s">
        <v>243</v>
      </c>
      <c r="C876" s="53">
        <v>39999</v>
      </c>
      <c r="D876" s="54" t="s">
        <v>251</v>
      </c>
      <c r="E876" s="54">
        <v>2000</v>
      </c>
    </row>
    <row r="877" spans="1:5" ht="14.25">
      <c r="A877" s="54">
        <f t="shared" si="20"/>
        <v>7</v>
      </c>
      <c r="B877" s="54" t="s">
        <v>239</v>
      </c>
      <c r="C877" s="53">
        <v>39999</v>
      </c>
      <c r="D877" s="54" t="s">
        <v>240</v>
      </c>
      <c r="E877" s="54">
        <v>56</v>
      </c>
    </row>
    <row r="878" spans="1:5" ht="14.25">
      <c r="A878" s="54">
        <f t="shared" si="20"/>
        <v>7</v>
      </c>
      <c r="B878" s="54" t="s">
        <v>239</v>
      </c>
      <c r="C878" s="53">
        <v>39999</v>
      </c>
      <c r="D878" s="54" t="s">
        <v>240</v>
      </c>
      <c r="E878" s="54">
        <v>174</v>
      </c>
    </row>
    <row r="879" spans="1:5" ht="14.25">
      <c r="A879" s="54">
        <f t="shared" si="20"/>
        <v>7</v>
      </c>
      <c r="B879" s="54" t="s">
        <v>239</v>
      </c>
      <c r="C879" s="53">
        <v>39999</v>
      </c>
      <c r="D879" s="54" t="s">
        <v>240</v>
      </c>
      <c r="E879" s="54">
        <v>49</v>
      </c>
    </row>
    <row r="880" spans="1:5" ht="14.25">
      <c r="A880" s="54">
        <f t="shared" si="20"/>
        <v>7</v>
      </c>
      <c r="B880" s="54" t="s">
        <v>239</v>
      </c>
      <c r="C880" s="53">
        <v>39999</v>
      </c>
      <c r="D880" s="54" t="s">
        <v>240</v>
      </c>
      <c r="E880" s="54">
        <v>60</v>
      </c>
    </row>
    <row r="881" spans="1:5" ht="14.25">
      <c r="A881" s="54">
        <f t="shared" si="20"/>
        <v>7</v>
      </c>
      <c r="B881" s="54" t="s">
        <v>239</v>
      </c>
      <c r="C881" s="53">
        <v>40000</v>
      </c>
      <c r="D881" s="54" t="s">
        <v>254</v>
      </c>
      <c r="E881" s="54">
        <v>290</v>
      </c>
    </row>
    <row r="882" spans="1:5" ht="14.25">
      <c r="A882" s="54">
        <f>MONTH(C882)</f>
        <v>7</v>
      </c>
      <c r="B882" s="54" t="s">
        <v>239</v>
      </c>
      <c r="C882" s="53">
        <v>40000</v>
      </c>
      <c r="D882" s="54" t="s">
        <v>254</v>
      </c>
      <c r="E882" s="54">
        <v>150</v>
      </c>
    </row>
    <row r="883" spans="1:5" ht="14.25">
      <c r="A883" s="54">
        <f>MONTH(C883)</f>
        <v>7</v>
      </c>
      <c r="B883" s="54" t="s">
        <v>241</v>
      </c>
      <c r="C883" s="53">
        <v>40000</v>
      </c>
      <c r="D883" s="54" t="s">
        <v>259</v>
      </c>
      <c r="E883" s="54">
        <v>2700</v>
      </c>
    </row>
    <row r="884" spans="1:5" ht="14.25">
      <c r="A884" s="54">
        <f>MONTH(C884)</f>
        <v>7</v>
      </c>
      <c r="B884" s="54" t="s">
        <v>243</v>
      </c>
      <c r="C884" s="53">
        <v>40000</v>
      </c>
      <c r="D884" s="54" t="s">
        <v>244</v>
      </c>
      <c r="E884" s="54">
        <f>930+350-215*5</f>
        <v>205</v>
      </c>
    </row>
    <row r="885" spans="1:5" ht="14.25">
      <c r="A885" s="54">
        <f t="shared" si="20"/>
        <v>7</v>
      </c>
      <c r="B885" s="54" t="s">
        <v>239</v>
      </c>
      <c r="C885" s="53">
        <v>40001</v>
      </c>
      <c r="D885" s="54" t="s">
        <v>254</v>
      </c>
      <c r="E885" s="54">
        <v>170</v>
      </c>
    </row>
    <row r="886" spans="1:5" ht="14.25">
      <c r="A886" s="54">
        <f>MONTH(C886)</f>
        <v>7</v>
      </c>
      <c r="B886" s="54" t="s">
        <v>239</v>
      </c>
      <c r="C886" s="53">
        <v>40001</v>
      </c>
      <c r="D886" s="54" t="s">
        <v>254</v>
      </c>
      <c r="E886" s="54">
        <v>150</v>
      </c>
    </row>
    <row r="887" spans="1:5" ht="14.25">
      <c r="A887" s="54">
        <f t="shared" si="20"/>
        <v>7</v>
      </c>
      <c r="B887" s="54" t="s">
        <v>245</v>
      </c>
      <c r="C887" s="53">
        <v>40001</v>
      </c>
      <c r="D887" s="54" t="s">
        <v>246</v>
      </c>
      <c r="E887" s="54">
        <v>50</v>
      </c>
    </row>
    <row r="888" spans="1:5" ht="14.25">
      <c r="A888" s="54">
        <f t="shared" si="20"/>
        <v>7</v>
      </c>
      <c r="B888" s="54" t="s">
        <v>241</v>
      </c>
      <c r="C888" s="53">
        <v>40001</v>
      </c>
      <c r="D888" s="54" t="s">
        <v>259</v>
      </c>
      <c r="E888" s="54">
        <v>700</v>
      </c>
    </row>
    <row r="889" spans="1:5" ht="14.25">
      <c r="A889" s="54">
        <f t="shared" si="20"/>
        <v>7</v>
      </c>
      <c r="B889" s="54" t="s">
        <v>239</v>
      </c>
      <c r="C889" s="53">
        <v>40001</v>
      </c>
      <c r="D889" s="54" t="s">
        <v>240</v>
      </c>
      <c r="E889" s="54">
        <v>20</v>
      </c>
    </row>
    <row r="890" spans="1:5" ht="14.25">
      <c r="A890" s="54">
        <f t="shared" si="20"/>
        <v>7</v>
      </c>
      <c r="B890" s="54" t="s">
        <v>245</v>
      </c>
      <c r="C890" s="53">
        <v>40001</v>
      </c>
      <c r="D890" s="54" t="s">
        <v>253</v>
      </c>
      <c r="E890" s="54">
        <v>100</v>
      </c>
    </row>
    <row r="891" spans="1:5" ht="14.25">
      <c r="A891" s="54">
        <f t="shared" si="20"/>
        <v>7</v>
      </c>
      <c r="B891" s="54" t="s">
        <v>239</v>
      </c>
      <c r="C891" s="53">
        <v>40002</v>
      </c>
      <c r="D891" s="54" t="s">
        <v>254</v>
      </c>
      <c r="E891" s="54">
        <v>120</v>
      </c>
    </row>
    <row r="892" spans="1:5" ht="14.25">
      <c r="A892" s="54">
        <f t="shared" si="20"/>
        <v>7</v>
      </c>
      <c r="B892" s="54" t="s">
        <v>239</v>
      </c>
      <c r="C892" s="53">
        <v>40002</v>
      </c>
      <c r="D892" s="54" t="s">
        <v>254</v>
      </c>
      <c r="E892" s="54">
        <v>155</v>
      </c>
    </row>
    <row r="893" spans="1:5" ht="14.25">
      <c r="A893" s="54">
        <f>MONTH(C893)</f>
        <v>7</v>
      </c>
      <c r="B893" s="54" t="s">
        <v>245</v>
      </c>
      <c r="C893" s="53">
        <v>40002</v>
      </c>
      <c r="D893" s="54" t="s">
        <v>250</v>
      </c>
      <c r="E893" s="54">
        <v>3121</v>
      </c>
    </row>
    <row r="894" spans="1:5" ht="14.25">
      <c r="A894" s="54">
        <f>MONTH(C894)</f>
        <v>7</v>
      </c>
      <c r="B894" s="54" t="s">
        <v>245</v>
      </c>
      <c r="C894" s="53">
        <v>40002</v>
      </c>
      <c r="D894" s="54" t="s">
        <v>250</v>
      </c>
      <c r="E894" s="54">
        <v>200</v>
      </c>
    </row>
    <row r="895" spans="1:5" ht="14.25">
      <c r="A895" s="54">
        <f t="shared" si="20"/>
        <v>7</v>
      </c>
      <c r="B895" s="54" t="s">
        <v>239</v>
      </c>
      <c r="C895" s="53">
        <v>40003</v>
      </c>
      <c r="D895" s="54" t="s">
        <v>254</v>
      </c>
      <c r="E895" s="54">
        <v>190</v>
      </c>
    </row>
    <row r="896" spans="1:5" ht="14.25">
      <c r="A896" s="54">
        <f t="shared" ref="A896:A917" si="21">MONTH(C896)</f>
        <v>7</v>
      </c>
      <c r="B896" s="54" t="s">
        <v>239</v>
      </c>
      <c r="C896" s="53">
        <v>40003</v>
      </c>
      <c r="D896" s="54" t="s">
        <v>254</v>
      </c>
      <c r="E896" s="54">
        <v>162</v>
      </c>
    </row>
    <row r="897" spans="1:5" ht="14.25">
      <c r="A897" s="54">
        <f t="shared" si="21"/>
        <v>7</v>
      </c>
      <c r="B897" s="54" t="s">
        <v>239</v>
      </c>
      <c r="C897" s="53">
        <v>40003</v>
      </c>
      <c r="D897" s="54" t="s">
        <v>240</v>
      </c>
      <c r="E897" s="54">
        <v>12</v>
      </c>
    </row>
    <row r="898" spans="1:5" ht="14.25">
      <c r="A898" s="54">
        <f t="shared" si="21"/>
        <v>7</v>
      </c>
      <c r="B898" s="54" t="s">
        <v>239</v>
      </c>
      <c r="C898" s="53">
        <v>40004</v>
      </c>
      <c r="D898" s="54" t="s">
        <v>254</v>
      </c>
      <c r="E898" s="54">
        <v>290</v>
      </c>
    </row>
    <row r="899" spans="1:5" ht="14.25">
      <c r="A899" s="54">
        <f t="shared" si="21"/>
        <v>7</v>
      </c>
      <c r="B899" s="54" t="s">
        <v>239</v>
      </c>
      <c r="C899" s="53">
        <v>40004</v>
      </c>
      <c r="D899" s="54" t="s">
        <v>254</v>
      </c>
      <c r="E899" s="54">
        <v>150</v>
      </c>
    </row>
    <row r="900" spans="1:5" ht="14.25">
      <c r="A900" s="54">
        <f t="shared" si="21"/>
        <v>7</v>
      </c>
      <c r="B900" s="54" t="s">
        <v>241</v>
      </c>
      <c r="C900" s="53">
        <v>40004</v>
      </c>
      <c r="D900" s="54" t="s">
        <v>257</v>
      </c>
      <c r="E900" s="54">
        <v>6930</v>
      </c>
    </row>
    <row r="901" spans="1:5" ht="14.25">
      <c r="A901" s="54">
        <f t="shared" si="21"/>
        <v>7</v>
      </c>
      <c r="B901" s="54" t="s">
        <v>245</v>
      </c>
      <c r="C901" s="53">
        <v>40004</v>
      </c>
      <c r="D901" s="54" t="s">
        <v>253</v>
      </c>
      <c r="E901" s="54">
        <v>650</v>
      </c>
    </row>
    <row r="902" spans="1:5" ht="14.25">
      <c r="A902" s="54">
        <f t="shared" si="21"/>
        <v>7</v>
      </c>
      <c r="B902" s="54" t="s">
        <v>239</v>
      </c>
      <c r="C902" s="53">
        <v>40006</v>
      </c>
      <c r="D902" s="54" t="s">
        <v>240</v>
      </c>
      <c r="E902" s="54">
        <v>375</v>
      </c>
    </row>
    <row r="903" spans="1:5" ht="14.25">
      <c r="A903" s="54">
        <f t="shared" si="21"/>
        <v>7</v>
      </c>
      <c r="B903" s="54" t="s">
        <v>239</v>
      </c>
      <c r="C903" s="53">
        <v>40006</v>
      </c>
      <c r="D903" s="54" t="s">
        <v>240</v>
      </c>
      <c r="E903" s="54">
        <v>79</v>
      </c>
    </row>
    <row r="904" spans="1:5" ht="14.25">
      <c r="A904" s="54">
        <f>MONTH(C904)</f>
        <v>7</v>
      </c>
      <c r="B904" s="54" t="s">
        <v>245</v>
      </c>
      <c r="C904" s="53">
        <v>40006</v>
      </c>
      <c r="D904" s="54" t="s">
        <v>246</v>
      </c>
      <c r="E904" s="54">
        <v>50</v>
      </c>
    </row>
    <row r="905" spans="1:5" ht="14.25">
      <c r="A905" s="54">
        <f t="shared" si="21"/>
        <v>7</v>
      </c>
      <c r="B905" s="54" t="s">
        <v>239</v>
      </c>
      <c r="C905" s="53">
        <v>40007</v>
      </c>
      <c r="D905" s="54" t="s">
        <v>254</v>
      </c>
      <c r="E905" s="54">
        <v>115</v>
      </c>
    </row>
    <row r="906" spans="1:5" ht="14.25">
      <c r="A906" s="54">
        <f t="shared" si="21"/>
        <v>7</v>
      </c>
      <c r="B906" s="54" t="s">
        <v>239</v>
      </c>
      <c r="C906" s="53">
        <v>40007</v>
      </c>
      <c r="D906" s="54" t="s">
        <v>254</v>
      </c>
      <c r="E906" s="54">
        <v>155</v>
      </c>
    </row>
    <row r="907" spans="1:5" ht="14.25">
      <c r="A907" s="54">
        <f t="shared" si="21"/>
        <v>7</v>
      </c>
      <c r="B907" s="54" t="s">
        <v>239</v>
      </c>
      <c r="C907" s="53">
        <v>40007</v>
      </c>
      <c r="D907" s="54" t="s">
        <v>240</v>
      </c>
      <c r="E907" s="54">
        <v>50</v>
      </c>
    </row>
    <row r="908" spans="1:5" ht="14.25">
      <c r="A908" s="54">
        <f t="shared" si="21"/>
        <v>7</v>
      </c>
      <c r="B908" s="54" t="s">
        <v>237</v>
      </c>
      <c r="C908" s="53">
        <v>40007</v>
      </c>
      <c r="D908" s="54" t="s">
        <v>238</v>
      </c>
      <c r="E908" s="54">
        <v>498</v>
      </c>
    </row>
    <row r="909" spans="1:5" ht="14.25">
      <c r="A909" s="54">
        <f t="shared" si="21"/>
        <v>7</v>
      </c>
      <c r="B909" s="54" t="s">
        <v>237</v>
      </c>
      <c r="C909" s="53">
        <v>40007</v>
      </c>
      <c r="D909" s="54" t="s">
        <v>238</v>
      </c>
      <c r="E909" s="54">
        <v>899</v>
      </c>
    </row>
    <row r="910" spans="1:5" ht="14.25">
      <c r="A910" s="54">
        <f t="shared" si="21"/>
        <v>7</v>
      </c>
      <c r="B910" s="54" t="s">
        <v>239</v>
      </c>
      <c r="C910" s="53">
        <v>40008</v>
      </c>
      <c r="D910" s="54" t="s">
        <v>240</v>
      </c>
      <c r="E910" s="54">
        <v>105</v>
      </c>
    </row>
    <row r="911" spans="1:5" ht="14.25">
      <c r="A911" s="54">
        <f t="shared" si="21"/>
        <v>7</v>
      </c>
      <c r="B911" s="54" t="s">
        <v>239</v>
      </c>
      <c r="C911" s="53">
        <v>40008</v>
      </c>
      <c r="D911" s="54" t="s">
        <v>240</v>
      </c>
      <c r="E911" s="54">
        <v>24</v>
      </c>
    </row>
    <row r="912" spans="1:5" ht="14.25">
      <c r="A912" s="54">
        <f t="shared" si="21"/>
        <v>7</v>
      </c>
      <c r="B912" s="54" t="s">
        <v>239</v>
      </c>
      <c r="C912" s="53">
        <v>40008</v>
      </c>
      <c r="D912" s="54" t="s">
        <v>254</v>
      </c>
      <c r="E912" s="54">
        <v>150</v>
      </c>
    </row>
    <row r="913" spans="1:5" ht="14.25">
      <c r="A913" s="54">
        <f>MONTH(C913)</f>
        <v>7</v>
      </c>
      <c r="B913" s="54" t="s">
        <v>239</v>
      </c>
      <c r="C913" s="53">
        <v>40009</v>
      </c>
      <c r="D913" s="54" t="s">
        <v>254</v>
      </c>
      <c r="E913" s="54">
        <v>437</v>
      </c>
    </row>
    <row r="914" spans="1:5" ht="14.25">
      <c r="A914" s="54">
        <f>MONTH(C914)</f>
        <v>7</v>
      </c>
      <c r="B914" s="54" t="s">
        <v>239</v>
      </c>
      <c r="C914" s="53">
        <v>40009</v>
      </c>
      <c r="D914" s="54" t="s">
        <v>254</v>
      </c>
      <c r="E914" s="54">
        <v>220</v>
      </c>
    </row>
    <row r="915" spans="1:5" ht="14.25">
      <c r="A915" s="54">
        <f>MONTH(C915)</f>
        <v>7</v>
      </c>
      <c r="B915" s="54" t="s">
        <v>243</v>
      </c>
      <c r="C915" s="53">
        <v>40009</v>
      </c>
      <c r="D915" s="54" t="s">
        <v>251</v>
      </c>
      <c r="E915" s="54">
        <v>737</v>
      </c>
    </row>
    <row r="916" spans="1:5" ht="14.25">
      <c r="A916" s="54">
        <f>MONTH(C916)</f>
        <v>7</v>
      </c>
      <c r="B916" s="54" t="s">
        <v>239</v>
      </c>
      <c r="C916" s="53">
        <v>40009</v>
      </c>
      <c r="D916" s="54" t="s">
        <v>254</v>
      </c>
      <c r="E916" s="54">
        <v>136</v>
      </c>
    </row>
    <row r="917" spans="1:5" ht="14.25">
      <c r="A917" s="54">
        <f t="shared" si="21"/>
        <v>7</v>
      </c>
      <c r="B917" s="54" t="s">
        <v>245</v>
      </c>
      <c r="C917" s="53">
        <v>40009</v>
      </c>
      <c r="D917" s="54" t="s">
        <v>250</v>
      </c>
      <c r="E917" s="54">
        <v>22500</v>
      </c>
    </row>
    <row r="918" spans="1:5" ht="14.25">
      <c r="A918" s="54">
        <f>MONTH(C918)</f>
        <v>7</v>
      </c>
      <c r="B918" s="54" t="s">
        <v>243</v>
      </c>
      <c r="C918" s="53">
        <v>40009</v>
      </c>
      <c r="D918" s="54" t="s">
        <v>244</v>
      </c>
      <c r="E918" s="54">
        <v>700</v>
      </c>
    </row>
    <row r="919" spans="1:5" ht="14.25">
      <c r="A919" s="54">
        <f>MONTH(C919)</f>
        <v>7</v>
      </c>
      <c r="B919" s="54" t="s">
        <v>245</v>
      </c>
      <c r="C919" s="53">
        <v>40010</v>
      </c>
      <c r="D919" s="54" t="s">
        <v>246</v>
      </c>
      <c r="E919" s="54">
        <v>65</v>
      </c>
    </row>
    <row r="920" spans="1:5" ht="14.25">
      <c r="A920" s="54">
        <f>MONTH(C920)</f>
        <v>7</v>
      </c>
      <c r="B920" s="54" t="s">
        <v>241</v>
      </c>
      <c r="C920" s="53">
        <v>40010</v>
      </c>
      <c r="D920" s="54" t="s">
        <v>247</v>
      </c>
      <c r="E920" s="54">
        <v>40</v>
      </c>
    </row>
    <row r="921" spans="1:5" ht="14.25">
      <c r="A921" s="54">
        <f>MONTH(C921)</f>
        <v>7</v>
      </c>
      <c r="B921" s="54" t="s">
        <v>239</v>
      </c>
      <c r="C921" s="53">
        <v>40010</v>
      </c>
      <c r="D921" s="54" t="s">
        <v>254</v>
      </c>
      <c r="E921" s="54">
        <v>148</v>
      </c>
    </row>
    <row r="922" spans="1:5" ht="14.25">
      <c r="A922" s="54">
        <f>MONTH(C922)</f>
        <v>7</v>
      </c>
      <c r="B922" s="54" t="s">
        <v>241</v>
      </c>
      <c r="C922" s="53">
        <v>40010</v>
      </c>
      <c r="D922" s="54" t="s">
        <v>259</v>
      </c>
      <c r="E922" s="54">
        <v>3000</v>
      </c>
    </row>
    <row r="923" spans="1:5" ht="14.25">
      <c r="A923" s="54">
        <f t="shared" ref="A923:A934" si="22">MONTH(C923)</f>
        <v>7</v>
      </c>
      <c r="B923" s="54" t="s">
        <v>249</v>
      </c>
      <c r="C923" s="53">
        <v>40010</v>
      </c>
      <c r="D923" s="54" t="s">
        <v>249</v>
      </c>
      <c r="E923" s="54">
        <v>500</v>
      </c>
    </row>
    <row r="924" spans="1:5" ht="14.25">
      <c r="A924" s="54">
        <f t="shared" si="22"/>
        <v>7</v>
      </c>
      <c r="B924" s="54" t="s">
        <v>239</v>
      </c>
      <c r="C924" s="53">
        <v>40010</v>
      </c>
      <c r="D924" s="54" t="s">
        <v>254</v>
      </c>
      <c r="E924" s="54">
        <v>251</v>
      </c>
    </row>
    <row r="925" spans="1:5" ht="14.25">
      <c r="A925" s="54">
        <f t="shared" si="22"/>
        <v>7</v>
      </c>
      <c r="B925" s="54" t="s">
        <v>241</v>
      </c>
      <c r="C925" s="53">
        <v>40010</v>
      </c>
      <c r="D925" s="54" t="s">
        <v>242</v>
      </c>
      <c r="E925" s="54">
        <v>100</v>
      </c>
    </row>
    <row r="926" spans="1:5" ht="14.25">
      <c r="A926" s="54">
        <f t="shared" si="22"/>
        <v>7</v>
      </c>
      <c r="B926" s="54" t="s">
        <v>239</v>
      </c>
      <c r="C926" s="53">
        <v>40010</v>
      </c>
      <c r="D926" s="54" t="s">
        <v>240</v>
      </c>
      <c r="E926" s="54">
        <v>87</v>
      </c>
    </row>
    <row r="927" spans="1:5" ht="14.25">
      <c r="A927" s="54">
        <f t="shared" si="22"/>
        <v>7</v>
      </c>
      <c r="B927" s="54" t="s">
        <v>239</v>
      </c>
      <c r="C927" s="53">
        <v>40010</v>
      </c>
      <c r="D927" s="54" t="s">
        <v>240</v>
      </c>
      <c r="E927" s="54">
        <v>103</v>
      </c>
    </row>
    <row r="928" spans="1:5" ht="14.25">
      <c r="A928" s="54">
        <f t="shared" si="22"/>
        <v>7</v>
      </c>
      <c r="B928" s="54" t="s">
        <v>239</v>
      </c>
      <c r="C928" s="53">
        <v>40010</v>
      </c>
      <c r="D928" s="54" t="s">
        <v>240</v>
      </c>
      <c r="E928" s="54">
        <v>274</v>
      </c>
    </row>
    <row r="929" spans="1:5" ht="14.25">
      <c r="A929" s="54">
        <f t="shared" si="22"/>
        <v>7</v>
      </c>
      <c r="B929" s="54" t="s">
        <v>239</v>
      </c>
      <c r="C929" s="53">
        <v>40010</v>
      </c>
      <c r="D929" s="54" t="s">
        <v>240</v>
      </c>
      <c r="E929" s="54">
        <v>69</v>
      </c>
    </row>
    <row r="930" spans="1:5" ht="14.25">
      <c r="A930" s="54">
        <f t="shared" si="22"/>
        <v>7</v>
      </c>
      <c r="B930" s="54" t="s">
        <v>239</v>
      </c>
      <c r="C930" s="53">
        <v>40010</v>
      </c>
      <c r="D930" s="54" t="s">
        <v>240</v>
      </c>
      <c r="E930" s="54">
        <v>110</v>
      </c>
    </row>
    <row r="931" spans="1:5" ht="14.25">
      <c r="A931" s="54">
        <f t="shared" si="22"/>
        <v>7</v>
      </c>
      <c r="B931" s="54" t="s">
        <v>239</v>
      </c>
      <c r="C931" s="53">
        <v>40010</v>
      </c>
      <c r="D931" s="54" t="s">
        <v>240</v>
      </c>
      <c r="E931" s="54">
        <v>42</v>
      </c>
    </row>
    <row r="932" spans="1:5" ht="14.25">
      <c r="A932" s="54">
        <f t="shared" si="22"/>
        <v>7</v>
      </c>
      <c r="B932" s="54" t="s">
        <v>239</v>
      </c>
      <c r="C932" s="53">
        <v>40010</v>
      </c>
      <c r="D932" s="54" t="s">
        <v>240</v>
      </c>
      <c r="E932" s="54">
        <v>22</v>
      </c>
    </row>
    <row r="933" spans="1:5" ht="14.25">
      <c r="A933" s="54">
        <f t="shared" si="22"/>
        <v>7</v>
      </c>
      <c r="B933" s="54" t="s">
        <v>239</v>
      </c>
      <c r="C933" s="53">
        <v>40010</v>
      </c>
      <c r="D933" s="54" t="s">
        <v>240</v>
      </c>
      <c r="E933" s="54">
        <v>150</v>
      </c>
    </row>
    <row r="934" spans="1:5" ht="14.25">
      <c r="A934" s="54">
        <f t="shared" si="22"/>
        <v>7</v>
      </c>
      <c r="B934" s="54" t="s">
        <v>239</v>
      </c>
      <c r="C934" s="53">
        <v>40010</v>
      </c>
      <c r="D934" s="54" t="s">
        <v>240</v>
      </c>
      <c r="E934" s="54">
        <v>680</v>
      </c>
    </row>
    <row r="935" spans="1:5" ht="14.25">
      <c r="A935" s="54">
        <f>MONTH(C935)</f>
        <v>7</v>
      </c>
      <c r="B935" s="54" t="s">
        <v>239</v>
      </c>
      <c r="C935" s="53">
        <v>40010</v>
      </c>
      <c r="D935" s="54" t="s">
        <v>240</v>
      </c>
      <c r="E935" s="54">
        <v>152</v>
      </c>
    </row>
    <row r="936" spans="1:5" ht="14.25">
      <c r="A936" s="54">
        <f>MONTH(C936)</f>
        <v>7</v>
      </c>
      <c r="B936" s="54" t="s">
        <v>239</v>
      </c>
      <c r="C936" s="53">
        <v>40010</v>
      </c>
      <c r="D936" s="54" t="s">
        <v>240</v>
      </c>
      <c r="E936" s="54">
        <v>107</v>
      </c>
    </row>
    <row r="937" spans="1:5" ht="14.25">
      <c r="A937" s="54">
        <f>MONTH(C937)</f>
        <v>7</v>
      </c>
      <c r="B937" s="54" t="s">
        <v>239</v>
      </c>
      <c r="C937" s="53">
        <v>40010</v>
      </c>
      <c r="D937" s="54" t="s">
        <v>240</v>
      </c>
      <c r="E937" s="54">
        <v>21</v>
      </c>
    </row>
    <row r="938" spans="1:5" ht="14.25">
      <c r="A938" s="54">
        <f t="shared" ref="A938:A975" si="23">MONTH(C938)</f>
        <v>7</v>
      </c>
      <c r="B938" s="54" t="s">
        <v>239</v>
      </c>
      <c r="C938" s="53">
        <v>40011</v>
      </c>
      <c r="D938" s="54" t="s">
        <v>254</v>
      </c>
      <c r="E938" s="54">
        <v>205</v>
      </c>
    </row>
    <row r="939" spans="1:5" ht="14.25">
      <c r="A939" s="54">
        <f t="shared" si="23"/>
        <v>7</v>
      </c>
      <c r="B939" s="54" t="s">
        <v>243</v>
      </c>
      <c r="C939" s="53">
        <v>40011</v>
      </c>
      <c r="D939" s="54" t="s">
        <v>251</v>
      </c>
      <c r="E939" s="54">
        <v>284</v>
      </c>
    </row>
    <row r="940" spans="1:5" ht="14.25">
      <c r="A940" s="54">
        <f t="shared" si="23"/>
        <v>7</v>
      </c>
      <c r="B940" s="54" t="s">
        <v>243</v>
      </c>
      <c r="C940" s="53">
        <v>40011</v>
      </c>
      <c r="D940" s="54" t="s">
        <v>251</v>
      </c>
      <c r="E940" s="54">
        <v>440</v>
      </c>
    </row>
    <row r="941" spans="1:5" ht="14.25">
      <c r="A941" s="54">
        <f t="shared" si="23"/>
        <v>7</v>
      </c>
      <c r="B941" s="54" t="s">
        <v>239</v>
      </c>
      <c r="C941" s="53">
        <v>40011</v>
      </c>
      <c r="D941" s="54" t="s">
        <v>254</v>
      </c>
      <c r="E941" s="54">
        <v>150</v>
      </c>
    </row>
    <row r="942" spans="1:5" ht="14.25">
      <c r="A942" s="54">
        <f t="shared" si="23"/>
        <v>7</v>
      </c>
      <c r="B942" s="54" t="s">
        <v>241</v>
      </c>
      <c r="C942" s="53">
        <v>40011</v>
      </c>
      <c r="D942" s="54" t="s">
        <v>242</v>
      </c>
      <c r="E942" s="54">
        <v>857</v>
      </c>
    </row>
    <row r="943" spans="1:5" ht="14.25">
      <c r="A943" s="54">
        <f t="shared" si="23"/>
        <v>7</v>
      </c>
      <c r="B943" s="54" t="s">
        <v>249</v>
      </c>
      <c r="C943" s="53">
        <v>40011</v>
      </c>
      <c r="D943" s="54" t="s">
        <v>249</v>
      </c>
      <c r="E943" s="54">
        <v>900</v>
      </c>
    </row>
    <row r="944" spans="1:5" ht="14.25">
      <c r="A944" s="54">
        <f t="shared" si="23"/>
        <v>7</v>
      </c>
      <c r="B944" s="54" t="s">
        <v>239</v>
      </c>
      <c r="C944" s="53">
        <v>40012</v>
      </c>
      <c r="D944" s="54" t="s">
        <v>240</v>
      </c>
      <c r="E944" s="54">
        <v>149</v>
      </c>
    </row>
    <row r="945" spans="1:5" ht="14.25">
      <c r="A945" s="54">
        <f t="shared" si="23"/>
        <v>7</v>
      </c>
      <c r="B945" s="54" t="s">
        <v>237</v>
      </c>
      <c r="C945" s="53">
        <v>40012</v>
      </c>
      <c r="D945" s="54" t="s">
        <v>238</v>
      </c>
      <c r="E945" s="54">
        <v>460</v>
      </c>
    </row>
    <row r="946" spans="1:5" ht="14.25">
      <c r="A946" s="54">
        <f t="shared" si="23"/>
        <v>7</v>
      </c>
      <c r="B946" s="54" t="s">
        <v>239</v>
      </c>
      <c r="C946" s="53">
        <v>40012</v>
      </c>
      <c r="D946" s="54" t="s">
        <v>240</v>
      </c>
      <c r="E946" s="54">
        <v>537</v>
      </c>
    </row>
    <row r="947" spans="1:5" ht="14.25">
      <c r="A947" s="54">
        <f t="shared" si="23"/>
        <v>7</v>
      </c>
      <c r="B947" s="54" t="s">
        <v>249</v>
      </c>
      <c r="C947" s="53">
        <v>40013</v>
      </c>
      <c r="D947" s="54" t="s">
        <v>249</v>
      </c>
      <c r="E947" s="54">
        <v>500</v>
      </c>
    </row>
    <row r="948" spans="1:5" ht="14.25">
      <c r="A948" s="54">
        <f t="shared" si="23"/>
        <v>7</v>
      </c>
      <c r="B948" s="54" t="s">
        <v>241</v>
      </c>
      <c r="C948" s="53">
        <v>40014</v>
      </c>
      <c r="D948" s="54" t="s">
        <v>259</v>
      </c>
      <c r="E948" s="54">
        <v>1500</v>
      </c>
    </row>
    <row r="949" spans="1:5" ht="14.25">
      <c r="A949" s="54">
        <f t="shared" si="23"/>
        <v>7</v>
      </c>
      <c r="B949" s="54" t="s">
        <v>241</v>
      </c>
      <c r="C949" s="53">
        <v>40014</v>
      </c>
      <c r="D949" s="54" t="s">
        <v>259</v>
      </c>
      <c r="E949" s="54">
        <v>7500</v>
      </c>
    </row>
    <row r="950" spans="1:5" ht="14.25">
      <c r="A950" s="54">
        <f t="shared" si="23"/>
        <v>7</v>
      </c>
      <c r="B950" s="54" t="s">
        <v>243</v>
      </c>
      <c r="C950" s="53">
        <v>40014</v>
      </c>
      <c r="D950" s="54" t="s">
        <v>244</v>
      </c>
      <c r="E950" s="54">
        <f>1150+700-285-300-310*3</f>
        <v>335</v>
      </c>
    </row>
    <row r="951" spans="1:5" ht="14.25">
      <c r="A951" s="54">
        <f t="shared" si="23"/>
        <v>7</v>
      </c>
      <c r="B951" s="54" t="s">
        <v>245</v>
      </c>
      <c r="C951" s="53">
        <v>40014</v>
      </c>
      <c r="D951" s="54" t="s">
        <v>246</v>
      </c>
      <c r="E951" s="54">
        <v>25</v>
      </c>
    </row>
    <row r="952" spans="1:5" ht="14.25">
      <c r="A952" s="54">
        <f t="shared" si="23"/>
        <v>7</v>
      </c>
      <c r="B952" s="54" t="s">
        <v>239</v>
      </c>
      <c r="C952" s="53">
        <v>40015</v>
      </c>
      <c r="D952" s="54" t="s">
        <v>254</v>
      </c>
      <c r="E952" s="54">
        <v>119</v>
      </c>
    </row>
    <row r="953" spans="1:5" ht="14.25">
      <c r="A953" s="54">
        <f t="shared" si="23"/>
        <v>7</v>
      </c>
      <c r="B953" s="54" t="s">
        <v>239</v>
      </c>
      <c r="C953" s="53">
        <v>40015</v>
      </c>
      <c r="D953" s="54" t="s">
        <v>254</v>
      </c>
      <c r="E953" s="54">
        <v>150</v>
      </c>
    </row>
    <row r="954" spans="1:5" ht="14.25">
      <c r="A954" s="54">
        <f t="shared" si="23"/>
        <v>7</v>
      </c>
      <c r="B954" s="54" t="s">
        <v>245</v>
      </c>
      <c r="C954" s="53">
        <v>40015</v>
      </c>
      <c r="D954" s="54" t="s">
        <v>246</v>
      </c>
      <c r="E954" s="54">
        <v>980</v>
      </c>
    </row>
    <row r="955" spans="1:5" ht="14.25">
      <c r="A955" s="54">
        <f>MONTH(C955)</f>
        <v>7</v>
      </c>
      <c r="B955" s="54" t="s">
        <v>245</v>
      </c>
      <c r="C955" s="53">
        <v>40016</v>
      </c>
      <c r="D955" s="54" t="s">
        <v>246</v>
      </c>
      <c r="E955" s="54">
        <v>882</v>
      </c>
    </row>
    <row r="956" spans="1:5" ht="14.25">
      <c r="A956" s="54">
        <f t="shared" si="23"/>
        <v>7</v>
      </c>
      <c r="B956" s="54" t="s">
        <v>239</v>
      </c>
      <c r="C956" s="53">
        <v>40016</v>
      </c>
      <c r="D956" s="54" t="s">
        <v>254</v>
      </c>
      <c r="E956" s="54">
        <v>450</v>
      </c>
    </row>
    <row r="957" spans="1:5" ht="14.25">
      <c r="A957" s="54">
        <f t="shared" si="23"/>
        <v>7</v>
      </c>
      <c r="B957" s="54" t="s">
        <v>239</v>
      </c>
      <c r="C957" s="53">
        <v>40016</v>
      </c>
      <c r="D957" s="54" t="s">
        <v>254</v>
      </c>
      <c r="E957" s="54">
        <v>172</v>
      </c>
    </row>
    <row r="958" spans="1:5" ht="14.25">
      <c r="A958" s="54">
        <f t="shared" si="23"/>
        <v>7</v>
      </c>
      <c r="B958" s="54" t="s">
        <v>239</v>
      </c>
      <c r="C958" s="53">
        <v>40017</v>
      </c>
      <c r="D958" s="54" t="s">
        <v>254</v>
      </c>
      <c r="E958" s="54">
        <v>137</v>
      </c>
    </row>
    <row r="959" spans="1:5" ht="14.25">
      <c r="A959" s="54">
        <f t="shared" si="23"/>
        <v>7</v>
      </c>
      <c r="B959" s="54" t="s">
        <v>239</v>
      </c>
      <c r="C959" s="53">
        <v>40018</v>
      </c>
      <c r="D959" s="54" t="s">
        <v>254</v>
      </c>
      <c r="E959" s="54">
        <v>150</v>
      </c>
    </row>
    <row r="960" spans="1:5" ht="14.25">
      <c r="A960" s="54">
        <f t="shared" si="23"/>
        <v>7</v>
      </c>
      <c r="B960" s="54" t="s">
        <v>243</v>
      </c>
      <c r="C960" s="53">
        <v>40018</v>
      </c>
      <c r="D960" s="54" t="s">
        <v>244</v>
      </c>
      <c r="E960" s="54">
        <f>918-230*3</f>
        <v>228</v>
      </c>
    </row>
    <row r="961" spans="1:5" ht="14.25">
      <c r="A961" s="54">
        <f t="shared" si="23"/>
        <v>7</v>
      </c>
      <c r="B961" s="54" t="s">
        <v>239</v>
      </c>
      <c r="C961" s="53">
        <v>40018</v>
      </c>
      <c r="D961" s="54" t="s">
        <v>240</v>
      </c>
      <c r="E961" s="54">
        <v>34</v>
      </c>
    </row>
    <row r="962" spans="1:5" ht="14.25">
      <c r="A962" s="54">
        <f t="shared" si="23"/>
        <v>7</v>
      </c>
      <c r="B962" s="54" t="s">
        <v>243</v>
      </c>
      <c r="C962" s="53">
        <v>40018</v>
      </c>
      <c r="D962" s="54" t="s">
        <v>251</v>
      </c>
      <c r="E962" s="54">
        <v>90</v>
      </c>
    </row>
    <row r="963" spans="1:5" ht="14.25">
      <c r="A963" s="54">
        <f t="shared" si="23"/>
        <v>7</v>
      </c>
      <c r="B963" s="54" t="s">
        <v>249</v>
      </c>
      <c r="C963" s="53">
        <v>40019</v>
      </c>
      <c r="D963" s="54" t="s">
        <v>249</v>
      </c>
      <c r="E963" s="54">
        <v>500</v>
      </c>
    </row>
    <row r="964" spans="1:5" ht="14.25">
      <c r="A964" s="54">
        <f t="shared" si="23"/>
        <v>7</v>
      </c>
      <c r="B964" s="54" t="s">
        <v>239</v>
      </c>
      <c r="C964" s="53">
        <v>40019</v>
      </c>
      <c r="D964" s="54" t="s">
        <v>240</v>
      </c>
      <c r="E964" s="54">
        <v>34</v>
      </c>
    </row>
    <row r="965" spans="1:5" ht="14.25">
      <c r="A965" s="54">
        <f t="shared" si="23"/>
        <v>7</v>
      </c>
      <c r="B965" s="54" t="s">
        <v>239</v>
      </c>
      <c r="C965" s="53">
        <v>40019</v>
      </c>
      <c r="D965" s="54" t="s">
        <v>240</v>
      </c>
      <c r="E965" s="54">
        <v>60</v>
      </c>
    </row>
    <row r="966" spans="1:5" ht="14.25">
      <c r="A966" s="54">
        <f t="shared" si="23"/>
        <v>7</v>
      </c>
      <c r="B966" s="54" t="s">
        <v>239</v>
      </c>
      <c r="C966" s="53">
        <v>40019</v>
      </c>
      <c r="D966" s="54" t="s">
        <v>240</v>
      </c>
      <c r="E966" s="54">
        <v>70</v>
      </c>
    </row>
    <row r="967" spans="1:5" ht="14.25">
      <c r="A967" s="54">
        <f t="shared" si="23"/>
        <v>7</v>
      </c>
      <c r="B967" s="54" t="s">
        <v>239</v>
      </c>
      <c r="C967" s="53">
        <v>40019</v>
      </c>
      <c r="D967" s="54" t="s">
        <v>240</v>
      </c>
      <c r="E967" s="54">
        <v>27</v>
      </c>
    </row>
    <row r="968" spans="1:5" ht="14.25">
      <c r="A968" s="54">
        <f t="shared" si="23"/>
        <v>7</v>
      </c>
      <c r="B968" s="54" t="s">
        <v>239</v>
      </c>
      <c r="C968" s="53">
        <v>40021</v>
      </c>
      <c r="D968" s="54" t="s">
        <v>254</v>
      </c>
      <c r="E968" s="54">
        <v>144</v>
      </c>
    </row>
    <row r="969" spans="1:5" ht="14.25">
      <c r="A969" s="54">
        <f t="shared" si="23"/>
        <v>7</v>
      </c>
      <c r="B969" s="54" t="s">
        <v>239</v>
      </c>
      <c r="C969" s="53">
        <v>40021</v>
      </c>
      <c r="D969" s="54" t="s">
        <v>254</v>
      </c>
      <c r="E969" s="54">
        <v>98</v>
      </c>
    </row>
    <row r="970" spans="1:5" ht="14.25">
      <c r="A970" s="54">
        <f t="shared" si="23"/>
        <v>7</v>
      </c>
      <c r="B970" s="54" t="s">
        <v>239</v>
      </c>
      <c r="C970" s="53">
        <v>40022</v>
      </c>
      <c r="D970" s="54" t="s">
        <v>254</v>
      </c>
      <c r="E970" s="54">
        <v>118</v>
      </c>
    </row>
    <row r="971" spans="1:5" ht="14.25">
      <c r="A971" s="54">
        <f t="shared" si="23"/>
        <v>7</v>
      </c>
      <c r="B971" s="54" t="s">
        <v>239</v>
      </c>
      <c r="C971" s="53">
        <v>40022</v>
      </c>
      <c r="D971" s="54" t="s">
        <v>254</v>
      </c>
      <c r="E971" s="54">
        <v>150</v>
      </c>
    </row>
    <row r="972" spans="1:5" ht="14.25">
      <c r="A972" s="54">
        <f t="shared" si="23"/>
        <v>7</v>
      </c>
      <c r="B972" s="54" t="s">
        <v>239</v>
      </c>
      <c r="C972" s="53">
        <v>40023</v>
      </c>
      <c r="D972" s="54" t="s">
        <v>254</v>
      </c>
      <c r="E972" s="54">
        <v>162</v>
      </c>
    </row>
    <row r="973" spans="1:5" ht="14.25">
      <c r="A973" s="54">
        <f t="shared" si="23"/>
        <v>7</v>
      </c>
      <c r="B973" s="54" t="s">
        <v>239</v>
      </c>
      <c r="C973" s="53">
        <v>40023</v>
      </c>
      <c r="D973" s="54" t="s">
        <v>254</v>
      </c>
      <c r="E973" s="54">
        <v>118</v>
      </c>
    </row>
    <row r="974" spans="1:5" ht="14.25">
      <c r="A974" s="54">
        <f t="shared" si="23"/>
        <v>7</v>
      </c>
      <c r="B974" s="54" t="s">
        <v>239</v>
      </c>
      <c r="C974" s="53">
        <v>40023</v>
      </c>
      <c r="D974" s="54" t="s">
        <v>240</v>
      </c>
      <c r="E974" s="54">
        <v>20</v>
      </c>
    </row>
    <row r="975" spans="1:5" ht="14.25">
      <c r="A975" s="54">
        <f t="shared" si="23"/>
        <v>7</v>
      </c>
      <c r="B975" s="54" t="s">
        <v>243</v>
      </c>
      <c r="C975" s="53">
        <v>40023</v>
      </c>
      <c r="D975" s="54" t="s">
        <v>244</v>
      </c>
      <c r="E975" s="54">
        <v>1110</v>
      </c>
    </row>
    <row r="976" spans="1:5" ht="14.25">
      <c r="A976" s="54">
        <f>MONTH(C976)</f>
        <v>7</v>
      </c>
      <c r="B976" s="54" t="s">
        <v>239</v>
      </c>
      <c r="C976" s="53">
        <v>40024</v>
      </c>
      <c r="D976" s="54" t="s">
        <v>254</v>
      </c>
      <c r="E976" s="54">
        <v>112</v>
      </c>
    </row>
    <row r="977" spans="1:5" ht="14.25">
      <c r="A977" s="54">
        <f>MONTH(C977)</f>
        <v>7</v>
      </c>
      <c r="B977" s="54" t="s">
        <v>239</v>
      </c>
      <c r="C977" s="53">
        <v>40024</v>
      </c>
      <c r="D977" s="54" t="s">
        <v>254</v>
      </c>
      <c r="E977" s="54">
        <v>150</v>
      </c>
    </row>
    <row r="978" spans="1:5" ht="14.25">
      <c r="A978" s="54">
        <f t="shared" ref="A978:A1030" si="24">MONTH(C978)</f>
        <v>7</v>
      </c>
      <c r="B978" s="54" t="s">
        <v>241</v>
      </c>
      <c r="C978" s="53">
        <v>40024</v>
      </c>
      <c r="D978" s="54" t="s">
        <v>257</v>
      </c>
      <c r="E978" s="54">
        <v>1250</v>
      </c>
    </row>
    <row r="979" spans="1:5" ht="14.25">
      <c r="A979" s="54">
        <f t="shared" si="24"/>
        <v>7</v>
      </c>
      <c r="B979" s="54" t="s">
        <v>243</v>
      </c>
      <c r="C979" s="53">
        <v>40024</v>
      </c>
      <c r="D979" s="54" t="s">
        <v>251</v>
      </c>
      <c r="E979" s="54">
        <v>1041</v>
      </c>
    </row>
    <row r="980" spans="1:5" ht="14.25">
      <c r="A980" s="54">
        <f t="shared" si="24"/>
        <v>7</v>
      </c>
      <c r="B980" s="54" t="s">
        <v>245</v>
      </c>
      <c r="C980" s="53">
        <v>40024</v>
      </c>
      <c r="D980" s="54" t="s">
        <v>246</v>
      </c>
      <c r="E980" s="54">
        <v>50</v>
      </c>
    </row>
    <row r="981" spans="1:5" ht="14.25">
      <c r="A981" s="54">
        <f t="shared" si="24"/>
        <v>7</v>
      </c>
      <c r="B981" s="54" t="s">
        <v>237</v>
      </c>
      <c r="C981" s="53">
        <v>40024</v>
      </c>
      <c r="D981" s="54" t="s">
        <v>238</v>
      </c>
      <c r="E981" s="54">
        <v>40</v>
      </c>
    </row>
    <row r="982" spans="1:5" ht="14.25">
      <c r="A982" s="54">
        <f t="shared" si="24"/>
        <v>7</v>
      </c>
      <c r="B982" s="54" t="s">
        <v>248</v>
      </c>
      <c r="C982" s="53">
        <v>40024</v>
      </c>
      <c r="D982" s="54" t="s">
        <v>260</v>
      </c>
      <c r="E982" s="54">
        <v>500</v>
      </c>
    </row>
    <row r="983" spans="1:5" ht="14.25">
      <c r="A983" s="54">
        <f t="shared" si="24"/>
        <v>7</v>
      </c>
      <c r="B983" s="54" t="s">
        <v>249</v>
      </c>
      <c r="C983" s="53">
        <v>40024</v>
      </c>
      <c r="D983" s="54" t="s">
        <v>249</v>
      </c>
      <c r="E983" s="54">
        <v>3500</v>
      </c>
    </row>
    <row r="984" spans="1:5" ht="14.25">
      <c r="A984" s="54">
        <f t="shared" si="24"/>
        <v>7</v>
      </c>
      <c r="B984" s="54" t="s">
        <v>249</v>
      </c>
      <c r="C984" s="53">
        <v>40024</v>
      </c>
      <c r="D984" s="54" t="s">
        <v>249</v>
      </c>
      <c r="E984" s="54">
        <v>800</v>
      </c>
    </row>
    <row r="985" spans="1:5" ht="14.25">
      <c r="A985" s="54">
        <f t="shared" si="24"/>
        <v>7</v>
      </c>
      <c r="B985" s="54" t="s">
        <v>237</v>
      </c>
      <c r="C985" s="53">
        <v>40024</v>
      </c>
      <c r="D985" s="54" t="s">
        <v>238</v>
      </c>
      <c r="E985" s="54">
        <v>230</v>
      </c>
    </row>
    <row r="986" spans="1:5" ht="14.25">
      <c r="A986" s="54">
        <f t="shared" si="24"/>
        <v>7</v>
      </c>
      <c r="B986" s="54" t="s">
        <v>241</v>
      </c>
      <c r="C986" s="53">
        <v>40024</v>
      </c>
      <c r="D986" s="54" t="s">
        <v>259</v>
      </c>
      <c r="E986" s="54">
        <v>1500</v>
      </c>
    </row>
    <row r="987" spans="1:5" ht="14.25">
      <c r="A987" s="54">
        <f t="shared" si="24"/>
        <v>7</v>
      </c>
      <c r="B987" s="54" t="s">
        <v>239</v>
      </c>
      <c r="C987" s="53">
        <v>40025</v>
      </c>
      <c r="D987" s="54" t="s">
        <v>254</v>
      </c>
      <c r="E987" s="54">
        <v>350</v>
      </c>
    </row>
    <row r="988" spans="1:5" ht="14.25">
      <c r="A988" s="54">
        <f t="shared" si="24"/>
        <v>7</v>
      </c>
      <c r="B988" s="54" t="s">
        <v>239</v>
      </c>
      <c r="C988" s="53">
        <v>40025</v>
      </c>
      <c r="D988" s="54" t="s">
        <v>240</v>
      </c>
      <c r="E988" s="54">
        <v>80</v>
      </c>
    </row>
    <row r="989" spans="1:5" ht="14.25">
      <c r="A989" s="54">
        <f t="shared" si="24"/>
        <v>7</v>
      </c>
      <c r="B989" s="54" t="s">
        <v>239</v>
      </c>
      <c r="C989" s="53">
        <v>40025</v>
      </c>
      <c r="D989" s="54" t="s">
        <v>254</v>
      </c>
      <c r="E989" s="54">
        <v>130</v>
      </c>
    </row>
    <row r="990" spans="1:5" ht="14.25">
      <c r="A990" s="54">
        <f t="shared" si="24"/>
        <v>7</v>
      </c>
      <c r="B990" s="54" t="s">
        <v>239</v>
      </c>
      <c r="C990" s="53">
        <v>40025</v>
      </c>
      <c r="D990" s="54" t="s">
        <v>254</v>
      </c>
      <c r="E990" s="54">
        <v>150</v>
      </c>
    </row>
    <row r="991" spans="1:5" ht="14.25">
      <c r="A991" s="54">
        <f t="shared" si="24"/>
        <v>7</v>
      </c>
      <c r="B991" s="54" t="s">
        <v>241</v>
      </c>
      <c r="C991" s="53">
        <v>40025</v>
      </c>
      <c r="D991" s="54" t="s">
        <v>247</v>
      </c>
      <c r="E991" s="54">
        <v>6</v>
      </c>
    </row>
    <row r="992" spans="1:5" ht="14.25">
      <c r="A992" s="54">
        <f t="shared" si="24"/>
        <v>8</v>
      </c>
      <c r="B992" s="54" t="s">
        <v>249</v>
      </c>
      <c r="C992" s="53">
        <v>40027</v>
      </c>
      <c r="D992" s="54" t="s">
        <v>249</v>
      </c>
      <c r="E992" s="54">
        <v>500</v>
      </c>
    </row>
    <row r="993" spans="1:5" ht="14.25">
      <c r="A993" s="54">
        <f>MONTH(C993)</f>
        <v>8</v>
      </c>
      <c r="B993" s="54" t="s">
        <v>239</v>
      </c>
      <c r="C993" s="53">
        <v>40027</v>
      </c>
      <c r="D993" s="54" t="s">
        <v>240</v>
      </c>
      <c r="E993" s="54">
        <v>64</v>
      </c>
    </row>
    <row r="994" spans="1:5" ht="14.25">
      <c r="A994" s="54">
        <f>MONTH(C994)</f>
        <v>8</v>
      </c>
      <c r="B994" s="54" t="s">
        <v>239</v>
      </c>
      <c r="C994" s="53">
        <v>40027</v>
      </c>
      <c r="D994" s="54" t="s">
        <v>240</v>
      </c>
      <c r="E994" s="54">
        <v>167</v>
      </c>
    </row>
    <row r="995" spans="1:5" ht="14.25">
      <c r="A995" s="54">
        <f t="shared" si="24"/>
        <v>8</v>
      </c>
      <c r="B995" s="54" t="s">
        <v>239</v>
      </c>
      <c r="C995" s="53">
        <v>40028</v>
      </c>
      <c r="D995" s="54" t="s">
        <v>240</v>
      </c>
      <c r="E995" s="54">
        <v>93</v>
      </c>
    </row>
    <row r="996" spans="1:5" ht="14.25">
      <c r="A996" s="54">
        <f t="shared" si="24"/>
        <v>8</v>
      </c>
      <c r="B996" s="54" t="s">
        <v>239</v>
      </c>
      <c r="C996" s="53">
        <v>40028</v>
      </c>
      <c r="D996" s="54" t="s">
        <v>254</v>
      </c>
      <c r="E996" s="54">
        <v>110</v>
      </c>
    </row>
    <row r="997" spans="1:5" ht="14.25">
      <c r="A997" s="54">
        <f t="shared" si="24"/>
        <v>8</v>
      </c>
      <c r="B997" s="54" t="s">
        <v>239</v>
      </c>
      <c r="C997" s="53">
        <v>40028</v>
      </c>
      <c r="D997" s="54" t="s">
        <v>240</v>
      </c>
      <c r="E997" s="54">
        <v>70</v>
      </c>
    </row>
    <row r="998" spans="1:5" ht="14.25">
      <c r="A998" s="54">
        <f t="shared" si="24"/>
        <v>8</v>
      </c>
      <c r="B998" s="54" t="s">
        <v>239</v>
      </c>
      <c r="C998" s="53">
        <v>40028</v>
      </c>
      <c r="D998" s="54" t="s">
        <v>254</v>
      </c>
      <c r="E998" s="54">
        <v>150</v>
      </c>
    </row>
    <row r="999" spans="1:5" ht="14.25">
      <c r="A999" s="54">
        <f>MONTH(C999)</f>
        <v>8</v>
      </c>
      <c r="B999" s="54" t="s">
        <v>239</v>
      </c>
      <c r="C999" s="53">
        <v>40028</v>
      </c>
      <c r="D999" s="54" t="s">
        <v>240</v>
      </c>
      <c r="E999" s="54">
        <v>67</v>
      </c>
    </row>
    <row r="1000" spans="1:5" ht="14.25">
      <c r="A1000" s="54">
        <f t="shared" si="24"/>
        <v>8</v>
      </c>
      <c r="B1000" s="54" t="s">
        <v>245</v>
      </c>
      <c r="C1000" s="53">
        <v>40029</v>
      </c>
      <c r="D1000" s="54" t="s">
        <v>250</v>
      </c>
      <c r="E1000" s="54">
        <v>2334.8000000000002</v>
      </c>
    </row>
    <row r="1001" spans="1:5" ht="14.25">
      <c r="A1001" s="54">
        <f t="shared" si="24"/>
        <v>8</v>
      </c>
      <c r="B1001" s="54" t="s">
        <v>245</v>
      </c>
      <c r="C1001" s="53">
        <v>40029</v>
      </c>
      <c r="D1001" s="54" t="s">
        <v>250</v>
      </c>
      <c r="E1001" s="54">
        <v>178.05</v>
      </c>
    </row>
    <row r="1002" spans="1:5" ht="14.25">
      <c r="A1002" s="54">
        <f t="shared" si="24"/>
        <v>8</v>
      </c>
      <c r="B1002" s="54" t="s">
        <v>239</v>
      </c>
      <c r="C1002" s="53">
        <v>40029</v>
      </c>
      <c r="D1002" s="54" t="s">
        <v>254</v>
      </c>
      <c r="E1002" s="54">
        <v>127</v>
      </c>
    </row>
    <row r="1003" spans="1:5" ht="14.25">
      <c r="A1003" s="54">
        <f t="shared" si="24"/>
        <v>8</v>
      </c>
      <c r="B1003" s="54" t="s">
        <v>239</v>
      </c>
      <c r="C1003" s="53">
        <v>40029</v>
      </c>
      <c r="D1003" s="54" t="s">
        <v>254</v>
      </c>
      <c r="E1003" s="54">
        <v>136</v>
      </c>
    </row>
    <row r="1004" spans="1:5" ht="14.25">
      <c r="A1004" s="54">
        <f t="shared" si="24"/>
        <v>8</v>
      </c>
      <c r="B1004" s="54" t="s">
        <v>243</v>
      </c>
      <c r="C1004" s="53">
        <v>40030</v>
      </c>
      <c r="D1004" s="54" t="s">
        <v>251</v>
      </c>
      <c r="E1004" s="54">
        <v>890</v>
      </c>
    </row>
    <row r="1005" spans="1:5" ht="14.25">
      <c r="A1005" s="54">
        <f t="shared" si="24"/>
        <v>8</v>
      </c>
      <c r="B1005" s="54" t="s">
        <v>239</v>
      </c>
      <c r="C1005" s="53">
        <v>40030</v>
      </c>
      <c r="D1005" s="54" t="s">
        <v>254</v>
      </c>
      <c r="E1005" s="54">
        <v>146</v>
      </c>
    </row>
    <row r="1006" spans="1:5" ht="14.25">
      <c r="A1006" s="54">
        <f t="shared" si="24"/>
        <v>8</v>
      </c>
      <c r="B1006" s="54" t="s">
        <v>239</v>
      </c>
      <c r="C1006" s="53">
        <v>40030</v>
      </c>
      <c r="D1006" s="54" t="s">
        <v>240</v>
      </c>
      <c r="E1006" s="54">
        <v>60</v>
      </c>
    </row>
    <row r="1007" spans="1:5" ht="14.25">
      <c r="A1007" s="54">
        <f t="shared" si="24"/>
        <v>8</v>
      </c>
      <c r="B1007" s="54" t="s">
        <v>239</v>
      </c>
      <c r="C1007" s="53">
        <v>40031</v>
      </c>
      <c r="D1007" s="54" t="s">
        <v>254</v>
      </c>
      <c r="E1007" s="54">
        <v>122</v>
      </c>
    </row>
    <row r="1008" spans="1:5" ht="14.25">
      <c r="A1008" s="54">
        <f t="shared" si="24"/>
        <v>8</v>
      </c>
      <c r="B1008" s="54" t="s">
        <v>239</v>
      </c>
      <c r="C1008" s="53">
        <v>40031</v>
      </c>
      <c r="D1008" s="54" t="s">
        <v>254</v>
      </c>
      <c r="E1008" s="54">
        <v>150</v>
      </c>
    </row>
    <row r="1009" spans="1:5" ht="14.25">
      <c r="A1009" s="54">
        <f t="shared" si="24"/>
        <v>8</v>
      </c>
      <c r="B1009" s="54" t="s">
        <v>241</v>
      </c>
      <c r="C1009" s="53">
        <v>40031</v>
      </c>
      <c r="D1009" s="54" t="s">
        <v>257</v>
      </c>
      <c r="E1009" s="54">
        <v>333</v>
      </c>
    </row>
    <row r="1010" spans="1:5" ht="14.25">
      <c r="A1010" s="54">
        <f t="shared" si="24"/>
        <v>8</v>
      </c>
      <c r="B1010" s="54" t="s">
        <v>241</v>
      </c>
      <c r="C1010" s="53">
        <v>40031</v>
      </c>
      <c r="D1010" s="54" t="s">
        <v>257</v>
      </c>
      <c r="E1010" s="54">
        <v>212</v>
      </c>
    </row>
    <row r="1011" spans="1:5" ht="14.25">
      <c r="A1011" s="54">
        <f t="shared" si="24"/>
        <v>8</v>
      </c>
      <c r="B1011" s="54" t="s">
        <v>241</v>
      </c>
      <c r="C1011" s="53">
        <v>40031</v>
      </c>
      <c r="D1011" s="54" t="s">
        <v>242</v>
      </c>
      <c r="E1011" s="54">
        <v>332</v>
      </c>
    </row>
    <row r="1012" spans="1:5" ht="14.25">
      <c r="A1012" s="54">
        <f t="shared" si="24"/>
        <v>8</v>
      </c>
      <c r="B1012" s="54" t="s">
        <v>241</v>
      </c>
      <c r="C1012" s="53">
        <v>40031</v>
      </c>
      <c r="D1012" s="54" t="s">
        <v>257</v>
      </c>
      <c r="E1012" s="54">
        <v>350</v>
      </c>
    </row>
    <row r="1013" spans="1:5" ht="14.25">
      <c r="A1013" s="54">
        <f t="shared" si="24"/>
        <v>8</v>
      </c>
      <c r="B1013" s="54" t="s">
        <v>243</v>
      </c>
      <c r="C1013" s="53">
        <v>40031</v>
      </c>
      <c r="D1013" s="54" t="s">
        <v>244</v>
      </c>
      <c r="E1013" s="54">
        <v>1379</v>
      </c>
    </row>
    <row r="1014" spans="1:5" ht="14.25">
      <c r="A1014" s="54">
        <f t="shared" si="24"/>
        <v>8</v>
      </c>
      <c r="B1014" s="54" t="s">
        <v>239</v>
      </c>
      <c r="C1014" s="53">
        <v>40032</v>
      </c>
      <c r="D1014" s="54" t="s">
        <v>254</v>
      </c>
      <c r="E1014" s="54">
        <v>110</v>
      </c>
    </row>
    <row r="1015" spans="1:5" ht="14.25">
      <c r="A1015" s="54">
        <f t="shared" si="24"/>
        <v>8</v>
      </c>
      <c r="B1015" s="54" t="s">
        <v>239</v>
      </c>
      <c r="C1015" s="53">
        <v>40032</v>
      </c>
      <c r="D1015" s="54" t="s">
        <v>240</v>
      </c>
      <c r="E1015" s="54">
        <v>173</v>
      </c>
    </row>
    <row r="1016" spans="1:5" ht="14.25">
      <c r="A1016" s="54">
        <f t="shared" si="24"/>
        <v>8</v>
      </c>
      <c r="B1016" s="54" t="s">
        <v>239</v>
      </c>
      <c r="C1016" s="53">
        <v>40032</v>
      </c>
      <c r="D1016" s="54" t="s">
        <v>240</v>
      </c>
      <c r="E1016" s="54">
        <v>193</v>
      </c>
    </row>
    <row r="1017" spans="1:5" ht="14.25">
      <c r="A1017" s="54">
        <f t="shared" si="24"/>
        <v>8</v>
      </c>
      <c r="B1017" s="54" t="s">
        <v>243</v>
      </c>
      <c r="C1017" s="53">
        <v>40032</v>
      </c>
      <c r="D1017" s="54" t="s">
        <v>244</v>
      </c>
      <c r="E1017" s="54">
        <v>10500</v>
      </c>
    </row>
    <row r="1018" spans="1:5" ht="14.25">
      <c r="A1018" s="54">
        <f t="shared" si="24"/>
        <v>8</v>
      </c>
      <c r="B1018" s="54" t="s">
        <v>249</v>
      </c>
      <c r="C1018" s="53">
        <v>40033</v>
      </c>
      <c r="D1018" s="54" t="s">
        <v>249</v>
      </c>
      <c r="E1018" s="54">
        <v>700</v>
      </c>
    </row>
    <row r="1019" spans="1:5" ht="14.25">
      <c r="A1019" s="54">
        <f t="shared" si="24"/>
        <v>8</v>
      </c>
      <c r="B1019" s="54" t="s">
        <v>249</v>
      </c>
      <c r="C1019" s="53">
        <v>40033</v>
      </c>
      <c r="D1019" s="54" t="s">
        <v>249</v>
      </c>
      <c r="E1019" s="54">
        <v>778</v>
      </c>
    </row>
    <row r="1020" spans="1:5" ht="14.25">
      <c r="A1020" s="54">
        <f t="shared" si="24"/>
        <v>8</v>
      </c>
      <c r="B1020" s="54" t="s">
        <v>239</v>
      </c>
      <c r="C1020" s="53">
        <v>40033</v>
      </c>
      <c r="D1020" s="54" t="s">
        <v>240</v>
      </c>
      <c r="E1020" s="54">
        <v>422</v>
      </c>
    </row>
    <row r="1021" spans="1:5" ht="14.25">
      <c r="A1021" s="54">
        <f t="shared" si="24"/>
        <v>8</v>
      </c>
      <c r="B1021" s="54" t="s">
        <v>249</v>
      </c>
      <c r="C1021" s="53">
        <v>40033</v>
      </c>
      <c r="D1021" s="54" t="s">
        <v>249</v>
      </c>
      <c r="E1021" s="54">
        <v>46</v>
      </c>
    </row>
    <row r="1022" spans="1:5" ht="14.25">
      <c r="A1022" s="54">
        <f t="shared" si="24"/>
        <v>8</v>
      </c>
      <c r="B1022" s="54" t="s">
        <v>249</v>
      </c>
      <c r="C1022" s="53">
        <v>40033</v>
      </c>
      <c r="D1022" s="54" t="s">
        <v>249</v>
      </c>
      <c r="E1022" s="54">
        <v>770</v>
      </c>
    </row>
    <row r="1023" spans="1:5" ht="14.25">
      <c r="A1023" s="54">
        <f t="shared" si="24"/>
        <v>8</v>
      </c>
      <c r="B1023" s="54" t="s">
        <v>249</v>
      </c>
      <c r="C1023" s="53">
        <v>40034</v>
      </c>
      <c r="D1023" s="54" t="s">
        <v>249</v>
      </c>
      <c r="E1023" s="54">
        <v>16000</v>
      </c>
    </row>
    <row r="1024" spans="1:5" ht="14.25">
      <c r="A1024" s="54">
        <f t="shared" si="24"/>
        <v>8</v>
      </c>
      <c r="B1024" s="54" t="s">
        <v>243</v>
      </c>
      <c r="C1024" s="53">
        <v>40034</v>
      </c>
      <c r="D1024" s="54" t="s">
        <v>244</v>
      </c>
      <c r="E1024" s="54">
        <v>5000</v>
      </c>
    </row>
    <row r="1025" spans="1:5" ht="14.25">
      <c r="A1025" s="54">
        <f t="shared" si="24"/>
        <v>8</v>
      </c>
      <c r="B1025" s="54" t="s">
        <v>239</v>
      </c>
      <c r="C1025" s="53">
        <v>40034</v>
      </c>
      <c r="D1025" s="54" t="s">
        <v>240</v>
      </c>
      <c r="E1025" s="54">
        <v>2080</v>
      </c>
    </row>
    <row r="1026" spans="1:5" ht="14.25">
      <c r="A1026" s="54">
        <f t="shared" si="24"/>
        <v>8</v>
      </c>
      <c r="B1026" s="54" t="s">
        <v>248</v>
      </c>
      <c r="C1026" s="53">
        <v>40034</v>
      </c>
      <c r="D1026" s="54" t="s">
        <v>248</v>
      </c>
      <c r="E1026" s="54">
        <v>2552</v>
      </c>
    </row>
    <row r="1027" spans="1:5" ht="14.25">
      <c r="A1027" s="54">
        <f t="shared" si="24"/>
        <v>8</v>
      </c>
      <c r="B1027" s="54" t="s">
        <v>243</v>
      </c>
      <c r="C1027" s="53">
        <v>40034</v>
      </c>
      <c r="D1027" s="54" t="s">
        <v>251</v>
      </c>
      <c r="E1027" s="54">
        <v>2700</v>
      </c>
    </row>
    <row r="1028" spans="1:5" ht="14.25">
      <c r="A1028" s="54">
        <f t="shared" si="24"/>
        <v>8</v>
      </c>
      <c r="B1028" s="54" t="s">
        <v>239</v>
      </c>
      <c r="C1028" s="53">
        <v>40038</v>
      </c>
      <c r="D1028" s="54" t="s">
        <v>240</v>
      </c>
      <c r="E1028" s="54">
        <v>1820</v>
      </c>
    </row>
    <row r="1029" spans="1:5" ht="14.25">
      <c r="A1029" s="54">
        <f t="shared" si="24"/>
        <v>8</v>
      </c>
      <c r="B1029" s="54" t="s">
        <v>249</v>
      </c>
      <c r="C1029" s="53">
        <v>40039</v>
      </c>
      <c r="D1029" s="54" t="s">
        <v>249</v>
      </c>
      <c r="E1029" s="54">
        <v>670</v>
      </c>
    </row>
    <row r="1030" spans="1:5" ht="14.25">
      <c r="A1030" s="54">
        <f t="shared" si="24"/>
        <v>8</v>
      </c>
      <c r="B1030" s="54" t="s">
        <v>249</v>
      </c>
      <c r="C1030" s="53">
        <v>40039</v>
      </c>
      <c r="D1030" s="54" t="s">
        <v>249</v>
      </c>
      <c r="E1030" s="54">
        <v>400</v>
      </c>
    </row>
    <row r="1031" spans="1:5" ht="14.25">
      <c r="A1031" s="54">
        <f>MONTH(C1031)</f>
        <v>8</v>
      </c>
      <c r="B1031" s="54" t="s">
        <v>249</v>
      </c>
      <c r="C1031" s="53">
        <v>40039</v>
      </c>
      <c r="D1031" s="54" t="s">
        <v>249</v>
      </c>
      <c r="E1031" s="54">
        <v>511</v>
      </c>
    </row>
    <row r="1032" spans="1:5" ht="14.25">
      <c r="A1032" s="54">
        <f>MONTH(C1032)</f>
        <v>8</v>
      </c>
      <c r="B1032" s="54" t="s">
        <v>241</v>
      </c>
      <c r="C1032" s="53">
        <v>40040</v>
      </c>
      <c r="D1032" s="54" t="s">
        <v>242</v>
      </c>
      <c r="E1032" s="54">
        <v>284</v>
      </c>
    </row>
    <row r="1033" spans="1:5" ht="14.25">
      <c r="A1033" s="54">
        <f>MONTH(C1033)</f>
        <v>8</v>
      </c>
      <c r="B1033" s="54" t="s">
        <v>239</v>
      </c>
      <c r="C1033" s="53">
        <v>40040</v>
      </c>
      <c r="D1033" s="54" t="s">
        <v>240</v>
      </c>
      <c r="E1033" s="54">
        <v>63</v>
      </c>
    </row>
    <row r="1034" spans="1:5" ht="14.25">
      <c r="A1034" s="54">
        <f t="shared" ref="A1034:A1042" si="25">MONTH(C1034)</f>
        <v>8</v>
      </c>
      <c r="B1034" s="54" t="s">
        <v>239</v>
      </c>
      <c r="C1034" s="53">
        <v>40040</v>
      </c>
      <c r="D1034" s="54" t="s">
        <v>240</v>
      </c>
      <c r="E1034" s="54">
        <v>20</v>
      </c>
    </row>
    <row r="1035" spans="1:5" ht="14.25">
      <c r="A1035" s="54">
        <f t="shared" si="25"/>
        <v>8</v>
      </c>
      <c r="B1035" s="54" t="s">
        <v>239</v>
      </c>
      <c r="C1035" s="53">
        <v>40040</v>
      </c>
      <c r="D1035" s="54" t="s">
        <v>240</v>
      </c>
      <c r="E1035" s="54">
        <v>72</v>
      </c>
    </row>
    <row r="1036" spans="1:5" ht="14.25">
      <c r="A1036" s="54">
        <f t="shared" si="25"/>
        <v>8</v>
      </c>
      <c r="B1036" s="54" t="s">
        <v>239</v>
      </c>
      <c r="C1036" s="53">
        <v>40040</v>
      </c>
      <c r="D1036" s="54" t="s">
        <v>240</v>
      </c>
      <c r="E1036" s="54">
        <v>124</v>
      </c>
    </row>
    <row r="1037" spans="1:5" ht="14.25">
      <c r="A1037" s="54">
        <f t="shared" si="25"/>
        <v>8</v>
      </c>
      <c r="B1037" s="54" t="s">
        <v>239</v>
      </c>
      <c r="C1037" s="53">
        <v>40040</v>
      </c>
      <c r="D1037" s="54" t="s">
        <v>240</v>
      </c>
      <c r="E1037" s="54">
        <v>100</v>
      </c>
    </row>
    <row r="1038" spans="1:5" ht="14.25">
      <c r="A1038" s="54">
        <f t="shared" si="25"/>
        <v>8</v>
      </c>
      <c r="B1038" s="54" t="s">
        <v>239</v>
      </c>
      <c r="C1038" s="53">
        <v>40040</v>
      </c>
      <c r="D1038" s="54" t="s">
        <v>240</v>
      </c>
      <c r="E1038" s="54">
        <v>59</v>
      </c>
    </row>
    <row r="1039" spans="1:5" ht="14.25">
      <c r="A1039" s="54">
        <f t="shared" si="25"/>
        <v>8</v>
      </c>
      <c r="B1039" s="54" t="s">
        <v>239</v>
      </c>
      <c r="C1039" s="53">
        <v>40040</v>
      </c>
      <c r="D1039" s="54" t="s">
        <v>240</v>
      </c>
      <c r="E1039" s="54">
        <v>152</v>
      </c>
    </row>
    <row r="1040" spans="1:5" ht="14.25">
      <c r="A1040" s="54">
        <f t="shared" si="25"/>
        <v>8</v>
      </c>
      <c r="B1040" s="54" t="s">
        <v>239</v>
      </c>
      <c r="C1040" s="53">
        <v>40040</v>
      </c>
      <c r="D1040" s="54" t="s">
        <v>240</v>
      </c>
      <c r="E1040" s="54">
        <v>107</v>
      </c>
    </row>
    <row r="1041" spans="1:5" ht="14.25">
      <c r="A1041" s="54">
        <f t="shared" si="25"/>
        <v>8</v>
      </c>
      <c r="B1041" s="54" t="s">
        <v>239</v>
      </c>
      <c r="C1041" s="53">
        <v>40040</v>
      </c>
      <c r="D1041" s="54" t="s">
        <v>240</v>
      </c>
      <c r="E1041" s="54">
        <v>20</v>
      </c>
    </row>
    <row r="1042" spans="1:5" ht="14.25">
      <c r="A1042" s="54">
        <f t="shared" si="25"/>
        <v>8</v>
      </c>
      <c r="B1042" s="54" t="s">
        <v>239</v>
      </c>
      <c r="C1042" s="53">
        <v>40040</v>
      </c>
      <c r="D1042" s="54" t="s">
        <v>240</v>
      </c>
      <c r="E1042" s="54">
        <v>272</v>
      </c>
    </row>
    <row r="1043" spans="1:5" ht="14.25">
      <c r="A1043" s="54">
        <f>MONTH(C1043)</f>
        <v>8</v>
      </c>
      <c r="B1043" s="54" t="s">
        <v>239</v>
      </c>
      <c r="C1043" s="53">
        <v>40040</v>
      </c>
      <c r="D1043" s="54" t="s">
        <v>240</v>
      </c>
      <c r="E1043" s="54">
        <v>78</v>
      </c>
    </row>
    <row r="1044" spans="1:5" ht="14.25">
      <c r="A1044" s="54">
        <f>MONTH(C1044)</f>
        <v>8</v>
      </c>
      <c r="B1044" s="54" t="s">
        <v>239</v>
      </c>
      <c r="C1044" s="53">
        <v>40040</v>
      </c>
      <c r="D1044" s="54" t="s">
        <v>240</v>
      </c>
      <c r="E1044" s="54">
        <v>290</v>
      </c>
    </row>
    <row r="1045" spans="1:5" ht="14.25">
      <c r="A1045" s="54">
        <f>MONTH(C1045)</f>
        <v>8</v>
      </c>
      <c r="B1045" s="54" t="s">
        <v>239</v>
      </c>
      <c r="C1045" s="53">
        <v>40040</v>
      </c>
      <c r="D1045" s="54" t="s">
        <v>240</v>
      </c>
      <c r="E1045" s="54">
        <v>812</v>
      </c>
    </row>
    <row r="1046" spans="1:5" ht="14.25">
      <c r="A1046" s="54">
        <f>MONTH(C1046)</f>
        <v>8</v>
      </c>
      <c r="B1046" s="54" t="s">
        <v>239</v>
      </c>
      <c r="C1046" s="53">
        <v>40040</v>
      </c>
      <c r="D1046" s="54" t="s">
        <v>240</v>
      </c>
      <c r="E1046" s="54">
        <v>45</v>
      </c>
    </row>
    <row r="1047" spans="1:5" ht="14.25">
      <c r="A1047" s="54">
        <f t="shared" ref="A1047:A1075" si="26">MONTH(C1047)</f>
        <v>8</v>
      </c>
      <c r="B1047" s="54" t="s">
        <v>245</v>
      </c>
      <c r="C1047" s="53">
        <v>40041</v>
      </c>
      <c r="D1047" s="54" t="s">
        <v>246</v>
      </c>
      <c r="E1047" s="54">
        <v>40</v>
      </c>
    </row>
    <row r="1048" spans="1:5" ht="14.25">
      <c r="A1048" s="54">
        <f t="shared" si="26"/>
        <v>8</v>
      </c>
      <c r="B1048" s="54" t="s">
        <v>245</v>
      </c>
      <c r="C1048" s="53">
        <v>40041</v>
      </c>
      <c r="D1048" s="54" t="s">
        <v>246</v>
      </c>
      <c r="E1048" s="54">
        <v>57</v>
      </c>
    </row>
    <row r="1049" spans="1:5" ht="14.25">
      <c r="A1049" s="54">
        <f>MONTH(C1049)</f>
        <v>8</v>
      </c>
      <c r="B1049" s="54" t="s">
        <v>245</v>
      </c>
      <c r="C1049" s="53">
        <v>40042</v>
      </c>
      <c r="D1049" s="54" t="s">
        <v>250</v>
      </c>
      <c r="E1049" s="54">
        <v>22500</v>
      </c>
    </row>
    <row r="1050" spans="1:5" ht="14.25">
      <c r="A1050" s="54">
        <f t="shared" si="26"/>
        <v>8</v>
      </c>
      <c r="B1050" s="54" t="s">
        <v>245</v>
      </c>
      <c r="C1050" s="53">
        <v>40042</v>
      </c>
      <c r="D1050" s="54" t="s">
        <v>253</v>
      </c>
      <c r="E1050" s="54">
        <v>2000</v>
      </c>
    </row>
    <row r="1051" spans="1:5" ht="14.25">
      <c r="A1051" s="54">
        <f t="shared" si="26"/>
        <v>8</v>
      </c>
      <c r="B1051" s="54" t="s">
        <v>239</v>
      </c>
      <c r="C1051" s="53">
        <v>40042</v>
      </c>
      <c r="D1051" s="54" t="s">
        <v>254</v>
      </c>
      <c r="E1051" s="54">
        <v>100</v>
      </c>
    </row>
    <row r="1052" spans="1:5" ht="14.25">
      <c r="A1052" s="54">
        <f t="shared" si="26"/>
        <v>8</v>
      </c>
      <c r="B1052" s="54" t="s">
        <v>239</v>
      </c>
      <c r="C1052" s="53">
        <v>40042</v>
      </c>
      <c r="D1052" s="54" t="s">
        <v>240</v>
      </c>
      <c r="E1052" s="54">
        <v>50</v>
      </c>
    </row>
    <row r="1053" spans="1:5" ht="14.25">
      <c r="A1053" s="54">
        <f t="shared" si="26"/>
        <v>8</v>
      </c>
      <c r="B1053" s="54" t="s">
        <v>239</v>
      </c>
      <c r="C1053" s="53">
        <v>40042</v>
      </c>
      <c r="D1053" s="54" t="s">
        <v>240</v>
      </c>
      <c r="E1053" s="54">
        <v>800</v>
      </c>
    </row>
    <row r="1054" spans="1:5" ht="14.25">
      <c r="A1054" s="54">
        <f t="shared" si="26"/>
        <v>8</v>
      </c>
      <c r="B1054" s="54" t="s">
        <v>239</v>
      </c>
      <c r="C1054" s="53">
        <v>40042</v>
      </c>
      <c r="D1054" s="54" t="s">
        <v>254</v>
      </c>
      <c r="E1054" s="54">
        <v>160</v>
      </c>
    </row>
    <row r="1055" spans="1:5" ht="14.25">
      <c r="A1055" s="54">
        <f t="shared" si="26"/>
        <v>8</v>
      </c>
      <c r="B1055" s="54" t="s">
        <v>239</v>
      </c>
      <c r="C1055" s="53">
        <v>40043</v>
      </c>
      <c r="D1055" s="54" t="s">
        <v>254</v>
      </c>
      <c r="E1055" s="54">
        <v>160</v>
      </c>
    </row>
    <row r="1056" spans="1:5" ht="14.25">
      <c r="A1056" s="54">
        <f t="shared" si="26"/>
        <v>8</v>
      </c>
      <c r="B1056" s="54" t="s">
        <v>239</v>
      </c>
      <c r="C1056" s="53">
        <v>40043</v>
      </c>
      <c r="D1056" s="54" t="s">
        <v>254</v>
      </c>
      <c r="E1056" s="54">
        <v>100</v>
      </c>
    </row>
    <row r="1057" spans="1:5" ht="14.25">
      <c r="A1057" s="54">
        <f t="shared" si="26"/>
        <v>8</v>
      </c>
      <c r="B1057" s="54" t="s">
        <v>245</v>
      </c>
      <c r="C1057" s="53">
        <v>40043</v>
      </c>
      <c r="D1057" s="54" t="s">
        <v>246</v>
      </c>
      <c r="E1057" s="54">
        <v>84</v>
      </c>
    </row>
    <row r="1058" spans="1:5" ht="14.25">
      <c r="A1058" s="54">
        <f t="shared" si="26"/>
        <v>8</v>
      </c>
      <c r="B1058" s="54" t="s">
        <v>245</v>
      </c>
      <c r="C1058" s="53">
        <v>40043</v>
      </c>
      <c r="D1058" s="54" t="s">
        <v>246</v>
      </c>
      <c r="E1058" s="54">
        <v>25</v>
      </c>
    </row>
    <row r="1059" spans="1:5" ht="14.25">
      <c r="A1059" s="54">
        <f t="shared" si="26"/>
        <v>8</v>
      </c>
      <c r="B1059" s="54" t="s">
        <v>239</v>
      </c>
      <c r="C1059" s="53">
        <v>40044</v>
      </c>
      <c r="D1059" s="54" t="s">
        <v>254</v>
      </c>
      <c r="E1059" s="54">
        <v>160</v>
      </c>
    </row>
    <row r="1060" spans="1:5" ht="14.25">
      <c r="A1060" s="54">
        <f t="shared" si="26"/>
        <v>8</v>
      </c>
      <c r="B1060" s="54" t="s">
        <v>239</v>
      </c>
      <c r="C1060" s="53">
        <v>40044</v>
      </c>
      <c r="D1060" s="54" t="s">
        <v>254</v>
      </c>
      <c r="E1060" s="54">
        <v>130</v>
      </c>
    </row>
    <row r="1061" spans="1:5" ht="14.25">
      <c r="A1061" s="54">
        <f t="shared" si="26"/>
        <v>8</v>
      </c>
      <c r="B1061" s="54" t="s">
        <v>239</v>
      </c>
      <c r="C1061" s="53">
        <v>40044</v>
      </c>
      <c r="D1061" s="54" t="s">
        <v>240</v>
      </c>
      <c r="E1061" s="54">
        <v>50</v>
      </c>
    </row>
    <row r="1062" spans="1:5" ht="14.25">
      <c r="A1062" s="54">
        <f t="shared" si="26"/>
        <v>8</v>
      </c>
      <c r="B1062" s="54" t="s">
        <v>241</v>
      </c>
      <c r="C1062" s="53">
        <v>40044</v>
      </c>
      <c r="D1062" s="54" t="s">
        <v>257</v>
      </c>
      <c r="E1062" s="54">
        <v>540</v>
      </c>
    </row>
    <row r="1063" spans="1:5" ht="14.25">
      <c r="A1063" s="54">
        <f t="shared" si="26"/>
        <v>8</v>
      </c>
      <c r="B1063" s="54" t="s">
        <v>249</v>
      </c>
      <c r="C1063" s="53">
        <v>40044</v>
      </c>
      <c r="D1063" s="54" t="s">
        <v>249</v>
      </c>
      <c r="E1063" s="54">
        <v>500</v>
      </c>
    </row>
    <row r="1064" spans="1:5" ht="14.25">
      <c r="A1064" s="54">
        <f t="shared" si="26"/>
        <v>8</v>
      </c>
      <c r="B1064" s="54" t="s">
        <v>245</v>
      </c>
      <c r="C1064" s="53">
        <v>40045</v>
      </c>
      <c r="D1064" s="54" t="s">
        <v>258</v>
      </c>
      <c r="E1064" s="54">
        <v>900</v>
      </c>
    </row>
    <row r="1065" spans="1:5" ht="14.25">
      <c r="A1065" s="54">
        <f t="shared" si="26"/>
        <v>8</v>
      </c>
      <c r="B1065" s="54" t="s">
        <v>239</v>
      </c>
      <c r="C1065" s="53">
        <v>40045</v>
      </c>
      <c r="D1065" s="54" t="s">
        <v>254</v>
      </c>
      <c r="E1065" s="54">
        <v>160</v>
      </c>
    </row>
    <row r="1066" spans="1:5" ht="14.25">
      <c r="A1066" s="54">
        <f t="shared" si="26"/>
        <v>8</v>
      </c>
      <c r="B1066" s="54" t="s">
        <v>239</v>
      </c>
      <c r="C1066" s="53">
        <v>40045</v>
      </c>
      <c r="D1066" s="54" t="s">
        <v>254</v>
      </c>
      <c r="E1066" s="54">
        <v>130</v>
      </c>
    </row>
    <row r="1067" spans="1:5" ht="14.25">
      <c r="A1067" s="54">
        <f t="shared" si="26"/>
        <v>8</v>
      </c>
      <c r="B1067" s="54" t="s">
        <v>248</v>
      </c>
      <c r="C1067" s="53">
        <v>40045</v>
      </c>
      <c r="D1067" s="54" t="s">
        <v>260</v>
      </c>
      <c r="E1067" s="54">
        <v>250</v>
      </c>
    </row>
    <row r="1068" spans="1:5" ht="14.25">
      <c r="A1068" s="54">
        <f t="shared" si="26"/>
        <v>8</v>
      </c>
      <c r="B1068" s="54" t="s">
        <v>239</v>
      </c>
      <c r="C1068" s="53">
        <v>40046</v>
      </c>
      <c r="D1068" s="54" t="s">
        <v>254</v>
      </c>
      <c r="E1068" s="54">
        <v>160</v>
      </c>
    </row>
    <row r="1069" spans="1:5" ht="14.25">
      <c r="A1069" s="54">
        <f t="shared" si="26"/>
        <v>8</v>
      </c>
      <c r="B1069" s="54" t="s">
        <v>239</v>
      </c>
      <c r="C1069" s="53">
        <v>40046</v>
      </c>
      <c r="D1069" s="54" t="s">
        <v>254</v>
      </c>
      <c r="E1069" s="54">
        <v>126</v>
      </c>
    </row>
    <row r="1070" spans="1:5" ht="14.25">
      <c r="A1070" s="54">
        <f t="shared" si="26"/>
        <v>8</v>
      </c>
      <c r="B1070" s="54" t="s">
        <v>245</v>
      </c>
      <c r="C1070" s="53">
        <v>40047</v>
      </c>
      <c r="D1070" s="54" t="s">
        <v>246</v>
      </c>
      <c r="E1070" s="54">
        <v>22</v>
      </c>
    </row>
    <row r="1071" spans="1:5" ht="14.25">
      <c r="A1071" s="54">
        <f t="shared" si="26"/>
        <v>8</v>
      </c>
      <c r="B1071" s="54" t="s">
        <v>245</v>
      </c>
      <c r="C1071" s="53">
        <v>40047</v>
      </c>
      <c r="D1071" s="54" t="s">
        <v>246</v>
      </c>
      <c r="E1071" s="54">
        <v>56</v>
      </c>
    </row>
    <row r="1072" spans="1:5" ht="14.25">
      <c r="A1072" s="54">
        <f t="shared" si="26"/>
        <v>8</v>
      </c>
      <c r="B1072" s="54" t="s">
        <v>239</v>
      </c>
      <c r="C1072" s="53">
        <v>40047</v>
      </c>
      <c r="D1072" s="54" t="s">
        <v>240</v>
      </c>
      <c r="E1072" s="54">
        <v>71</v>
      </c>
    </row>
    <row r="1073" spans="1:5" ht="14.25">
      <c r="A1073" s="54">
        <f>MONTH(C1073)</f>
        <v>8</v>
      </c>
      <c r="B1073" s="54" t="s">
        <v>239</v>
      </c>
      <c r="C1073" s="53">
        <v>40047</v>
      </c>
      <c r="D1073" s="54" t="s">
        <v>240</v>
      </c>
      <c r="E1073" s="54">
        <v>30</v>
      </c>
    </row>
    <row r="1074" spans="1:5" ht="14.25">
      <c r="A1074" s="54">
        <f>MONTH(C1074)</f>
        <v>8</v>
      </c>
      <c r="B1074" s="54" t="s">
        <v>239</v>
      </c>
      <c r="C1074" s="53">
        <v>40047</v>
      </c>
      <c r="D1074" s="54" t="s">
        <v>240</v>
      </c>
      <c r="E1074" s="54">
        <v>30</v>
      </c>
    </row>
    <row r="1075" spans="1:5" ht="14.25">
      <c r="A1075" s="54">
        <f t="shared" si="26"/>
        <v>8</v>
      </c>
      <c r="B1075" s="54" t="s">
        <v>248</v>
      </c>
      <c r="C1075" s="53">
        <v>40047</v>
      </c>
      <c r="D1075" s="54" t="s">
        <v>248</v>
      </c>
      <c r="E1075" s="54">
        <v>1700</v>
      </c>
    </row>
    <row r="1076" spans="1:5" ht="14.25">
      <c r="A1076" s="54">
        <f>MONTH(C1076)</f>
        <v>8</v>
      </c>
      <c r="B1076" s="54" t="s">
        <v>243</v>
      </c>
      <c r="C1076" s="53">
        <v>40047</v>
      </c>
      <c r="D1076" s="54" t="s">
        <v>244</v>
      </c>
      <c r="E1076" s="54">
        <v>330</v>
      </c>
    </row>
    <row r="1077" spans="1:5" ht="14.25">
      <c r="A1077" s="54">
        <f t="shared" ref="A1077:A1140" si="27">MONTH(C1077)</f>
        <v>8</v>
      </c>
      <c r="B1077" s="54" t="s">
        <v>239</v>
      </c>
      <c r="C1077" s="53">
        <v>40047</v>
      </c>
      <c r="D1077" s="54" t="s">
        <v>240</v>
      </c>
      <c r="E1077" s="54">
        <v>245</v>
      </c>
    </row>
    <row r="1078" spans="1:5" ht="14.25">
      <c r="A1078" s="54">
        <f t="shared" si="27"/>
        <v>8</v>
      </c>
      <c r="B1078" s="54" t="s">
        <v>239</v>
      </c>
      <c r="C1078" s="53">
        <v>40047</v>
      </c>
      <c r="D1078" s="54" t="s">
        <v>240</v>
      </c>
      <c r="E1078" s="54">
        <v>332</v>
      </c>
    </row>
    <row r="1079" spans="1:5" ht="14.25">
      <c r="A1079" s="54">
        <f t="shared" si="27"/>
        <v>8</v>
      </c>
      <c r="B1079" s="54" t="s">
        <v>239</v>
      </c>
      <c r="C1079" s="53">
        <v>40047</v>
      </c>
      <c r="D1079" s="54" t="s">
        <v>240</v>
      </c>
      <c r="E1079" s="54">
        <v>26</v>
      </c>
    </row>
    <row r="1080" spans="1:5" ht="14.25">
      <c r="A1080" s="54">
        <f t="shared" si="27"/>
        <v>8</v>
      </c>
      <c r="B1080" s="54" t="s">
        <v>239</v>
      </c>
      <c r="C1080" s="53">
        <v>40047</v>
      </c>
      <c r="D1080" s="54" t="s">
        <v>240</v>
      </c>
      <c r="E1080" s="54">
        <v>74</v>
      </c>
    </row>
    <row r="1081" spans="1:5" ht="14.25">
      <c r="A1081" s="54">
        <f t="shared" si="27"/>
        <v>8</v>
      </c>
      <c r="B1081" s="54" t="s">
        <v>239</v>
      </c>
      <c r="C1081" s="53">
        <v>40047</v>
      </c>
      <c r="D1081" s="54" t="s">
        <v>240</v>
      </c>
      <c r="E1081" s="54">
        <v>80</v>
      </c>
    </row>
    <row r="1082" spans="1:5" ht="14.25">
      <c r="A1082" s="54">
        <f t="shared" si="27"/>
        <v>8</v>
      </c>
      <c r="B1082" s="54" t="s">
        <v>239</v>
      </c>
      <c r="C1082" s="53">
        <v>40047</v>
      </c>
      <c r="D1082" s="54" t="s">
        <v>240</v>
      </c>
      <c r="E1082" s="54">
        <v>85</v>
      </c>
    </row>
    <row r="1083" spans="1:5" ht="14.25">
      <c r="A1083" s="54">
        <f t="shared" si="27"/>
        <v>8</v>
      </c>
      <c r="B1083" s="54" t="s">
        <v>239</v>
      </c>
      <c r="C1083" s="53">
        <v>40047</v>
      </c>
      <c r="D1083" s="54" t="s">
        <v>240</v>
      </c>
      <c r="E1083" s="54">
        <v>188</v>
      </c>
    </row>
    <row r="1084" spans="1:5" ht="14.25">
      <c r="A1084" s="54">
        <f t="shared" si="27"/>
        <v>8</v>
      </c>
      <c r="B1084" s="54" t="s">
        <v>249</v>
      </c>
      <c r="C1084" s="53">
        <v>40048</v>
      </c>
      <c r="D1084" s="54" t="s">
        <v>249</v>
      </c>
      <c r="E1084" s="54">
        <v>500</v>
      </c>
    </row>
    <row r="1085" spans="1:5" ht="14.25">
      <c r="A1085" s="54">
        <f t="shared" si="27"/>
        <v>8</v>
      </c>
      <c r="B1085" s="54" t="s">
        <v>245</v>
      </c>
      <c r="C1085" s="53">
        <v>40049</v>
      </c>
      <c r="D1085" s="54" t="s">
        <v>246</v>
      </c>
      <c r="E1085" s="54">
        <v>882</v>
      </c>
    </row>
    <row r="1086" spans="1:5" ht="14.25">
      <c r="A1086" s="54">
        <f t="shared" si="27"/>
        <v>8</v>
      </c>
      <c r="B1086" s="54" t="s">
        <v>239</v>
      </c>
      <c r="C1086" s="53">
        <v>40049</v>
      </c>
      <c r="D1086" s="54" t="s">
        <v>254</v>
      </c>
      <c r="E1086" s="54">
        <v>142</v>
      </c>
    </row>
    <row r="1087" spans="1:5" ht="14.25">
      <c r="A1087" s="54">
        <f t="shared" si="27"/>
        <v>8</v>
      </c>
      <c r="B1087" s="54" t="s">
        <v>239</v>
      </c>
      <c r="C1087" s="53">
        <v>40049</v>
      </c>
      <c r="D1087" s="54" t="s">
        <v>254</v>
      </c>
      <c r="E1087" s="54">
        <v>111</v>
      </c>
    </row>
    <row r="1088" spans="1:5" ht="14.25">
      <c r="A1088" s="54">
        <f t="shared" si="27"/>
        <v>8</v>
      </c>
      <c r="B1088" s="54" t="s">
        <v>239</v>
      </c>
      <c r="C1088" s="53">
        <v>40049</v>
      </c>
      <c r="D1088" s="54" t="s">
        <v>240</v>
      </c>
      <c r="E1088" s="54">
        <v>100</v>
      </c>
    </row>
    <row r="1089" spans="1:5" ht="14.25">
      <c r="A1089" s="54">
        <f t="shared" si="27"/>
        <v>8</v>
      </c>
      <c r="B1089" s="54" t="s">
        <v>245</v>
      </c>
      <c r="C1089" s="53">
        <v>40049</v>
      </c>
      <c r="D1089" s="54" t="s">
        <v>246</v>
      </c>
      <c r="E1089" s="54">
        <v>980</v>
      </c>
    </row>
    <row r="1090" spans="1:5" ht="14.25">
      <c r="A1090" s="54">
        <f t="shared" si="27"/>
        <v>8</v>
      </c>
      <c r="B1090" s="54" t="s">
        <v>239</v>
      </c>
      <c r="C1090" s="53">
        <v>40050</v>
      </c>
      <c r="D1090" s="54" t="s">
        <v>240</v>
      </c>
      <c r="E1090" s="54">
        <v>24</v>
      </c>
    </row>
    <row r="1091" spans="1:5" ht="14.25">
      <c r="A1091" s="54">
        <f t="shared" si="27"/>
        <v>8</v>
      </c>
      <c r="B1091" s="54" t="s">
        <v>239</v>
      </c>
      <c r="C1091" s="53">
        <v>40050</v>
      </c>
      <c r="D1091" s="54" t="s">
        <v>254</v>
      </c>
      <c r="E1091" s="54">
        <v>180</v>
      </c>
    </row>
    <row r="1092" spans="1:5" ht="14.25">
      <c r="A1092" s="54">
        <f t="shared" si="27"/>
        <v>8</v>
      </c>
      <c r="B1092" s="54" t="s">
        <v>239</v>
      </c>
      <c r="C1092" s="53">
        <v>40050</v>
      </c>
      <c r="D1092" s="54" t="s">
        <v>254</v>
      </c>
      <c r="E1092" s="54">
        <v>143</v>
      </c>
    </row>
    <row r="1093" spans="1:5" ht="14.25">
      <c r="A1093" s="54">
        <f t="shared" si="27"/>
        <v>8</v>
      </c>
      <c r="B1093" s="54" t="s">
        <v>239</v>
      </c>
      <c r="C1093" s="53">
        <v>40051</v>
      </c>
      <c r="D1093" s="54" t="s">
        <v>254</v>
      </c>
      <c r="E1093" s="54">
        <v>149</v>
      </c>
    </row>
    <row r="1094" spans="1:5" ht="14.25">
      <c r="A1094" s="54">
        <f t="shared" si="27"/>
        <v>8</v>
      </c>
      <c r="B1094" s="54" t="s">
        <v>239</v>
      </c>
      <c r="C1094" s="53">
        <v>40051</v>
      </c>
      <c r="D1094" s="54" t="s">
        <v>254</v>
      </c>
      <c r="E1094" s="54">
        <v>100</v>
      </c>
    </row>
    <row r="1095" spans="1:5" ht="14.25">
      <c r="A1095" s="54">
        <f>MONTH(C1095)</f>
        <v>8</v>
      </c>
      <c r="B1095" s="54" t="s">
        <v>245</v>
      </c>
      <c r="C1095" s="53">
        <v>40051</v>
      </c>
      <c r="D1095" s="54" t="s">
        <v>253</v>
      </c>
      <c r="E1095" s="54">
        <v>700</v>
      </c>
    </row>
    <row r="1096" spans="1:5" ht="14.25">
      <c r="A1096" s="54">
        <f t="shared" si="27"/>
        <v>8</v>
      </c>
      <c r="B1096" s="54" t="s">
        <v>239</v>
      </c>
      <c r="C1096" s="53">
        <v>40052</v>
      </c>
      <c r="D1096" s="54" t="s">
        <v>254</v>
      </c>
      <c r="E1096" s="54">
        <v>152</v>
      </c>
    </row>
    <row r="1097" spans="1:5" ht="14.25">
      <c r="A1097" s="54">
        <f t="shared" si="27"/>
        <v>8</v>
      </c>
      <c r="B1097" s="54" t="s">
        <v>239</v>
      </c>
      <c r="C1097" s="53">
        <v>40052</v>
      </c>
      <c r="D1097" s="54" t="s">
        <v>254</v>
      </c>
      <c r="E1097" s="54">
        <v>126</v>
      </c>
    </row>
    <row r="1098" spans="1:5" ht="14.25">
      <c r="A1098" s="54">
        <f t="shared" si="27"/>
        <v>8</v>
      </c>
      <c r="B1098" s="54" t="s">
        <v>239</v>
      </c>
      <c r="C1098" s="53">
        <v>40052</v>
      </c>
      <c r="D1098" s="54" t="s">
        <v>240</v>
      </c>
      <c r="E1098" s="54">
        <v>50</v>
      </c>
    </row>
    <row r="1099" spans="1:5" ht="14.25">
      <c r="A1099" s="54">
        <f t="shared" si="27"/>
        <v>8</v>
      </c>
      <c r="B1099" s="54" t="s">
        <v>243</v>
      </c>
      <c r="C1099" s="53">
        <v>40052</v>
      </c>
      <c r="D1099" s="54" t="s">
        <v>244</v>
      </c>
      <c r="E1099" s="54">
        <v>1565</v>
      </c>
    </row>
    <row r="1100" spans="1:5" ht="14.25">
      <c r="A1100" s="54">
        <f t="shared" si="27"/>
        <v>8</v>
      </c>
      <c r="B1100" s="54" t="s">
        <v>248</v>
      </c>
      <c r="C1100" s="53">
        <v>40052</v>
      </c>
      <c r="D1100" s="54" t="s">
        <v>248</v>
      </c>
      <c r="E1100" s="54">
        <v>1048</v>
      </c>
    </row>
    <row r="1101" spans="1:5" ht="14.25">
      <c r="A1101" s="54">
        <f t="shared" si="27"/>
        <v>8</v>
      </c>
      <c r="B1101" s="54" t="s">
        <v>248</v>
      </c>
      <c r="C1101" s="53">
        <v>40052</v>
      </c>
      <c r="D1101" s="54" t="s">
        <v>248</v>
      </c>
      <c r="E1101" s="54">
        <v>801</v>
      </c>
    </row>
    <row r="1102" spans="1:5" ht="14.25">
      <c r="A1102" s="54">
        <f t="shared" si="27"/>
        <v>8</v>
      </c>
      <c r="B1102" s="54" t="s">
        <v>248</v>
      </c>
      <c r="C1102" s="53">
        <v>40052</v>
      </c>
      <c r="D1102" s="54" t="s">
        <v>248</v>
      </c>
      <c r="E1102" s="54">
        <v>1500</v>
      </c>
    </row>
    <row r="1103" spans="1:5" ht="14.25">
      <c r="A1103" s="54">
        <f t="shared" si="27"/>
        <v>8</v>
      </c>
      <c r="B1103" s="54" t="s">
        <v>239</v>
      </c>
      <c r="C1103" s="53">
        <v>40052</v>
      </c>
      <c r="D1103" s="54" t="s">
        <v>240</v>
      </c>
      <c r="E1103" s="54">
        <v>77</v>
      </c>
    </row>
    <row r="1104" spans="1:5" ht="14.25">
      <c r="A1104" s="54">
        <f t="shared" si="27"/>
        <v>8</v>
      </c>
      <c r="B1104" s="54" t="s">
        <v>239</v>
      </c>
      <c r="C1104" s="53">
        <v>40052</v>
      </c>
      <c r="D1104" s="54" t="s">
        <v>240</v>
      </c>
      <c r="E1104" s="54">
        <v>26</v>
      </c>
    </row>
    <row r="1105" spans="1:14" ht="14.25">
      <c r="A1105" s="54">
        <f t="shared" si="27"/>
        <v>8</v>
      </c>
      <c r="B1105" s="54" t="s">
        <v>239</v>
      </c>
      <c r="C1105" s="53">
        <v>40052</v>
      </c>
      <c r="D1105" s="54" t="s">
        <v>240</v>
      </c>
      <c r="E1105" s="54">
        <v>653</v>
      </c>
    </row>
    <row r="1106" spans="1:14" ht="14.25">
      <c r="A1106" s="54">
        <f t="shared" si="27"/>
        <v>8</v>
      </c>
      <c r="B1106" s="54" t="s">
        <v>239</v>
      </c>
      <c r="C1106" s="53">
        <v>40052</v>
      </c>
      <c r="D1106" s="54" t="s">
        <v>240</v>
      </c>
      <c r="E1106" s="54">
        <v>164</v>
      </c>
    </row>
    <row r="1107" spans="1:14" ht="14.25">
      <c r="A1107" s="54">
        <f t="shared" si="27"/>
        <v>8</v>
      </c>
      <c r="B1107" s="54" t="s">
        <v>239</v>
      </c>
      <c r="C1107" s="53">
        <v>40052</v>
      </c>
      <c r="D1107" s="54" t="s">
        <v>240</v>
      </c>
      <c r="E1107" s="54">
        <v>128</v>
      </c>
    </row>
    <row r="1108" spans="1:14" ht="14.25">
      <c r="A1108" s="54">
        <f t="shared" si="27"/>
        <v>8</v>
      </c>
      <c r="B1108" s="54" t="s">
        <v>239</v>
      </c>
      <c r="C1108" s="53">
        <v>40052</v>
      </c>
      <c r="D1108" s="54" t="s">
        <v>240</v>
      </c>
      <c r="E1108" s="54">
        <v>90</v>
      </c>
    </row>
    <row r="1109" spans="1:14" ht="14.25">
      <c r="A1109" s="54">
        <f t="shared" si="27"/>
        <v>8</v>
      </c>
      <c r="B1109" s="54" t="s">
        <v>239</v>
      </c>
      <c r="C1109" s="53">
        <v>40052</v>
      </c>
      <c r="D1109" s="54" t="s">
        <v>240</v>
      </c>
      <c r="E1109" s="54">
        <v>167</v>
      </c>
    </row>
    <row r="1110" spans="1:14" ht="14.25">
      <c r="A1110" s="54">
        <f t="shared" si="27"/>
        <v>8</v>
      </c>
      <c r="B1110" s="54" t="s">
        <v>239</v>
      </c>
      <c r="C1110" s="53">
        <v>40052</v>
      </c>
      <c r="D1110" s="54" t="s">
        <v>240</v>
      </c>
      <c r="E1110" s="54">
        <v>340</v>
      </c>
    </row>
    <row r="1111" spans="1:14" ht="14.25">
      <c r="A1111" s="54">
        <f t="shared" si="27"/>
        <v>8</v>
      </c>
      <c r="B1111" s="54" t="s">
        <v>239</v>
      </c>
      <c r="C1111" s="53">
        <v>40053</v>
      </c>
      <c r="D1111" s="54" t="s">
        <v>254</v>
      </c>
      <c r="E1111" s="54">
        <v>160</v>
      </c>
    </row>
    <row r="1112" spans="1:14" ht="14.25">
      <c r="A1112" s="54">
        <f t="shared" si="27"/>
        <v>8</v>
      </c>
      <c r="B1112" s="54" t="s">
        <v>239</v>
      </c>
      <c r="C1112" s="53">
        <v>40053</v>
      </c>
      <c r="D1112" s="54" t="s">
        <v>254</v>
      </c>
      <c r="E1112" s="54">
        <v>260</v>
      </c>
    </row>
    <row r="1113" spans="1:14" ht="14.25">
      <c r="A1113" s="54">
        <f t="shared" si="27"/>
        <v>8</v>
      </c>
      <c r="B1113" s="54" t="s">
        <v>243</v>
      </c>
      <c r="C1113" s="53">
        <v>40054</v>
      </c>
      <c r="D1113" s="54" t="s">
        <v>244</v>
      </c>
      <c r="E1113" s="54">
        <v>465</v>
      </c>
    </row>
    <row r="1114" spans="1:14" ht="14.25">
      <c r="A1114" s="54">
        <f t="shared" si="27"/>
        <v>8</v>
      </c>
      <c r="B1114" s="54" t="s">
        <v>243</v>
      </c>
      <c r="C1114" s="53">
        <v>40054</v>
      </c>
      <c r="D1114" s="54" t="s">
        <v>244</v>
      </c>
      <c r="E1114" s="54">
        <v>5000</v>
      </c>
    </row>
    <row r="1115" spans="1:14" ht="14.25">
      <c r="A1115" s="54">
        <f t="shared" si="27"/>
        <v>8</v>
      </c>
      <c r="B1115" s="54" t="s">
        <v>249</v>
      </c>
      <c r="C1115" s="53">
        <v>40055</v>
      </c>
      <c r="D1115" s="54" t="s">
        <v>249</v>
      </c>
      <c r="E1115" s="54">
        <v>500</v>
      </c>
    </row>
    <row r="1116" spans="1:14" ht="14.25">
      <c r="A1116" s="54">
        <f t="shared" si="27"/>
        <v>8</v>
      </c>
      <c r="B1116" s="54" t="s">
        <v>239</v>
      </c>
      <c r="C1116" s="53">
        <v>40055</v>
      </c>
      <c r="D1116" s="54" t="s">
        <v>240</v>
      </c>
      <c r="E1116" s="54">
        <v>89</v>
      </c>
    </row>
    <row r="1117" spans="1:14" ht="14.25">
      <c r="A1117" s="54">
        <f t="shared" si="27"/>
        <v>8</v>
      </c>
      <c r="B1117" s="54" t="s">
        <v>243</v>
      </c>
      <c r="C1117" s="53">
        <v>40056</v>
      </c>
      <c r="D1117" s="54" t="s">
        <v>251</v>
      </c>
      <c r="E1117" s="54">
        <v>80</v>
      </c>
    </row>
    <row r="1118" spans="1:14" ht="14.25">
      <c r="A1118" s="54">
        <f t="shared" si="27"/>
        <v>8</v>
      </c>
      <c r="B1118" s="54" t="s">
        <v>239</v>
      </c>
      <c r="C1118" s="53">
        <v>40056</v>
      </c>
      <c r="D1118" s="54" t="s">
        <v>254</v>
      </c>
      <c r="E1118" s="54">
        <v>50</v>
      </c>
    </row>
    <row r="1119" spans="1:14" ht="14.25">
      <c r="A1119" s="54">
        <f t="shared" si="27"/>
        <v>8</v>
      </c>
      <c r="B1119" s="54" t="s">
        <v>237</v>
      </c>
      <c r="C1119" s="53">
        <v>40056</v>
      </c>
      <c r="D1119" s="54" t="s">
        <v>238</v>
      </c>
      <c r="E1119" s="54">
        <v>100</v>
      </c>
    </row>
    <row r="1120" spans="1:14" ht="14.25">
      <c r="A1120" s="54">
        <f t="shared" si="27"/>
        <v>8</v>
      </c>
      <c r="B1120" s="54" t="s">
        <v>245</v>
      </c>
      <c r="C1120" s="53">
        <v>40056</v>
      </c>
      <c r="D1120" s="54" t="s">
        <v>246</v>
      </c>
      <c r="E1120" s="54">
        <v>255</v>
      </c>
      <c r="G1120" s="81"/>
      <c r="H1120" s="81"/>
      <c r="I1120" s="81"/>
      <c r="J1120" s="81"/>
      <c r="K1120" s="81"/>
      <c r="L1120" s="81"/>
      <c r="M1120" s="81"/>
      <c r="N1120" s="81"/>
    </row>
    <row r="1121" spans="1:14" ht="14.25">
      <c r="A1121" s="54">
        <f t="shared" si="27"/>
        <v>8</v>
      </c>
      <c r="B1121" s="54" t="s">
        <v>239</v>
      </c>
      <c r="C1121" s="53">
        <v>40056</v>
      </c>
      <c r="D1121" s="54" t="s">
        <v>254</v>
      </c>
      <c r="E1121" s="54">
        <v>150</v>
      </c>
    </row>
    <row r="1122" spans="1:14" ht="14.25">
      <c r="A1122" s="54">
        <f t="shared" si="27"/>
        <v>9</v>
      </c>
      <c r="B1122" s="54" t="s">
        <v>239</v>
      </c>
      <c r="C1122" s="53">
        <v>40057</v>
      </c>
      <c r="D1122" s="54" t="s">
        <v>254</v>
      </c>
      <c r="E1122" s="54">
        <v>150</v>
      </c>
    </row>
    <row r="1123" spans="1:14" ht="14.25">
      <c r="A1123" s="54">
        <f t="shared" si="27"/>
        <v>9</v>
      </c>
      <c r="B1123" s="54" t="s">
        <v>239</v>
      </c>
      <c r="C1123" s="53">
        <v>40057</v>
      </c>
      <c r="D1123" s="54" t="s">
        <v>254</v>
      </c>
      <c r="E1123" s="54">
        <v>147</v>
      </c>
    </row>
    <row r="1124" spans="1:14" ht="14.25">
      <c r="A1124" s="54">
        <f t="shared" si="27"/>
        <v>9</v>
      </c>
      <c r="B1124" s="54" t="s">
        <v>248</v>
      </c>
      <c r="C1124" s="53">
        <v>40057</v>
      </c>
      <c r="D1124" s="54" t="s">
        <v>248</v>
      </c>
      <c r="E1124" s="54">
        <v>1890</v>
      </c>
    </row>
    <row r="1125" spans="1:14" ht="14.25">
      <c r="A1125" s="54">
        <f t="shared" si="27"/>
        <v>9</v>
      </c>
      <c r="B1125" s="54" t="s">
        <v>239</v>
      </c>
      <c r="C1125" s="53">
        <v>40057</v>
      </c>
      <c r="D1125" s="54" t="s">
        <v>240</v>
      </c>
      <c r="E1125" s="54">
        <v>125</v>
      </c>
    </row>
    <row r="1126" spans="1:14" ht="14.25">
      <c r="A1126" s="54">
        <f t="shared" si="27"/>
        <v>9</v>
      </c>
      <c r="B1126" s="54" t="s">
        <v>239</v>
      </c>
      <c r="C1126" s="53">
        <v>40058</v>
      </c>
      <c r="D1126" s="54" t="s">
        <v>254</v>
      </c>
      <c r="E1126" s="54">
        <v>138</v>
      </c>
    </row>
    <row r="1127" spans="1:14" ht="14.25">
      <c r="A1127" s="54">
        <f t="shared" si="27"/>
        <v>9</v>
      </c>
      <c r="B1127" s="54" t="s">
        <v>239</v>
      </c>
      <c r="C1127" s="53">
        <v>40058</v>
      </c>
      <c r="D1127" s="54" t="s">
        <v>240</v>
      </c>
      <c r="E1127" s="54">
        <v>150</v>
      </c>
    </row>
    <row r="1128" spans="1:14" ht="14.25">
      <c r="A1128" s="54">
        <f t="shared" si="27"/>
        <v>9</v>
      </c>
      <c r="B1128" s="54" t="s">
        <v>239</v>
      </c>
      <c r="C1128" s="53">
        <v>40058</v>
      </c>
      <c r="D1128" s="54" t="s">
        <v>254</v>
      </c>
      <c r="E1128" s="54">
        <v>150</v>
      </c>
    </row>
    <row r="1129" spans="1:14" ht="14.25">
      <c r="A1129" s="54">
        <f t="shared" si="27"/>
        <v>9</v>
      </c>
      <c r="B1129" s="54" t="s">
        <v>239</v>
      </c>
      <c r="C1129" s="53">
        <v>40059</v>
      </c>
      <c r="D1129" s="54" t="s">
        <v>254</v>
      </c>
      <c r="E1129" s="54">
        <v>159</v>
      </c>
    </row>
    <row r="1130" spans="1:14" ht="14.25">
      <c r="A1130" s="54">
        <f t="shared" si="27"/>
        <v>9</v>
      </c>
      <c r="B1130" s="54" t="s">
        <v>239</v>
      </c>
      <c r="C1130" s="53">
        <v>40059</v>
      </c>
      <c r="D1130" s="54" t="s">
        <v>254</v>
      </c>
      <c r="E1130" s="54">
        <v>1400</v>
      </c>
    </row>
    <row r="1131" spans="1:14" ht="14.25">
      <c r="A1131" s="54">
        <f t="shared" si="27"/>
        <v>9</v>
      </c>
      <c r="B1131" s="54" t="s">
        <v>245</v>
      </c>
      <c r="C1131" s="53">
        <v>40059</v>
      </c>
      <c r="D1131" s="54" t="s">
        <v>250</v>
      </c>
      <c r="E1131" s="54">
        <v>2111.5</v>
      </c>
    </row>
    <row r="1132" spans="1:14" ht="14.25">
      <c r="A1132" s="54">
        <f t="shared" si="27"/>
        <v>9</v>
      </c>
      <c r="B1132" s="54" t="s">
        <v>239</v>
      </c>
      <c r="C1132" s="53">
        <v>40060</v>
      </c>
      <c r="D1132" s="54" t="s">
        <v>254</v>
      </c>
      <c r="E1132" s="54">
        <v>105</v>
      </c>
    </row>
    <row r="1133" spans="1:14" ht="14.25">
      <c r="A1133" s="54">
        <f t="shared" si="27"/>
        <v>9</v>
      </c>
      <c r="B1133" s="54" t="s">
        <v>241</v>
      </c>
      <c r="C1133" s="53">
        <v>40060</v>
      </c>
      <c r="D1133" s="54" t="s">
        <v>257</v>
      </c>
      <c r="E1133" s="54">
        <v>820</v>
      </c>
    </row>
    <row r="1134" spans="1:14" ht="14.25">
      <c r="A1134" s="54">
        <f t="shared" si="27"/>
        <v>9</v>
      </c>
      <c r="B1134" s="54" t="s">
        <v>239</v>
      </c>
      <c r="C1134" s="53">
        <v>40060</v>
      </c>
      <c r="D1134" s="54" t="s">
        <v>254</v>
      </c>
      <c r="E1134" s="54">
        <v>150</v>
      </c>
    </row>
    <row r="1135" spans="1:14" ht="14.25">
      <c r="A1135" s="54">
        <f t="shared" si="27"/>
        <v>9</v>
      </c>
      <c r="B1135" s="54" t="s">
        <v>239</v>
      </c>
      <c r="C1135" s="53">
        <v>40060</v>
      </c>
      <c r="D1135" s="54" t="s">
        <v>240</v>
      </c>
      <c r="E1135" s="54">
        <v>47</v>
      </c>
    </row>
    <row r="1136" spans="1:14" s="81" customFormat="1" ht="14.25">
      <c r="A1136" s="54">
        <f t="shared" si="27"/>
        <v>9</v>
      </c>
      <c r="B1136" s="54" t="s">
        <v>243</v>
      </c>
      <c r="C1136" s="53">
        <v>40061</v>
      </c>
      <c r="D1136" s="54" t="s">
        <v>244</v>
      </c>
      <c r="E1136" s="54">
        <v>1465</v>
      </c>
      <c r="G1136" s="55"/>
      <c r="H1136" s="55"/>
      <c r="I1136" s="55"/>
      <c r="J1136" s="55"/>
      <c r="K1136" s="55"/>
      <c r="L1136" s="55"/>
      <c r="M1136" s="55"/>
      <c r="N1136" s="55"/>
    </row>
    <row r="1137" spans="1:5" ht="14.25">
      <c r="A1137" s="54">
        <f t="shared" si="27"/>
        <v>9</v>
      </c>
      <c r="B1137" s="54" t="s">
        <v>239</v>
      </c>
      <c r="C1137" s="53">
        <v>40063</v>
      </c>
      <c r="D1137" s="54" t="s">
        <v>254</v>
      </c>
      <c r="E1137" s="54">
        <v>147</v>
      </c>
    </row>
    <row r="1138" spans="1:5" ht="14.25">
      <c r="A1138" s="54">
        <f t="shared" si="27"/>
        <v>9</v>
      </c>
      <c r="B1138" s="54" t="s">
        <v>241</v>
      </c>
      <c r="C1138" s="53">
        <v>40063</v>
      </c>
      <c r="D1138" s="54" t="s">
        <v>247</v>
      </c>
      <c r="E1138" s="54">
        <v>1774</v>
      </c>
    </row>
    <row r="1139" spans="1:5" ht="14.25">
      <c r="A1139" s="54">
        <f t="shared" si="27"/>
        <v>9</v>
      </c>
      <c r="B1139" s="54" t="s">
        <v>239</v>
      </c>
      <c r="C1139" s="53">
        <v>40063</v>
      </c>
      <c r="D1139" s="54" t="s">
        <v>254</v>
      </c>
      <c r="E1139" s="54">
        <v>108</v>
      </c>
    </row>
    <row r="1140" spans="1:5" ht="14.25">
      <c r="A1140" s="54">
        <f t="shared" si="27"/>
        <v>9</v>
      </c>
      <c r="B1140" s="54" t="s">
        <v>239</v>
      </c>
      <c r="C1140" s="53">
        <v>40064</v>
      </c>
      <c r="D1140" s="54" t="s">
        <v>254</v>
      </c>
      <c r="E1140" s="54">
        <v>150</v>
      </c>
    </row>
    <row r="1141" spans="1:5" ht="14.25">
      <c r="A1141" s="54">
        <f t="shared" ref="A1141:A1188" si="28">MONTH(C1141)</f>
        <v>9</v>
      </c>
      <c r="B1141" s="54" t="s">
        <v>239</v>
      </c>
      <c r="C1141" s="53">
        <v>40064</v>
      </c>
      <c r="D1141" s="54" t="s">
        <v>254</v>
      </c>
      <c r="E1141" s="54">
        <v>150</v>
      </c>
    </row>
    <row r="1142" spans="1:5" ht="14.25">
      <c r="A1142" s="54">
        <f t="shared" si="28"/>
        <v>9</v>
      </c>
      <c r="B1142" s="54" t="s">
        <v>249</v>
      </c>
      <c r="C1142" s="53">
        <v>40064</v>
      </c>
      <c r="D1142" s="54" t="s">
        <v>249</v>
      </c>
      <c r="E1142" s="54">
        <v>500</v>
      </c>
    </row>
    <row r="1143" spans="1:5" ht="14.25">
      <c r="A1143" s="54">
        <f t="shared" si="28"/>
        <v>9</v>
      </c>
      <c r="B1143" s="54" t="s">
        <v>239</v>
      </c>
      <c r="C1143" s="53">
        <v>40064</v>
      </c>
      <c r="D1143" s="54" t="s">
        <v>240</v>
      </c>
      <c r="E1143" s="54">
        <v>76</v>
      </c>
    </row>
    <row r="1144" spans="1:5" ht="14.25">
      <c r="A1144" s="54">
        <f t="shared" si="28"/>
        <v>9</v>
      </c>
      <c r="B1144" s="54" t="s">
        <v>239</v>
      </c>
      <c r="C1144" s="53">
        <v>40064</v>
      </c>
      <c r="D1144" s="54" t="s">
        <v>240</v>
      </c>
      <c r="E1144" s="54">
        <v>144</v>
      </c>
    </row>
    <row r="1145" spans="1:5" ht="14.25">
      <c r="A1145" s="54">
        <f t="shared" si="28"/>
        <v>9</v>
      </c>
      <c r="B1145" s="54" t="s">
        <v>239</v>
      </c>
      <c r="C1145" s="53">
        <v>40064</v>
      </c>
      <c r="D1145" s="54" t="s">
        <v>240</v>
      </c>
      <c r="E1145" s="54">
        <v>268</v>
      </c>
    </row>
    <row r="1146" spans="1:5" ht="14.25">
      <c r="A1146" s="54">
        <f t="shared" si="28"/>
        <v>9</v>
      </c>
      <c r="B1146" s="54" t="s">
        <v>239</v>
      </c>
      <c r="C1146" s="53">
        <v>40064</v>
      </c>
      <c r="D1146" s="54" t="s">
        <v>240</v>
      </c>
      <c r="E1146" s="54">
        <v>296</v>
      </c>
    </row>
    <row r="1147" spans="1:5" ht="14.25">
      <c r="A1147" s="54">
        <f t="shared" si="28"/>
        <v>9</v>
      </c>
      <c r="B1147" s="54" t="s">
        <v>239</v>
      </c>
      <c r="C1147" s="53">
        <v>40064</v>
      </c>
      <c r="D1147" s="54" t="s">
        <v>240</v>
      </c>
      <c r="E1147" s="54">
        <v>102</v>
      </c>
    </row>
    <row r="1148" spans="1:5" ht="14.25">
      <c r="A1148" s="54">
        <f t="shared" si="28"/>
        <v>9</v>
      </c>
      <c r="B1148" s="54" t="s">
        <v>239</v>
      </c>
      <c r="C1148" s="53">
        <v>40064</v>
      </c>
      <c r="D1148" s="54" t="s">
        <v>240</v>
      </c>
      <c r="E1148" s="54">
        <v>49</v>
      </c>
    </row>
    <row r="1149" spans="1:5" ht="14.25">
      <c r="A1149" s="54">
        <f t="shared" si="28"/>
        <v>9</v>
      </c>
      <c r="B1149" s="54" t="s">
        <v>239</v>
      </c>
      <c r="C1149" s="53">
        <v>40064</v>
      </c>
      <c r="D1149" s="54" t="s">
        <v>240</v>
      </c>
      <c r="E1149" s="54">
        <v>58</v>
      </c>
    </row>
    <row r="1150" spans="1:5" ht="14.25">
      <c r="A1150" s="54">
        <f t="shared" si="28"/>
        <v>9</v>
      </c>
      <c r="B1150" s="54" t="s">
        <v>239</v>
      </c>
      <c r="C1150" s="53">
        <v>40064</v>
      </c>
      <c r="D1150" s="54" t="s">
        <v>240</v>
      </c>
      <c r="E1150" s="54">
        <v>150</v>
      </c>
    </row>
    <row r="1151" spans="1:5" ht="14.25">
      <c r="A1151" s="54">
        <f t="shared" si="28"/>
        <v>9</v>
      </c>
      <c r="B1151" s="54" t="s">
        <v>239</v>
      </c>
      <c r="C1151" s="53">
        <v>40064</v>
      </c>
      <c r="D1151" s="54" t="s">
        <v>240</v>
      </c>
      <c r="E1151" s="54">
        <v>110</v>
      </c>
    </row>
    <row r="1152" spans="1:5" ht="14.25">
      <c r="A1152" s="54">
        <f t="shared" si="28"/>
        <v>9</v>
      </c>
      <c r="B1152" s="54" t="s">
        <v>239</v>
      </c>
      <c r="C1152" s="53">
        <v>40064</v>
      </c>
      <c r="D1152" s="54" t="s">
        <v>240</v>
      </c>
      <c r="E1152" s="54">
        <v>85</v>
      </c>
    </row>
    <row r="1153" spans="1:5" ht="14.25">
      <c r="A1153" s="54">
        <f t="shared" si="28"/>
        <v>9</v>
      </c>
      <c r="B1153" s="54" t="s">
        <v>241</v>
      </c>
      <c r="C1153" s="53">
        <v>40064</v>
      </c>
      <c r="D1153" s="54" t="s">
        <v>242</v>
      </c>
      <c r="E1153" s="54">
        <v>212</v>
      </c>
    </row>
    <row r="1154" spans="1:5" ht="14.25">
      <c r="A1154" s="54">
        <f t="shared" si="28"/>
        <v>9</v>
      </c>
      <c r="B1154" s="54" t="s">
        <v>239</v>
      </c>
      <c r="C1154" s="53">
        <v>40064</v>
      </c>
      <c r="D1154" s="54" t="s">
        <v>240</v>
      </c>
      <c r="E1154" s="54">
        <v>66</v>
      </c>
    </row>
    <row r="1155" spans="1:5" ht="14.25">
      <c r="A1155" s="54">
        <f t="shared" si="28"/>
        <v>9</v>
      </c>
      <c r="B1155" s="54" t="s">
        <v>239</v>
      </c>
      <c r="C1155" s="53">
        <v>40064</v>
      </c>
      <c r="D1155" s="54" t="s">
        <v>240</v>
      </c>
      <c r="E1155" s="54">
        <v>152</v>
      </c>
    </row>
    <row r="1156" spans="1:5" ht="14.25">
      <c r="A1156" s="54">
        <f t="shared" si="28"/>
        <v>9</v>
      </c>
      <c r="B1156" s="54" t="s">
        <v>239</v>
      </c>
      <c r="C1156" s="53">
        <v>40064</v>
      </c>
      <c r="D1156" s="54" t="s">
        <v>240</v>
      </c>
      <c r="E1156" s="54">
        <v>180</v>
      </c>
    </row>
    <row r="1157" spans="1:5" ht="14.25">
      <c r="A1157" s="54">
        <f t="shared" si="28"/>
        <v>9</v>
      </c>
      <c r="B1157" s="54" t="s">
        <v>239</v>
      </c>
      <c r="C1157" s="53">
        <v>40064</v>
      </c>
      <c r="D1157" s="54" t="s">
        <v>240</v>
      </c>
      <c r="E1157" s="54">
        <v>9</v>
      </c>
    </row>
    <row r="1158" spans="1:5" ht="14.25">
      <c r="A1158" s="54">
        <f t="shared" si="28"/>
        <v>9</v>
      </c>
      <c r="B1158" s="54" t="s">
        <v>241</v>
      </c>
      <c r="C1158" s="53">
        <v>40064</v>
      </c>
      <c r="D1158" s="54" t="s">
        <v>242</v>
      </c>
      <c r="E1158" s="54">
        <v>100</v>
      </c>
    </row>
    <row r="1159" spans="1:5" ht="14.25">
      <c r="A1159" s="54">
        <f t="shared" si="28"/>
        <v>9</v>
      </c>
      <c r="B1159" s="54" t="s">
        <v>239</v>
      </c>
      <c r="C1159" s="53">
        <v>40064</v>
      </c>
      <c r="D1159" s="54" t="s">
        <v>240</v>
      </c>
      <c r="E1159" s="54">
        <v>94</v>
      </c>
    </row>
    <row r="1160" spans="1:5" ht="14.25">
      <c r="A1160" s="54">
        <f t="shared" si="28"/>
        <v>9</v>
      </c>
      <c r="B1160" s="54" t="s">
        <v>239</v>
      </c>
      <c r="C1160" s="53">
        <v>40065</v>
      </c>
      <c r="D1160" s="54" t="s">
        <v>254</v>
      </c>
      <c r="E1160" s="54">
        <v>174</v>
      </c>
    </row>
    <row r="1161" spans="1:5" ht="14.25">
      <c r="A1161" s="54">
        <f t="shared" si="28"/>
        <v>9</v>
      </c>
      <c r="B1161" s="54" t="s">
        <v>239</v>
      </c>
      <c r="C1161" s="53">
        <v>40065</v>
      </c>
      <c r="D1161" s="54" t="s">
        <v>254</v>
      </c>
      <c r="E1161" s="54">
        <v>137</v>
      </c>
    </row>
    <row r="1162" spans="1:5" ht="14.25">
      <c r="A1162" s="54">
        <f t="shared" si="28"/>
        <v>9</v>
      </c>
      <c r="B1162" s="54" t="s">
        <v>241</v>
      </c>
      <c r="C1162" s="53">
        <v>40065</v>
      </c>
      <c r="D1162" s="54" t="s">
        <v>261</v>
      </c>
      <c r="E1162" s="54">
        <v>25000</v>
      </c>
    </row>
    <row r="1163" spans="1:5" ht="14.25">
      <c r="A1163" s="54">
        <f t="shared" si="28"/>
        <v>9</v>
      </c>
      <c r="B1163" s="54" t="s">
        <v>241</v>
      </c>
      <c r="C1163" s="53">
        <v>40065</v>
      </c>
      <c r="D1163" s="54" t="s">
        <v>247</v>
      </c>
      <c r="E1163" s="54">
        <v>1329</v>
      </c>
    </row>
    <row r="1164" spans="1:5" ht="14.25">
      <c r="A1164" s="54">
        <f t="shared" si="28"/>
        <v>9</v>
      </c>
      <c r="B1164" s="54" t="s">
        <v>241</v>
      </c>
      <c r="C1164" s="53">
        <v>40065</v>
      </c>
      <c r="D1164" s="54" t="s">
        <v>247</v>
      </c>
      <c r="E1164" s="54">
        <v>43</v>
      </c>
    </row>
    <row r="1165" spans="1:5" ht="14.25">
      <c r="A1165" s="54">
        <f t="shared" si="28"/>
        <v>9</v>
      </c>
      <c r="B1165" s="54" t="s">
        <v>239</v>
      </c>
      <c r="C1165" s="53">
        <v>40066</v>
      </c>
      <c r="D1165" s="54" t="s">
        <v>254</v>
      </c>
      <c r="E1165" s="54">
        <v>150</v>
      </c>
    </row>
    <row r="1166" spans="1:5" ht="14.25">
      <c r="A1166" s="54">
        <f t="shared" si="28"/>
        <v>9</v>
      </c>
      <c r="B1166" s="54" t="s">
        <v>239</v>
      </c>
      <c r="C1166" s="53">
        <v>40067</v>
      </c>
      <c r="D1166" s="54" t="s">
        <v>254</v>
      </c>
      <c r="E1166" s="54">
        <v>150</v>
      </c>
    </row>
    <row r="1167" spans="1:5" ht="14.25">
      <c r="A1167" s="54">
        <f t="shared" si="28"/>
        <v>9</v>
      </c>
      <c r="B1167" s="54" t="s">
        <v>239</v>
      </c>
      <c r="C1167" s="53">
        <v>40067</v>
      </c>
      <c r="D1167" s="54" t="s">
        <v>240</v>
      </c>
      <c r="E1167" s="54">
        <v>109</v>
      </c>
    </row>
    <row r="1168" spans="1:5" ht="14.25">
      <c r="A1168" s="54">
        <f t="shared" si="28"/>
        <v>9</v>
      </c>
      <c r="B1168" s="54" t="s">
        <v>237</v>
      </c>
      <c r="C1168" s="53">
        <v>40067</v>
      </c>
      <c r="D1168" s="54" t="s">
        <v>238</v>
      </c>
      <c r="E1168" s="54">
        <v>25</v>
      </c>
    </row>
    <row r="1169" spans="1:5" ht="14.25">
      <c r="A1169" s="54">
        <f t="shared" si="28"/>
        <v>9</v>
      </c>
      <c r="B1169" s="54" t="s">
        <v>239</v>
      </c>
      <c r="C1169" s="53">
        <v>40068</v>
      </c>
      <c r="D1169" s="54" t="s">
        <v>240</v>
      </c>
      <c r="E1169" s="54">
        <v>48</v>
      </c>
    </row>
    <row r="1170" spans="1:5" ht="14.25">
      <c r="A1170" s="54">
        <f t="shared" si="28"/>
        <v>9</v>
      </c>
      <c r="B1170" s="54" t="s">
        <v>245</v>
      </c>
      <c r="C1170" s="53">
        <v>40069</v>
      </c>
      <c r="D1170" s="54" t="s">
        <v>246</v>
      </c>
      <c r="E1170" s="54">
        <v>84</v>
      </c>
    </row>
    <row r="1171" spans="1:5" ht="14.25">
      <c r="A1171" s="54">
        <f t="shared" si="28"/>
        <v>9</v>
      </c>
      <c r="B1171" s="54" t="s">
        <v>239</v>
      </c>
      <c r="C1171" s="53">
        <v>40070</v>
      </c>
      <c r="D1171" s="54" t="s">
        <v>254</v>
      </c>
      <c r="E1171" s="54">
        <v>102</v>
      </c>
    </row>
    <row r="1172" spans="1:5" ht="14.25">
      <c r="A1172" s="54">
        <f t="shared" si="28"/>
        <v>9</v>
      </c>
      <c r="B1172" s="54" t="s">
        <v>239</v>
      </c>
      <c r="C1172" s="53">
        <v>40070</v>
      </c>
      <c r="D1172" s="54" t="s">
        <v>254</v>
      </c>
      <c r="E1172" s="54">
        <v>150</v>
      </c>
    </row>
    <row r="1173" spans="1:5" ht="14.25">
      <c r="A1173" s="54">
        <f t="shared" si="28"/>
        <v>9</v>
      </c>
      <c r="B1173" s="54" t="s">
        <v>239</v>
      </c>
      <c r="C1173" s="53">
        <v>40071</v>
      </c>
      <c r="D1173" s="54" t="s">
        <v>254</v>
      </c>
      <c r="E1173" s="54">
        <v>184</v>
      </c>
    </row>
    <row r="1174" spans="1:5" ht="14.25">
      <c r="A1174" s="54">
        <f t="shared" si="28"/>
        <v>9</v>
      </c>
      <c r="B1174" s="54" t="s">
        <v>239</v>
      </c>
      <c r="C1174" s="53">
        <v>40071</v>
      </c>
      <c r="D1174" s="54" t="s">
        <v>254</v>
      </c>
      <c r="E1174" s="54">
        <v>111</v>
      </c>
    </row>
    <row r="1175" spans="1:5" ht="14.25">
      <c r="A1175" s="54">
        <f t="shared" si="28"/>
        <v>9</v>
      </c>
      <c r="B1175" s="54" t="s">
        <v>243</v>
      </c>
      <c r="C1175" s="53">
        <v>40071</v>
      </c>
      <c r="D1175" s="54" t="s">
        <v>251</v>
      </c>
      <c r="E1175" s="54">
        <v>800</v>
      </c>
    </row>
    <row r="1176" spans="1:5" ht="14.25">
      <c r="A1176" s="54">
        <f t="shared" si="28"/>
        <v>9</v>
      </c>
      <c r="B1176" s="54" t="s">
        <v>245</v>
      </c>
      <c r="C1176" s="53">
        <v>40071</v>
      </c>
      <c r="D1176" s="54" t="s">
        <v>246</v>
      </c>
      <c r="E1176" s="54">
        <v>40</v>
      </c>
    </row>
    <row r="1177" spans="1:5" ht="14.25">
      <c r="A1177" s="54">
        <f t="shared" si="28"/>
        <v>9</v>
      </c>
      <c r="B1177" s="54" t="s">
        <v>239</v>
      </c>
      <c r="C1177" s="53">
        <v>40071</v>
      </c>
      <c r="D1177" s="54" t="s">
        <v>240</v>
      </c>
      <c r="E1177" s="54">
        <v>529</v>
      </c>
    </row>
    <row r="1178" spans="1:5" ht="14.25">
      <c r="A1178" s="54">
        <f t="shared" si="28"/>
        <v>9</v>
      </c>
      <c r="B1178" s="54" t="s">
        <v>245</v>
      </c>
      <c r="C1178" s="53">
        <v>40071</v>
      </c>
      <c r="D1178" s="54" t="s">
        <v>250</v>
      </c>
      <c r="E1178" s="54">
        <v>22500</v>
      </c>
    </row>
    <row r="1179" spans="1:5" ht="14.25">
      <c r="A1179" s="54">
        <f t="shared" si="28"/>
        <v>9</v>
      </c>
      <c r="B1179" s="54" t="s">
        <v>239</v>
      </c>
      <c r="C1179" s="53">
        <v>40071</v>
      </c>
      <c r="D1179" s="54" t="s">
        <v>240</v>
      </c>
      <c r="E1179" s="54">
        <v>275</v>
      </c>
    </row>
    <row r="1180" spans="1:5" ht="14.25">
      <c r="A1180" s="54">
        <f t="shared" si="28"/>
        <v>9</v>
      </c>
      <c r="B1180" s="54" t="s">
        <v>239</v>
      </c>
      <c r="C1180" s="53">
        <v>40072</v>
      </c>
      <c r="D1180" s="54" t="s">
        <v>254</v>
      </c>
      <c r="E1180" s="54">
        <v>100</v>
      </c>
    </row>
    <row r="1181" spans="1:5" ht="14.25">
      <c r="A1181" s="54">
        <f t="shared" si="28"/>
        <v>9</v>
      </c>
      <c r="B1181" s="54" t="s">
        <v>239</v>
      </c>
      <c r="C1181" s="53">
        <v>40072</v>
      </c>
      <c r="D1181" s="54" t="s">
        <v>254</v>
      </c>
      <c r="E1181" s="54">
        <v>150</v>
      </c>
    </row>
    <row r="1182" spans="1:5" ht="14.25">
      <c r="A1182" s="54">
        <f t="shared" si="28"/>
        <v>9</v>
      </c>
      <c r="B1182" s="54" t="s">
        <v>239</v>
      </c>
      <c r="C1182" s="53">
        <v>40073</v>
      </c>
      <c r="D1182" s="54" t="s">
        <v>254</v>
      </c>
      <c r="E1182" s="54">
        <v>150</v>
      </c>
    </row>
    <row r="1183" spans="1:5" ht="14.25">
      <c r="A1183" s="54">
        <f t="shared" si="28"/>
        <v>9</v>
      </c>
      <c r="B1183" s="54" t="s">
        <v>239</v>
      </c>
      <c r="C1183" s="53">
        <v>40074</v>
      </c>
      <c r="D1183" s="54" t="s">
        <v>254</v>
      </c>
      <c r="E1183" s="54">
        <v>150</v>
      </c>
    </row>
    <row r="1184" spans="1:5" ht="14.25">
      <c r="A1184" s="54">
        <f t="shared" si="28"/>
        <v>9</v>
      </c>
      <c r="B1184" s="54" t="s">
        <v>239</v>
      </c>
      <c r="C1184" s="53">
        <v>40074</v>
      </c>
      <c r="D1184" s="54" t="s">
        <v>254</v>
      </c>
      <c r="E1184" s="54">
        <v>99</v>
      </c>
    </row>
    <row r="1185" spans="1:14" ht="14.25">
      <c r="A1185" s="54">
        <f t="shared" si="28"/>
        <v>9</v>
      </c>
      <c r="B1185" s="54" t="s">
        <v>241</v>
      </c>
      <c r="C1185" s="53">
        <v>40074</v>
      </c>
      <c r="D1185" s="54" t="s">
        <v>247</v>
      </c>
      <c r="E1185" s="54">
        <v>72</v>
      </c>
    </row>
    <row r="1186" spans="1:14" ht="14.25">
      <c r="A1186" s="54">
        <f t="shared" si="28"/>
        <v>9</v>
      </c>
      <c r="B1186" s="54" t="s">
        <v>248</v>
      </c>
      <c r="C1186" s="53">
        <v>40074</v>
      </c>
      <c r="D1186" s="54" t="s">
        <v>260</v>
      </c>
      <c r="E1186" s="54">
        <v>2690</v>
      </c>
      <c r="G1186" s="80"/>
      <c r="H1186" s="80"/>
      <c r="I1186" s="80"/>
      <c r="J1186" s="80"/>
      <c r="K1186" s="80"/>
      <c r="L1186" s="80"/>
      <c r="M1186" s="80"/>
      <c r="N1186" s="80"/>
    </row>
    <row r="1187" spans="1:14" ht="14.25">
      <c r="A1187" s="54">
        <f t="shared" si="28"/>
        <v>9</v>
      </c>
      <c r="B1187" s="54" t="s">
        <v>248</v>
      </c>
      <c r="C1187" s="53">
        <v>40074</v>
      </c>
      <c r="D1187" s="54" t="s">
        <v>248</v>
      </c>
      <c r="E1187" s="54">
        <v>380</v>
      </c>
    </row>
    <row r="1188" spans="1:14" ht="14.25">
      <c r="A1188" s="54">
        <f t="shared" si="28"/>
        <v>9</v>
      </c>
      <c r="B1188" s="54" t="s">
        <v>245</v>
      </c>
      <c r="C1188" s="53">
        <v>40074</v>
      </c>
      <c r="D1188" s="54" t="s">
        <v>246</v>
      </c>
      <c r="E1188" s="54">
        <v>80</v>
      </c>
    </row>
    <row r="1189" spans="1:14" ht="14.25">
      <c r="A1189" s="54">
        <f>MONTH(C1189)</f>
        <v>9</v>
      </c>
      <c r="B1189" s="54" t="s">
        <v>239</v>
      </c>
      <c r="C1189" s="53">
        <v>40076</v>
      </c>
      <c r="D1189" s="54" t="s">
        <v>254</v>
      </c>
      <c r="E1189" s="54">
        <v>500</v>
      </c>
    </row>
    <row r="1190" spans="1:14" ht="14.25">
      <c r="A1190" s="54">
        <f>MONTH(C1190)</f>
        <v>9</v>
      </c>
      <c r="B1190" s="54" t="s">
        <v>245</v>
      </c>
      <c r="C1190" s="53">
        <v>40076</v>
      </c>
      <c r="D1190" s="54" t="s">
        <v>246</v>
      </c>
      <c r="E1190" s="54">
        <v>80</v>
      </c>
    </row>
    <row r="1191" spans="1:14" ht="14.25">
      <c r="A1191" s="54">
        <f t="shared" ref="A1191:A1254" si="29">MONTH(C1191)</f>
        <v>9</v>
      </c>
      <c r="B1191" s="54" t="s">
        <v>243</v>
      </c>
      <c r="C1191" s="53">
        <v>40076</v>
      </c>
      <c r="D1191" s="54" t="s">
        <v>251</v>
      </c>
      <c r="E1191" s="54">
        <v>299</v>
      </c>
    </row>
    <row r="1192" spans="1:14" ht="14.25">
      <c r="A1192" s="54">
        <f t="shared" si="29"/>
        <v>9</v>
      </c>
      <c r="B1192" s="54" t="s">
        <v>248</v>
      </c>
      <c r="C1192" s="53">
        <v>40076</v>
      </c>
      <c r="D1192" s="54" t="s">
        <v>248</v>
      </c>
      <c r="E1192" s="54">
        <v>4500</v>
      </c>
    </row>
    <row r="1193" spans="1:14" ht="14.25">
      <c r="A1193" s="54">
        <f t="shared" si="29"/>
        <v>9</v>
      </c>
      <c r="B1193" s="54" t="s">
        <v>248</v>
      </c>
      <c r="C1193" s="53">
        <v>40076</v>
      </c>
      <c r="D1193" s="54" t="s">
        <v>255</v>
      </c>
      <c r="E1193" s="54">
        <v>850</v>
      </c>
    </row>
    <row r="1194" spans="1:14" ht="14.25">
      <c r="A1194" s="54">
        <f t="shared" si="29"/>
        <v>9</v>
      </c>
      <c r="B1194" s="54" t="s">
        <v>248</v>
      </c>
      <c r="C1194" s="53">
        <v>40076</v>
      </c>
      <c r="D1194" s="54" t="s">
        <v>248</v>
      </c>
      <c r="E1194" s="54">
        <v>1410</v>
      </c>
    </row>
    <row r="1195" spans="1:14" ht="14.25">
      <c r="A1195" s="54">
        <f>MONTH(C1195)</f>
        <v>9</v>
      </c>
      <c r="B1195" s="54" t="s">
        <v>248</v>
      </c>
      <c r="C1195" s="53">
        <v>40076</v>
      </c>
      <c r="D1195" s="54" t="s">
        <v>248</v>
      </c>
      <c r="E1195" s="54">
        <v>1094</v>
      </c>
    </row>
    <row r="1196" spans="1:14" ht="14.25">
      <c r="A1196" s="54">
        <f>MONTH(C1196)</f>
        <v>9</v>
      </c>
      <c r="B1196" s="54" t="s">
        <v>248</v>
      </c>
      <c r="C1196" s="53">
        <v>40076</v>
      </c>
      <c r="D1196" s="54" t="s">
        <v>248</v>
      </c>
      <c r="E1196" s="54">
        <v>805</v>
      </c>
    </row>
    <row r="1197" spans="1:14" ht="14.25">
      <c r="A1197" s="54">
        <f>MONTH(C1197)</f>
        <v>9</v>
      </c>
      <c r="B1197" s="54" t="s">
        <v>248</v>
      </c>
      <c r="C1197" s="53">
        <v>40076</v>
      </c>
      <c r="D1197" s="54" t="s">
        <v>260</v>
      </c>
      <c r="E1197" s="54">
        <v>1990</v>
      </c>
    </row>
    <row r="1198" spans="1:14" ht="14.25">
      <c r="A1198" s="54">
        <f t="shared" si="29"/>
        <v>9</v>
      </c>
      <c r="B1198" s="54" t="s">
        <v>248</v>
      </c>
      <c r="C1198" s="53">
        <v>40076</v>
      </c>
      <c r="D1198" s="54" t="s">
        <v>248</v>
      </c>
      <c r="E1198" s="54">
        <v>175</v>
      </c>
    </row>
    <row r="1199" spans="1:14" ht="14.25">
      <c r="A1199" s="54">
        <f t="shared" si="29"/>
        <v>9</v>
      </c>
      <c r="B1199" s="54" t="s">
        <v>248</v>
      </c>
      <c r="C1199" s="53">
        <v>40076</v>
      </c>
      <c r="D1199" s="54" t="s">
        <v>248</v>
      </c>
      <c r="E1199" s="54">
        <v>2980</v>
      </c>
    </row>
    <row r="1200" spans="1:14" ht="14.25">
      <c r="A1200" s="54">
        <f t="shared" si="29"/>
        <v>9</v>
      </c>
      <c r="B1200" s="54" t="s">
        <v>248</v>
      </c>
      <c r="C1200" s="53">
        <v>40076</v>
      </c>
      <c r="D1200" s="54" t="s">
        <v>248</v>
      </c>
      <c r="E1200" s="54">
        <v>2440</v>
      </c>
    </row>
    <row r="1201" spans="1:14" ht="14.25">
      <c r="A1201" s="54">
        <f t="shared" si="29"/>
        <v>9</v>
      </c>
      <c r="B1201" s="54" t="s">
        <v>243</v>
      </c>
      <c r="C1201" s="53">
        <v>40076</v>
      </c>
      <c r="D1201" s="54" t="s">
        <v>251</v>
      </c>
      <c r="E1201" s="54">
        <v>15</v>
      </c>
    </row>
    <row r="1202" spans="1:14" s="80" customFormat="1" ht="14.25">
      <c r="A1202" s="54">
        <f t="shared" si="29"/>
        <v>9</v>
      </c>
      <c r="B1202" s="54" t="s">
        <v>243</v>
      </c>
      <c r="C1202" s="53">
        <v>40076</v>
      </c>
      <c r="D1202" s="54" t="s">
        <v>244</v>
      </c>
      <c r="E1202" s="54">
        <v>500</v>
      </c>
      <c r="G1202" s="55"/>
      <c r="H1202" s="55"/>
      <c r="I1202" s="55"/>
      <c r="J1202" s="55"/>
      <c r="K1202" s="55"/>
      <c r="L1202" s="55"/>
      <c r="M1202" s="55"/>
      <c r="N1202" s="55"/>
    </row>
    <row r="1203" spans="1:14" ht="14.25">
      <c r="A1203" s="54">
        <f t="shared" si="29"/>
        <v>9</v>
      </c>
      <c r="B1203" s="54" t="s">
        <v>239</v>
      </c>
      <c r="C1203" s="53">
        <v>40077</v>
      </c>
      <c r="D1203" s="54" t="s">
        <v>254</v>
      </c>
      <c r="E1203" s="54">
        <v>110</v>
      </c>
    </row>
    <row r="1204" spans="1:14" ht="14.25">
      <c r="A1204" s="54">
        <f t="shared" si="29"/>
        <v>9</v>
      </c>
      <c r="B1204" s="54" t="s">
        <v>239</v>
      </c>
      <c r="C1204" s="53">
        <v>40077</v>
      </c>
      <c r="D1204" s="54" t="s">
        <v>254</v>
      </c>
      <c r="E1204" s="54">
        <v>156</v>
      </c>
      <c r="G1204" s="80"/>
      <c r="H1204" s="80"/>
      <c r="I1204" s="80"/>
      <c r="J1204" s="80"/>
      <c r="K1204" s="80"/>
      <c r="L1204" s="80"/>
      <c r="M1204" s="80"/>
      <c r="N1204" s="80"/>
    </row>
    <row r="1205" spans="1:14" ht="14.25">
      <c r="A1205" s="54">
        <f t="shared" si="29"/>
        <v>9</v>
      </c>
      <c r="B1205" s="54" t="s">
        <v>239</v>
      </c>
      <c r="C1205" s="53">
        <v>40077</v>
      </c>
      <c r="D1205" s="54" t="s">
        <v>240</v>
      </c>
      <c r="E1205" s="54">
        <v>40</v>
      </c>
      <c r="G1205" s="80"/>
      <c r="H1205" s="80"/>
      <c r="I1205" s="80"/>
      <c r="J1205" s="80"/>
      <c r="K1205" s="80"/>
      <c r="L1205" s="80"/>
      <c r="M1205" s="80"/>
      <c r="N1205" s="80"/>
    </row>
    <row r="1206" spans="1:14" ht="14.25">
      <c r="A1206" s="54">
        <f>MONTH(C1206)</f>
        <v>9</v>
      </c>
      <c r="B1206" s="54" t="s">
        <v>239</v>
      </c>
      <c r="C1206" s="53">
        <v>40077</v>
      </c>
      <c r="D1206" s="54" t="s">
        <v>240</v>
      </c>
      <c r="E1206" s="54">
        <v>43</v>
      </c>
    </row>
    <row r="1207" spans="1:14" ht="14.25">
      <c r="A1207" s="54">
        <f>MONTH(C1207)</f>
        <v>9</v>
      </c>
      <c r="B1207" s="54" t="s">
        <v>239</v>
      </c>
      <c r="C1207" s="53">
        <v>40077</v>
      </c>
      <c r="D1207" s="54" t="s">
        <v>240</v>
      </c>
      <c r="E1207" s="54">
        <v>51</v>
      </c>
    </row>
    <row r="1208" spans="1:14" ht="14.25">
      <c r="A1208" s="54">
        <f>MONTH(C1208)</f>
        <v>9</v>
      </c>
      <c r="B1208" s="54" t="s">
        <v>239</v>
      </c>
      <c r="C1208" s="53">
        <v>40077</v>
      </c>
      <c r="D1208" s="54" t="s">
        <v>240</v>
      </c>
      <c r="E1208" s="54">
        <v>19</v>
      </c>
    </row>
    <row r="1209" spans="1:14" ht="14.25">
      <c r="A1209" s="54">
        <f>MONTH(C1209)</f>
        <v>9</v>
      </c>
      <c r="B1209" s="54" t="s">
        <v>239</v>
      </c>
      <c r="C1209" s="53">
        <v>40077</v>
      </c>
      <c r="D1209" s="54" t="s">
        <v>240</v>
      </c>
      <c r="E1209" s="54">
        <v>36</v>
      </c>
    </row>
    <row r="1210" spans="1:14" ht="14.25">
      <c r="A1210" s="54">
        <f t="shared" si="29"/>
        <v>9</v>
      </c>
      <c r="B1210" s="54" t="s">
        <v>239</v>
      </c>
      <c r="C1210" s="53">
        <v>40078</v>
      </c>
      <c r="D1210" s="54" t="s">
        <v>254</v>
      </c>
      <c r="E1210" s="54">
        <v>113</v>
      </c>
    </row>
    <row r="1211" spans="1:14" ht="14.25">
      <c r="A1211" s="54">
        <f t="shared" si="29"/>
        <v>9</v>
      </c>
      <c r="B1211" s="54" t="s">
        <v>239</v>
      </c>
      <c r="C1211" s="53">
        <v>40078</v>
      </c>
      <c r="D1211" s="54" t="s">
        <v>254</v>
      </c>
      <c r="E1211" s="54">
        <v>163</v>
      </c>
    </row>
    <row r="1212" spans="1:14" ht="14.25">
      <c r="A1212" s="54">
        <f t="shared" si="29"/>
        <v>9</v>
      </c>
      <c r="B1212" s="54" t="s">
        <v>239</v>
      </c>
      <c r="C1212" s="53">
        <v>40079</v>
      </c>
      <c r="D1212" s="54" t="s">
        <v>254</v>
      </c>
      <c r="E1212" s="54">
        <v>127</v>
      </c>
    </row>
    <row r="1213" spans="1:14" ht="14.25">
      <c r="A1213" s="54">
        <f t="shared" si="29"/>
        <v>9</v>
      </c>
      <c r="B1213" s="54" t="s">
        <v>239</v>
      </c>
      <c r="C1213" s="53">
        <v>40079</v>
      </c>
      <c r="D1213" s="54" t="s">
        <v>254</v>
      </c>
      <c r="E1213" s="54">
        <v>150</v>
      </c>
    </row>
    <row r="1214" spans="1:14" ht="14.25">
      <c r="A1214" s="54">
        <f>MONTH(C1214)</f>
        <v>9</v>
      </c>
      <c r="B1214" s="54" t="s">
        <v>249</v>
      </c>
      <c r="C1214" s="53">
        <v>40079</v>
      </c>
      <c r="D1214" s="54" t="s">
        <v>249</v>
      </c>
      <c r="E1214" s="54">
        <v>300</v>
      </c>
    </row>
    <row r="1215" spans="1:14" ht="14.25">
      <c r="A1215" s="54">
        <f t="shared" si="29"/>
        <v>9</v>
      </c>
      <c r="B1215" s="54" t="s">
        <v>245</v>
      </c>
      <c r="C1215" s="53">
        <v>40080</v>
      </c>
      <c r="D1215" s="54" t="s">
        <v>246</v>
      </c>
      <c r="E1215" s="54">
        <v>980</v>
      </c>
    </row>
    <row r="1216" spans="1:14" ht="14.25">
      <c r="A1216" s="54">
        <f t="shared" si="29"/>
        <v>9</v>
      </c>
      <c r="B1216" s="54" t="s">
        <v>239</v>
      </c>
      <c r="C1216" s="53">
        <v>40080</v>
      </c>
      <c r="D1216" s="54" t="s">
        <v>254</v>
      </c>
      <c r="E1216" s="54">
        <v>298</v>
      </c>
    </row>
    <row r="1217" spans="1:14" ht="14.25">
      <c r="A1217" s="54">
        <f t="shared" si="29"/>
        <v>9</v>
      </c>
      <c r="B1217" s="54" t="s">
        <v>245</v>
      </c>
      <c r="C1217" s="53">
        <v>40080</v>
      </c>
      <c r="D1217" s="54" t="s">
        <v>246</v>
      </c>
      <c r="E1217" s="54">
        <v>882</v>
      </c>
    </row>
    <row r="1218" spans="1:14" ht="14.25">
      <c r="A1218" s="54">
        <f t="shared" si="29"/>
        <v>9</v>
      </c>
      <c r="B1218" s="54" t="s">
        <v>239</v>
      </c>
      <c r="C1218" s="53">
        <v>40081</v>
      </c>
      <c r="D1218" s="54" t="s">
        <v>254</v>
      </c>
      <c r="E1218" s="54">
        <v>110</v>
      </c>
    </row>
    <row r="1219" spans="1:14" ht="14.25">
      <c r="A1219" s="54">
        <f t="shared" si="29"/>
        <v>9</v>
      </c>
      <c r="B1219" s="54" t="s">
        <v>239</v>
      </c>
      <c r="C1219" s="53">
        <v>40081</v>
      </c>
      <c r="D1219" s="54" t="s">
        <v>254</v>
      </c>
      <c r="E1219" s="54">
        <v>150</v>
      </c>
    </row>
    <row r="1220" spans="1:14" s="80" customFormat="1" ht="14.25">
      <c r="A1220" s="54">
        <f t="shared" si="29"/>
        <v>9</v>
      </c>
      <c r="B1220" s="54" t="s">
        <v>243</v>
      </c>
      <c r="C1220" s="53">
        <v>40082</v>
      </c>
      <c r="D1220" s="54" t="s">
        <v>244</v>
      </c>
      <c r="E1220" s="54">
        <v>1500</v>
      </c>
      <c r="G1220" s="55"/>
      <c r="H1220" s="55"/>
      <c r="I1220" s="55"/>
      <c r="J1220" s="55"/>
      <c r="K1220" s="55"/>
      <c r="L1220" s="55"/>
      <c r="M1220" s="55"/>
      <c r="N1220" s="55"/>
    </row>
    <row r="1221" spans="1:14" s="80" customFormat="1" ht="14.25">
      <c r="A1221" s="54">
        <f t="shared" si="29"/>
        <v>9</v>
      </c>
      <c r="B1221" s="54" t="s">
        <v>249</v>
      </c>
      <c r="C1221" s="53">
        <v>40083</v>
      </c>
      <c r="D1221" s="54" t="s">
        <v>249</v>
      </c>
      <c r="E1221" s="54">
        <v>500</v>
      </c>
      <c r="G1221" s="55"/>
      <c r="H1221" s="55"/>
      <c r="I1221" s="55"/>
      <c r="J1221" s="55"/>
      <c r="K1221" s="55"/>
      <c r="L1221" s="55"/>
      <c r="M1221" s="55"/>
      <c r="N1221" s="55"/>
    </row>
    <row r="1222" spans="1:14" ht="14.25">
      <c r="A1222" s="54">
        <f t="shared" si="29"/>
        <v>9</v>
      </c>
      <c r="B1222" s="54" t="s">
        <v>239</v>
      </c>
      <c r="C1222" s="53">
        <v>40084</v>
      </c>
      <c r="D1222" s="54" t="s">
        <v>254</v>
      </c>
      <c r="E1222" s="54">
        <v>127</v>
      </c>
    </row>
    <row r="1223" spans="1:14" ht="14.25">
      <c r="A1223" s="54">
        <f t="shared" si="29"/>
        <v>9</v>
      </c>
      <c r="B1223" s="54" t="s">
        <v>239</v>
      </c>
      <c r="C1223" s="53">
        <v>40084</v>
      </c>
      <c r="D1223" s="54" t="s">
        <v>254</v>
      </c>
      <c r="E1223" s="54">
        <v>150</v>
      </c>
    </row>
    <row r="1224" spans="1:14" ht="14.25">
      <c r="A1224" s="54">
        <f t="shared" si="29"/>
        <v>9</v>
      </c>
      <c r="B1224" s="54" t="s">
        <v>241</v>
      </c>
      <c r="C1224" s="53">
        <v>40084</v>
      </c>
      <c r="D1224" s="54" t="s">
        <v>247</v>
      </c>
      <c r="E1224" s="54">
        <v>258</v>
      </c>
    </row>
    <row r="1225" spans="1:14" ht="14.25">
      <c r="A1225" s="54">
        <f t="shared" si="29"/>
        <v>9</v>
      </c>
      <c r="B1225" s="54" t="s">
        <v>239</v>
      </c>
      <c r="C1225" s="53">
        <v>40084</v>
      </c>
      <c r="D1225" s="54" t="s">
        <v>240</v>
      </c>
      <c r="E1225" s="54">
        <v>146</v>
      </c>
    </row>
    <row r="1226" spans="1:14" ht="14.25">
      <c r="A1226" s="54">
        <f t="shared" si="29"/>
        <v>9</v>
      </c>
      <c r="B1226" s="54" t="s">
        <v>239</v>
      </c>
      <c r="C1226" s="53">
        <v>40085</v>
      </c>
      <c r="D1226" s="54" t="s">
        <v>254</v>
      </c>
      <c r="E1226" s="54">
        <v>223</v>
      </c>
    </row>
    <row r="1227" spans="1:14" ht="14.25">
      <c r="A1227" s="54">
        <f t="shared" si="29"/>
        <v>10</v>
      </c>
      <c r="B1227" s="54" t="s">
        <v>237</v>
      </c>
      <c r="C1227" s="53">
        <v>40087</v>
      </c>
      <c r="D1227" s="54" t="s">
        <v>256</v>
      </c>
      <c r="E1227" s="54">
        <v>300</v>
      </c>
    </row>
    <row r="1228" spans="1:14" ht="14.25">
      <c r="A1228" s="54">
        <f t="shared" si="29"/>
        <v>9</v>
      </c>
      <c r="B1228" s="54" t="s">
        <v>239</v>
      </c>
      <c r="C1228" s="53">
        <v>40086</v>
      </c>
      <c r="D1228" s="54" t="s">
        <v>254</v>
      </c>
      <c r="E1228" s="54">
        <v>183</v>
      </c>
    </row>
    <row r="1229" spans="1:14" ht="14.25">
      <c r="A1229" s="54">
        <f t="shared" si="29"/>
        <v>9</v>
      </c>
      <c r="B1229" s="54" t="s">
        <v>239</v>
      </c>
      <c r="C1229" s="53">
        <v>40086</v>
      </c>
      <c r="D1229" s="54" t="s">
        <v>254</v>
      </c>
      <c r="E1229" s="54">
        <v>95</v>
      </c>
    </row>
    <row r="1230" spans="1:14" ht="14.25">
      <c r="A1230" s="54">
        <f t="shared" si="29"/>
        <v>9</v>
      </c>
      <c r="B1230" s="54" t="s">
        <v>245</v>
      </c>
      <c r="C1230" s="53">
        <v>40086</v>
      </c>
      <c r="D1230" s="54" t="s">
        <v>246</v>
      </c>
      <c r="E1230" s="54">
        <v>255</v>
      </c>
    </row>
    <row r="1231" spans="1:14" ht="14.25">
      <c r="A1231" s="54">
        <f t="shared" si="29"/>
        <v>10</v>
      </c>
      <c r="B1231" s="54" t="s">
        <v>239</v>
      </c>
      <c r="C1231" s="53">
        <v>40087</v>
      </c>
      <c r="D1231" s="54" t="s">
        <v>254</v>
      </c>
      <c r="E1231" s="54">
        <v>114</v>
      </c>
    </row>
    <row r="1232" spans="1:14" ht="14.25">
      <c r="A1232" s="54">
        <f t="shared" si="29"/>
        <v>10</v>
      </c>
      <c r="B1232" s="54" t="s">
        <v>239</v>
      </c>
      <c r="C1232" s="53">
        <v>40087</v>
      </c>
      <c r="D1232" s="54" t="s">
        <v>254</v>
      </c>
      <c r="E1232" s="54">
        <v>150</v>
      </c>
    </row>
    <row r="1233" spans="1:14" ht="14.25">
      <c r="A1233" s="54">
        <f t="shared" si="29"/>
        <v>10</v>
      </c>
      <c r="B1233" s="54" t="s">
        <v>243</v>
      </c>
      <c r="C1233" s="53">
        <v>40087</v>
      </c>
      <c r="D1233" s="54" t="s">
        <v>244</v>
      </c>
      <c r="E1233" s="54">
        <v>500</v>
      </c>
    </row>
    <row r="1234" spans="1:14" ht="14.25">
      <c r="A1234" s="54">
        <f t="shared" si="29"/>
        <v>10</v>
      </c>
      <c r="B1234" s="54" t="s">
        <v>239</v>
      </c>
      <c r="C1234" s="53">
        <v>40088</v>
      </c>
      <c r="D1234" s="54" t="s">
        <v>254</v>
      </c>
      <c r="E1234" s="54">
        <v>150</v>
      </c>
    </row>
    <row r="1235" spans="1:14" ht="14.25">
      <c r="A1235" s="54">
        <f t="shared" si="29"/>
        <v>10</v>
      </c>
      <c r="B1235" s="54" t="s">
        <v>249</v>
      </c>
      <c r="C1235" s="53">
        <v>40088</v>
      </c>
      <c r="D1235" s="54" t="s">
        <v>249</v>
      </c>
      <c r="E1235" s="54">
        <v>500</v>
      </c>
    </row>
    <row r="1236" spans="1:14" ht="14.25">
      <c r="A1236" s="54">
        <f t="shared" si="29"/>
        <v>10</v>
      </c>
      <c r="B1236" s="54" t="s">
        <v>245</v>
      </c>
      <c r="C1236" s="53">
        <v>40088</v>
      </c>
      <c r="D1236" s="54" t="s">
        <v>253</v>
      </c>
      <c r="E1236" s="54">
        <v>310</v>
      </c>
    </row>
    <row r="1237" spans="1:14" ht="14.25">
      <c r="A1237" s="54">
        <f t="shared" si="29"/>
        <v>10</v>
      </c>
      <c r="B1237" s="54" t="s">
        <v>239</v>
      </c>
      <c r="C1237" s="53">
        <v>40088</v>
      </c>
      <c r="D1237" s="54" t="s">
        <v>240</v>
      </c>
      <c r="E1237" s="54">
        <v>274</v>
      </c>
    </row>
    <row r="1238" spans="1:14" ht="14.25">
      <c r="A1238" s="54">
        <f t="shared" si="29"/>
        <v>10</v>
      </c>
      <c r="B1238" s="54" t="s">
        <v>239</v>
      </c>
      <c r="C1238" s="53">
        <v>40088</v>
      </c>
      <c r="D1238" s="54" t="s">
        <v>240</v>
      </c>
      <c r="E1238" s="54">
        <v>43</v>
      </c>
    </row>
    <row r="1239" spans="1:14" ht="14.25">
      <c r="A1239" s="54">
        <f t="shared" si="29"/>
        <v>10</v>
      </c>
      <c r="B1239" s="54" t="s">
        <v>239</v>
      </c>
      <c r="C1239" s="53">
        <v>40088</v>
      </c>
      <c r="D1239" s="54" t="s">
        <v>240</v>
      </c>
      <c r="E1239" s="54">
        <v>115</v>
      </c>
    </row>
    <row r="1240" spans="1:14" ht="14.25">
      <c r="A1240" s="54">
        <f t="shared" si="29"/>
        <v>10</v>
      </c>
      <c r="B1240" s="54" t="s">
        <v>239</v>
      </c>
      <c r="C1240" s="53">
        <v>40088</v>
      </c>
      <c r="D1240" s="54" t="s">
        <v>240</v>
      </c>
      <c r="E1240" s="54">
        <v>84</v>
      </c>
      <c r="G1240" s="80"/>
      <c r="H1240" s="80"/>
      <c r="I1240" s="80"/>
      <c r="J1240" s="80"/>
      <c r="K1240" s="80"/>
      <c r="L1240" s="80"/>
      <c r="M1240" s="80"/>
      <c r="N1240" s="80"/>
    </row>
    <row r="1241" spans="1:14" ht="14.25">
      <c r="A1241" s="54">
        <f t="shared" si="29"/>
        <v>10</v>
      </c>
      <c r="B1241" s="54" t="s">
        <v>239</v>
      </c>
      <c r="C1241" s="53">
        <v>40088</v>
      </c>
      <c r="D1241" s="54" t="s">
        <v>240</v>
      </c>
      <c r="E1241" s="54">
        <v>338</v>
      </c>
      <c r="G1241" s="80"/>
      <c r="H1241" s="80"/>
      <c r="I1241" s="80"/>
      <c r="J1241" s="80"/>
      <c r="K1241" s="80"/>
      <c r="L1241" s="80"/>
      <c r="M1241" s="80"/>
      <c r="N1241" s="80"/>
    </row>
    <row r="1242" spans="1:14" ht="14.25">
      <c r="A1242" s="54">
        <f t="shared" si="29"/>
        <v>10</v>
      </c>
      <c r="B1242" s="54" t="s">
        <v>239</v>
      </c>
      <c r="C1242" s="53">
        <v>40088</v>
      </c>
      <c r="D1242" s="54" t="s">
        <v>240</v>
      </c>
      <c r="E1242" s="54">
        <v>35</v>
      </c>
      <c r="G1242" s="80"/>
      <c r="H1242" s="80"/>
      <c r="I1242" s="80"/>
      <c r="J1242" s="80"/>
      <c r="K1242" s="80"/>
      <c r="L1242" s="80"/>
      <c r="M1242" s="80"/>
      <c r="N1242" s="80"/>
    </row>
    <row r="1243" spans="1:14" ht="14.25">
      <c r="A1243" s="54">
        <f t="shared" si="29"/>
        <v>10</v>
      </c>
      <c r="B1243" s="54" t="s">
        <v>239</v>
      </c>
      <c r="C1243" s="53">
        <v>40088</v>
      </c>
      <c r="D1243" s="54" t="s">
        <v>240</v>
      </c>
      <c r="E1243" s="54">
        <v>38</v>
      </c>
      <c r="G1243" s="80"/>
      <c r="H1243" s="80"/>
      <c r="I1243" s="80"/>
      <c r="J1243" s="80"/>
      <c r="K1243" s="80"/>
      <c r="L1243" s="80"/>
      <c r="M1243" s="80"/>
      <c r="N1243" s="80"/>
    </row>
    <row r="1244" spans="1:14" ht="14.25">
      <c r="A1244" s="54">
        <f t="shared" si="29"/>
        <v>10</v>
      </c>
      <c r="B1244" s="54" t="s">
        <v>245</v>
      </c>
      <c r="C1244" s="53">
        <v>40089</v>
      </c>
      <c r="D1244" s="54" t="s">
        <v>253</v>
      </c>
      <c r="E1244" s="54">
        <v>500</v>
      </c>
      <c r="G1244" s="80"/>
      <c r="H1244" s="80"/>
      <c r="I1244" s="80"/>
      <c r="J1244" s="80"/>
      <c r="K1244" s="80"/>
      <c r="L1244" s="80"/>
      <c r="M1244" s="80"/>
      <c r="N1244" s="80"/>
    </row>
    <row r="1245" spans="1:14" ht="14.25">
      <c r="A1245" s="54">
        <f t="shared" si="29"/>
        <v>10</v>
      </c>
      <c r="B1245" s="54" t="s">
        <v>245</v>
      </c>
      <c r="C1245" s="53">
        <v>40089</v>
      </c>
      <c r="D1245" s="54" t="s">
        <v>246</v>
      </c>
      <c r="E1245" s="54">
        <v>84</v>
      </c>
      <c r="G1245" s="80"/>
      <c r="H1245" s="80"/>
      <c r="I1245" s="80"/>
      <c r="J1245" s="80"/>
      <c r="K1245" s="80"/>
      <c r="L1245" s="80"/>
      <c r="M1245" s="80"/>
      <c r="N1245" s="80"/>
    </row>
    <row r="1246" spans="1:14" ht="14.25">
      <c r="A1246" s="54">
        <f t="shared" si="29"/>
        <v>10</v>
      </c>
      <c r="B1246" s="54" t="s">
        <v>239</v>
      </c>
      <c r="C1246" s="53">
        <v>40090</v>
      </c>
      <c r="D1246" s="54" t="s">
        <v>240</v>
      </c>
      <c r="E1246" s="54">
        <v>1500</v>
      </c>
      <c r="G1246" s="80"/>
      <c r="H1246" s="80"/>
      <c r="I1246" s="80"/>
      <c r="J1246" s="80"/>
      <c r="K1246" s="80"/>
      <c r="L1246" s="80"/>
      <c r="M1246" s="80"/>
      <c r="N1246" s="80"/>
    </row>
    <row r="1247" spans="1:14" ht="14.25">
      <c r="A1247" s="54">
        <f t="shared" si="29"/>
        <v>10</v>
      </c>
      <c r="B1247" s="54" t="s">
        <v>249</v>
      </c>
      <c r="C1247" s="53">
        <v>40090</v>
      </c>
      <c r="D1247" s="54" t="s">
        <v>249</v>
      </c>
      <c r="E1247" s="54">
        <v>1500</v>
      </c>
      <c r="G1247" s="80"/>
      <c r="H1247" s="80"/>
      <c r="I1247" s="80"/>
      <c r="J1247" s="80"/>
      <c r="K1247" s="80"/>
      <c r="L1247" s="80"/>
      <c r="M1247" s="80"/>
      <c r="N1247" s="80"/>
    </row>
    <row r="1248" spans="1:14" ht="14.25">
      <c r="A1248" s="54">
        <f t="shared" si="29"/>
        <v>10</v>
      </c>
      <c r="B1248" s="54" t="s">
        <v>239</v>
      </c>
      <c r="C1248" s="53">
        <v>40091</v>
      </c>
      <c r="D1248" s="54" t="s">
        <v>254</v>
      </c>
      <c r="E1248" s="54">
        <v>121</v>
      </c>
      <c r="G1248" s="80"/>
      <c r="H1248" s="80"/>
      <c r="I1248" s="80"/>
      <c r="J1248" s="80"/>
      <c r="K1248" s="80"/>
      <c r="L1248" s="80"/>
      <c r="M1248" s="80"/>
      <c r="N1248" s="80"/>
    </row>
    <row r="1249" spans="1:14" ht="14.25">
      <c r="A1249" s="54">
        <f>MONTH(C1249)</f>
        <v>10</v>
      </c>
      <c r="B1249" s="54" t="s">
        <v>239</v>
      </c>
      <c r="C1249" s="53">
        <v>40091</v>
      </c>
      <c r="D1249" s="54" t="s">
        <v>254</v>
      </c>
      <c r="E1249" s="54">
        <v>210</v>
      </c>
      <c r="G1249" s="80"/>
      <c r="H1249" s="80"/>
      <c r="I1249" s="80"/>
      <c r="J1249" s="80"/>
      <c r="K1249" s="80"/>
      <c r="L1249" s="80"/>
      <c r="M1249" s="80"/>
      <c r="N1249" s="80"/>
    </row>
    <row r="1250" spans="1:14" ht="14.25">
      <c r="A1250" s="54">
        <f>MONTH(C1250)</f>
        <v>10</v>
      </c>
      <c r="B1250" s="54" t="s">
        <v>241</v>
      </c>
      <c r="C1250" s="53">
        <v>40091</v>
      </c>
      <c r="D1250" s="54" t="s">
        <v>247</v>
      </c>
      <c r="E1250" s="54">
        <v>75</v>
      </c>
      <c r="G1250" s="80"/>
      <c r="H1250" s="80"/>
      <c r="I1250" s="80"/>
      <c r="J1250" s="80"/>
      <c r="K1250" s="80"/>
      <c r="L1250" s="80"/>
      <c r="M1250" s="80"/>
      <c r="N1250" s="80"/>
    </row>
    <row r="1251" spans="1:14" ht="14.25">
      <c r="A1251" s="54">
        <f>MONTH(C1251)</f>
        <v>10</v>
      </c>
      <c r="B1251" s="54" t="s">
        <v>239</v>
      </c>
      <c r="C1251" s="53">
        <v>40092</v>
      </c>
      <c r="D1251" s="54" t="s">
        <v>240</v>
      </c>
      <c r="E1251" s="54">
        <v>55</v>
      </c>
      <c r="G1251" s="80"/>
      <c r="H1251" s="80"/>
      <c r="I1251" s="80"/>
      <c r="J1251" s="80"/>
      <c r="K1251" s="80"/>
      <c r="L1251" s="80"/>
      <c r="M1251" s="80"/>
      <c r="N1251" s="80"/>
    </row>
    <row r="1252" spans="1:14" ht="14.25">
      <c r="A1252" s="54">
        <f>MONTH(C1252)</f>
        <v>10</v>
      </c>
      <c r="B1252" s="54" t="s">
        <v>239</v>
      </c>
      <c r="C1252" s="53">
        <v>40092</v>
      </c>
      <c r="D1252" s="54" t="s">
        <v>254</v>
      </c>
      <c r="E1252" s="54">
        <v>120</v>
      </c>
      <c r="G1252" s="80"/>
      <c r="H1252" s="80"/>
      <c r="I1252" s="80"/>
      <c r="J1252" s="80"/>
      <c r="K1252" s="80"/>
      <c r="L1252" s="80"/>
      <c r="M1252" s="80"/>
      <c r="N1252" s="80"/>
    </row>
    <row r="1253" spans="1:14" ht="14.25">
      <c r="A1253" s="54">
        <f t="shared" si="29"/>
        <v>10</v>
      </c>
      <c r="B1253" s="54" t="s">
        <v>239</v>
      </c>
      <c r="C1253" s="53">
        <v>40092</v>
      </c>
      <c r="D1253" s="54" t="s">
        <v>254</v>
      </c>
      <c r="E1253" s="54">
        <v>205</v>
      </c>
      <c r="G1253" s="80"/>
      <c r="H1253" s="80"/>
      <c r="I1253" s="80"/>
      <c r="J1253" s="80"/>
      <c r="K1253" s="80"/>
      <c r="L1253" s="80"/>
      <c r="M1253" s="80"/>
      <c r="N1253" s="80"/>
    </row>
    <row r="1254" spans="1:14" ht="14.25">
      <c r="A1254" s="54">
        <f t="shared" si="29"/>
        <v>10</v>
      </c>
      <c r="B1254" s="54" t="s">
        <v>239</v>
      </c>
      <c r="C1254" s="53">
        <v>40093</v>
      </c>
      <c r="D1254" s="54" t="s">
        <v>254</v>
      </c>
      <c r="E1254" s="54">
        <v>131</v>
      </c>
      <c r="G1254" s="80"/>
      <c r="H1254" s="80"/>
      <c r="I1254" s="80"/>
      <c r="J1254" s="80"/>
      <c r="K1254" s="80"/>
      <c r="L1254" s="80"/>
      <c r="M1254" s="80"/>
      <c r="N1254" s="80"/>
    </row>
    <row r="1255" spans="1:14" ht="14.25">
      <c r="A1255" s="54">
        <f t="shared" ref="A1255:A1294" si="30">MONTH(C1255)</f>
        <v>10</v>
      </c>
      <c r="B1255" s="54" t="s">
        <v>239</v>
      </c>
      <c r="C1255" s="53">
        <v>40093</v>
      </c>
      <c r="D1255" s="54" t="s">
        <v>254</v>
      </c>
      <c r="E1255" s="54">
        <v>166</v>
      </c>
      <c r="G1255" s="80"/>
      <c r="H1255" s="80"/>
      <c r="I1255" s="80"/>
      <c r="J1255" s="80"/>
      <c r="K1255" s="80"/>
      <c r="L1255" s="80"/>
      <c r="M1255" s="80"/>
      <c r="N1255" s="80"/>
    </row>
    <row r="1256" spans="1:14" s="80" customFormat="1" ht="14.25">
      <c r="A1256" s="54">
        <f t="shared" si="30"/>
        <v>10</v>
      </c>
      <c r="B1256" s="54" t="s">
        <v>243</v>
      </c>
      <c r="C1256" s="53">
        <v>40094</v>
      </c>
      <c r="D1256" s="54" t="s">
        <v>251</v>
      </c>
      <c r="E1256" s="54">
        <v>100</v>
      </c>
    </row>
    <row r="1257" spans="1:14" s="80" customFormat="1" ht="14.25">
      <c r="A1257" s="54">
        <f t="shared" si="30"/>
        <v>10</v>
      </c>
      <c r="B1257" s="54" t="s">
        <v>239</v>
      </c>
      <c r="C1257" s="53">
        <v>40094</v>
      </c>
      <c r="D1257" s="54" t="s">
        <v>254</v>
      </c>
      <c r="E1257" s="54">
        <v>122</v>
      </c>
    </row>
    <row r="1258" spans="1:14" s="80" customFormat="1" ht="14.25">
      <c r="A1258" s="54">
        <f t="shared" si="30"/>
        <v>10</v>
      </c>
      <c r="B1258" s="54" t="s">
        <v>239</v>
      </c>
      <c r="C1258" s="53">
        <v>40094</v>
      </c>
      <c r="D1258" s="54" t="s">
        <v>254</v>
      </c>
      <c r="E1258" s="54">
        <v>210</v>
      </c>
    </row>
    <row r="1259" spans="1:14" s="80" customFormat="1" ht="14.25">
      <c r="A1259" s="54">
        <f t="shared" si="30"/>
        <v>10</v>
      </c>
      <c r="B1259" s="54" t="s">
        <v>239</v>
      </c>
      <c r="C1259" s="53">
        <v>40095</v>
      </c>
      <c r="D1259" s="54" t="s">
        <v>240</v>
      </c>
      <c r="E1259" s="54">
        <v>194</v>
      </c>
    </row>
    <row r="1260" spans="1:14" s="80" customFormat="1" ht="14.25">
      <c r="A1260" s="54">
        <f t="shared" si="30"/>
        <v>10</v>
      </c>
      <c r="B1260" s="54" t="s">
        <v>239</v>
      </c>
      <c r="C1260" s="53">
        <v>40095</v>
      </c>
      <c r="D1260" s="54" t="s">
        <v>254</v>
      </c>
      <c r="E1260" s="54">
        <v>210</v>
      </c>
    </row>
    <row r="1261" spans="1:14" s="80" customFormat="1" ht="14.25">
      <c r="A1261" s="54">
        <f t="shared" si="30"/>
        <v>10</v>
      </c>
      <c r="B1261" s="54" t="s">
        <v>248</v>
      </c>
      <c r="C1261" s="53">
        <v>40096</v>
      </c>
      <c r="D1261" s="54" t="s">
        <v>248</v>
      </c>
      <c r="E1261" s="54">
        <v>530</v>
      </c>
    </row>
    <row r="1262" spans="1:14" s="80" customFormat="1" ht="14.25">
      <c r="A1262" s="54">
        <f t="shared" si="30"/>
        <v>10</v>
      </c>
      <c r="B1262" s="54" t="s">
        <v>239</v>
      </c>
      <c r="C1262" s="53">
        <v>40096</v>
      </c>
      <c r="D1262" s="54" t="s">
        <v>240</v>
      </c>
      <c r="E1262" s="54">
        <v>189</v>
      </c>
    </row>
    <row r="1263" spans="1:14" s="80" customFormat="1" ht="14.25">
      <c r="A1263" s="54">
        <f t="shared" si="30"/>
        <v>10</v>
      </c>
      <c r="B1263" s="54" t="s">
        <v>239</v>
      </c>
      <c r="C1263" s="53">
        <v>40096</v>
      </c>
      <c r="D1263" s="54" t="s">
        <v>240</v>
      </c>
      <c r="E1263" s="54">
        <v>33</v>
      </c>
    </row>
    <row r="1264" spans="1:14" s="80" customFormat="1" ht="14.25">
      <c r="A1264" s="54">
        <f t="shared" si="30"/>
        <v>10</v>
      </c>
      <c r="B1264" s="54" t="s">
        <v>239</v>
      </c>
      <c r="C1264" s="53">
        <v>40096</v>
      </c>
      <c r="D1264" s="54" t="s">
        <v>240</v>
      </c>
      <c r="E1264" s="54">
        <v>48</v>
      </c>
    </row>
    <row r="1265" spans="1:5" s="80" customFormat="1" ht="14.25">
      <c r="A1265" s="54">
        <f t="shared" si="30"/>
        <v>10</v>
      </c>
      <c r="B1265" s="54" t="s">
        <v>239</v>
      </c>
      <c r="C1265" s="53">
        <v>40096</v>
      </c>
      <c r="D1265" s="54" t="s">
        <v>240</v>
      </c>
      <c r="E1265" s="54">
        <v>54</v>
      </c>
    </row>
    <row r="1266" spans="1:5" s="80" customFormat="1" ht="14.25">
      <c r="A1266" s="54">
        <f t="shared" si="30"/>
        <v>10</v>
      </c>
      <c r="B1266" s="54" t="s">
        <v>239</v>
      </c>
      <c r="C1266" s="53">
        <v>40096</v>
      </c>
      <c r="D1266" s="54" t="s">
        <v>240</v>
      </c>
      <c r="E1266" s="54">
        <v>499</v>
      </c>
    </row>
    <row r="1267" spans="1:5" s="80" customFormat="1" ht="14.25">
      <c r="A1267" s="54">
        <f t="shared" si="30"/>
        <v>10</v>
      </c>
      <c r="B1267" s="54" t="s">
        <v>239</v>
      </c>
      <c r="C1267" s="53">
        <v>40096</v>
      </c>
      <c r="D1267" s="54" t="s">
        <v>240</v>
      </c>
      <c r="E1267" s="54">
        <v>358</v>
      </c>
    </row>
    <row r="1268" spans="1:5" s="80" customFormat="1" ht="14.25">
      <c r="A1268" s="54">
        <f t="shared" si="30"/>
        <v>10</v>
      </c>
      <c r="B1268" s="54" t="s">
        <v>239</v>
      </c>
      <c r="C1268" s="53">
        <v>40096</v>
      </c>
      <c r="D1268" s="54" t="s">
        <v>240</v>
      </c>
      <c r="E1268" s="54">
        <v>355</v>
      </c>
    </row>
    <row r="1269" spans="1:5" s="80" customFormat="1" ht="14.25">
      <c r="A1269" s="54">
        <f t="shared" si="30"/>
        <v>10</v>
      </c>
      <c r="B1269" s="54" t="s">
        <v>239</v>
      </c>
      <c r="C1269" s="53">
        <v>40096</v>
      </c>
      <c r="D1269" s="54" t="s">
        <v>240</v>
      </c>
      <c r="E1269" s="54">
        <v>33</v>
      </c>
    </row>
    <row r="1270" spans="1:5" s="80" customFormat="1" ht="14.25">
      <c r="A1270" s="54">
        <f t="shared" si="30"/>
        <v>10</v>
      </c>
      <c r="B1270" s="54" t="s">
        <v>239</v>
      </c>
      <c r="C1270" s="53">
        <v>40096</v>
      </c>
      <c r="D1270" s="54" t="s">
        <v>240</v>
      </c>
      <c r="E1270" s="54">
        <v>192</v>
      </c>
    </row>
    <row r="1271" spans="1:5" s="80" customFormat="1" ht="14.25">
      <c r="A1271" s="54">
        <f t="shared" si="30"/>
        <v>10</v>
      </c>
      <c r="B1271" s="54" t="s">
        <v>239</v>
      </c>
      <c r="C1271" s="53">
        <v>40096</v>
      </c>
      <c r="D1271" s="54" t="s">
        <v>240</v>
      </c>
      <c r="E1271" s="54">
        <v>24</v>
      </c>
    </row>
    <row r="1272" spans="1:5" s="80" customFormat="1" ht="14.25">
      <c r="A1272" s="54">
        <f t="shared" si="30"/>
        <v>10</v>
      </c>
      <c r="B1272" s="54" t="s">
        <v>239</v>
      </c>
      <c r="C1272" s="53">
        <v>40096</v>
      </c>
      <c r="D1272" s="54" t="s">
        <v>240</v>
      </c>
      <c r="E1272" s="54">
        <v>109</v>
      </c>
    </row>
    <row r="1273" spans="1:5" s="80" customFormat="1" ht="14.25">
      <c r="A1273" s="54">
        <f t="shared" si="30"/>
        <v>10</v>
      </c>
      <c r="B1273" s="54" t="s">
        <v>239</v>
      </c>
      <c r="C1273" s="53">
        <v>40096</v>
      </c>
      <c r="D1273" s="54" t="s">
        <v>240</v>
      </c>
      <c r="E1273" s="54">
        <v>381</v>
      </c>
    </row>
    <row r="1274" spans="1:5" s="80" customFormat="1" ht="14.25">
      <c r="A1274" s="54">
        <f t="shared" si="30"/>
        <v>10</v>
      </c>
      <c r="B1274" s="54" t="s">
        <v>239</v>
      </c>
      <c r="C1274" s="53">
        <v>40096</v>
      </c>
      <c r="D1274" s="54" t="s">
        <v>240</v>
      </c>
      <c r="E1274" s="54">
        <v>162</v>
      </c>
    </row>
    <row r="1275" spans="1:5" s="80" customFormat="1" ht="14.25">
      <c r="A1275" s="54">
        <f t="shared" si="30"/>
        <v>10</v>
      </c>
      <c r="B1275" s="54" t="s">
        <v>239</v>
      </c>
      <c r="C1275" s="53">
        <v>40096</v>
      </c>
      <c r="D1275" s="54" t="s">
        <v>240</v>
      </c>
      <c r="E1275" s="54">
        <v>127</v>
      </c>
    </row>
    <row r="1276" spans="1:5" s="80" customFormat="1" ht="14.25">
      <c r="A1276" s="54">
        <f t="shared" si="30"/>
        <v>10</v>
      </c>
      <c r="B1276" s="54" t="s">
        <v>239</v>
      </c>
      <c r="C1276" s="53">
        <v>40096</v>
      </c>
      <c r="D1276" s="54" t="s">
        <v>240</v>
      </c>
      <c r="E1276" s="54">
        <v>31</v>
      </c>
    </row>
    <row r="1277" spans="1:5" s="80" customFormat="1" ht="14.25">
      <c r="A1277" s="54">
        <f t="shared" si="30"/>
        <v>10</v>
      </c>
      <c r="B1277" s="54" t="s">
        <v>239</v>
      </c>
      <c r="C1277" s="53">
        <v>40096</v>
      </c>
      <c r="D1277" s="54" t="s">
        <v>240</v>
      </c>
      <c r="E1277" s="54">
        <v>66</v>
      </c>
    </row>
    <row r="1278" spans="1:5" s="80" customFormat="1" ht="14.25">
      <c r="A1278" s="54">
        <f t="shared" si="30"/>
        <v>10</v>
      </c>
      <c r="B1278" s="54" t="s">
        <v>239</v>
      </c>
      <c r="C1278" s="53">
        <v>40096</v>
      </c>
      <c r="D1278" s="54" t="s">
        <v>240</v>
      </c>
      <c r="E1278" s="54">
        <v>152</v>
      </c>
    </row>
    <row r="1279" spans="1:5" s="80" customFormat="1" ht="14.25">
      <c r="A1279" s="54">
        <f t="shared" si="30"/>
        <v>10</v>
      </c>
      <c r="B1279" s="54" t="s">
        <v>239</v>
      </c>
      <c r="C1279" s="53">
        <v>40096</v>
      </c>
      <c r="D1279" s="54" t="s">
        <v>240</v>
      </c>
      <c r="E1279" s="54">
        <v>174</v>
      </c>
    </row>
    <row r="1280" spans="1:5" s="80" customFormat="1" ht="14.25">
      <c r="A1280" s="54">
        <f t="shared" si="30"/>
        <v>10</v>
      </c>
      <c r="B1280" s="54" t="s">
        <v>239</v>
      </c>
      <c r="C1280" s="53">
        <v>40096</v>
      </c>
      <c r="D1280" s="54" t="s">
        <v>240</v>
      </c>
      <c r="E1280" s="54">
        <v>102</v>
      </c>
    </row>
    <row r="1281" spans="1:5" s="80" customFormat="1" ht="14.25">
      <c r="A1281" s="54">
        <f t="shared" si="30"/>
        <v>10</v>
      </c>
      <c r="B1281" s="54" t="s">
        <v>239</v>
      </c>
      <c r="C1281" s="53">
        <v>40096</v>
      </c>
      <c r="D1281" s="54" t="s">
        <v>240</v>
      </c>
      <c r="E1281" s="54">
        <v>29</v>
      </c>
    </row>
    <row r="1282" spans="1:5" s="80" customFormat="1" ht="14.25">
      <c r="A1282" s="54">
        <f t="shared" si="30"/>
        <v>10</v>
      </c>
      <c r="B1282" s="54" t="s">
        <v>239</v>
      </c>
      <c r="C1282" s="53">
        <v>40096</v>
      </c>
      <c r="D1282" s="54" t="s">
        <v>240</v>
      </c>
      <c r="E1282" s="54">
        <v>85</v>
      </c>
    </row>
    <row r="1283" spans="1:5" s="80" customFormat="1" ht="14.25">
      <c r="A1283" s="54">
        <f t="shared" si="30"/>
        <v>10</v>
      </c>
      <c r="B1283" s="54" t="s">
        <v>239</v>
      </c>
      <c r="C1283" s="53">
        <v>40096</v>
      </c>
      <c r="D1283" s="54" t="s">
        <v>240</v>
      </c>
      <c r="E1283" s="54">
        <v>19</v>
      </c>
    </row>
    <row r="1284" spans="1:5" s="80" customFormat="1" ht="14.25">
      <c r="A1284" s="54">
        <f t="shared" si="30"/>
        <v>10</v>
      </c>
      <c r="B1284" s="54" t="s">
        <v>248</v>
      </c>
      <c r="C1284" s="53">
        <v>40096</v>
      </c>
      <c r="D1284" s="54" t="s">
        <v>248</v>
      </c>
      <c r="E1284" s="54">
        <v>580</v>
      </c>
    </row>
    <row r="1285" spans="1:5" s="80" customFormat="1" ht="14.25">
      <c r="A1285" s="54">
        <f t="shared" si="30"/>
        <v>10</v>
      </c>
      <c r="B1285" s="54" t="s">
        <v>237</v>
      </c>
      <c r="C1285" s="53">
        <v>40096</v>
      </c>
      <c r="D1285" s="54" t="s">
        <v>238</v>
      </c>
      <c r="E1285" s="54">
        <v>200</v>
      </c>
    </row>
    <row r="1286" spans="1:5" s="80" customFormat="1" ht="14.25">
      <c r="A1286" s="54">
        <f t="shared" si="30"/>
        <v>10</v>
      </c>
      <c r="B1286" s="54" t="s">
        <v>237</v>
      </c>
      <c r="C1286" s="53">
        <v>40096</v>
      </c>
      <c r="D1286" s="54" t="s">
        <v>238</v>
      </c>
      <c r="E1286" s="54">
        <v>25</v>
      </c>
    </row>
    <row r="1287" spans="1:5" s="80" customFormat="1" ht="14.25">
      <c r="A1287" s="54">
        <f t="shared" si="30"/>
        <v>10</v>
      </c>
      <c r="B1287" s="54" t="s">
        <v>237</v>
      </c>
      <c r="C1287" s="53">
        <v>40096</v>
      </c>
      <c r="D1287" s="54" t="s">
        <v>238</v>
      </c>
      <c r="E1287" s="54">
        <v>36</v>
      </c>
    </row>
    <row r="1288" spans="1:5" s="80" customFormat="1" ht="14.25">
      <c r="A1288" s="54">
        <f t="shared" si="30"/>
        <v>10</v>
      </c>
      <c r="B1288" s="54" t="s">
        <v>248</v>
      </c>
      <c r="C1288" s="53">
        <v>40097</v>
      </c>
      <c r="D1288" s="54" t="s">
        <v>260</v>
      </c>
      <c r="E1288" s="54">
        <v>1000</v>
      </c>
    </row>
    <row r="1289" spans="1:5" s="80" customFormat="1" ht="14.25">
      <c r="A1289" s="54">
        <f t="shared" si="30"/>
        <v>10</v>
      </c>
      <c r="B1289" s="54" t="s">
        <v>239</v>
      </c>
      <c r="C1289" s="53">
        <v>40098</v>
      </c>
      <c r="D1289" s="54" t="s">
        <v>254</v>
      </c>
      <c r="E1289" s="54">
        <v>108</v>
      </c>
    </row>
    <row r="1290" spans="1:5" s="80" customFormat="1" ht="14.25">
      <c r="A1290" s="54">
        <f t="shared" si="30"/>
        <v>10</v>
      </c>
      <c r="B1290" s="54" t="s">
        <v>239</v>
      </c>
      <c r="C1290" s="53">
        <v>40098</v>
      </c>
      <c r="D1290" s="54" t="s">
        <v>254</v>
      </c>
      <c r="E1290" s="54">
        <v>247</v>
      </c>
    </row>
    <row r="1291" spans="1:5" s="80" customFormat="1" ht="14.25">
      <c r="A1291" s="54">
        <f t="shared" si="30"/>
        <v>10</v>
      </c>
      <c r="B1291" s="54" t="s">
        <v>245</v>
      </c>
      <c r="C1291" s="53">
        <v>40098</v>
      </c>
      <c r="D1291" s="54" t="s">
        <v>246</v>
      </c>
      <c r="E1291" s="54">
        <v>108</v>
      </c>
    </row>
    <row r="1292" spans="1:5" s="80" customFormat="1" ht="14.25">
      <c r="A1292" s="54">
        <f t="shared" si="30"/>
        <v>10</v>
      </c>
      <c r="B1292" s="54" t="s">
        <v>239</v>
      </c>
      <c r="C1292" s="53">
        <v>40099</v>
      </c>
      <c r="D1292" s="54" t="s">
        <v>254</v>
      </c>
      <c r="E1292" s="54">
        <v>137</v>
      </c>
    </row>
    <row r="1293" spans="1:5" s="80" customFormat="1" ht="14.25">
      <c r="A1293" s="54">
        <f t="shared" si="30"/>
        <v>10</v>
      </c>
      <c r="B1293" s="54" t="s">
        <v>239</v>
      </c>
      <c r="C1293" s="53">
        <v>40099</v>
      </c>
      <c r="D1293" s="54" t="s">
        <v>254</v>
      </c>
      <c r="E1293" s="54">
        <v>206</v>
      </c>
    </row>
    <row r="1294" spans="1:5" s="80" customFormat="1" ht="14.25">
      <c r="A1294" s="54">
        <f t="shared" si="30"/>
        <v>10</v>
      </c>
      <c r="B1294" s="54" t="s">
        <v>239</v>
      </c>
      <c r="C1294" s="53">
        <v>40099</v>
      </c>
      <c r="D1294" s="54" t="s">
        <v>240</v>
      </c>
      <c r="E1294" s="54">
        <v>80</v>
      </c>
    </row>
    <row r="1295" spans="1:5" s="80" customFormat="1" ht="14.25">
      <c r="A1295" s="54">
        <f>MONTH(C1295)</f>
        <v>10</v>
      </c>
      <c r="B1295" s="54" t="s">
        <v>245</v>
      </c>
      <c r="C1295" s="53">
        <v>40099</v>
      </c>
      <c r="D1295" s="54" t="s">
        <v>250</v>
      </c>
      <c r="E1295" s="54">
        <v>2592.42</v>
      </c>
    </row>
    <row r="1296" spans="1:5" s="80" customFormat="1" ht="14.25">
      <c r="A1296" s="54">
        <f t="shared" ref="A1296:A1305" si="31">MONTH(C1296)</f>
        <v>10</v>
      </c>
      <c r="B1296" s="54" t="s">
        <v>239</v>
      </c>
      <c r="C1296" s="53">
        <v>40100</v>
      </c>
      <c r="D1296" s="54" t="s">
        <v>254</v>
      </c>
      <c r="E1296" s="54">
        <v>210</v>
      </c>
    </row>
    <row r="1297" spans="1:5" s="80" customFormat="1" ht="14.25">
      <c r="A1297" s="54">
        <f>MONTH(C1297)</f>
        <v>10</v>
      </c>
      <c r="B1297" s="54" t="s">
        <v>239</v>
      </c>
      <c r="C1297" s="53">
        <v>40100</v>
      </c>
      <c r="D1297" s="54" t="s">
        <v>240</v>
      </c>
      <c r="E1297" s="54">
        <v>151</v>
      </c>
    </row>
    <row r="1298" spans="1:5" s="80" customFormat="1" ht="14.25">
      <c r="A1298" s="54">
        <f t="shared" si="31"/>
        <v>10</v>
      </c>
      <c r="B1298" s="54" t="s">
        <v>239</v>
      </c>
      <c r="C1298" s="53">
        <v>40101</v>
      </c>
      <c r="D1298" s="54" t="s">
        <v>254</v>
      </c>
      <c r="E1298" s="54">
        <v>123</v>
      </c>
    </row>
    <row r="1299" spans="1:5" s="80" customFormat="1" ht="14.25">
      <c r="A1299" s="54">
        <f t="shared" si="31"/>
        <v>10</v>
      </c>
      <c r="B1299" s="54" t="s">
        <v>239</v>
      </c>
      <c r="C1299" s="53">
        <v>40101</v>
      </c>
      <c r="D1299" s="54" t="s">
        <v>254</v>
      </c>
      <c r="E1299" s="54">
        <v>210</v>
      </c>
    </row>
    <row r="1300" spans="1:5" s="80" customFormat="1" ht="14.25">
      <c r="A1300" s="54">
        <f>MONTH(C1300)</f>
        <v>10</v>
      </c>
      <c r="B1300" s="54" t="s">
        <v>239</v>
      </c>
      <c r="C1300" s="53">
        <v>40101</v>
      </c>
      <c r="D1300" s="54" t="s">
        <v>240</v>
      </c>
      <c r="E1300" s="54">
        <v>120</v>
      </c>
    </row>
    <row r="1301" spans="1:5" s="80" customFormat="1" ht="14.25">
      <c r="A1301" s="54">
        <f>MONTH(C1301)</f>
        <v>10</v>
      </c>
      <c r="B1301" s="54" t="s">
        <v>239</v>
      </c>
      <c r="C1301" s="53">
        <v>40101</v>
      </c>
      <c r="D1301" s="54" t="s">
        <v>254</v>
      </c>
      <c r="E1301" s="54">
        <v>309</v>
      </c>
    </row>
    <row r="1302" spans="1:5" s="80" customFormat="1" ht="14.25">
      <c r="A1302" s="54">
        <f>MONTH(C1302)</f>
        <v>10</v>
      </c>
      <c r="B1302" s="54" t="s">
        <v>245</v>
      </c>
      <c r="C1302" s="53">
        <v>40101</v>
      </c>
      <c r="D1302" s="54" t="s">
        <v>250</v>
      </c>
      <c r="E1302" s="54">
        <v>22500</v>
      </c>
    </row>
    <row r="1303" spans="1:5" s="80" customFormat="1" ht="14.25">
      <c r="A1303" s="54">
        <f>MONTH(C1303)</f>
        <v>10</v>
      </c>
      <c r="B1303" s="54" t="s">
        <v>249</v>
      </c>
      <c r="C1303" s="53">
        <v>40101</v>
      </c>
      <c r="D1303" s="54" t="s">
        <v>249</v>
      </c>
      <c r="E1303" s="54">
        <v>416</v>
      </c>
    </row>
    <row r="1304" spans="1:5" s="80" customFormat="1" ht="14.25">
      <c r="A1304" s="54">
        <f t="shared" si="31"/>
        <v>10</v>
      </c>
      <c r="B1304" s="54" t="s">
        <v>239</v>
      </c>
      <c r="C1304" s="53">
        <v>40102</v>
      </c>
      <c r="D1304" s="54" t="s">
        <v>254</v>
      </c>
      <c r="E1304" s="54">
        <v>96</v>
      </c>
    </row>
    <row r="1305" spans="1:5" s="80" customFormat="1" ht="14.25">
      <c r="A1305" s="54">
        <f t="shared" si="31"/>
        <v>10</v>
      </c>
      <c r="B1305" s="54" t="s">
        <v>239</v>
      </c>
      <c r="C1305" s="53">
        <v>40102</v>
      </c>
      <c r="D1305" s="54" t="s">
        <v>254</v>
      </c>
      <c r="E1305" s="54">
        <v>210</v>
      </c>
    </row>
    <row r="1306" spans="1:5" s="80" customFormat="1" ht="14.25">
      <c r="A1306" s="54">
        <f>MONTH(C1306)</f>
        <v>10</v>
      </c>
      <c r="B1306" s="54" t="s">
        <v>243</v>
      </c>
      <c r="C1306" s="53">
        <v>40102</v>
      </c>
      <c r="D1306" s="54" t="s">
        <v>244</v>
      </c>
      <c r="E1306" s="54">
        <v>642</v>
      </c>
    </row>
    <row r="1307" spans="1:5" s="80" customFormat="1" ht="14.25">
      <c r="A1307" s="54">
        <f>MONTH(C1307)</f>
        <v>10</v>
      </c>
      <c r="B1307" s="54" t="s">
        <v>239</v>
      </c>
      <c r="C1307" s="53">
        <v>40102</v>
      </c>
      <c r="D1307" s="54" t="s">
        <v>240</v>
      </c>
      <c r="E1307" s="54">
        <v>373</v>
      </c>
    </row>
    <row r="1308" spans="1:5" s="80" customFormat="1" ht="14.25">
      <c r="A1308" s="54">
        <f t="shared" ref="A1308:A1371" si="32">MONTH(C1308)</f>
        <v>10</v>
      </c>
      <c r="B1308" s="54" t="s">
        <v>239</v>
      </c>
      <c r="C1308" s="53">
        <v>40102</v>
      </c>
      <c r="D1308" s="54" t="s">
        <v>240</v>
      </c>
      <c r="E1308" s="54">
        <v>66</v>
      </c>
    </row>
    <row r="1309" spans="1:5" s="80" customFormat="1" ht="14.25">
      <c r="A1309" s="54">
        <f t="shared" si="32"/>
        <v>10</v>
      </c>
      <c r="B1309" s="54" t="s">
        <v>239</v>
      </c>
      <c r="C1309" s="53">
        <v>40102</v>
      </c>
      <c r="D1309" s="54" t="s">
        <v>240</v>
      </c>
      <c r="E1309" s="54">
        <v>290</v>
      </c>
    </row>
    <row r="1310" spans="1:5" s="80" customFormat="1" ht="14.25">
      <c r="A1310" s="54">
        <f t="shared" si="32"/>
        <v>10</v>
      </c>
      <c r="B1310" s="54" t="s">
        <v>239</v>
      </c>
      <c r="C1310" s="53">
        <v>40102</v>
      </c>
      <c r="D1310" s="54" t="s">
        <v>240</v>
      </c>
      <c r="E1310" s="54">
        <v>127</v>
      </c>
    </row>
    <row r="1311" spans="1:5" s="80" customFormat="1" ht="14.25">
      <c r="A1311" s="54">
        <f t="shared" si="32"/>
        <v>10</v>
      </c>
      <c r="B1311" s="54" t="s">
        <v>239</v>
      </c>
      <c r="C1311" s="53">
        <v>40102</v>
      </c>
      <c r="D1311" s="54" t="s">
        <v>240</v>
      </c>
      <c r="E1311" s="54">
        <v>26</v>
      </c>
    </row>
    <row r="1312" spans="1:5" s="80" customFormat="1" ht="14.25">
      <c r="A1312" s="54">
        <f t="shared" si="32"/>
        <v>10</v>
      </c>
      <c r="B1312" s="54" t="s">
        <v>239</v>
      </c>
      <c r="C1312" s="53">
        <v>40102</v>
      </c>
      <c r="D1312" s="54" t="s">
        <v>240</v>
      </c>
      <c r="E1312" s="54">
        <v>52</v>
      </c>
    </row>
    <row r="1313" spans="1:5" s="80" customFormat="1" ht="14.25">
      <c r="A1313" s="54">
        <f t="shared" si="32"/>
        <v>10</v>
      </c>
      <c r="B1313" s="54" t="s">
        <v>239</v>
      </c>
      <c r="C1313" s="53">
        <v>40102</v>
      </c>
      <c r="D1313" s="54" t="s">
        <v>240</v>
      </c>
      <c r="E1313" s="54">
        <v>34</v>
      </c>
    </row>
    <row r="1314" spans="1:5" s="80" customFormat="1" ht="14.25">
      <c r="A1314" s="54">
        <f t="shared" si="32"/>
        <v>10</v>
      </c>
      <c r="B1314" s="54" t="s">
        <v>239</v>
      </c>
      <c r="C1314" s="53">
        <v>40102</v>
      </c>
      <c r="D1314" s="54" t="s">
        <v>240</v>
      </c>
      <c r="E1314" s="54">
        <v>102</v>
      </c>
    </row>
    <row r="1315" spans="1:5" s="80" customFormat="1" ht="14.25">
      <c r="A1315" s="54">
        <f t="shared" si="32"/>
        <v>10</v>
      </c>
      <c r="B1315" s="54" t="s">
        <v>249</v>
      </c>
      <c r="C1315" s="53">
        <v>40103</v>
      </c>
      <c r="D1315" s="54" t="s">
        <v>249</v>
      </c>
      <c r="E1315" s="54">
        <v>2000</v>
      </c>
    </row>
    <row r="1316" spans="1:5" s="80" customFormat="1" ht="14.25">
      <c r="A1316" s="54">
        <f t="shared" si="32"/>
        <v>10</v>
      </c>
      <c r="B1316" s="54" t="s">
        <v>249</v>
      </c>
      <c r="C1316" s="53">
        <v>40104</v>
      </c>
      <c r="D1316" s="54" t="s">
        <v>249</v>
      </c>
      <c r="E1316" s="54">
        <v>960</v>
      </c>
    </row>
    <row r="1317" spans="1:5" s="80" customFormat="1" ht="14.25">
      <c r="A1317" s="54">
        <f t="shared" si="32"/>
        <v>10</v>
      </c>
      <c r="B1317" s="54" t="s">
        <v>239</v>
      </c>
      <c r="C1317" s="53">
        <v>40105</v>
      </c>
      <c r="D1317" s="54" t="s">
        <v>254</v>
      </c>
      <c r="E1317" s="54">
        <v>118</v>
      </c>
    </row>
    <row r="1318" spans="1:5" s="80" customFormat="1" ht="14.25">
      <c r="A1318" s="54">
        <f t="shared" si="32"/>
        <v>10</v>
      </c>
      <c r="B1318" s="54" t="s">
        <v>239</v>
      </c>
      <c r="C1318" s="53">
        <v>40106</v>
      </c>
      <c r="D1318" s="54" t="s">
        <v>254</v>
      </c>
      <c r="E1318" s="54">
        <v>0</v>
      </c>
    </row>
    <row r="1319" spans="1:5" s="80" customFormat="1" ht="14.25">
      <c r="A1319" s="54">
        <f t="shared" si="32"/>
        <v>10</v>
      </c>
      <c r="B1319" s="54" t="s">
        <v>239</v>
      </c>
      <c r="C1319" s="53">
        <v>40107</v>
      </c>
      <c r="D1319" s="54" t="s">
        <v>254</v>
      </c>
      <c r="E1319" s="54">
        <v>117</v>
      </c>
    </row>
    <row r="1320" spans="1:5" s="80" customFormat="1" ht="14.25">
      <c r="A1320" s="54">
        <f t="shared" si="32"/>
        <v>10</v>
      </c>
      <c r="B1320" s="54" t="s">
        <v>245</v>
      </c>
      <c r="C1320" s="53">
        <v>40107</v>
      </c>
      <c r="D1320" s="54" t="s">
        <v>246</v>
      </c>
      <c r="E1320" s="54">
        <v>50</v>
      </c>
    </row>
    <row r="1321" spans="1:5" s="80" customFormat="1" ht="14.25">
      <c r="A1321" s="54">
        <f>MONTH(C1321)</f>
        <v>10</v>
      </c>
      <c r="B1321" s="54" t="s">
        <v>249</v>
      </c>
      <c r="C1321" s="53">
        <v>40107</v>
      </c>
      <c r="D1321" s="54" t="s">
        <v>249</v>
      </c>
      <c r="E1321" s="54">
        <v>560</v>
      </c>
    </row>
    <row r="1322" spans="1:5" s="80" customFormat="1" ht="14.25">
      <c r="A1322" s="54">
        <f t="shared" si="32"/>
        <v>10</v>
      </c>
      <c r="B1322" s="54" t="s">
        <v>249</v>
      </c>
      <c r="C1322" s="53">
        <v>40107</v>
      </c>
      <c r="D1322" s="54" t="s">
        <v>249</v>
      </c>
      <c r="E1322" s="54">
        <v>300</v>
      </c>
    </row>
    <row r="1323" spans="1:5" s="80" customFormat="1" ht="14.25">
      <c r="A1323" s="54">
        <f t="shared" si="32"/>
        <v>10</v>
      </c>
      <c r="B1323" s="54" t="s">
        <v>248</v>
      </c>
      <c r="C1323" s="53">
        <v>40107</v>
      </c>
      <c r="D1323" s="54" t="s">
        <v>255</v>
      </c>
      <c r="E1323" s="54">
        <v>179</v>
      </c>
    </row>
    <row r="1324" spans="1:5" s="80" customFormat="1" ht="14.25">
      <c r="A1324" s="54">
        <f t="shared" si="32"/>
        <v>10</v>
      </c>
      <c r="B1324" s="54" t="s">
        <v>243</v>
      </c>
      <c r="C1324" s="53">
        <v>40107</v>
      </c>
      <c r="D1324" s="54" t="s">
        <v>251</v>
      </c>
      <c r="E1324" s="54">
        <v>160</v>
      </c>
    </row>
    <row r="1325" spans="1:5" s="80" customFormat="1" ht="14.25">
      <c r="A1325" s="54">
        <f t="shared" si="32"/>
        <v>10</v>
      </c>
      <c r="B1325" s="54" t="s">
        <v>243</v>
      </c>
      <c r="C1325" s="53">
        <v>40107</v>
      </c>
      <c r="D1325" s="54" t="s">
        <v>251</v>
      </c>
      <c r="E1325" s="54">
        <v>638</v>
      </c>
    </row>
    <row r="1326" spans="1:5" s="80" customFormat="1" ht="14.25">
      <c r="A1326" s="54">
        <f t="shared" si="32"/>
        <v>10</v>
      </c>
      <c r="B1326" s="54" t="s">
        <v>249</v>
      </c>
      <c r="C1326" s="53">
        <v>40107</v>
      </c>
      <c r="D1326" s="54" t="s">
        <v>249</v>
      </c>
      <c r="E1326" s="54">
        <v>500</v>
      </c>
    </row>
    <row r="1327" spans="1:5" s="80" customFormat="1" ht="14.25">
      <c r="A1327" s="54">
        <f>MONTH(C1327)</f>
        <v>10</v>
      </c>
      <c r="B1327" s="54" t="s">
        <v>243</v>
      </c>
      <c r="C1327" s="53">
        <v>40107</v>
      </c>
      <c r="D1327" s="54" t="s">
        <v>244</v>
      </c>
      <c r="E1327" s="54">
        <v>1000</v>
      </c>
    </row>
    <row r="1328" spans="1:5" s="80" customFormat="1" ht="14.25">
      <c r="A1328" s="54">
        <f t="shared" si="32"/>
        <v>10</v>
      </c>
      <c r="B1328" s="54" t="s">
        <v>249</v>
      </c>
      <c r="C1328" s="53">
        <v>40108</v>
      </c>
      <c r="D1328" s="54" t="s">
        <v>249</v>
      </c>
      <c r="E1328" s="54">
        <v>360</v>
      </c>
    </row>
    <row r="1329" spans="1:5" s="80" customFormat="1" ht="14.25">
      <c r="A1329" s="54">
        <f t="shared" si="32"/>
        <v>10</v>
      </c>
      <c r="B1329" s="54" t="s">
        <v>239</v>
      </c>
      <c r="C1329" s="53">
        <v>40108</v>
      </c>
      <c r="D1329" s="54" t="s">
        <v>254</v>
      </c>
      <c r="E1329" s="54">
        <v>97</v>
      </c>
    </row>
    <row r="1330" spans="1:5" s="80" customFormat="1" ht="14.25">
      <c r="A1330" s="54">
        <f t="shared" si="32"/>
        <v>10</v>
      </c>
      <c r="B1330" s="54" t="s">
        <v>245</v>
      </c>
      <c r="C1330" s="53">
        <v>40108</v>
      </c>
      <c r="D1330" s="54" t="s">
        <v>258</v>
      </c>
      <c r="E1330" s="54">
        <v>900</v>
      </c>
    </row>
    <row r="1331" spans="1:5" s="80" customFormat="1" ht="14.25">
      <c r="A1331" s="54">
        <f t="shared" si="32"/>
        <v>10</v>
      </c>
      <c r="B1331" s="54" t="s">
        <v>239</v>
      </c>
      <c r="C1331" s="53">
        <v>40109</v>
      </c>
      <c r="D1331" s="54" t="s">
        <v>254</v>
      </c>
      <c r="E1331" s="54">
        <v>96</v>
      </c>
    </row>
    <row r="1332" spans="1:5" s="80" customFormat="1" ht="14.25">
      <c r="A1332" s="54">
        <f t="shared" si="32"/>
        <v>10</v>
      </c>
      <c r="B1332" s="54" t="s">
        <v>245</v>
      </c>
      <c r="C1332" s="53">
        <v>40109</v>
      </c>
      <c r="D1332" s="54" t="s">
        <v>246</v>
      </c>
      <c r="E1332" s="54">
        <v>84</v>
      </c>
    </row>
    <row r="1333" spans="1:5" s="80" customFormat="1" ht="14.25">
      <c r="A1333" s="54">
        <f t="shared" si="32"/>
        <v>10</v>
      </c>
      <c r="B1333" s="54" t="s">
        <v>245</v>
      </c>
      <c r="C1333" s="53">
        <v>40109</v>
      </c>
      <c r="D1333" s="54" t="s">
        <v>246</v>
      </c>
      <c r="E1333" s="54">
        <v>25</v>
      </c>
    </row>
    <row r="1334" spans="1:5" s="80" customFormat="1" ht="14.25">
      <c r="A1334" s="54">
        <f t="shared" si="32"/>
        <v>10</v>
      </c>
      <c r="B1334" s="54" t="s">
        <v>239</v>
      </c>
      <c r="C1334" s="53">
        <v>40109</v>
      </c>
      <c r="D1334" s="54" t="s">
        <v>240</v>
      </c>
      <c r="E1334" s="54">
        <v>25</v>
      </c>
    </row>
    <row r="1335" spans="1:5" s="80" customFormat="1" ht="14.25">
      <c r="A1335" s="54">
        <f t="shared" si="32"/>
        <v>10</v>
      </c>
      <c r="B1335" s="54" t="s">
        <v>245</v>
      </c>
      <c r="C1335" s="53">
        <v>40110</v>
      </c>
      <c r="D1335" s="54" t="s">
        <v>246</v>
      </c>
      <c r="E1335" s="54">
        <v>40</v>
      </c>
    </row>
    <row r="1336" spans="1:5" s="80" customFormat="1" ht="14.25">
      <c r="A1336" s="54">
        <f t="shared" si="32"/>
        <v>10</v>
      </c>
      <c r="B1336" s="54" t="s">
        <v>239</v>
      </c>
      <c r="C1336" s="53">
        <v>40112</v>
      </c>
      <c r="D1336" s="54" t="s">
        <v>254</v>
      </c>
      <c r="E1336" s="54">
        <v>110</v>
      </c>
    </row>
    <row r="1337" spans="1:5" s="80" customFormat="1" ht="14.25">
      <c r="A1337" s="54">
        <f t="shared" si="32"/>
        <v>10</v>
      </c>
      <c r="B1337" s="54" t="s">
        <v>243</v>
      </c>
      <c r="C1337" s="53">
        <v>40112</v>
      </c>
      <c r="D1337" s="54" t="s">
        <v>251</v>
      </c>
      <c r="E1337" s="54">
        <v>1187</v>
      </c>
    </row>
    <row r="1338" spans="1:5" s="80" customFormat="1" ht="14.25">
      <c r="A1338" s="54">
        <f t="shared" si="32"/>
        <v>10</v>
      </c>
      <c r="B1338" s="54" t="s">
        <v>245</v>
      </c>
      <c r="C1338" s="53">
        <v>40112</v>
      </c>
      <c r="D1338" s="54" t="s">
        <v>246</v>
      </c>
      <c r="E1338" s="54">
        <v>882</v>
      </c>
    </row>
    <row r="1339" spans="1:5" s="80" customFormat="1" ht="14.25">
      <c r="A1339" s="54">
        <f t="shared" si="32"/>
        <v>10</v>
      </c>
      <c r="B1339" s="54" t="s">
        <v>239</v>
      </c>
      <c r="C1339" s="53">
        <v>40112</v>
      </c>
      <c r="D1339" s="54" t="s">
        <v>240</v>
      </c>
      <c r="E1339" s="54">
        <v>147</v>
      </c>
    </row>
    <row r="1340" spans="1:5" s="80" customFormat="1" ht="14.25">
      <c r="A1340" s="54">
        <f t="shared" si="32"/>
        <v>10</v>
      </c>
      <c r="B1340" s="54" t="s">
        <v>239</v>
      </c>
      <c r="C1340" s="53">
        <v>40112</v>
      </c>
      <c r="D1340" s="54" t="s">
        <v>240</v>
      </c>
      <c r="E1340" s="54">
        <v>150</v>
      </c>
    </row>
    <row r="1341" spans="1:5" s="80" customFormat="1" ht="14.25">
      <c r="A1341" s="54">
        <f t="shared" si="32"/>
        <v>10</v>
      </c>
      <c r="B1341" s="54" t="s">
        <v>239</v>
      </c>
      <c r="C1341" s="53">
        <v>40112</v>
      </c>
      <c r="D1341" s="54" t="s">
        <v>240</v>
      </c>
      <c r="E1341" s="54">
        <v>69</v>
      </c>
    </row>
    <row r="1342" spans="1:5" s="80" customFormat="1" ht="14.25">
      <c r="A1342" s="54">
        <f t="shared" si="32"/>
        <v>10</v>
      </c>
      <c r="B1342" s="54" t="s">
        <v>239</v>
      </c>
      <c r="C1342" s="53">
        <v>40112</v>
      </c>
      <c r="D1342" s="54" t="s">
        <v>240</v>
      </c>
      <c r="E1342" s="54">
        <v>84</v>
      </c>
    </row>
    <row r="1343" spans="1:5" s="80" customFormat="1" ht="14.25">
      <c r="A1343" s="54">
        <f t="shared" si="32"/>
        <v>10</v>
      </c>
      <c r="B1343" s="54" t="s">
        <v>239</v>
      </c>
      <c r="C1343" s="53">
        <v>40112</v>
      </c>
      <c r="D1343" s="54" t="s">
        <v>240</v>
      </c>
      <c r="E1343" s="54">
        <v>352</v>
      </c>
    </row>
    <row r="1344" spans="1:5" s="80" customFormat="1" ht="14.25">
      <c r="A1344" s="54">
        <f t="shared" si="32"/>
        <v>10</v>
      </c>
      <c r="B1344" s="54" t="s">
        <v>239</v>
      </c>
      <c r="C1344" s="53">
        <v>40112</v>
      </c>
      <c r="D1344" s="54" t="s">
        <v>240</v>
      </c>
      <c r="E1344" s="54">
        <v>55</v>
      </c>
    </row>
    <row r="1345" spans="1:5" s="80" customFormat="1" ht="14.25">
      <c r="A1345" s="54">
        <f t="shared" si="32"/>
        <v>10</v>
      </c>
      <c r="B1345" s="54" t="s">
        <v>239</v>
      </c>
      <c r="C1345" s="53">
        <v>40112</v>
      </c>
      <c r="D1345" s="54" t="s">
        <v>240</v>
      </c>
      <c r="E1345" s="54">
        <v>54</v>
      </c>
    </row>
    <row r="1346" spans="1:5" s="80" customFormat="1" ht="14.25">
      <c r="A1346" s="54">
        <f t="shared" si="32"/>
        <v>10</v>
      </c>
      <c r="B1346" s="54" t="s">
        <v>239</v>
      </c>
      <c r="C1346" s="53">
        <v>40112</v>
      </c>
      <c r="D1346" s="54" t="s">
        <v>240</v>
      </c>
      <c r="E1346" s="54">
        <v>86</v>
      </c>
    </row>
    <row r="1347" spans="1:5" s="80" customFormat="1" ht="14.25">
      <c r="A1347" s="54">
        <f t="shared" si="32"/>
        <v>10</v>
      </c>
      <c r="B1347" s="54" t="s">
        <v>239</v>
      </c>
      <c r="C1347" s="53">
        <v>40112</v>
      </c>
      <c r="D1347" s="54" t="s">
        <v>240</v>
      </c>
      <c r="E1347" s="54">
        <v>50</v>
      </c>
    </row>
    <row r="1348" spans="1:5" s="80" customFormat="1" ht="14.25">
      <c r="A1348" s="54">
        <f t="shared" si="32"/>
        <v>10</v>
      </c>
      <c r="B1348" s="54" t="s">
        <v>241</v>
      </c>
      <c r="C1348" s="53">
        <v>40113</v>
      </c>
      <c r="D1348" s="54" t="s">
        <v>247</v>
      </c>
      <c r="E1348" s="54">
        <v>200</v>
      </c>
    </row>
    <row r="1349" spans="1:5" s="80" customFormat="1" ht="14.25">
      <c r="A1349" s="54">
        <f t="shared" si="32"/>
        <v>10</v>
      </c>
      <c r="B1349" s="54" t="s">
        <v>239</v>
      </c>
      <c r="C1349" s="53">
        <v>40113</v>
      </c>
      <c r="D1349" s="54" t="s">
        <v>254</v>
      </c>
      <c r="E1349" s="54">
        <v>144</v>
      </c>
    </row>
    <row r="1350" spans="1:5" s="80" customFormat="1" ht="14.25">
      <c r="A1350" s="54">
        <f t="shared" si="32"/>
        <v>10</v>
      </c>
      <c r="B1350" s="54" t="s">
        <v>249</v>
      </c>
      <c r="C1350" s="53">
        <v>40113</v>
      </c>
      <c r="D1350" s="54" t="s">
        <v>249</v>
      </c>
      <c r="E1350" s="54">
        <v>500</v>
      </c>
    </row>
    <row r="1351" spans="1:5" s="80" customFormat="1" ht="14.25">
      <c r="A1351" s="54">
        <f t="shared" si="32"/>
        <v>10</v>
      </c>
      <c r="B1351" s="54" t="s">
        <v>239</v>
      </c>
      <c r="C1351" s="53">
        <v>40114</v>
      </c>
      <c r="D1351" s="54" t="s">
        <v>254</v>
      </c>
      <c r="E1351" s="54">
        <v>136</v>
      </c>
    </row>
    <row r="1352" spans="1:5" s="80" customFormat="1" ht="14.25">
      <c r="A1352" s="54">
        <f t="shared" si="32"/>
        <v>10</v>
      </c>
      <c r="B1352" s="54" t="s">
        <v>239</v>
      </c>
      <c r="C1352" s="53">
        <v>40114</v>
      </c>
      <c r="D1352" s="54" t="s">
        <v>240</v>
      </c>
      <c r="E1352" s="54">
        <v>35</v>
      </c>
    </row>
    <row r="1353" spans="1:5" s="80" customFormat="1" ht="14.25">
      <c r="A1353" s="54">
        <f>MONTH(C1353)</f>
        <v>10</v>
      </c>
      <c r="B1353" s="54" t="s">
        <v>243</v>
      </c>
      <c r="C1353" s="53">
        <v>40114</v>
      </c>
      <c r="D1353" s="54" t="s">
        <v>244</v>
      </c>
      <c r="E1353" s="54">
        <v>3000</v>
      </c>
    </row>
    <row r="1354" spans="1:5" s="80" customFormat="1" ht="14.25">
      <c r="A1354" s="54">
        <f>MONTH(C1354)</f>
        <v>10</v>
      </c>
      <c r="B1354" s="54" t="s">
        <v>243</v>
      </c>
      <c r="C1354" s="53">
        <v>40114</v>
      </c>
      <c r="D1354" s="54" t="s">
        <v>244</v>
      </c>
      <c r="E1354" s="54">
        <v>264</v>
      </c>
    </row>
    <row r="1355" spans="1:5" s="80" customFormat="1" ht="14.25">
      <c r="A1355" s="54">
        <f t="shared" si="32"/>
        <v>10</v>
      </c>
      <c r="B1355" s="54" t="s">
        <v>239</v>
      </c>
      <c r="C1355" s="53">
        <v>40115</v>
      </c>
      <c r="D1355" s="54" t="s">
        <v>254</v>
      </c>
      <c r="E1355" s="54">
        <v>106</v>
      </c>
    </row>
    <row r="1356" spans="1:5" s="80" customFormat="1" ht="14.25">
      <c r="A1356" s="54">
        <f t="shared" si="32"/>
        <v>10</v>
      </c>
      <c r="B1356" s="54" t="s">
        <v>239</v>
      </c>
      <c r="C1356" s="53">
        <v>40116</v>
      </c>
      <c r="D1356" s="54" t="s">
        <v>254</v>
      </c>
      <c r="E1356" s="54">
        <v>500</v>
      </c>
    </row>
    <row r="1357" spans="1:5" s="80" customFormat="1" ht="14.25">
      <c r="A1357" s="54">
        <f t="shared" si="32"/>
        <v>10</v>
      </c>
      <c r="B1357" s="54" t="s">
        <v>243</v>
      </c>
      <c r="C1357" s="53">
        <v>40116</v>
      </c>
      <c r="D1357" s="54" t="s">
        <v>244</v>
      </c>
      <c r="E1357" s="54">
        <v>413</v>
      </c>
    </row>
    <row r="1358" spans="1:5" s="80" customFormat="1" ht="14.25">
      <c r="A1358" s="54">
        <f t="shared" si="32"/>
        <v>10</v>
      </c>
      <c r="B1358" s="54" t="s">
        <v>245</v>
      </c>
      <c r="C1358" s="53">
        <v>40116</v>
      </c>
      <c r="D1358" s="54" t="s">
        <v>246</v>
      </c>
      <c r="E1358" s="54">
        <v>21</v>
      </c>
    </row>
    <row r="1359" spans="1:5" s="80" customFormat="1" ht="14.25">
      <c r="A1359" s="54">
        <f t="shared" si="32"/>
        <v>10</v>
      </c>
      <c r="B1359" s="54" t="s">
        <v>245</v>
      </c>
      <c r="C1359" s="53">
        <v>40116</v>
      </c>
      <c r="D1359" s="54" t="s">
        <v>246</v>
      </c>
      <c r="E1359" s="54">
        <v>25</v>
      </c>
    </row>
    <row r="1360" spans="1:5" s="80" customFormat="1" ht="14.25">
      <c r="A1360" s="54">
        <f t="shared" si="32"/>
        <v>10</v>
      </c>
      <c r="B1360" s="54" t="s">
        <v>245</v>
      </c>
      <c r="C1360" s="53">
        <v>40117</v>
      </c>
      <c r="D1360" s="54" t="s">
        <v>246</v>
      </c>
      <c r="E1360" s="54">
        <v>100</v>
      </c>
    </row>
    <row r="1361" spans="1:5" s="80" customFormat="1" ht="14.25">
      <c r="A1361" s="54">
        <f t="shared" si="32"/>
        <v>10</v>
      </c>
      <c r="B1361" s="54" t="s">
        <v>245</v>
      </c>
      <c r="C1361" s="53">
        <v>40117</v>
      </c>
      <c r="D1361" s="54" t="s">
        <v>246</v>
      </c>
      <c r="E1361" s="54">
        <v>21</v>
      </c>
    </row>
    <row r="1362" spans="1:5" s="80" customFormat="1" ht="14.25">
      <c r="A1362" s="54">
        <f t="shared" si="32"/>
        <v>10</v>
      </c>
      <c r="B1362" s="54" t="s">
        <v>245</v>
      </c>
      <c r="C1362" s="53">
        <v>40117</v>
      </c>
      <c r="D1362" s="54" t="s">
        <v>246</v>
      </c>
      <c r="E1362" s="54">
        <v>255</v>
      </c>
    </row>
    <row r="1363" spans="1:5" s="80" customFormat="1" ht="14.25">
      <c r="A1363" s="54">
        <f t="shared" si="32"/>
        <v>11</v>
      </c>
      <c r="B1363" s="54" t="s">
        <v>249</v>
      </c>
      <c r="C1363" s="53">
        <v>40118</v>
      </c>
      <c r="D1363" s="54" t="s">
        <v>249</v>
      </c>
      <c r="E1363" s="54">
        <v>500</v>
      </c>
    </row>
    <row r="1364" spans="1:5" s="80" customFormat="1" ht="14.25">
      <c r="A1364" s="54">
        <f>MONTH(C1364)</f>
        <v>11</v>
      </c>
      <c r="B1364" s="54" t="s">
        <v>245</v>
      </c>
      <c r="C1364" s="53">
        <v>40119</v>
      </c>
      <c r="D1364" s="54" t="s">
        <v>246</v>
      </c>
      <c r="E1364" s="54">
        <v>50</v>
      </c>
    </row>
    <row r="1365" spans="1:5" s="80" customFormat="1" ht="14.25">
      <c r="A1365" s="54">
        <f t="shared" si="32"/>
        <v>11</v>
      </c>
      <c r="B1365" s="54" t="s">
        <v>239</v>
      </c>
      <c r="C1365" s="53">
        <v>40119</v>
      </c>
      <c r="D1365" s="54" t="s">
        <v>254</v>
      </c>
      <c r="E1365" s="54">
        <v>127</v>
      </c>
    </row>
    <row r="1366" spans="1:5" s="80" customFormat="1" ht="14.25">
      <c r="A1366" s="54">
        <f t="shared" si="32"/>
        <v>11</v>
      </c>
      <c r="B1366" s="54" t="s">
        <v>243</v>
      </c>
      <c r="C1366" s="53">
        <v>40119</v>
      </c>
      <c r="D1366" s="54" t="s">
        <v>244</v>
      </c>
      <c r="E1366" s="54">
        <v>485</v>
      </c>
    </row>
    <row r="1367" spans="1:5" s="80" customFormat="1" ht="14.25">
      <c r="A1367" s="54">
        <f t="shared" si="32"/>
        <v>11</v>
      </c>
      <c r="B1367" s="54" t="s">
        <v>245</v>
      </c>
      <c r="C1367" s="53">
        <v>40119</v>
      </c>
      <c r="D1367" s="54" t="s">
        <v>246</v>
      </c>
      <c r="E1367" s="54">
        <v>882</v>
      </c>
    </row>
    <row r="1368" spans="1:5" s="80" customFormat="1" ht="14.25">
      <c r="A1368" s="54">
        <f t="shared" si="32"/>
        <v>11</v>
      </c>
      <c r="B1368" s="54" t="s">
        <v>239</v>
      </c>
      <c r="C1368" s="53">
        <v>40120</v>
      </c>
      <c r="D1368" s="54" t="s">
        <v>254</v>
      </c>
      <c r="E1368" s="54">
        <v>330</v>
      </c>
    </row>
    <row r="1369" spans="1:5" s="80" customFormat="1" ht="14.25">
      <c r="A1369" s="54">
        <f t="shared" si="32"/>
        <v>11</v>
      </c>
      <c r="B1369" s="54" t="s">
        <v>239</v>
      </c>
      <c r="C1369" s="53">
        <v>40122</v>
      </c>
      <c r="D1369" s="54" t="s">
        <v>240</v>
      </c>
      <c r="E1369" s="54">
        <v>45</v>
      </c>
    </row>
    <row r="1370" spans="1:5" s="80" customFormat="1" ht="14.25">
      <c r="A1370" s="54">
        <f t="shared" si="32"/>
        <v>11</v>
      </c>
      <c r="B1370" s="54" t="s">
        <v>245</v>
      </c>
      <c r="C1370" s="53">
        <v>40122</v>
      </c>
      <c r="D1370" s="54" t="s">
        <v>253</v>
      </c>
      <c r="E1370" s="54">
        <v>1500</v>
      </c>
    </row>
    <row r="1371" spans="1:5" s="80" customFormat="1" ht="14.25">
      <c r="A1371" s="54">
        <f t="shared" si="32"/>
        <v>11</v>
      </c>
      <c r="B1371" s="54" t="s">
        <v>239</v>
      </c>
      <c r="C1371" s="53">
        <v>40123</v>
      </c>
      <c r="D1371" s="54" t="s">
        <v>240</v>
      </c>
      <c r="E1371" s="54">
        <v>20</v>
      </c>
    </row>
    <row r="1372" spans="1:5" s="80" customFormat="1" ht="14.25">
      <c r="A1372" s="54">
        <f t="shared" ref="A1372:A1435" si="33">MONTH(C1372)</f>
        <v>11</v>
      </c>
      <c r="B1372" s="54" t="s">
        <v>241</v>
      </c>
      <c r="C1372" s="53">
        <v>40123</v>
      </c>
      <c r="D1372" s="54" t="s">
        <v>242</v>
      </c>
      <c r="E1372" s="54">
        <v>175</v>
      </c>
    </row>
    <row r="1373" spans="1:5" s="80" customFormat="1" ht="14.25">
      <c r="A1373" s="54">
        <f t="shared" si="33"/>
        <v>11</v>
      </c>
      <c r="B1373" s="54" t="s">
        <v>241</v>
      </c>
      <c r="C1373" s="53">
        <v>40123</v>
      </c>
      <c r="D1373" s="54" t="s">
        <v>242</v>
      </c>
      <c r="E1373" s="54">
        <v>260</v>
      </c>
    </row>
    <row r="1374" spans="1:5" s="80" customFormat="1" ht="14.25">
      <c r="A1374" s="54">
        <f t="shared" si="33"/>
        <v>11</v>
      </c>
      <c r="B1374" s="54" t="s">
        <v>243</v>
      </c>
      <c r="C1374" s="53">
        <v>40123</v>
      </c>
      <c r="D1374" s="54" t="s">
        <v>244</v>
      </c>
      <c r="E1374" s="54">
        <v>2000</v>
      </c>
    </row>
    <row r="1375" spans="1:5" s="80" customFormat="1" ht="14.25">
      <c r="A1375" s="54">
        <f t="shared" si="33"/>
        <v>11</v>
      </c>
      <c r="B1375" s="54" t="s">
        <v>243</v>
      </c>
      <c r="C1375" s="53">
        <v>40124</v>
      </c>
      <c r="D1375" s="54" t="s">
        <v>244</v>
      </c>
      <c r="E1375" s="54">
        <v>1360</v>
      </c>
    </row>
    <row r="1376" spans="1:5" s="80" customFormat="1" ht="14.25">
      <c r="A1376" s="54">
        <f t="shared" si="33"/>
        <v>11</v>
      </c>
      <c r="B1376" s="54" t="s">
        <v>239</v>
      </c>
      <c r="C1376" s="53">
        <v>40125</v>
      </c>
      <c r="D1376" s="54" t="s">
        <v>240</v>
      </c>
      <c r="E1376" s="54">
        <v>61</v>
      </c>
    </row>
    <row r="1377" spans="1:5" s="80" customFormat="1" ht="14.25">
      <c r="A1377" s="54">
        <f t="shared" si="33"/>
        <v>11</v>
      </c>
      <c r="B1377" s="54" t="s">
        <v>239</v>
      </c>
      <c r="C1377" s="53">
        <v>40125</v>
      </c>
      <c r="D1377" s="54" t="s">
        <v>240</v>
      </c>
      <c r="E1377" s="54">
        <v>500</v>
      </c>
    </row>
    <row r="1378" spans="1:5" s="80" customFormat="1" ht="14.25">
      <c r="A1378" s="54">
        <f t="shared" si="33"/>
        <v>11</v>
      </c>
      <c r="B1378" s="54" t="s">
        <v>249</v>
      </c>
      <c r="C1378" s="53">
        <v>40125</v>
      </c>
      <c r="D1378" s="54" t="s">
        <v>249</v>
      </c>
      <c r="E1378" s="54">
        <v>505</v>
      </c>
    </row>
    <row r="1379" spans="1:5" s="80" customFormat="1" ht="14.25">
      <c r="A1379" s="54">
        <f t="shared" si="33"/>
        <v>11</v>
      </c>
      <c r="B1379" s="54" t="s">
        <v>239</v>
      </c>
      <c r="C1379" s="53">
        <v>40126</v>
      </c>
      <c r="D1379" s="54" t="s">
        <v>254</v>
      </c>
      <c r="E1379" s="54">
        <v>200</v>
      </c>
    </row>
    <row r="1380" spans="1:5" s="80" customFormat="1" ht="14.25">
      <c r="A1380" s="54">
        <f t="shared" si="33"/>
        <v>11</v>
      </c>
      <c r="B1380" s="54" t="s">
        <v>239</v>
      </c>
      <c r="C1380" s="53">
        <v>40126</v>
      </c>
      <c r="D1380" s="54" t="s">
        <v>254</v>
      </c>
      <c r="E1380" s="54">
        <v>105</v>
      </c>
    </row>
    <row r="1381" spans="1:5" s="80" customFormat="1" ht="14.25">
      <c r="A1381" s="54">
        <f t="shared" si="33"/>
        <v>11</v>
      </c>
      <c r="B1381" s="54" t="s">
        <v>243</v>
      </c>
      <c r="C1381" s="53">
        <v>40126</v>
      </c>
      <c r="D1381" s="54" t="s">
        <v>251</v>
      </c>
      <c r="E1381" s="54">
        <v>15</v>
      </c>
    </row>
    <row r="1382" spans="1:5" s="80" customFormat="1" ht="14.25">
      <c r="A1382" s="54">
        <f t="shared" si="33"/>
        <v>11</v>
      </c>
      <c r="B1382" s="54" t="s">
        <v>239</v>
      </c>
      <c r="C1382" s="53">
        <v>40127</v>
      </c>
      <c r="D1382" s="54" t="s">
        <v>254</v>
      </c>
      <c r="E1382" s="54">
        <v>137</v>
      </c>
    </row>
    <row r="1383" spans="1:5" s="80" customFormat="1" ht="14.25">
      <c r="A1383" s="54">
        <f t="shared" si="33"/>
        <v>11</v>
      </c>
      <c r="B1383" s="54" t="s">
        <v>239</v>
      </c>
      <c r="C1383" s="53">
        <v>40127</v>
      </c>
      <c r="D1383" s="54" t="s">
        <v>240</v>
      </c>
      <c r="E1383" s="54">
        <v>110</v>
      </c>
    </row>
    <row r="1384" spans="1:5" s="80" customFormat="1" ht="14.25">
      <c r="A1384" s="54">
        <f t="shared" si="33"/>
        <v>11</v>
      </c>
      <c r="B1384" s="54" t="s">
        <v>239</v>
      </c>
      <c r="C1384" s="53">
        <v>40127</v>
      </c>
      <c r="D1384" s="54" t="s">
        <v>240</v>
      </c>
      <c r="E1384" s="54">
        <v>627</v>
      </c>
    </row>
    <row r="1385" spans="1:5" s="80" customFormat="1" ht="14.25">
      <c r="A1385" s="54">
        <f t="shared" si="33"/>
        <v>11</v>
      </c>
      <c r="B1385" s="54" t="s">
        <v>239</v>
      </c>
      <c r="C1385" s="53">
        <v>40127</v>
      </c>
      <c r="D1385" s="54" t="s">
        <v>240</v>
      </c>
      <c r="E1385" s="54">
        <v>687</v>
      </c>
    </row>
    <row r="1386" spans="1:5" s="80" customFormat="1" ht="14.25">
      <c r="A1386" s="54">
        <f t="shared" si="33"/>
        <v>11</v>
      </c>
      <c r="B1386" s="54" t="s">
        <v>239</v>
      </c>
      <c r="C1386" s="53">
        <v>40127</v>
      </c>
      <c r="D1386" s="54" t="s">
        <v>240</v>
      </c>
      <c r="E1386" s="54">
        <v>250</v>
      </c>
    </row>
    <row r="1387" spans="1:5" s="80" customFormat="1" ht="14.25">
      <c r="A1387" s="54">
        <f t="shared" si="33"/>
        <v>11</v>
      </c>
      <c r="B1387" s="54" t="s">
        <v>239</v>
      </c>
      <c r="C1387" s="53">
        <v>40127</v>
      </c>
      <c r="D1387" s="54" t="s">
        <v>240</v>
      </c>
      <c r="E1387" s="54">
        <v>1828</v>
      </c>
    </row>
    <row r="1388" spans="1:5" s="80" customFormat="1" ht="14.25">
      <c r="A1388" s="54">
        <f t="shared" si="33"/>
        <v>11</v>
      </c>
      <c r="B1388" s="54" t="s">
        <v>239</v>
      </c>
      <c r="C1388" s="53">
        <v>40127</v>
      </c>
      <c r="D1388" s="54" t="s">
        <v>240</v>
      </c>
      <c r="E1388" s="54">
        <v>3008</v>
      </c>
    </row>
    <row r="1389" spans="1:5" s="80" customFormat="1" ht="14.25">
      <c r="A1389" s="54">
        <f t="shared" si="33"/>
        <v>11</v>
      </c>
      <c r="B1389" s="54" t="s">
        <v>239</v>
      </c>
      <c r="C1389" s="53">
        <v>40127</v>
      </c>
      <c r="D1389" s="54" t="s">
        <v>240</v>
      </c>
      <c r="E1389" s="54">
        <v>61</v>
      </c>
    </row>
    <row r="1390" spans="1:5" s="80" customFormat="1" ht="14.25">
      <c r="A1390" s="54">
        <f t="shared" si="33"/>
        <v>11</v>
      </c>
      <c r="B1390" s="54" t="s">
        <v>239</v>
      </c>
      <c r="C1390" s="53">
        <v>40127</v>
      </c>
      <c r="D1390" s="54" t="s">
        <v>240</v>
      </c>
      <c r="E1390" s="54">
        <v>50</v>
      </c>
    </row>
    <row r="1391" spans="1:5" s="80" customFormat="1" ht="14.25">
      <c r="A1391" s="54">
        <f t="shared" si="33"/>
        <v>11</v>
      </c>
      <c r="B1391" s="54" t="s">
        <v>239</v>
      </c>
      <c r="C1391" s="53">
        <v>40128</v>
      </c>
      <c r="D1391" s="54" t="s">
        <v>254</v>
      </c>
      <c r="E1391" s="54">
        <v>180</v>
      </c>
    </row>
    <row r="1392" spans="1:5" s="80" customFormat="1" ht="14.25">
      <c r="A1392" s="54">
        <f t="shared" si="33"/>
        <v>11</v>
      </c>
      <c r="B1392" s="54" t="s">
        <v>245</v>
      </c>
      <c r="C1392" s="53">
        <v>40128</v>
      </c>
      <c r="D1392" s="54" t="s">
        <v>246</v>
      </c>
      <c r="E1392" s="54">
        <v>25</v>
      </c>
    </row>
    <row r="1393" spans="1:5" s="80" customFormat="1" ht="14.25">
      <c r="A1393" s="54">
        <f t="shared" si="33"/>
        <v>11</v>
      </c>
      <c r="B1393" s="54" t="s">
        <v>243</v>
      </c>
      <c r="C1393" s="53">
        <v>40128</v>
      </c>
      <c r="D1393" s="54" t="s">
        <v>244</v>
      </c>
      <c r="E1393" s="54">
        <v>460</v>
      </c>
    </row>
    <row r="1394" spans="1:5" s="80" customFormat="1" ht="14.25">
      <c r="A1394" s="54">
        <f t="shared" si="33"/>
        <v>11</v>
      </c>
      <c r="B1394" s="54" t="s">
        <v>239</v>
      </c>
      <c r="C1394" s="53">
        <v>40129</v>
      </c>
      <c r="D1394" s="54" t="s">
        <v>254</v>
      </c>
      <c r="E1394" s="54">
        <v>252</v>
      </c>
    </row>
    <row r="1395" spans="1:5" s="80" customFormat="1" ht="14.25">
      <c r="A1395" s="54">
        <f t="shared" si="33"/>
        <v>11</v>
      </c>
      <c r="B1395" s="54" t="s">
        <v>239</v>
      </c>
      <c r="C1395" s="53">
        <v>40129</v>
      </c>
      <c r="D1395" s="54" t="s">
        <v>254</v>
      </c>
      <c r="E1395" s="54">
        <v>360</v>
      </c>
    </row>
    <row r="1396" spans="1:5" s="80" customFormat="1" ht="14.25">
      <c r="A1396" s="54">
        <f t="shared" si="33"/>
        <v>11</v>
      </c>
      <c r="B1396" s="54" t="s">
        <v>239</v>
      </c>
      <c r="C1396" s="53">
        <v>40130</v>
      </c>
      <c r="D1396" s="54" t="s">
        <v>240</v>
      </c>
      <c r="E1396" s="54">
        <v>42</v>
      </c>
    </row>
    <row r="1397" spans="1:5" s="80" customFormat="1" ht="14.25">
      <c r="A1397" s="54">
        <f t="shared" si="33"/>
        <v>11</v>
      </c>
      <c r="B1397" s="54" t="s">
        <v>245</v>
      </c>
      <c r="C1397" s="53">
        <v>40130</v>
      </c>
      <c r="D1397" s="54" t="s">
        <v>246</v>
      </c>
      <c r="E1397" s="54">
        <v>28</v>
      </c>
    </row>
    <row r="1398" spans="1:5" s="80" customFormat="1" ht="14.25">
      <c r="A1398" s="54">
        <f t="shared" si="33"/>
        <v>11</v>
      </c>
      <c r="B1398" s="54" t="s">
        <v>245</v>
      </c>
      <c r="C1398" s="53">
        <v>40130</v>
      </c>
      <c r="D1398" s="54" t="s">
        <v>246</v>
      </c>
      <c r="E1398" s="54">
        <v>55</v>
      </c>
    </row>
    <row r="1399" spans="1:5" s="80" customFormat="1" ht="14.25">
      <c r="A1399" s="54">
        <f t="shared" si="33"/>
        <v>11</v>
      </c>
      <c r="B1399" s="54" t="s">
        <v>245</v>
      </c>
      <c r="C1399" s="53">
        <v>40130</v>
      </c>
      <c r="D1399" s="54" t="s">
        <v>250</v>
      </c>
      <c r="E1399" s="54">
        <v>2643.17</v>
      </c>
    </row>
    <row r="1400" spans="1:5" s="80" customFormat="1" ht="14.25">
      <c r="A1400" s="54">
        <f t="shared" si="33"/>
        <v>11</v>
      </c>
      <c r="B1400" s="54" t="s">
        <v>249</v>
      </c>
      <c r="C1400" s="53">
        <v>40131</v>
      </c>
      <c r="D1400" s="54" t="s">
        <v>249</v>
      </c>
      <c r="E1400" s="54">
        <v>500</v>
      </c>
    </row>
    <row r="1401" spans="1:5" s="80" customFormat="1" ht="14.25">
      <c r="A1401" s="54">
        <f t="shared" si="33"/>
        <v>11</v>
      </c>
      <c r="B1401" s="54" t="s">
        <v>245</v>
      </c>
      <c r="C1401" s="53">
        <v>40132</v>
      </c>
      <c r="D1401" s="54" t="s">
        <v>250</v>
      </c>
      <c r="E1401" s="54">
        <v>22500</v>
      </c>
    </row>
    <row r="1402" spans="1:5" s="80" customFormat="1" ht="14.25">
      <c r="A1402" s="54">
        <f t="shared" si="33"/>
        <v>11</v>
      </c>
      <c r="B1402" s="54" t="s">
        <v>239</v>
      </c>
      <c r="C1402" s="53">
        <v>40134</v>
      </c>
      <c r="D1402" s="54" t="s">
        <v>254</v>
      </c>
      <c r="E1402" s="54">
        <v>103</v>
      </c>
    </row>
    <row r="1403" spans="1:5" s="80" customFormat="1" ht="14.25">
      <c r="A1403" s="54">
        <f t="shared" si="33"/>
        <v>11</v>
      </c>
      <c r="B1403" s="54" t="s">
        <v>249</v>
      </c>
      <c r="C1403" s="53">
        <v>40134</v>
      </c>
      <c r="D1403" s="54" t="s">
        <v>249</v>
      </c>
      <c r="E1403" s="54">
        <v>500</v>
      </c>
    </row>
    <row r="1404" spans="1:5" s="80" customFormat="1" ht="14.25">
      <c r="A1404" s="54">
        <f t="shared" si="33"/>
        <v>11</v>
      </c>
      <c r="B1404" s="54" t="s">
        <v>239</v>
      </c>
      <c r="C1404" s="53">
        <v>40135</v>
      </c>
      <c r="D1404" s="54" t="s">
        <v>254</v>
      </c>
      <c r="E1404" s="54">
        <v>540</v>
      </c>
    </row>
    <row r="1405" spans="1:5" s="80" customFormat="1" ht="14.25">
      <c r="A1405" s="54">
        <f t="shared" si="33"/>
        <v>11</v>
      </c>
      <c r="B1405" s="54" t="s">
        <v>245</v>
      </c>
      <c r="C1405" s="53">
        <v>40135</v>
      </c>
      <c r="D1405" s="54" t="s">
        <v>246</v>
      </c>
      <c r="E1405" s="54">
        <v>50</v>
      </c>
    </row>
    <row r="1406" spans="1:5" s="80" customFormat="1" ht="14.25">
      <c r="A1406" s="54">
        <f t="shared" si="33"/>
        <v>11</v>
      </c>
      <c r="B1406" s="54" t="s">
        <v>245</v>
      </c>
      <c r="C1406" s="53">
        <v>40135</v>
      </c>
      <c r="D1406" s="54" t="s">
        <v>253</v>
      </c>
      <c r="E1406" s="54">
        <v>1500</v>
      </c>
    </row>
    <row r="1407" spans="1:5" s="80" customFormat="1" ht="14.25">
      <c r="A1407" s="54">
        <f t="shared" si="33"/>
        <v>11</v>
      </c>
      <c r="B1407" s="54" t="s">
        <v>239</v>
      </c>
      <c r="C1407" s="53">
        <v>40135</v>
      </c>
      <c r="D1407" s="54" t="s">
        <v>254</v>
      </c>
      <c r="E1407" s="54">
        <v>210</v>
      </c>
    </row>
    <row r="1408" spans="1:5" s="80" customFormat="1" ht="14.25">
      <c r="A1408" s="54">
        <f t="shared" si="33"/>
        <v>11</v>
      </c>
      <c r="B1408" s="54" t="s">
        <v>239</v>
      </c>
      <c r="C1408" s="53">
        <v>40136</v>
      </c>
      <c r="D1408" s="54" t="s">
        <v>254</v>
      </c>
      <c r="E1408" s="54">
        <v>98</v>
      </c>
    </row>
    <row r="1409" spans="1:5" s="80" customFormat="1" ht="14.25">
      <c r="A1409" s="54">
        <f t="shared" si="33"/>
        <v>11</v>
      </c>
      <c r="B1409" s="54" t="s">
        <v>239</v>
      </c>
      <c r="C1409" s="53">
        <v>40136</v>
      </c>
      <c r="D1409" s="54" t="s">
        <v>240</v>
      </c>
      <c r="E1409" s="54">
        <v>128</v>
      </c>
    </row>
    <row r="1410" spans="1:5" s="80" customFormat="1" ht="14.25">
      <c r="A1410" s="54">
        <f t="shared" si="33"/>
        <v>11</v>
      </c>
      <c r="B1410" s="54" t="s">
        <v>241</v>
      </c>
      <c r="C1410" s="53">
        <v>40136</v>
      </c>
      <c r="D1410" s="54" t="s">
        <v>257</v>
      </c>
      <c r="E1410" s="54">
        <v>99</v>
      </c>
    </row>
    <row r="1411" spans="1:5" s="80" customFormat="1" ht="14.25">
      <c r="A1411" s="54">
        <f t="shared" si="33"/>
        <v>11</v>
      </c>
      <c r="B1411" s="54" t="s">
        <v>239</v>
      </c>
      <c r="C1411" s="53">
        <v>40137</v>
      </c>
      <c r="D1411" s="54" t="s">
        <v>240</v>
      </c>
      <c r="E1411" s="54">
        <v>527</v>
      </c>
    </row>
    <row r="1412" spans="1:5" s="80" customFormat="1" ht="14.25">
      <c r="A1412" s="54">
        <f t="shared" si="33"/>
        <v>11</v>
      </c>
      <c r="B1412" s="54" t="s">
        <v>243</v>
      </c>
      <c r="C1412" s="53">
        <v>40137</v>
      </c>
      <c r="D1412" s="54" t="s">
        <v>244</v>
      </c>
      <c r="E1412" s="54">
        <v>1500</v>
      </c>
    </row>
    <row r="1413" spans="1:5" s="80" customFormat="1" ht="14.25">
      <c r="A1413" s="54">
        <f t="shared" si="33"/>
        <v>11</v>
      </c>
      <c r="B1413" s="54" t="s">
        <v>245</v>
      </c>
      <c r="C1413" s="53">
        <v>40138</v>
      </c>
      <c r="D1413" s="54" t="s">
        <v>246</v>
      </c>
      <c r="E1413" s="54">
        <v>1000</v>
      </c>
    </row>
    <row r="1414" spans="1:5" s="80" customFormat="1" ht="14.25">
      <c r="A1414" s="54">
        <f t="shared" si="33"/>
        <v>11</v>
      </c>
      <c r="B1414" s="54" t="s">
        <v>239</v>
      </c>
      <c r="C1414" s="53">
        <v>40138</v>
      </c>
      <c r="D1414" s="54" t="s">
        <v>240</v>
      </c>
      <c r="E1414" s="54">
        <v>20</v>
      </c>
    </row>
    <row r="1415" spans="1:5" s="80" customFormat="1" ht="14.25">
      <c r="A1415" s="54">
        <f t="shared" si="33"/>
        <v>11</v>
      </c>
      <c r="B1415" s="54" t="s">
        <v>237</v>
      </c>
      <c r="C1415" s="53">
        <v>40138</v>
      </c>
      <c r="D1415" s="54" t="s">
        <v>238</v>
      </c>
      <c r="E1415" s="54">
        <v>558</v>
      </c>
    </row>
    <row r="1416" spans="1:5" s="80" customFormat="1" ht="14.25">
      <c r="A1416" s="54">
        <f t="shared" si="33"/>
        <v>11</v>
      </c>
      <c r="B1416" s="54" t="s">
        <v>249</v>
      </c>
      <c r="C1416" s="53">
        <v>40138</v>
      </c>
      <c r="D1416" s="54" t="s">
        <v>249</v>
      </c>
      <c r="E1416" s="54">
        <v>500</v>
      </c>
    </row>
    <row r="1417" spans="1:5" s="80" customFormat="1" ht="14.25">
      <c r="A1417" s="54">
        <f t="shared" si="33"/>
        <v>11</v>
      </c>
      <c r="B1417" s="54" t="s">
        <v>239</v>
      </c>
      <c r="C1417" s="53">
        <v>40138</v>
      </c>
      <c r="D1417" s="54" t="s">
        <v>254</v>
      </c>
      <c r="E1417" s="54">
        <v>750</v>
      </c>
    </row>
    <row r="1418" spans="1:5" s="80" customFormat="1" ht="14.25">
      <c r="A1418" s="54">
        <f t="shared" si="33"/>
        <v>11</v>
      </c>
      <c r="B1418" s="54" t="s">
        <v>239</v>
      </c>
      <c r="C1418" s="53">
        <v>40140</v>
      </c>
      <c r="D1418" s="54" t="s">
        <v>254</v>
      </c>
      <c r="E1418" s="54">
        <v>157</v>
      </c>
    </row>
    <row r="1419" spans="1:5" s="80" customFormat="1" ht="14.25">
      <c r="A1419" s="54">
        <f t="shared" si="33"/>
        <v>11</v>
      </c>
      <c r="B1419" s="54" t="s">
        <v>243</v>
      </c>
      <c r="C1419" s="53">
        <v>40140</v>
      </c>
      <c r="D1419" s="54" t="s">
        <v>244</v>
      </c>
      <c r="E1419" s="54">
        <v>275</v>
      </c>
    </row>
    <row r="1420" spans="1:5" s="80" customFormat="1" ht="14.25">
      <c r="A1420" s="54">
        <f t="shared" si="33"/>
        <v>11</v>
      </c>
      <c r="B1420" s="54" t="s">
        <v>239</v>
      </c>
      <c r="C1420" s="53">
        <v>40141</v>
      </c>
      <c r="D1420" s="54" t="s">
        <v>254</v>
      </c>
      <c r="E1420" s="54">
        <v>120</v>
      </c>
    </row>
    <row r="1421" spans="1:5" s="80" customFormat="1" ht="14.25">
      <c r="A1421" s="54">
        <f t="shared" si="33"/>
        <v>11</v>
      </c>
      <c r="B1421" s="54" t="s">
        <v>239</v>
      </c>
      <c r="C1421" s="53">
        <v>40141</v>
      </c>
      <c r="D1421" s="54" t="s">
        <v>254</v>
      </c>
      <c r="E1421" s="54">
        <v>232</v>
      </c>
    </row>
    <row r="1422" spans="1:5" s="80" customFormat="1" ht="14.25">
      <c r="A1422" s="54">
        <f t="shared" si="33"/>
        <v>11</v>
      </c>
      <c r="B1422" s="54" t="s">
        <v>239</v>
      </c>
      <c r="C1422" s="53">
        <v>40141</v>
      </c>
      <c r="D1422" s="54" t="s">
        <v>240</v>
      </c>
      <c r="E1422" s="54">
        <v>180</v>
      </c>
    </row>
    <row r="1423" spans="1:5" s="80" customFormat="1" ht="14.25">
      <c r="A1423" s="54">
        <f t="shared" si="33"/>
        <v>11</v>
      </c>
      <c r="B1423" s="54" t="s">
        <v>243</v>
      </c>
      <c r="C1423" s="53">
        <v>40142</v>
      </c>
      <c r="D1423" s="54" t="s">
        <v>251</v>
      </c>
      <c r="E1423" s="54">
        <v>15</v>
      </c>
    </row>
    <row r="1424" spans="1:5" s="80" customFormat="1" ht="14.25">
      <c r="A1424" s="54">
        <f t="shared" si="33"/>
        <v>11</v>
      </c>
      <c r="B1424" s="54" t="s">
        <v>239</v>
      </c>
      <c r="C1424" s="53">
        <v>40142</v>
      </c>
      <c r="D1424" s="54" t="s">
        <v>254</v>
      </c>
      <c r="E1424" s="54">
        <v>750</v>
      </c>
    </row>
    <row r="1425" spans="1:5" s="80" customFormat="1" ht="14.25">
      <c r="A1425" s="54">
        <f t="shared" si="33"/>
        <v>11</v>
      </c>
      <c r="B1425" s="54" t="s">
        <v>239</v>
      </c>
      <c r="C1425" s="53">
        <v>40143</v>
      </c>
      <c r="D1425" s="54" t="s">
        <v>240</v>
      </c>
      <c r="E1425" s="54">
        <v>549</v>
      </c>
    </row>
    <row r="1426" spans="1:5" s="80" customFormat="1" ht="14.25">
      <c r="A1426" s="54">
        <f t="shared" si="33"/>
        <v>11</v>
      </c>
      <c r="B1426" s="54" t="s">
        <v>241</v>
      </c>
      <c r="C1426" s="53">
        <v>40146</v>
      </c>
      <c r="D1426" s="54" t="s">
        <v>247</v>
      </c>
      <c r="E1426" s="54">
        <v>524</v>
      </c>
    </row>
    <row r="1427" spans="1:5" s="80" customFormat="1" ht="14.25">
      <c r="A1427" s="54">
        <f t="shared" si="33"/>
        <v>11</v>
      </c>
      <c r="B1427" s="54" t="s">
        <v>241</v>
      </c>
      <c r="C1427" s="53">
        <v>40146</v>
      </c>
      <c r="D1427" s="54" t="s">
        <v>247</v>
      </c>
      <c r="E1427" s="54">
        <v>159</v>
      </c>
    </row>
    <row r="1428" spans="1:5" s="80" customFormat="1" ht="14.25">
      <c r="A1428" s="54">
        <f t="shared" si="33"/>
        <v>11</v>
      </c>
      <c r="B1428" s="54" t="s">
        <v>239</v>
      </c>
      <c r="C1428" s="53">
        <v>40146</v>
      </c>
      <c r="D1428" s="54" t="s">
        <v>240</v>
      </c>
      <c r="E1428" s="54">
        <v>365</v>
      </c>
    </row>
    <row r="1429" spans="1:5" s="80" customFormat="1" ht="14.25">
      <c r="A1429" s="54">
        <f t="shared" si="33"/>
        <v>11</v>
      </c>
      <c r="B1429" s="54" t="s">
        <v>248</v>
      </c>
      <c r="C1429" s="53">
        <v>40146</v>
      </c>
      <c r="D1429" s="54" t="s">
        <v>260</v>
      </c>
      <c r="E1429" s="54">
        <v>1500</v>
      </c>
    </row>
    <row r="1430" spans="1:5" s="80" customFormat="1" ht="14.25">
      <c r="A1430" s="54">
        <f t="shared" si="33"/>
        <v>11</v>
      </c>
      <c r="B1430" s="54" t="s">
        <v>262</v>
      </c>
      <c r="C1430" s="53">
        <v>40146</v>
      </c>
      <c r="D1430" s="54" t="s">
        <v>262</v>
      </c>
      <c r="E1430" s="54">
        <v>3000</v>
      </c>
    </row>
    <row r="1431" spans="1:5" s="80" customFormat="1" ht="14.25">
      <c r="A1431" s="54">
        <f>MONTH(C1431)</f>
        <v>11</v>
      </c>
      <c r="B1431" s="54" t="s">
        <v>248</v>
      </c>
      <c r="C1431" s="53">
        <v>40146</v>
      </c>
      <c r="D1431" s="54" t="s">
        <v>260</v>
      </c>
      <c r="E1431" s="54">
        <v>1600</v>
      </c>
    </row>
    <row r="1432" spans="1:5" s="80" customFormat="1" ht="14.25">
      <c r="A1432" s="54">
        <f t="shared" si="33"/>
        <v>11</v>
      </c>
      <c r="B1432" s="54" t="s">
        <v>249</v>
      </c>
      <c r="C1432" s="53">
        <v>40146</v>
      </c>
      <c r="D1432" s="54" t="s">
        <v>249</v>
      </c>
      <c r="E1432" s="54">
        <v>500</v>
      </c>
    </row>
    <row r="1433" spans="1:5" s="80" customFormat="1" ht="14.25">
      <c r="A1433" s="54">
        <f t="shared" si="33"/>
        <v>11</v>
      </c>
      <c r="B1433" s="54" t="s">
        <v>239</v>
      </c>
      <c r="C1433" s="53">
        <v>40147</v>
      </c>
      <c r="D1433" s="54" t="s">
        <v>254</v>
      </c>
      <c r="E1433" s="54">
        <v>130</v>
      </c>
    </row>
    <row r="1434" spans="1:5" s="80" customFormat="1" ht="14.25">
      <c r="A1434" s="54">
        <f t="shared" si="33"/>
        <v>11</v>
      </c>
      <c r="B1434" s="54" t="s">
        <v>245</v>
      </c>
      <c r="C1434" s="53">
        <v>40147</v>
      </c>
      <c r="D1434" s="54" t="s">
        <v>246</v>
      </c>
      <c r="E1434" s="54">
        <v>255</v>
      </c>
    </row>
    <row r="1435" spans="1:5" s="80" customFormat="1" ht="14.25">
      <c r="A1435" s="54">
        <f t="shared" si="33"/>
        <v>11</v>
      </c>
      <c r="B1435" s="54" t="s">
        <v>239</v>
      </c>
      <c r="C1435" s="53">
        <v>40147</v>
      </c>
      <c r="D1435" s="54" t="s">
        <v>254</v>
      </c>
      <c r="E1435" s="54">
        <v>307</v>
      </c>
    </row>
    <row r="1436" spans="1:5" s="80" customFormat="1" ht="14.25">
      <c r="A1436" s="54">
        <f t="shared" ref="A1436:A1498" si="34">MONTH(C1436)</f>
        <v>11</v>
      </c>
      <c r="B1436" s="54" t="s">
        <v>243</v>
      </c>
      <c r="C1436" s="53">
        <v>40147</v>
      </c>
      <c r="D1436" s="54" t="s">
        <v>244</v>
      </c>
      <c r="E1436" s="54">
        <v>1218</v>
      </c>
    </row>
    <row r="1437" spans="1:5" s="80" customFormat="1" ht="14.25">
      <c r="A1437" s="54">
        <f t="shared" si="34"/>
        <v>11</v>
      </c>
      <c r="B1437" s="54" t="s">
        <v>241</v>
      </c>
      <c r="C1437" s="53">
        <v>40147</v>
      </c>
      <c r="D1437" s="54" t="s">
        <v>242</v>
      </c>
      <c r="E1437" s="54">
        <v>76</v>
      </c>
    </row>
    <row r="1438" spans="1:5" s="80" customFormat="1" ht="14.25">
      <c r="A1438" s="54">
        <f t="shared" si="34"/>
        <v>11</v>
      </c>
      <c r="B1438" s="54" t="s">
        <v>241</v>
      </c>
      <c r="C1438" s="53">
        <v>40147</v>
      </c>
      <c r="D1438" s="54" t="s">
        <v>242</v>
      </c>
      <c r="E1438" s="54">
        <v>102</v>
      </c>
    </row>
    <row r="1439" spans="1:5" s="80" customFormat="1" ht="14.25">
      <c r="A1439" s="54">
        <f t="shared" si="34"/>
        <v>11</v>
      </c>
      <c r="B1439" s="54" t="s">
        <v>237</v>
      </c>
      <c r="C1439" s="53">
        <v>40147</v>
      </c>
      <c r="D1439" s="54" t="s">
        <v>238</v>
      </c>
      <c r="E1439" s="54">
        <v>80</v>
      </c>
    </row>
    <row r="1440" spans="1:5" s="80" customFormat="1" ht="14.25">
      <c r="A1440" s="54">
        <f t="shared" si="34"/>
        <v>11</v>
      </c>
      <c r="B1440" s="54" t="s">
        <v>239</v>
      </c>
      <c r="C1440" s="53">
        <v>40147</v>
      </c>
      <c r="D1440" s="54" t="s">
        <v>240</v>
      </c>
      <c r="E1440" s="54">
        <v>150</v>
      </c>
    </row>
    <row r="1441" spans="1:5" s="80" customFormat="1" ht="14.25">
      <c r="A1441" s="54">
        <f t="shared" si="34"/>
        <v>11</v>
      </c>
      <c r="B1441" s="54" t="s">
        <v>239</v>
      </c>
      <c r="C1441" s="53">
        <v>40147</v>
      </c>
      <c r="D1441" s="54" t="s">
        <v>240</v>
      </c>
      <c r="E1441" s="54">
        <v>28</v>
      </c>
    </row>
    <row r="1442" spans="1:5" s="80" customFormat="1" ht="14.25">
      <c r="A1442" s="54">
        <f t="shared" si="34"/>
        <v>11</v>
      </c>
      <c r="B1442" s="54" t="s">
        <v>239</v>
      </c>
      <c r="C1442" s="53">
        <v>40147</v>
      </c>
      <c r="D1442" s="54" t="s">
        <v>240</v>
      </c>
      <c r="E1442" s="54">
        <v>58</v>
      </c>
    </row>
    <row r="1443" spans="1:5" s="80" customFormat="1" ht="14.25">
      <c r="A1443" s="54">
        <f t="shared" si="34"/>
        <v>11</v>
      </c>
      <c r="B1443" s="54" t="s">
        <v>239</v>
      </c>
      <c r="C1443" s="53">
        <v>40147</v>
      </c>
      <c r="D1443" s="54" t="s">
        <v>240</v>
      </c>
      <c r="E1443" s="54">
        <v>236</v>
      </c>
    </row>
    <row r="1444" spans="1:5" s="80" customFormat="1" ht="14.25">
      <c r="A1444" s="54">
        <f t="shared" si="34"/>
        <v>11</v>
      </c>
      <c r="B1444" s="54" t="s">
        <v>239</v>
      </c>
      <c r="C1444" s="53">
        <v>40147</v>
      </c>
      <c r="D1444" s="54" t="s">
        <v>240</v>
      </c>
      <c r="E1444" s="54">
        <v>130</v>
      </c>
    </row>
    <row r="1445" spans="1:5" s="80" customFormat="1" ht="14.25">
      <c r="A1445" s="54">
        <f t="shared" si="34"/>
        <v>11</v>
      </c>
      <c r="B1445" s="54" t="s">
        <v>239</v>
      </c>
      <c r="C1445" s="53">
        <v>40147</v>
      </c>
      <c r="D1445" s="54" t="s">
        <v>240</v>
      </c>
      <c r="E1445" s="54">
        <v>88</v>
      </c>
    </row>
    <row r="1446" spans="1:5" s="80" customFormat="1" ht="14.25">
      <c r="A1446" s="54">
        <f t="shared" si="34"/>
        <v>11</v>
      </c>
      <c r="B1446" s="54" t="s">
        <v>239</v>
      </c>
      <c r="C1446" s="53">
        <v>40147</v>
      </c>
      <c r="D1446" s="54" t="s">
        <v>240</v>
      </c>
      <c r="E1446" s="54">
        <v>175</v>
      </c>
    </row>
    <row r="1447" spans="1:5" s="80" customFormat="1" ht="14.25">
      <c r="A1447" s="54">
        <f t="shared" si="34"/>
        <v>11</v>
      </c>
      <c r="B1447" s="54" t="s">
        <v>239</v>
      </c>
      <c r="C1447" s="53">
        <v>40147</v>
      </c>
      <c r="D1447" s="54" t="s">
        <v>240</v>
      </c>
      <c r="E1447" s="54">
        <v>326</v>
      </c>
    </row>
    <row r="1448" spans="1:5" s="80" customFormat="1" ht="14.25">
      <c r="A1448" s="54">
        <f t="shared" si="34"/>
        <v>11</v>
      </c>
      <c r="B1448" s="54" t="s">
        <v>239</v>
      </c>
      <c r="C1448" s="53">
        <v>40147</v>
      </c>
      <c r="D1448" s="54" t="s">
        <v>240</v>
      </c>
      <c r="E1448" s="54">
        <v>117</v>
      </c>
    </row>
    <row r="1449" spans="1:5" s="80" customFormat="1" ht="14.25">
      <c r="A1449" s="54">
        <f t="shared" si="34"/>
        <v>11</v>
      </c>
      <c r="B1449" s="54" t="s">
        <v>239</v>
      </c>
      <c r="C1449" s="53">
        <v>40147</v>
      </c>
      <c r="D1449" s="54" t="s">
        <v>240</v>
      </c>
      <c r="E1449" s="54">
        <v>42</v>
      </c>
    </row>
    <row r="1450" spans="1:5" s="80" customFormat="1" ht="14.25">
      <c r="A1450" s="54">
        <f t="shared" si="34"/>
        <v>11</v>
      </c>
      <c r="B1450" s="54" t="s">
        <v>239</v>
      </c>
      <c r="C1450" s="53">
        <v>40147</v>
      </c>
      <c r="D1450" s="54" t="s">
        <v>240</v>
      </c>
      <c r="E1450" s="54">
        <v>135</v>
      </c>
    </row>
    <row r="1451" spans="1:5" s="80" customFormat="1" ht="14.25">
      <c r="A1451" s="54">
        <f t="shared" si="34"/>
        <v>11</v>
      </c>
      <c r="B1451" s="54" t="s">
        <v>239</v>
      </c>
      <c r="C1451" s="53">
        <v>40147</v>
      </c>
      <c r="D1451" s="54" t="s">
        <v>240</v>
      </c>
      <c r="E1451" s="54">
        <v>84</v>
      </c>
    </row>
    <row r="1452" spans="1:5" s="80" customFormat="1" ht="14.25">
      <c r="A1452" s="54">
        <f t="shared" si="34"/>
        <v>11</v>
      </c>
      <c r="B1452" s="54" t="s">
        <v>239</v>
      </c>
      <c r="C1452" s="53">
        <v>40147</v>
      </c>
      <c r="D1452" s="54" t="s">
        <v>240</v>
      </c>
      <c r="E1452" s="54">
        <v>143</v>
      </c>
    </row>
    <row r="1453" spans="1:5" s="80" customFormat="1" ht="14.25">
      <c r="A1453" s="54">
        <f t="shared" si="34"/>
        <v>11</v>
      </c>
      <c r="B1453" s="54" t="s">
        <v>239</v>
      </c>
      <c r="C1453" s="53">
        <v>40147</v>
      </c>
      <c r="D1453" s="54" t="s">
        <v>240</v>
      </c>
      <c r="E1453" s="54">
        <v>162</v>
      </c>
    </row>
    <row r="1454" spans="1:5" s="80" customFormat="1" ht="14.25">
      <c r="A1454" s="54">
        <f t="shared" si="34"/>
        <v>11</v>
      </c>
      <c r="B1454" s="54" t="s">
        <v>239</v>
      </c>
      <c r="C1454" s="53">
        <v>40147</v>
      </c>
      <c r="D1454" s="54" t="s">
        <v>240</v>
      </c>
      <c r="E1454" s="54">
        <v>39</v>
      </c>
    </row>
    <row r="1455" spans="1:5" s="80" customFormat="1" ht="14.25">
      <c r="A1455" s="54">
        <f t="shared" si="34"/>
        <v>11</v>
      </c>
      <c r="B1455" s="54" t="s">
        <v>239</v>
      </c>
      <c r="C1455" s="53">
        <v>40147</v>
      </c>
      <c r="D1455" s="54" t="s">
        <v>240</v>
      </c>
      <c r="E1455" s="54">
        <v>187</v>
      </c>
    </row>
    <row r="1456" spans="1:5" s="80" customFormat="1" ht="14.25">
      <c r="A1456" s="54">
        <f t="shared" si="34"/>
        <v>11</v>
      </c>
      <c r="B1456" s="54" t="s">
        <v>245</v>
      </c>
      <c r="C1456" s="53">
        <v>40147</v>
      </c>
      <c r="D1456" s="54" t="s">
        <v>246</v>
      </c>
      <c r="E1456" s="54">
        <v>100</v>
      </c>
    </row>
    <row r="1457" spans="1:5" s="80" customFormat="1" ht="14.25">
      <c r="A1457" s="54">
        <f t="shared" si="34"/>
        <v>11</v>
      </c>
      <c r="B1457" s="54" t="s">
        <v>262</v>
      </c>
      <c r="C1457" s="53">
        <v>40147</v>
      </c>
      <c r="D1457" s="54" t="s">
        <v>262</v>
      </c>
      <c r="E1457" s="54">
        <v>100</v>
      </c>
    </row>
    <row r="1458" spans="1:5" s="80" customFormat="1" ht="14.25">
      <c r="A1458" s="54">
        <f t="shared" si="34"/>
        <v>11</v>
      </c>
      <c r="B1458" s="54" t="s">
        <v>245</v>
      </c>
      <c r="C1458" s="53">
        <v>40147</v>
      </c>
      <c r="D1458" s="54" t="s">
        <v>253</v>
      </c>
      <c r="E1458" s="54">
        <v>500</v>
      </c>
    </row>
    <row r="1459" spans="1:5" s="80" customFormat="1" ht="14.25">
      <c r="A1459" s="54">
        <f t="shared" si="34"/>
        <v>12</v>
      </c>
      <c r="B1459" s="54" t="s">
        <v>245</v>
      </c>
      <c r="C1459" s="53">
        <v>40148</v>
      </c>
      <c r="D1459" s="54" t="s">
        <v>246</v>
      </c>
      <c r="E1459" s="54">
        <v>882</v>
      </c>
    </row>
    <row r="1460" spans="1:5" s="80" customFormat="1" ht="14.25">
      <c r="A1460" s="54">
        <f t="shared" si="34"/>
        <v>12</v>
      </c>
      <c r="B1460" s="54" t="s">
        <v>245</v>
      </c>
      <c r="C1460" s="53">
        <v>40148</v>
      </c>
      <c r="D1460" s="54" t="s">
        <v>246</v>
      </c>
      <c r="E1460" s="54">
        <v>882</v>
      </c>
    </row>
    <row r="1461" spans="1:5" s="80" customFormat="1" ht="14.25">
      <c r="A1461" s="54">
        <f t="shared" si="34"/>
        <v>12</v>
      </c>
      <c r="B1461" s="54" t="s">
        <v>239</v>
      </c>
      <c r="C1461" s="53">
        <v>40149</v>
      </c>
      <c r="D1461" s="54" t="s">
        <v>254</v>
      </c>
      <c r="E1461" s="54">
        <v>170</v>
      </c>
    </row>
    <row r="1462" spans="1:5" s="80" customFormat="1" ht="14.25">
      <c r="A1462" s="54">
        <f t="shared" si="34"/>
        <v>12</v>
      </c>
      <c r="B1462" s="54" t="s">
        <v>241</v>
      </c>
      <c r="C1462" s="53">
        <v>40150</v>
      </c>
      <c r="D1462" s="54" t="s">
        <v>247</v>
      </c>
      <c r="E1462" s="54">
        <v>1675</v>
      </c>
    </row>
    <row r="1463" spans="1:5" s="80" customFormat="1" ht="14.25">
      <c r="A1463" s="54">
        <f t="shared" si="34"/>
        <v>12</v>
      </c>
      <c r="B1463" s="54" t="s">
        <v>243</v>
      </c>
      <c r="C1463" s="53">
        <v>40150</v>
      </c>
      <c r="D1463" s="54" t="s">
        <v>251</v>
      </c>
      <c r="E1463" s="54">
        <v>15</v>
      </c>
    </row>
    <row r="1464" spans="1:5" s="80" customFormat="1" ht="14.25">
      <c r="A1464" s="54">
        <f t="shared" si="34"/>
        <v>12</v>
      </c>
      <c r="B1464" s="54" t="s">
        <v>239</v>
      </c>
      <c r="C1464" s="53">
        <v>40150</v>
      </c>
      <c r="D1464" s="54" t="s">
        <v>240</v>
      </c>
      <c r="E1464" s="54">
        <v>137</v>
      </c>
    </row>
    <row r="1465" spans="1:5" s="80" customFormat="1" ht="14.25">
      <c r="A1465" s="54">
        <f t="shared" si="34"/>
        <v>12</v>
      </c>
      <c r="B1465" s="54" t="s">
        <v>239</v>
      </c>
      <c r="C1465" s="53">
        <v>40151</v>
      </c>
      <c r="D1465" s="54" t="s">
        <v>254</v>
      </c>
      <c r="E1465" s="54">
        <v>109</v>
      </c>
    </row>
    <row r="1466" spans="1:5" s="80" customFormat="1" ht="14.25">
      <c r="A1466" s="54">
        <f t="shared" si="34"/>
        <v>12</v>
      </c>
      <c r="B1466" s="54" t="s">
        <v>239</v>
      </c>
      <c r="C1466" s="53">
        <v>40151</v>
      </c>
      <c r="D1466" s="54" t="s">
        <v>240</v>
      </c>
      <c r="E1466" s="54">
        <v>750</v>
      </c>
    </row>
    <row r="1467" spans="1:5" s="80" customFormat="1" ht="14.25">
      <c r="A1467" s="54">
        <f t="shared" si="34"/>
        <v>12</v>
      </c>
      <c r="B1467" s="54" t="s">
        <v>249</v>
      </c>
      <c r="C1467" s="53">
        <v>40151</v>
      </c>
      <c r="D1467" s="54" t="s">
        <v>249</v>
      </c>
      <c r="E1467" s="54">
        <v>822</v>
      </c>
    </row>
    <row r="1468" spans="1:5" s="80" customFormat="1" ht="14.25">
      <c r="A1468" s="54">
        <f t="shared" si="34"/>
        <v>12</v>
      </c>
      <c r="B1468" s="54" t="s">
        <v>239</v>
      </c>
      <c r="C1468" s="53">
        <v>40153</v>
      </c>
      <c r="D1468" s="54" t="s">
        <v>254</v>
      </c>
      <c r="E1468" s="54">
        <v>115</v>
      </c>
    </row>
    <row r="1469" spans="1:5" s="80" customFormat="1" ht="14.25">
      <c r="A1469" s="54">
        <f t="shared" si="34"/>
        <v>12</v>
      </c>
      <c r="B1469" s="54" t="s">
        <v>239</v>
      </c>
      <c r="C1469" s="53">
        <v>40153</v>
      </c>
      <c r="D1469" s="54" t="s">
        <v>240</v>
      </c>
      <c r="E1469" s="54">
        <v>400</v>
      </c>
    </row>
    <row r="1470" spans="1:5" s="80" customFormat="1" ht="14.25">
      <c r="A1470" s="54">
        <f t="shared" si="34"/>
        <v>12</v>
      </c>
      <c r="B1470" s="54" t="s">
        <v>239</v>
      </c>
      <c r="C1470" s="53">
        <v>40153</v>
      </c>
      <c r="D1470" s="54" t="s">
        <v>240</v>
      </c>
      <c r="E1470" s="54">
        <v>100</v>
      </c>
    </row>
    <row r="1471" spans="1:5" s="80" customFormat="1" ht="14.25">
      <c r="A1471" s="54">
        <f t="shared" si="34"/>
        <v>12</v>
      </c>
      <c r="B1471" s="54" t="s">
        <v>249</v>
      </c>
      <c r="C1471" s="53">
        <v>40153</v>
      </c>
      <c r="D1471" s="54" t="s">
        <v>249</v>
      </c>
      <c r="E1471" s="54">
        <v>500</v>
      </c>
    </row>
    <row r="1472" spans="1:5" s="80" customFormat="1" ht="14.25">
      <c r="A1472" s="54">
        <f t="shared" si="34"/>
        <v>12</v>
      </c>
      <c r="B1472" s="54" t="s">
        <v>239</v>
      </c>
      <c r="C1472" s="53">
        <v>40154</v>
      </c>
      <c r="D1472" s="54" t="s">
        <v>240</v>
      </c>
      <c r="E1472" s="54">
        <v>109</v>
      </c>
    </row>
    <row r="1473" spans="1:5" s="80" customFormat="1" ht="14.25">
      <c r="A1473" s="54">
        <f>MONTH(C1473)</f>
        <v>12</v>
      </c>
      <c r="B1473" s="54" t="s">
        <v>262</v>
      </c>
      <c r="C1473" s="53">
        <v>40155</v>
      </c>
      <c r="D1473" s="54" t="s">
        <v>262</v>
      </c>
      <c r="E1473" s="54">
        <v>12000</v>
      </c>
    </row>
    <row r="1474" spans="1:5" s="80" customFormat="1" ht="14.25">
      <c r="A1474" s="54">
        <f t="shared" si="34"/>
        <v>12</v>
      </c>
      <c r="B1474" s="54" t="s">
        <v>239</v>
      </c>
      <c r="C1474" s="53">
        <v>40155</v>
      </c>
      <c r="D1474" s="54" t="s">
        <v>254</v>
      </c>
      <c r="E1474" s="54">
        <v>147</v>
      </c>
    </row>
    <row r="1475" spans="1:5" s="80" customFormat="1" ht="14.25">
      <c r="A1475" s="54">
        <f t="shared" si="34"/>
        <v>12</v>
      </c>
      <c r="B1475" s="54" t="s">
        <v>239</v>
      </c>
      <c r="C1475" s="53">
        <v>40155</v>
      </c>
      <c r="D1475" s="54" t="s">
        <v>254</v>
      </c>
      <c r="E1475" s="54">
        <v>226</v>
      </c>
    </row>
    <row r="1476" spans="1:5" s="80" customFormat="1" ht="14.25">
      <c r="A1476" s="54">
        <f t="shared" si="34"/>
        <v>12</v>
      </c>
      <c r="B1476" s="54" t="s">
        <v>245</v>
      </c>
      <c r="C1476" s="53">
        <v>40155</v>
      </c>
      <c r="D1476" s="54" t="s">
        <v>250</v>
      </c>
      <c r="E1476" s="54">
        <v>2170.34</v>
      </c>
    </row>
    <row r="1477" spans="1:5" s="80" customFormat="1" ht="14.25">
      <c r="A1477" s="54">
        <f t="shared" si="34"/>
        <v>12</v>
      </c>
      <c r="B1477" s="54" t="s">
        <v>239</v>
      </c>
      <c r="C1477" s="53">
        <v>40156</v>
      </c>
      <c r="D1477" s="54" t="s">
        <v>254</v>
      </c>
      <c r="E1477" s="54">
        <v>183</v>
      </c>
    </row>
    <row r="1478" spans="1:5" s="80" customFormat="1" ht="14.25">
      <c r="A1478" s="54">
        <f t="shared" si="34"/>
        <v>12</v>
      </c>
      <c r="B1478" s="54" t="s">
        <v>249</v>
      </c>
      <c r="C1478" s="53">
        <v>40156</v>
      </c>
      <c r="D1478" s="54" t="s">
        <v>249</v>
      </c>
      <c r="E1478" s="54">
        <v>500</v>
      </c>
    </row>
    <row r="1479" spans="1:5" s="80" customFormat="1" ht="14.25">
      <c r="A1479" s="54">
        <f t="shared" si="34"/>
        <v>12</v>
      </c>
      <c r="B1479" s="54" t="s">
        <v>239</v>
      </c>
      <c r="C1479" s="53">
        <v>40156</v>
      </c>
      <c r="D1479" s="54" t="s">
        <v>254</v>
      </c>
      <c r="E1479" s="54">
        <v>125</v>
      </c>
    </row>
    <row r="1480" spans="1:5" s="80" customFormat="1" ht="14.25">
      <c r="A1480" s="54">
        <f t="shared" si="34"/>
        <v>12</v>
      </c>
      <c r="B1480" s="54" t="s">
        <v>239</v>
      </c>
      <c r="C1480" s="53">
        <v>40156</v>
      </c>
      <c r="D1480" s="54" t="s">
        <v>240</v>
      </c>
      <c r="E1480" s="54">
        <v>70</v>
      </c>
    </row>
    <row r="1481" spans="1:5" s="80" customFormat="1" ht="14.25">
      <c r="A1481" s="54">
        <f t="shared" si="34"/>
        <v>12</v>
      </c>
      <c r="B1481" s="54" t="s">
        <v>241</v>
      </c>
      <c r="C1481" s="53">
        <v>40156</v>
      </c>
      <c r="D1481" s="54" t="s">
        <v>247</v>
      </c>
      <c r="E1481" s="54">
        <v>35</v>
      </c>
    </row>
    <row r="1482" spans="1:5" s="80" customFormat="1" ht="14.25">
      <c r="A1482" s="54">
        <f t="shared" si="34"/>
        <v>12</v>
      </c>
      <c r="B1482" s="54" t="s">
        <v>241</v>
      </c>
      <c r="C1482" s="53">
        <v>40156</v>
      </c>
      <c r="D1482" s="54" t="s">
        <v>247</v>
      </c>
      <c r="E1482" s="54">
        <v>45</v>
      </c>
    </row>
    <row r="1483" spans="1:5" s="80" customFormat="1" ht="14.25">
      <c r="A1483" s="54">
        <f t="shared" si="34"/>
        <v>12</v>
      </c>
      <c r="B1483" s="54" t="s">
        <v>241</v>
      </c>
      <c r="C1483" s="53">
        <v>40156</v>
      </c>
      <c r="D1483" s="54" t="s">
        <v>247</v>
      </c>
      <c r="E1483" s="54">
        <v>340</v>
      </c>
    </row>
    <row r="1484" spans="1:5" s="80" customFormat="1" ht="14.25">
      <c r="A1484" s="54">
        <f t="shared" si="34"/>
        <v>12</v>
      </c>
      <c r="B1484" s="54" t="s">
        <v>239</v>
      </c>
      <c r="C1484" s="53">
        <v>40157</v>
      </c>
      <c r="D1484" s="54" t="s">
        <v>240</v>
      </c>
      <c r="E1484" s="54">
        <v>40</v>
      </c>
    </row>
    <row r="1485" spans="1:5" s="80" customFormat="1" ht="14.25">
      <c r="A1485" s="54">
        <f t="shared" si="34"/>
        <v>12</v>
      </c>
      <c r="B1485" s="54" t="s">
        <v>239</v>
      </c>
      <c r="C1485" s="53">
        <v>40157</v>
      </c>
      <c r="D1485" s="54" t="s">
        <v>254</v>
      </c>
      <c r="E1485" s="54">
        <v>118</v>
      </c>
    </row>
    <row r="1486" spans="1:5" s="80" customFormat="1" ht="14.25">
      <c r="A1486" s="54">
        <f t="shared" si="34"/>
        <v>12</v>
      </c>
      <c r="B1486" s="54" t="s">
        <v>243</v>
      </c>
      <c r="C1486" s="53">
        <v>40157</v>
      </c>
      <c r="D1486" s="54" t="s">
        <v>251</v>
      </c>
      <c r="E1486" s="54">
        <v>1000</v>
      </c>
    </row>
    <row r="1487" spans="1:5" s="80" customFormat="1" ht="14.25">
      <c r="A1487" s="54">
        <f>MONTH(C1487)</f>
        <v>12</v>
      </c>
      <c r="B1487" s="54" t="s">
        <v>248</v>
      </c>
      <c r="C1487" s="53">
        <v>40157</v>
      </c>
      <c r="D1487" s="54" t="s">
        <v>260</v>
      </c>
      <c r="E1487" s="54">
        <v>2368</v>
      </c>
    </row>
    <row r="1488" spans="1:5" s="80" customFormat="1" ht="14.25">
      <c r="A1488" s="54">
        <f>MONTH(C1488)</f>
        <v>12</v>
      </c>
      <c r="B1488" s="54" t="s">
        <v>239</v>
      </c>
      <c r="C1488" s="53">
        <v>40157</v>
      </c>
      <c r="D1488" s="54" t="s">
        <v>254</v>
      </c>
      <c r="E1488" s="54">
        <v>228</v>
      </c>
    </row>
    <row r="1489" spans="1:5" s="80" customFormat="1" ht="14.25">
      <c r="A1489" s="54">
        <f t="shared" si="34"/>
        <v>12</v>
      </c>
      <c r="B1489" s="54" t="s">
        <v>239</v>
      </c>
      <c r="C1489" s="53">
        <v>40158</v>
      </c>
      <c r="D1489" s="54" t="s">
        <v>254</v>
      </c>
      <c r="E1489" s="54">
        <v>1000</v>
      </c>
    </row>
    <row r="1490" spans="1:5" s="80" customFormat="1" ht="14.25">
      <c r="A1490" s="54">
        <f>MONTH(C1490)</f>
        <v>12</v>
      </c>
      <c r="B1490" s="54" t="s">
        <v>248</v>
      </c>
      <c r="C1490" s="53">
        <v>40158</v>
      </c>
      <c r="D1490" s="54" t="s">
        <v>260</v>
      </c>
      <c r="E1490" s="54">
        <v>0</v>
      </c>
    </row>
    <row r="1491" spans="1:5" s="80" customFormat="1" ht="14.25">
      <c r="A1491" s="54">
        <f t="shared" si="34"/>
        <v>12</v>
      </c>
      <c r="B1491" s="54" t="s">
        <v>239</v>
      </c>
      <c r="C1491" s="53">
        <v>40159</v>
      </c>
      <c r="D1491" s="54" t="s">
        <v>254</v>
      </c>
      <c r="E1491" s="54">
        <v>176</v>
      </c>
    </row>
    <row r="1492" spans="1:5" s="80" customFormat="1" ht="14.25">
      <c r="A1492" s="54">
        <f t="shared" si="34"/>
        <v>12</v>
      </c>
      <c r="B1492" s="54" t="s">
        <v>239</v>
      </c>
      <c r="C1492" s="53">
        <v>40159</v>
      </c>
      <c r="D1492" s="54" t="s">
        <v>240</v>
      </c>
      <c r="E1492" s="54">
        <v>495</v>
      </c>
    </row>
    <row r="1493" spans="1:5" s="80" customFormat="1" ht="14.25">
      <c r="A1493" s="54">
        <f t="shared" si="34"/>
        <v>12</v>
      </c>
      <c r="B1493" s="54" t="s">
        <v>241</v>
      </c>
      <c r="C1493" s="53">
        <v>40159</v>
      </c>
      <c r="D1493" s="54" t="s">
        <v>247</v>
      </c>
      <c r="E1493" s="54">
        <v>405</v>
      </c>
    </row>
    <row r="1494" spans="1:5" s="80" customFormat="1" ht="14.25">
      <c r="A1494" s="54">
        <f>MONTH(C1494)</f>
        <v>12</v>
      </c>
      <c r="B1494" s="54" t="s">
        <v>249</v>
      </c>
      <c r="C1494" s="53">
        <v>40159</v>
      </c>
      <c r="D1494" s="54" t="s">
        <v>249</v>
      </c>
      <c r="E1494" s="54">
        <v>500</v>
      </c>
    </row>
    <row r="1495" spans="1:5" s="80" customFormat="1" ht="14.25">
      <c r="A1495" s="54">
        <f t="shared" si="34"/>
        <v>12</v>
      </c>
      <c r="B1495" s="54" t="s">
        <v>239</v>
      </c>
      <c r="C1495" s="53">
        <v>40161</v>
      </c>
      <c r="D1495" s="54" t="s">
        <v>254</v>
      </c>
      <c r="E1495" s="54">
        <v>600</v>
      </c>
    </row>
    <row r="1496" spans="1:5" s="80" customFormat="1" ht="14.25">
      <c r="A1496" s="54">
        <f>MONTH(C1496)</f>
        <v>12</v>
      </c>
      <c r="B1496" s="54" t="s">
        <v>239</v>
      </c>
      <c r="C1496" s="53">
        <v>40161</v>
      </c>
      <c r="D1496" s="54" t="s">
        <v>254</v>
      </c>
      <c r="E1496" s="54">
        <v>280</v>
      </c>
    </row>
    <row r="1497" spans="1:5" s="80" customFormat="1" ht="14.25">
      <c r="A1497" s="54">
        <f t="shared" si="34"/>
        <v>12</v>
      </c>
      <c r="B1497" s="54" t="s">
        <v>239</v>
      </c>
      <c r="C1497" s="53">
        <v>40162</v>
      </c>
      <c r="D1497" s="54" t="s">
        <v>254</v>
      </c>
      <c r="E1497" s="54">
        <v>210</v>
      </c>
    </row>
    <row r="1498" spans="1:5" s="80" customFormat="1" ht="14.25">
      <c r="A1498" s="54">
        <f t="shared" si="34"/>
        <v>12</v>
      </c>
      <c r="B1498" s="54" t="s">
        <v>239</v>
      </c>
      <c r="C1498" s="53">
        <v>40162</v>
      </c>
      <c r="D1498" s="54" t="s">
        <v>240</v>
      </c>
      <c r="E1498" s="54">
        <v>35</v>
      </c>
    </row>
    <row r="1499" spans="1:5" s="80" customFormat="1" ht="14.25">
      <c r="A1499" s="54">
        <f>MONTH(C1499)</f>
        <v>12</v>
      </c>
      <c r="B1499" s="54" t="s">
        <v>239</v>
      </c>
      <c r="C1499" s="53">
        <v>40162</v>
      </c>
      <c r="D1499" s="54" t="s">
        <v>240</v>
      </c>
      <c r="E1499" s="54">
        <v>263</v>
      </c>
    </row>
    <row r="1500" spans="1:5" s="80" customFormat="1" ht="14.25">
      <c r="A1500" s="54">
        <f>MONTH(C1500)</f>
        <v>12</v>
      </c>
      <c r="B1500" s="54" t="s">
        <v>245</v>
      </c>
      <c r="C1500" s="53">
        <v>40162</v>
      </c>
      <c r="D1500" s="54" t="s">
        <v>250</v>
      </c>
      <c r="E1500" s="54">
        <v>22500</v>
      </c>
    </row>
    <row r="1501" spans="1:5" s="80" customFormat="1" ht="14.25">
      <c r="A1501" s="54">
        <f>MONTH(C1501)</f>
        <v>12</v>
      </c>
      <c r="B1501" s="54" t="s">
        <v>239</v>
      </c>
      <c r="C1501" s="53">
        <v>40163</v>
      </c>
      <c r="D1501" s="54" t="s">
        <v>254</v>
      </c>
      <c r="E1501" s="54">
        <v>158</v>
      </c>
    </row>
    <row r="1502" spans="1:5" s="80" customFormat="1" ht="14.25">
      <c r="A1502" s="54">
        <f t="shared" ref="A1502:A1565" si="35">MONTH(C1502)</f>
        <v>12</v>
      </c>
      <c r="B1502" s="54" t="s">
        <v>245</v>
      </c>
      <c r="C1502" s="53">
        <v>40164</v>
      </c>
      <c r="D1502" s="54" t="s">
        <v>246</v>
      </c>
      <c r="E1502" s="54">
        <v>50</v>
      </c>
    </row>
    <row r="1503" spans="1:5" s="80" customFormat="1" ht="14.25">
      <c r="A1503" s="54">
        <f t="shared" si="35"/>
        <v>12</v>
      </c>
      <c r="B1503" s="54" t="s">
        <v>245</v>
      </c>
      <c r="C1503" s="53">
        <v>40165</v>
      </c>
      <c r="D1503" s="54" t="s">
        <v>246</v>
      </c>
      <c r="E1503" s="54">
        <v>50</v>
      </c>
    </row>
    <row r="1504" spans="1:5" s="80" customFormat="1" ht="14.25">
      <c r="A1504" s="54">
        <f t="shared" si="35"/>
        <v>12</v>
      </c>
      <c r="B1504" s="54" t="s">
        <v>243</v>
      </c>
      <c r="C1504" s="53">
        <v>40165</v>
      </c>
      <c r="D1504" s="54" t="s">
        <v>244</v>
      </c>
      <c r="E1504" s="54">
        <v>300</v>
      </c>
    </row>
    <row r="1505" spans="1:5" s="80" customFormat="1" ht="14.25">
      <c r="A1505" s="54">
        <f>MONTH(C1505)</f>
        <v>12</v>
      </c>
      <c r="B1505" s="54" t="s">
        <v>239</v>
      </c>
      <c r="C1505" s="53">
        <v>40165</v>
      </c>
      <c r="D1505" s="54" t="s">
        <v>240</v>
      </c>
      <c r="E1505" s="54">
        <v>14</v>
      </c>
    </row>
    <row r="1506" spans="1:5" s="80" customFormat="1" ht="14.25">
      <c r="A1506" s="54">
        <f>MONTH(C1506)</f>
        <v>12</v>
      </c>
      <c r="B1506" s="54" t="s">
        <v>239</v>
      </c>
      <c r="C1506" s="53">
        <v>40165</v>
      </c>
      <c r="D1506" s="54" t="s">
        <v>240</v>
      </c>
      <c r="E1506" s="54">
        <v>72</v>
      </c>
    </row>
    <row r="1507" spans="1:5" s="80" customFormat="1" ht="14.25">
      <c r="A1507" s="54">
        <f>MONTH(C1507)</f>
        <v>12</v>
      </c>
      <c r="B1507" s="54" t="s">
        <v>239</v>
      </c>
      <c r="C1507" s="53">
        <v>40165</v>
      </c>
      <c r="D1507" s="54" t="s">
        <v>240</v>
      </c>
      <c r="E1507" s="54">
        <v>190</v>
      </c>
    </row>
    <row r="1508" spans="1:5" s="80" customFormat="1" ht="14.25">
      <c r="A1508" s="54">
        <f>MONTH(C1508)</f>
        <v>12</v>
      </c>
      <c r="B1508" s="54" t="s">
        <v>239</v>
      </c>
      <c r="C1508" s="53">
        <v>40165</v>
      </c>
      <c r="D1508" s="54" t="s">
        <v>240</v>
      </c>
      <c r="E1508" s="54">
        <v>126</v>
      </c>
    </row>
    <row r="1509" spans="1:5" s="80" customFormat="1" ht="14.25">
      <c r="A1509" s="54">
        <f t="shared" si="35"/>
        <v>12</v>
      </c>
      <c r="B1509" s="54" t="s">
        <v>239</v>
      </c>
      <c r="C1509" s="53">
        <v>40166</v>
      </c>
      <c r="D1509" s="54" t="s">
        <v>254</v>
      </c>
      <c r="E1509" s="54">
        <v>169</v>
      </c>
    </row>
    <row r="1510" spans="1:5" s="80" customFormat="1" ht="14.25">
      <c r="A1510" s="54">
        <f t="shared" si="35"/>
        <v>12</v>
      </c>
      <c r="B1510" s="54" t="s">
        <v>243</v>
      </c>
      <c r="C1510" s="53">
        <v>40166</v>
      </c>
      <c r="D1510" s="54" t="s">
        <v>244</v>
      </c>
      <c r="E1510" s="54">
        <v>1310</v>
      </c>
    </row>
    <row r="1511" spans="1:5" s="80" customFormat="1" ht="14.25">
      <c r="A1511" s="54">
        <f t="shared" si="35"/>
        <v>12</v>
      </c>
      <c r="B1511" s="54" t="s">
        <v>243</v>
      </c>
      <c r="C1511" s="53">
        <v>40166</v>
      </c>
      <c r="D1511" s="54" t="s">
        <v>251</v>
      </c>
      <c r="E1511" s="54">
        <v>190</v>
      </c>
    </row>
    <row r="1512" spans="1:5" s="80" customFormat="1" ht="14.25">
      <c r="A1512" s="54">
        <f t="shared" si="35"/>
        <v>12</v>
      </c>
      <c r="B1512" s="54" t="s">
        <v>249</v>
      </c>
      <c r="C1512" s="53">
        <v>40166</v>
      </c>
      <c r="D1512" s="54" t="s">
        <v>249</v>
      </c>
      <c r="E1512" s="54">
        <v>500</v>
      </c>
    </row>
    <row r="1513" spans="1:5" s="80" customFormat="1" ht="14.25">
      <c r="A1513" s="54">
        <f t="shared" si="35"/>
        <v>12</v>
      </c>
      <c r="B1513" s="54" t="s">
        <v>243</v>
      </c>
      <c r="C1513" s="53">
        <v>40167</v>
      </c>
      <c r="D1513" s="54" t="s">
        <v>251</v>
      </c>
      <c r="E1513" s="54">
        <v>4000</v>
      </c>
    </row>
    <row r="1514" spans="1:5" s="80" customFormat="1" ht="14.25">
      <c r="A1514" s="54">
        <f t="shared" si="35"/>
        <v>12</v>
      </c>
      <c r="B1514" s="54" t="s">
        <v>239</v>
      </c>
      <c r="C1514" s="53">
        <v>40167</v>
      </c>
      <c r="D1514" s="54" t="s">
        <v>240</v>
      </c>
      <c r="E1514" s="54">
        <v>50</v>
      </c>
    </row>
    <row r="1515" spans="1:5" s="80" customFormat="1" ht="14.25">
      <c r="A1515" s="54">
        <f>MONTH(C1515)</f>
        <v>12</v>
      </c>
      <c r="B1515" s="54" t="s">
        <v>239</v>
      </c>
      <c r="C1515" s="53">
        <v>40168</v>
      </c>
      <c r="D1515" s="54" t="s">
        <v>254</v>
      </c>
      <c r="E1515" s="54">
        <v>230</v>
      </c>
    </row>
    <row r="1516" spans="1:5" s="80" customFormat="1" ht="14.25">
      <c r="A1516" s="54">
        <f>MONTH(C1516)</f>
        <v>12</v>
      </c>
      <c r="B1516" s="54" t="s">
        <v>249</v>
      </c>
      <c r="C1516" s="53">
        <v>40168</v>
      </c>
      <c r="D1516" s="54" t="s">
        <v>249</v>
      </c>
      <c r="E1516" s="54">
        <v>500</v>
      </c>
    </row>
    <row r="1517" spans="1:5" s="80" customFormat="1" ht="14.25">
      <c r="A1517" s="54">
        <f t="shared" si="35"/>
        <v>12</v>
      </c>
      <c r="B1517" s="54" t="s">
        <v>245</v>
      </c>
      <c r="C1517" s="53">
        <v>40168</v>
      </c>
      <c r="D1517" s="54" t="s">
        <v>253</v>
      </c>
      <c r="E1517" s="54">
        <v>500</v>
      </c>
    </row>
    <row r="1518" spans="1:5" s="80" customFormat="1" ht="14.25">
      <c r="A1518" s="54">
        <f t="shared" si="35"/>
        <v>12</v>
      </c>
      <c r="B1518" s="54" t="s">
        <v>239</v>
      </c>
      <c r="C1518" s="53">
        <v>40168</v>
      </c>
      <c r="D1518" s="54" t="s">
        <v>254</v>
      </c>
      <c r="E1518" s="54">
        <v>150</v>
      </c>
    </row>
    <row r="1519" spans="1:5" s="80" customFormat="1" ht="14.25">
      <c r="A1519" s="54">
        <f t="shared" si="35"/>
        <v>12</v>
      </c>
      <c r="B1519" s="54" t="s">
        <v>239</v>
      </c>
      <c r="C1519" s="53">
        <v>40169</v>
      </c>
      <c r="D1519" s="54" t="s">
        <v>240</v>
      </c>
      <c r="E1519" s="54">
        <v>105</v>
      </c>
    </row>
    <row r="1520" spans="1:5" s="80" customFormat="1" ht="14.25">
      <c r="A1520" s="54">
        <f>MONTH(C1520)</f>
        <v>12</v>
      </c>
      <c r="B1520" s="54" t="s">
        <v>239</v>
      </c>
      <c r="C1520" s="53">
        <v>40169</v>
      </c>
      <c r="D1520" s="54" t="s">
        <v>254</v>
      </c>
      <c r="E1520" s="54">
        <v>188</v>
      </c>
    </row>
    <row r="1521" spans="1:5" s="80" customFormat="1" ht="14.25">
      <c r="A1521" s="54">
        <f t="shared" ref="A1521:A1527" si="36">MONTH(C1521)</f>
        <v>12</v>
      </c>
      <c r="B1521" s="54" t="s">
        <v>241</v>
      </c>
      <c r="C1521" s="53">
        <v>40169</v>
      </c>
      <c r="D1521" s="54" t="s">
        <v>242</v>
      </c>
      <c r="E1521" s="54">
        <v>56</v>
      </c>
    </row>
    <row r="1522" spans="1:5" s="80" customFormat="1" ht="14.25">
      <c r="A1522" s="54">
        <f t="shared" si="36"/>
        <v>12</v>
      </c>
      <c r="B1522" s="54" t="s">
        <v>241</v>
      </c>
      <c r="C1522" s="53">
        <v>40169</v>
      </c>
      <c r="D1522" s="54" t="s">
        <v>242</v>
      </c>
      <c r="E1522" s="54">
        <v>69</v>
      </c>
    </row>
    <row r="1523" spans="1:5" s="80" customFormat="1" ht="14.25">
      <c r="A1523" s="54">
        <f t="shared" si="36"/>
        <v>12</v>
      </c>
      <c r="B1523" s="54" t="s">
        <v>241</v>
      </c>
      <c r="C1523" s="53">
        <v>40169</v>
      </c>
      <c r="D1523" s="54" t="s">
        <v>242</v>
      </c>
      <c r="E1523" s="54">
        <v>80</v>
      </c>
    </row>
    <row r="1524" spans="1:5" s="80" customFormat="1" ht="14.25">
      <c r="A1524" s="54">
        <f t="shared" si="36"/>
        <v>12</v>
      </c>
      <c r="B1524" s="54" t="s">
        <v>241</v>
      </c>
      <c r="C1524" s="53">
        <v>40169</v>
      </c>
      <c r="D1524" s="54" t="s">
        <v>242</v>
      </c>
      <c r="E1524" s="54">
        <v>56</v>
      </c>
    </row>
    <row r="1525" spans="1:5" s="80" customFormat="1" ht="14.25">
      <c r="A1525" s="54">
        <f t="shared" si="36"/>
        <v>12</v>
      </c>
      <c r="B1525" s="54" t="s">
        <v>243</v>
      </c>
      <c r="C1525" s="53">
        <v>40169</v>
      </c>
      <c r="D1525" s="54" t="s">
        <v>244</v>
      </c>
      <c r="E1525" s="54">
        <v>550</v>
      </c>
    </row>
    <row r="1526" spans="1:5" s="80" customFormat="1" ht="14.25">
      <c r="A1526" s="54">
        <f t="shared" si="36"/>
        <v>12</v>
      </c>
      <c r="B1526" s="54" t="s">
        <v>237</v>
      </c>
      <c r="C1526" s="53">
        <v>40169</v>
      </c>
      <c r="D1526" s="54" t="s">
        <v>238</v>
      </c>
      <c r="E1526" s="54">
        <v>838</v>
      </c>
    </row>
    <row r="1527" spans="1:5" s="80" customFormat="1" ht="14.25">
      <c r="A1527" s="54">
        <f t="shared" si="36"/>
        <v>12</v>
      </c>
      <c r="B1527" s="54" t="s">
        <v>239</v>
      </c>
      <c r="C1527" s="53">
        <v>40169</v>
      </c>
      <c r="D1527" s="54" t="s">
        <v>240</v>
      </c>
      <c r="E1527" s="54">
        <v>8920</v>
      </c>
    </row>
    <row r="1528" spans="1:5" s="80" customFormat="1" ht="14.25">
      <c r="A1528" s="54">
        <f>MONTH(C1528)</f>
        <v>12</v>
      </c>
      <c r="B1528" s="54" t="s">
        <v>239</v>
      </c>
      <c r="C1528" s="53">
        <v>40170</v>
      </c>
      <c r="D1528" s="54" t="s">
        <v>254</v>
      </c>
      <c r="E1528" s="54">
        <v>201</v>
      </c>
    </row>
    <row r="1529" spans="1:5" s="80" customFormat="1" ht="14.25">
      <c r="A1529" s="54">
        <f t="shared" si="35"/>
        <v>12</v>
      </c>
      <c r="B1529" s="54" t="s">
        <v>239</v>
      </c>
      <c r="C1529" s="53">
        <v>40170</v>
      </c>
      <c r="D1529" s="54" t="s">
        <v>254</v>
      </c>
      <c r="E1529" s="54">
        <v>146</v>
      </c>
    </row>
    <row r="1530" spans="1:5" s="80" customFormat="1" ht="14.25">
      <c r="A1530" s="54">
        <f t="shared" si="35"/>
        <v>12</v>
      </c>
      <c r="B1530" s="54" t="s">
        <v>243</v>
      </c>
      <c r="C1530" s="53">
        <v>40170</v>
      </c>
      <c r="D1530" s="54" t="s">
        <v>244</v>
      </c>
      <c r="E1530" s="54">
        <v>350</v>
      </c>
    </row>
    <row r="1531" spans="1:5" s="80" customFormat="1" ht="14.25">
      <c r="A1531" s="54">
        <f t="shared" si="35"/>
        <v>12</v>
      </c>
      <c r="B1531" s="54" t="s">
        <v>245</v>
      </c>
      <c r="C1531" s="53">
        <v>40170</v>
      </c>
      <c r="D1531" s="54" t="s">
        <v>250</v>
      </c>
      <c r="E1531" s="54">
        <v>550</v>
      </c>
    </row>
    <row r="1532" spans="1:5" s="80" customFormat="1" ht="14.25">
      <c r="A1532" s="54">
        <f t="shared" si="35"/>
        <v>12</v>
      </c>
      <c r="B1532" s="54" t="s">
        <v>239</v>
      </c>
      <c r="C1532" s="53">
        <v>40171</v>
      </c>
      <c r="D1532" s="54" t="s">
        <v>254</v>
      </c>
      <c r="E1532" s="54">
        <v>386</v>
      </c>
    </row>
    <row r="1533" spans="1:5" s="80" customFormat="1" ht="14.25">
      <c r="A1533" s="54">
        <f t="shared" si="35"/>
        <v>12</v>
      </c>
      <c r="B1533" s="54" t="s">
        <v>241</v>
      </c>
      <c r="C1533" s="53">
        <v>40171</v>
      </c>
      <c r="D1533" s="54" t="s">
        <v>247</v>
      </c>
      <c r="E1533" s="54">
        <v>400</v>
      </c>
    </row>
    <row r="1534" spans="1:5" s="80" customFormat="1" ht="14.25">
      <c r="A1534" s="54">
        <f t="shared" si="35"/>
        <v>12</v>
      </c>
      <c r="B1534" s="54" t="s">
        <v>241</v>
      </c>
      <c r="C1534" s="53">
        <v>40171</v>
      </c>
      <c r="D1534" s="54" t="s">
        <v>257</v>
      </c>
      <c r="E1534" s="54">
        <v>190</v>
      </c>
    </row>
    <row r="1535" spans="1:5" s="80" customFormat="1" ht="14.25">
      <c r="A1535" s="54">
        <f t="shared" si="35"/>
        <v>12</v>
      </c>
      <c r="B1535" s="54" t="s">
        <v>243</v>
      </c>
      <c r="C1535" s="53">
        <v>40171</v>
      </c>
      <c r="D1535" s="54" t="s">
        <v>244</v>
      </c>
      <c r="E1535" s="54">
        <v>400</v>
      </c>
    </row>
    <row r="1536" spans="1:5" s="80" customFormat="1" ht="14.25">
      <c r="A1536" s="54">
        <f t="shared" si="35"/>
        <v>12</v>
      </c>
      <c r="B1536" s="54" t="s">
        <v>241</v>
      </c>
      <c r="C1536" s="53">
        <v>40171</v>
      </c>
      <c r="D1536" s="54" t="s">
        <v>247</v>
      </c>
      <c r="E1536" s="54">
        <v>230</v>
      </c>
    </row>
    <row r="1537" spans="1:5" s="80" customFormat="1" ht="14.25">
      <c r="A1537" s="54">
        <f t="shared" si="35"/>
        <v>12</v>
      </c>
      <c r="B1537" s="54" t="s">
        <v>243</v>
      </c>
      <c r="C1537" s="53">
        <v>40171</v>
      </c>
      <c r="D1537" s="54" t="s">
        <v>244</v>
      </c>
      <c r="E1537" s="54">
        <v>340</v>
      </c>
    </row>
    <row r="1538" spans="1:5" s="80" customFormat="1" ht="14.25">
      <c r="A1538" s="54">
        <f t="shared" si="35"/>
        <v>12</v>
      </c>
      <c r="B1538" s="54" t="s">
        <v>241</v>
      </c>
      <c r="C1538" s="53">
        <v>40171</v>
      </c>
      <c r="D1538" s="54" t="s">
        <v>259</v>
      </c>
      <c r="E1538" s="54">
        <v>950</v>
      </c>
    </row>
    <row r="1539" spans="1:5" s="80" customFormat="1" ht="14.25">
      <c r="A1539" s="54">
        <f t="shared" si="35"/>
        <v>12</v>
      </c>
      <c r="B1539" s="54" t="s">
        <v>243</v>
      </c>
      <c r="C1539" s="53">
        <v>40171</v>
      </c>
      <c r="D1539" s="54" t="s">
        <v>244</v>
      </c>
      <c r="E1539" s="54">
        <v>800</v>
      </c>
    </row>
    <row r="1540" spans="1:5" s="80" customFormat="1" ht="14.25">
      <c r="A1540" s="54">
        <f>MONTH(C1540)</f>
        <v>12</v>
      </c>
      <c r="B1540" s="54" t="s">
        <v>239</v>
      </c>
      <c r="C1540" s="53">
        <v>40172</v>
      </c>
      <c r="D1540" s="54" t="s">
        <v>240</v>
      </c>
      <c r="E1540" s="54">
        <v>660</v>
      </c>
    </row>
    <row r="1541" spans="1:5" s="80" customFormat="1" ht="14.25">
      <c r="A1541" s="54">
        <f t="shared" si="35"/>
        <v>12</v>
      </c>
      <c r="B1541" s="54" t="s">
        <v>239</v>
      </c>
      <c r="C1541" s="53">
        <v>40172</v>
      </c>
      <c r="D1541" s="54" t="s">
        <v>240</v>
      </c>
      <c r="E1541" s="54">
        <v>80</v>
      </c>
    </row>
    <row r="1542" spans="1:5" s="80" customFormat="1" ht="14.25">
      <c r="A1542" s="54">
        <f t="shared" si="35"/>
        <v>12</v>
      </c>
      <c r="B1542" s="54" t="s">
        <v>243</v>
      </c>
      <c r="C1542" s="53">
        <v>40172</v>
      </c>
      <c r="D1542" s="54" t="s">
        <v>251</v>
      </c>
      <c r="E1542" s="54">
        <v>550</v>
      </c>
    </row>
    <row r="1543" spans="1:5" s="80" customFormat="1" ht="14.25">
      <c r="A1543" s="54">
        <f t="shared" si="35"/>
        <v>12</v>
      </c>
      <c r="B1543" s="54" t="s">
        <v>243</v>
      </c>
      <c r="C1543" s="53">
        <v>40172</v>
      </c>
      <c r="D1543" s="54" t="s">
        <v>251</v>
      </c>
      <c r="E1543" s="54">
        <v>1281</v>
      </c>
    </row>
    <row r="1544" spans="1:5" s="80" customFormat="1" ht="14.25">
      <c r="A1544" s="54">
        <f t="shared" si="35"/>
        <v>12</v>
      </c>
      <c r="B1544" s="54" t="s">
        <v>239</v>
      </c>
      <c r="C1544" s="53">
        <v>40172</v>
      </c>
      <c r="D1544" s="54" t="s">
        <v>254</v>
      </c>
      <c r="E1544" s="54">
        <v>150</v>
      </c>
    </row>
    <row r="1545" spans="1:5" s="80" customFormat="1" ht="14.25">
      <c r="A1545" s="54">
        <f t="shared" si="35"/>
        <v>12</v>
      </c>
      <c r="B1545" s="54" t="s">
        <v>243</v>
      </c>
      <c r="C1545" s="53">
        <v>40172</v>
      </c>
      <c r="D1545" s="54" t="s">
        <v>244</v>
      </c>
      <c r="E1545" s="54">
        <v>1500</v>
      </c>
    </row>
    <row r="1546" spans="1:5" s="80" customFormat="1" ht="14.25">
      <c r="A1546" s="54">
        <f t="shared" si="35"/>
        <v>12</v>
      </c>
      <c r="B1546" s="54" t="s">
        <v>243</v>
      </c>
      <c r="C1546" s="53">
        <v>40172</v>
      </c>
      <c r="D1546" s="54" t="s">
        <v>251</v>
      </c>
      <c r="E1546" s="54">
        <v>15</v>
      </c>
    </row>
    <row r="1547" spans="1:5" s="80" customFormat="1" ht="14.25">
      <c r="A1547" s="54">
        <f t="shared" si="35"/>
        <v>12</v>
      </c>
      <c r="B1547" s="54" t="s">
        <v>249</v>
      </c>
      <c r="C1547" s="53">
        <v>40173</v>
      </c>
      <c r="D1547" s="54" t="s">
        <v>249</v>
      </c>
      <c r="E1547" s="54">
        <v>500</v>
      </c>
    </row>
    <row r="1548" spans="1:5" s="80" customFormat="1" ht="14.25">
      <c r="A1548" s="54">
        <f t="shared" si="35"/>
        <v>12</v>
      </c>
      <c r="B1548" s="54" t="s">
        <v>239</v>
      </c>
      <c r="C1548" s="53">
        <v>40173</v>
      </c>
      <c r="D1548" s="54" t="s">
        <v>254</v>
      </c>
      <c r="E1548" s="54">
        <v>735</v>
      </c>
    </row>
    <row r="1549" spans="1:5" s="80" customFormat="1" ht="14.25">
      <c r="A1549" s="54">
        <f t="shared" si="35"/>
        <v>12</v>
      </c>
      <c r="B1549" s="54" t="s">
        <v>241</v>
      </c>
      <c r="C1549" s="53">
        <v>40173</v>
      </c>
      <c r="D1549" s="54" t="s">
        <v>247</v>
      </c>
      <c r="E1549" s="54">
        <v>94</v>
      </c>
    </row>
    <row r="1550" spans="1:5" s="80" customFormat="1" ht="14.25">
      <c r="A1550" s="54">
        <f t="shared" si="35"/>
        <v>12</v>
      </c>
      <c r="B1550" s="54" t="s">
        <v>262</v>
      </c>
      <c r="C1550" s="53">
        <v>40173</v>
      </c>
      <c r="D1550" s="54" t="s">
        <v>262</v>
      </c>
      <c r="E1550" s="54">
        <v>1772</v>
      </c>
    </row>
    <row r="1551" spans="1:5" s="80" customFormat="1" ht="14.25">
      <c r="A1551" s="54">
        <f t="shared" si="35"/>
        <v>12</v>
      </c>
      <c r="B1551" s="54" t="s">
        <v>243</v>
      </c>
      <c r="C1551" s="53">
        <v>40173</v>
      </c>
      <c r="D1551" s="54" t="s">
        <v>244</v>
      </c>
      <c r="E1551" s="54">
        <v>2578</v>
      </c>
    </row>
    <row r="1552" spans="1:5" s="80" customFormat="1" ht="14.25">
      <c r="A1552" s="54">
        <f t="shared" si="35"/>
        <v>12</v>
      </c>
      <c r="B1552" s="54" t="s">
        <v>241</v>
      </c>
      <c r="C1552" s="53">
        <v>40173</v>
      </c>
      <c r="D1552" s="54" t="s">
        <v>259</v>
      </c>
      <c r="E1552" s="54">
        <v>2200</v>
      </c>
    </row>
    <row r="1553" spans="1:14" s="80" customFormat="1" ht="14.25">
      <c r="A1553" s="54">
        <f t="shared" si="35"/>
        <v>12</v>
      </c>
      <c r="B1553" s="54" t="s">
        <v>245</v>
      </c>
      <c r="C1553" s="53">
        <v>40173</v>
      </c>
      <c r="D1553" s="54" t="s">
        <v>246</v>
      </c>
      <c r="E1553" s="54">
        <v>150</v>
      </c>
    </row>
    <row r="1554" spans="1:14" s="80" customFormat="1" ht="14.25">
      <c r="A1554" s="54">
        <f t="shared" si="35"/>
        <v>12</v>
      </c>
      <c r="B1554" s="54" t="s">
        <v>239</v>
      </c>
      <c r="C1554" s="53">
        <v>40173</v>
      </c>
      <c r="D1554" s="54" t="s">
        <v>240</v>
      </c>
      <c r="E1554" s="54">
        <v>522</v>
      </c>
    </row>
    <row r="1555" spans="1:14" s="80" customFormat="1" ht="14.25">
      <c r="A1555" s="54">
        <f t="shared" si="35"/>
        <v>12</v>
      </c>
      <c r="B1555" s="54" t="s">
        <v>239</v>
      </c>
      <c r="C1555" s="53">
        <v>40173</v>
      </c>
      <c r="D1555" s="54" t="s">
        <v>240</v>
      </c>
      <c r="E1555" s="54">
        <v>148</v>
      </c>
    </row>
    <row r="1556" spans="1:14" s="80" customFormat="1" ht="14.25">
      <c r="A1556" s="54">
        <f t="shared" si="35"/>
        <v>12</v>
      </c>
      <c r="B1556" s="54" t="s">
        <v>243</v>
      </c>
      <c r="C1556" s="53">
        <v>40173</v>
      </c>
      <c r="D1556" s="54" t="s">
        <v>244</v>
      </c>
      <c r="E1556" s="54">
        <v>201</v>
      </c>
    </row>
    <row r="1557" spans="1:14" s="80" customFormat="1" ht="14.25">
      <c r="A1557" s="54">
        <f t="shared" si="35"/>
        <v>12</v>
      </c>
      <c r="B1557" s="54" t="s">
        <v>243</v>
      </c>
      <c r="C1557" s="53">
        <v>40174</v>
      </c>
      <c r="D1557" s="54" t="s">
        <v>251</v>
      </c>
      <c r="E1557" s="54">
        <v>1350</v>
      </c>
    </row>
    <row r="1558" spans="1:14" s="80" customFormat="1" ht="14.25">
      <c r="A1558" s="54">
        <f t="shared" si="35"/>
        <v>12</v>
      </c>
      <c r="B1558" s="54" t="s">
        <v>239</v>
      </c>
      <c r="C1558" s="53">
        <v>40174</v>
      </c>
      <c r="D1558" s="54" t="s">
        <v>240</v>
      </c>
      <c r="E1558" s="54">
        <v>280</v>
      </c>
    </row>
    <row r="1559" spans="1:14" s="80" customFormat="1" ht="14.25">
      <c r="A1559" s="54">
        <f t="shared" si="35"/>
        <v>12</v>
      </c>
      <c r="B1559" s="54" t="s">
        <v>239</v>
      </c>
      <c r="C1559" s="53">
        <v>40174</v>
      </c>
      <c r="D1559" s="54" t="s">
        <v>254</v>
      </c>
      <c r="E1559" s="54">
        <v>358</v>
      </c>
    </row>
    <row r="1560" spans="1:14" s="80" customFormat="1" ht="14.25">
      <c r="A1560" s="54">
        <f t="shared" si="35"/>
        <v>12</v>
      </c>
      <c r="B1560" s="54" t="s">
        <v>239</v>
      </c>
      <c r="C1560" s="53">
        <v>40175</v>
      </c>
      <c r="D1560" s="54" t="s">
        <v>240</v>
      </c>
      <c r="E1560" s="54">
        <v>190</v>
      </c>
    </row>
    <row r="1561" spans="1:14" s="80" customFormat="1" ht="14.25">
      <c r="A1561" s="54">
        <f t="shared" si="35"/>
        <v>12</v>
      </c>
      <c r="B1561" s="54" t="s">
        <v>239</v>
      </c>
      <c r="C1561" s="53">
        <v>40175</v>
      </c>
      <c r="D1561" s="54" t="s">
        <v>254</v>
      </c>
      <c r="E1561" s="54">
        <v>124</v>
      </c>
    </row>
    <row r="1562" spans="1:14" s="80" customFormat="1" ht="14.25">
      <c r="A1562" s="54">
        <f t="shared" si="35"/>
        <v>12</v>
      </c>
      <c r="B1562" s="54" t="s">
        <v>239</v>
      </c>
      <c r="C1562" s="53">
        <v>40176</v>
      </c>
      <c r="D1562" s="54" t="s">
        <v>254</v>
      </c>
      <c r="E1562" s="54">
        <v>146</v>
      </c>
    </row>
    <row r="1563" spans="1:14" s="80" customFormat="1" ht="14.25">
      <c r="A1563" s="54">
        <f t="shared" si="35"/>
        <v>12</v>
      </c>
      <c r="B1563" s="54" t="s">
        <v>243</v>
      </c>
      <c r="C1563" s="53">
        <v>40176</v>
      </c>
      <c r="D1563" s="54" t="s">
        <v>244</v>
      </c>
      <c r="E1563" s="54">
        <v>2040</v>
      </c>
    </row>
    <row r="1564" spans="1:14" s="80" customFormat="1" ht="14.25">
      <c r="A1564" s="54">
        <f t="shared" si="35"/>
        <v>12</v>
      </c>
      <c r="B1564" s="54" t="s">
        <v>248</v>
      </c>
      <c r="C1564" s="53">
        <v>40176</v>
      </c>
      <c r="D1564" s="54" t="s">
        <v>260</v>
      </c>
      <c r="E1564" s="54">
        <v>4990</v>
      </c>
      <c r="G1564" s="55"/>
      <c r="H1564" s="55"/>
      <c r="I1564" s="55"/>
      <c r="J1564" s="55"/>
      <c r="K1564" s="55"/>
      <c r="L1564" s="55"/>
      <c r="M1564" s="55"/>
      <c r="N1564" s="55"/>
    </row>
    <row r="1565" spans="1:14" s="80" customFormat="1" ht="14.25">
      <c r="A1565" s="54">
        <f t="shared" si="35"/>
        <v>12</v>
      </c>
      <c r="B1565" s="54" t="s">
        <v>243</v>
      </c>
      <c r="C1565" s="53">
        <v>40177</v>
      </c>
      <c r="D1565" s="54" t="s">
        <v>244</v>
      </c>
      <c r="E1565" s="54">
        <v>2721</v>
      </c>
      <c r="G1565" s="55"/>
      <c r="H1565" s="55"/>
      <c r="I1565" s="55"/>
      <c r="J1565" s="55"/>
      <c r="K1565" s="55"/>
      <c r="L1565" s="55"/>
      <c r="M1565" s="55"/>
      <c r="N1565" s="55"/>
    </row>
    <row r="1566" spans="1:14" s="80" customFormat="1" ht="14.25">
      <c r="A1566" s="54">
        <f t="shared" ref="A1566" si="37">MONTH(C1566)</f>
        <v>12</v>
      </c>
      <c r="B1566" s="54" t="s">
        <v>239</v>
      </c>
      <c r="C1566" s="53">
        <v>40177</v>
      </c>
      <c r="D1566" s="54" t="s">
        <v>254</v>
      </c>
      <c r="E1566" s="54">
        <v>1631</v>
      </c>
      <c r="G1566" s="55"/>
      <c r="H1566" s="55"/>
      <c r="I1566" s="55"/>
      <c r="J1566" s="55"/>
      <c r="K1566" s="55"/>
      <c r="L1566" s="55"/>
      <c r="M1566" s="55"/>
      <c r="N1566" s="55"/>
    </row>
    <row r="1567" spans="1:14" s="80" customFormat="1" ht="14.25">
      <c r="A1567" s="54">
        <f>MONTH(C1567)</f>
        <v>12</v>
      </c>
      <c r="B1567" s="54" t="s">
        <v>239</v>
      </c>
      <c r="C1567" s="53">
        <v>40177</v>
      </c>
      <c r="D1567" s="54" t="s">
        <v>254</v>
      </c>
      <c r="E1567" s="54">
        <v>201</v>
      </c>
      <c r="G1567" s="55"/>
      <c r="H1567" s="55"/>
      <c r="I1567" s="55"/>
      <c r="J1567" s="55"/>
      <c r="K1567" s="55"/>
      <c r="L1567" s="55"/>
      <c r="M1567" s="55"/>
      <c r="N1567" s="55"/>
    </row>
    <row r="1568" spans="1:14" s="80" customFormat="1" ht="14.25">
      <c r="A1568" s="54">
        <f t="shared" ref="A1568:A1573" si="38">MONTH(C1568)</f>
        <v>12</v>
      </c>
      <c r="B1568" s="54" t="s">
        <v>243</v>
      </c>
      <c r="C1568" s="53">
        <v>40177</v>
      </c>
      <c r="D1568" s="54" t="s">
        <v>244</v>
      </c>
      <c r="E1568" s="54">
        <v>2082</v>
      </c>
      <c r="G1568" s="55"/>
      <c r="H1568" s="55"/>
      <c r="I1568" s="55"/>
      <c r="J1568" s="55"/>
      <c r="K1568" s="55"/>
      <c r="L1568" s="55"/>
      <c r="M1568" s="55"/>
      <c r="N1568" s="55"/>
    </row>
    <row r="1569" spans="1:14" s="80" customFormat="1" ht="14.25">
      <c r="A1569" s="54">
        <f t="shared" si="38"/>
        <v>12</v>
      </c>
      <c r="B1569" s="54" t="s">
        <v>243</v>
      </c>
      <c r="C1569" s="53">
        <v>40177</v>
      </c>
      <c r="D1569" s="54" t="s">
        <v>244</v>
      </c>
      <c r="E1569" s="54">
        <v>9350</v>
      </c>
      <c r="G1569" s="55"/>
      <c r="H1569" s="55"/>
      <c r="I1569" s="55"/>
      <c r="J1569" s="55"/>
      <c r="K1569" s="55"/>
      <c r="L1569" s="55"/>
      <c r="M1569" s="55"/>
      <c r="N1569" s="55"/>
    </row>
    <row r="1570" spans="1:14" s="80" customFormat="1" ht="14.25">
      <c r="A1570" s="54">
        <f t="shared" si="38"/>
        <v>12</v>
      </c>
      <c r="B1570" s="54" t="s">
        <v>243</v>
      </c>
      <c r="C1570" s="53">
        <v>40177</v>
      </c>
      <c r="D1570" s="54" t="s">
        <v>244</v>
      </c>
      <c r="E1570" s="54">
        <v>5340</v>
      </c>
      <c r="G1570" s="55"/>
      <c r="H1570" s="55"/>
      <c r="I1570" s="55"/>
      <c r="J1570" s="55"/>
      <c r="K1570" s="55"/>
      <c r="L1570" s="55"/>
      <c r="M1570" s="55"/>
      <c r="N1570" s="55"/>
    </row>
    <row r="1571" spans="1:14" s="80" customFormat="1" ht="14.25">
      <c r="A1571" s="54">
        <f t="shared" si="38"/>
        <v>12</v>
      </c>
      <c r="B1571" s="54" t="s">
        <v>243</v>
      </c>
      <c r="C1571" s="53">
        <v>40177</v>
      </c>
      <c r="D1571" s="54" t="s">
        <v>251</v>
      </c>
      <c r="E1571" s="54">
        <v>420</v>
      </c>
      <c r="G1571" s="55"/>
      <c r="H1571" s="55"/>
      <c r="I1571" s="55"/>
      <c r="J1571" s="55"/>
      <c r="K1571" s="55"/>
      <c r="L1571" s="55"/>
      <c r="M1571" s="55"/>
      <c r="N1571" s="55"/>
    </row>
    <row r="1572" spans="1:14" s="80" customFormat="1" ht="14.25">
      <c r="A1572" s="54">
        <f>MONTH(C1572)</f>
        <v>12</v>
      </c>
      <c r="B1572" s="54" t="s">
        <v>245</v>
      </c>
      <c r="C1572" s="53">
        <v>40177</v>
      </c>
      <c r="D1572" s="54" t="s">
        <v>246</v>
      </c>
      <c r="E1572" s="54">
        <v>100</v>
      </c>
      <c r="G1572" s="55"/>
      <c r="H1572" s="55"/>
      <c r="I1572" s="55"/>
      <c r="J1572" s="55"/>
      <c r="K1572" s="55"/>
      <c r="L1572" s="55"/>
      <c r="M1572" s="55"/>
      <c r="N1572" s="55"/>
    </row>
    <row r="1573" spans="1:14" s="80" customFormat="1" ht="14.25">
      <c r="A1573" s="54">
        <f t="shared" si="38"/>
        <v>12</v>
      </c>
      <c r="B1573" s="54" t="s">
        <v>239</v>
      </c>
      <c r="C1573" s="53">
        <v>40178</v>
      </c>
      <c r="D1573" s="54" t="s">
        <v>240</v>
      </c>
      <c r="E1573" s="54">
        <v>1284</v>
      </c>
      <c r="G1573" s="55"/>
      <c r="H1573" s="55"/>
      <c r="I1573" s="55"/>
      <c r="J1573" s="55"/>
      <c r="K1573" s="55"/>
      <c r="L1573" s="55"/>
      <c r="M1573" s="55"/>
      <c r="N1573" s="55"/>
    </row>
    <row r="1574" spans="1:14" s="80" customFormat="1" ht="14.25">
      <c r="A1574" s="54">
        <f>MONTH(C1574)</f>
        <v>12</v>
      </c>
      <c r="B1574" s="54" t="s">
        <v>239</v>
      </c>
      <c r="C1574" s="53">
        <v>40178</v>
      </c>
      <c r="D1574" s="54" t="s">
        <v>240</v>
      </c>
      <c r="E1574" s="54">
        <v>1664</v>
      </c>
      <c r="G1574" s="55"/>
      <c r="H1574" s="55"/>
      <c r="I1574" s="55"/>
      <c r="J1574" s="55"/>
      <c r="K1574" s="55"/>
      <c r="L1574" s="55"/>
      <c r="M1574" s="55"/>
      <c r="N1574" s="55"/>
    </row>
    <row r="1575" spans="1:14" s="80" customFormat="1" ht="14.25">
      <c r="A1575" s="54">
        <f>MONTH(C1575)</f>
        <v>12</v>
      </c>
      <c r="B1575" s="54" t="s">
        <v>248</v>
      </c>
      <c r="C1575" s="53">
        <v>40178</v>
      </c>
      <c r="D1575" s="54" t="s">
        <v>248</v>
      </c>
      <c r="E1575" s="54">
        <v>530</v>
      </c>
      <c r="G1575" s="55"/>
      <c r="H1575" s="55"/>
      <c r="I1575" s="55"/>
      <c r="J1575" s="55"/>
      <c r="K1575" s="55"/>
      <c r="L1575" s="55"/>
      <c r="M1575" s="55"/>
      <c r="N1575" s="55"/>
    </row>
    <row r="1576" spans="1:14" s="80" customFormat="1" ht="14.25">
      <c r="A1576" s="54">
        <f>MONTH(C1576)</f>
        <v>12</v>
      </c>
      <c r="B1576" s="54" t="s">
        <v>241</v>
      </c>
      <c r="C1576" s="53">
        <v>40178</v>
      </c>
      <c r="D1576" s="54" t="s">
        <v>247</v>
      </c>
      <c r="E1576" s="54">
        <v>347</v>
      </c>
      <c r="G1576" s="55"/>
      <c r="H1576" s="55"/>
      <c r="I1576" s="55"/>
      <c r="J1576" s="55"/>
      <c r="K1576" s="55"/>
      <c r="L1576" s="55"/>
      <c r="M1576" s="55"/>
      <c r="N1576" s="55"/>
    </row>
    <row r="1577" spans="1:14" s="80" customFormat="1">
      <c r="A1577" s="55"/>
      <c r="B1577" s="55"/>
      <c r="C1577" s="55"/>
      <c r="D1577" s="55"/>
      <c r="E1577" s="55"/>
      <c r="G1577" s="55"/>
      <c r="H1577" s="55"/>
      <c r="I1577" s="55"/>
      <c r="J1577" s="55"/>
      <c r="K1577" s="55"/>
      <c r="L1577" s="55"/>
      <c r="M1577" s="55"/>
      <c r="N1577" s="55"/>
    </row>
    <row r="1578" spans="1:14" s="80" customFormat="1">
      <c r="A1578" s="55"/>
      <c r="B1578" s="55"/>
      <c r="C1578" s="55"/>
      <c r="D1578" s="55"/>
      <c r="E1578" s="56"/>
      <c r="G1578" s="55"/>
      <c r="H1578" s="55"/>
      <c r="I1578" s="55"/>
      <c r="J1578" s="55"/>
      <c r="K1578" s="55"/>
      <c r="L1578" s="55"/>
      <c r="M1578" s="55"/>
      <c r="N1578" s="55"/>
    </row>
    <row r="1579" spans="1:14" s="80" customFormat="1">
      <c r="A1579" s="55"/>
      <c r="B1579" s="55"/>
      <c r="C1579" s="55"/>
      <c r="D1579" s="55"/>
      <c r="E1579" s="56"/>
      <c r="G1579" s="55"/>
      <c r="H1579" s="55"/>
      <c r="I1579" s="55"/>
      <c r="J1579" s="55"/>
      <c r="K1579" s="55"/>
      <c r="L1579" s="55"/>
      <c r="M1579" s="55"/>
      <c r="N1579" s="55"/>
    </row>
    <row r="1581" spans="1:14">
      <c r="C1581" s="57"/>
    </row>
    <row r="1582" spans="1:14">
      <c r="C1582" s="57"/>
    </row>
  </sheetData>
  <mergeCells count="3">
    <mergeCell ref="A1:N1"/>
    <mergeCell ref="A2:N2"/>
    <mergeCell ref="A3:N3"/>
  </mergeCells>
  <dataValidations count="3">
    <dataValidation type="list" allowBlank="1" showInputMessage="1" showErrorMessage="1" sqref="WUZ983043:WUZ984616 IW65539:IW67112 SS65539:SS67112 ACO65539:ACO67112 AMK65539:AMK67112 AWG65539:AWG67112 BGC65539:BGC67112 BPY65539:BPY67112 BZU65539:BZU67112 CJQ65539:CJQ67112 CTM65539:CTM67112 DDI65539:DDI67112 DNE65539:DNE67112 DXA65539:DXA67112 EGW65539:EGW67112 EQS65539:EQS67112 FAO65539:FAO67112 FKK65539:FKK67112 FUG65539:FUG67112 GEC65539:GEC67112 GNY65539:GNY67112 GXU65539:GXU67112 HHQ65539:HHQ67112 HRM65539:HRM67112 IBI65539:IBI67112 ILE65539:ILE67112 IVA65539:IVA67112 JEW65539:JEW67112 JOS65539:JOS67112 JYO65539:JYO67112 KIK65539:KIK67112 KSG65539:KSG67112 LCC65539:LCC67112 LLY65539:LLY67112 LVU65539:LVU67112 MFQ65539:MFQ67112 MPM65539:MPM67112 MZI65539:MZI67112 NJE65539:NJE67112 NTA65539:NTA67112 OCW65539:OCW67112 OMS65539:OMS67112 OWO65539:OWO67112 PGK65539:PGK67112 PQG65539:PQG67112 QAC65539:QAC67112 QJY65539:QJY67112 QTU65539:QTU67112 RDQ65539:RDQ67112 RNM65539:RNM67112 RXI65539:RXI67112 SHE65539:SHE67112 SRA65539:SRA67112 TAW65539:TAW67112 TKS65539:TKS67112 TUO65539:TUO67112 UEK65539:UEK67112 UOG65539:UOG67112 UYC65539:UYC67112 VHY65539:VHY67112 VRU65539:VRU67112 WBQ65539:WBQ67112 WLM65539:WLM67112 WVI65539:WVI67112 IW131075:IW132648 SS131075:SS132648 ACO131075:ACO132648 AMK131075:AMK132648 AWG131075:AWG132648 BGC131075:BGC132648 BPY131075:BPY132648 BZU131075:BZU132648 CJQ131075:CJQ132648 CTM131075:CTM132648 DDI131075:DDI132648 DNE131075:DNE132648 DXA131075:DXA132648 EGW131075:EGW132648 EQS131075:EQS132648 FAO131075:FAO132648 FKK131075:FKK132648 FUG131075:FUG132648 GEC131075:GEC132648 GNY131075:GNY132648 GXU131075:GXU132648 HHQ131075:HHQ132648 HRM131075:HRM132648 IBI131075:IBI132648 ILE131075:ILE132648 IVA131075:IVA132648 JEW131075:JEW132648 JOS131075:JOS132648 JYO131075:JYO132648 KIK131075:KIK132648 KSG131075:KSG132648 LCC131075:LCC132648 LLY131075:LLY132648 LVU131075:LVU132648 MFQ131075:MFQ132648 MPM131075:MPM132648 MZI131075:MZI132648 NJE131075:NJE132648 NTA131075:NTA132648 OCW131075:OCW132648 OMS131075:OMS132648 OWO131075:OWO132648 PGK131075:PGK132648 PQG131075:PQG132648 QAC131075:QAC132648 QJY131075:QJY132648 QTU131075:QTU132648 RDQ131075:RDQ132648 RNM131075:RNM132648 RXI131075:RXI132648 SHE131075:SHE132648 SRA131075:SRA132648 TAW131075:TAW132648 TKS131075:TKS132648 TUO131075:TUO132648 UEK131075:UEK132648 UOG131075:UOG132648 UYC131075:UYC132648 VHY131075:VHY132648 VRU131075:VRU132648 WBQ131075:WBQ132648 WLM131075:WLM132648 WVI131075:WVI132648 IW196611:IW198184 SS196611:SS198184 ACO196611:ACO198184 AMK196611:AMK198184 AWG196611:AWG198184 BGC196611:BGC198184 BPY196611:BPY198184 BZU196611:BZU198184 CJQ196611:CJQ198184 CTM196611:CTM198184 DDI196611:DDI198184 DNE196611:DNE198184 DXA196611:DXA198184 EGW196611:EGW198184 EQS196611:EQS198184 FAO196611:FAO198184 FKK196611:FKK198184 FUG196611:FUG198184 GEC196611:GEC198184 GNY196611:GNY198184 GXU196611:GXU198184 HHQ196611:HHQ198184 HRM196611:HRM198184 IBI196611:IBI198184 ILE196611:ILE198184 IVA196611:IVA198184 JEW196611:JEW198184 JOS196611:JOS198184 JYO196611:JYO198184 KIK196611:KIK198184 KSG196611:KSG198184 LCC196611:LCC198184 LLY196611:LLY198184 LVU196611:LVU198184 MFQ196611:MFQ198184 MPM196611:MPM198184 MZI196611:MZI198184 NJE196611:NJE198184 NTA196611:NTA198184 OCW196611:OCW198184 OMS196611:OMS198184 OWO196611:OWO198184 PGK196611:PGK198184 PQG196611:PQG198184 QAC196611:QAC198184 QJY196611:QJY198184 QTU196611:QTU198184 RDQ196611:RDQ198184 RNM196611:RNM198184 RXI196611:RXI198184 SHE196611:SHE198184 SRA196611:SRA198184 TAW196611:TAW198184 TKS196611:TKS198184 TUO196611:TUO198184 UEK196611:UEK198184 UOG196611:UOG198184 UYC196611:UYC198184 VHY196611:VHY198184 VRU196611:VRU198184 WBQ196611:WBQ198184 WLM196611:WLM198184 WVI196611:WVI198184 IW262147:IW263720 SS262147:SS263720 ACO262147:ACO263720 AMK262147:AMK263720 AWG262147:AWG263720 BGC262147:BGC263720 BPY262147:BPY263720 BZU262147:BZU263720 CJQ262147:CJQ263720 CTM262147:CTM263720 DDI262147:DDI263720 DNE262147:DNE263720 DXA262147:DXA263720 EGW262147:EGW263720 EQS262147:EQS263720 FAO262147:FAO263720 FKK262147:FKK263720 FUG262147:FUG263720 GEC262147:GEC263720 GNY262147:GNY263720 GXU262147:GXU263720 HHQ262147:HHQ263720 HRM262147:HRM263720 IBI262147:IBI263720 ILE262147:ILE263720 IVA262147:IVA263720 JEW262147:JEW263720 JOS262147:JOS263720 JYO262147:JYO263720 KIK262147:KIK263720 KSG262147:KSG263720 LCC262147:LCC263720 LLY262147:LLY263720 LVU262147:LVU263720 MFQ262147:MFQ263720 MPM262147:MPM263720 MZI262147:MZI263720 NJE262147:NJE263720 NTA262147:NTA263720 OCW262147:OCW263720 OMS262147:OMS263720 OWO262147:OWO263720 PGK262147:PGK263720 PQG262147:PQG263720 QAC262147:QAC263720 QJY262147:QJY263720 QTU262147:QTU263720 RDQ262147:RDQ263720 RNM262147:RNM263720 RXI262147:RXI263720 SHE262147:SHE263720 SRA262147:SRA263720 TAW262147:TAW263720 TKS262147:TKS263720 TUO262147:TUO263720 UEK262147:UEK263720 UOG262147:UOG263720 UYC262147:UYC263720 VHY262147:VHY263720 VRU262147:VRU263720 WBQ262147:WBQ263720 WLM262147:WLM263720 WVI262147:WVI263720 IW327683:IW329256 SS327683:SS329256 ACO327683:ACO329256 AMK327683:AMK329256 AWG327683:AWG329256 BGC327683:BGC329256 BPY327683:BPY329256 BZU327683:BZU329256 CJQ327683:CJQ329256 CTM327683:CTM329256 DDI327683:DDI329256 DNE327683:DNE329256 DXA327683:DXA329256 EGW327683:EGW329256 EQS327683:EQS329256 FAO327683:FAO329256 FKK327683:FKK329256 FUG327683:FUG329256 GEC327683:GEC329256 GNY327683:GNY329256 GXU327683:GXU329256 HHQ327683:HHQ329256 HRM327683:HRM329256 IBI327683:IBI329256 ILE327683:ILE329256 IVA327683:IVA329256 JEW327683:JEW329256 JOS327683:JOS329256 JYO327683:JYO329256 KIK327683:KIK329256 KSG327683:KSG329256 LCC327683:LCC329256 LLY327683:LLY329256 LVU327683:LVU329256 MFQ327683:MFQ329256 MPM327683:MPM329256 MZI327683:MZI329256 NJE327683:NJE329256 NTA327683:NTA329256 OCW327683:OCW329256 OMS327683:OMS329256 OWO327683:OWO329256 PGK327683:PGK329256 PQG327683:PQG329256 QAC327683:QAC329256 QJY327683:QJY329256 QTU327683:QTU329256 RDQ327683:RDQ329256 RNM327683:RNM329256 RXI327683:RXI329256 SHE327683:SHE329256 SRA327683:SRA329256 TAW327683:TAW329256 TKS327683:TKS329256 TUO327683:TUO329256 UEK327683:UEK329256 UOG327683:UOG329256 UYC327683:UYC329256 VHY327683:VHY329256 VRU327683:VRU329256 WBQ327683:WBQ329256 WLM327683:WLM329256 WVI327683:WVI329256 IW393219:IW394792 SS393219:SS394792 ACO393219:ACO394792 AMK393219:AMK394792 AWG393219:AWG394792 BGC393219:BGC394792 BPY393219:BPY394792 BZU393219:BZU394792 CJQ393219:CJQ394792 CTM393219:CTM394792 DDI393219:DDI394792 DNE393219:DNE394792 DXA393219:DXA394792 EGW393219:EGW394792 EQS393219:EQS394792 FAO393219:FAO394792 FKK393219:FKK394792 FUG393219:FUG394792 GEC393219:GEC394792 GNY393219:GNY394792 GXU393219:GXU394792 HHQ393219:HHQ394792 HRM393219:HRM394792 IBI393219:IBI394792 ILE393219:ILE394792 IVA393219:IVA394792 JEW393219:JEW394792 JOS393219:JOS394792 JYO393219:JYO394792 KIK393219:KIK394792 KSG393219:KSG394792 LCC393219:LCC394792 LLY393219:LLY394792 LVU393219:LVU394792 MFQ393219:MFQ394792 MPM393219:MPM394792 MZI393219:MZI394792 NJE393219:NJE394792 NTA393219:NTA394792 OCW393219:OCW394792 OMS393219:OMS394792 OWO393219:OWO394792 PGK393219:PGK394792 PQG393219:PQG394792 QAC393219:QAC394792 QJY393219:QJY394792 QTU393219:QTU394792 RDQ393219:RDQ394792 RNM393219:RNM394792 RXI393219:RXI394792 SHE393219:SHE394792 SRA393219:SRA394792 TAW393219:TAW394792 TKS393219:TKS394792 TUO393219:TUO394792 UEK393219:UEK394792 UOG393219:UOG394792 UYC393219:UYC394792 VHY393219:VHY394792 VRU393219:VRU394792 WBQ393219:WBQ394792 WLM393219:WLM394792 WVI393219:WVI394792 IW458755:IW460328 SS458755:SS460328 ACO458755:ACO460328 AMK458755:AMK460328 AWG458755:AWG460328 BGC458755:BGC460328 BPY458755:BPY460328 BZU458755:BZU460328 CJQ458755:CJQ460328 CTM458755:CTM460328 DDI458755:DDI460328 DNE458755:DNE460328 DXA458755:DXA460328 EGW458755:EGW460328 EQS458755:EQS460328 FAO458755:FAO460328 FKK458755:FKK460328 FUG458755:FUG460328 GEC458755:GEC460328 GNY458755:GNY460328 GXU458755:GXU460328 HHQ458755:HHQ460328 HRM458755:HRM460328 IBI458755:IBI460328 ILE458755:ILE460328 IVA458755:IVA460328 JEW458755:JEW460328 JOS458755:JOS460328 JYO458755:JYO460328 KIK458755:KIK460328 KSG458755:KSG460328 LCC458755:LCC460328 LLY458755:LLY460328 LVU458755:LVU460328 MFQ458755:MFQ460328 MPM458755:MPM460328 MZI458755:MZI460328 NJE458755:NJE460328 NTA458755:NTA460328 OCW458755:OCW460328 OMS458755:OMS460328 OWO458755:OWO460328 PGK458755:PGK460328 PQG458755:PQG460328 QAC458755:QAC460328 QJY458755:QJY460328 QTU458755:QTU460328 RDQ458755:RDQ460328 RNM458755:RNM460328 RXI458755:RXI460328 SHE458755:SHE460328 SRA458755:SRA460328 TAW458755:TAW460328 TKS458755:TKS460328 TUO458755:TUO460328 UEK458755:UEK460328 UOG458755:UOG460328 UYC458755:UYC460328 VHY458755:VHY460328 VRU458755:VRU460328 WBQ458755:WBQ460328 WLM458755:WLM460328 WVI458755:WVI460328 IW524291:IW525864 SS524291:SS525864 ACO524291:ACO525864 AMK524291:AMK525864 AWG524291:AWG525864 BGC524291:BGC525864 BPY524291:BPY525864 BZU524291:BZU525864 CJQ524291:CJQ525864 CTM524291:CTM525864 DDI524291:DDI525864 DNE524291:DNE525864 DXA524291:DXA525864 EGW524291:EGW525864 EQS524291:EQS525864 FAO524291:FAO525864 FKK524291:FKK525864 FUG524291:FUG525864 GEC524291:GEC525864 GNY524291:GNY525864 GXU524291:GXU525864 HHQ524291:HHQ525864 HRM524291:HRM525864 IBI524291:IBI525864 ILE524291:ILE525864 IVA524291:IVA525864 JEW524291:JEW525864 JOS524291:JOS525864 JYO524291:JYO525864 KIK524291:KIK525864 KSG524291:KSG525864 LCC524291:LCC525864 LLY524291:LLY525864 LVU524291:LVU525864 MFQ524291:MFQ525864 MPM524291:MPM525864 MZI524291:MZI525864 NJE524291:NJE525864 NTA524291:NTA525864 OCW524291:OCW525864 OMS524291:OMS525864 OWO524291:OWO525864 PGK524291:PGK525864 PQG524291:PQG525864 QAC524291:QAC525864 QJY524291:QJY525864 QTU524291:QTU525864 RDQ524291:RDQ525864 RNM524291:RNM525864 RXI524291:RXI525864 SHE524291:SHE525864 SRA524291:SRA525864 TAW524291:TAW525864 TKS524291:TKS525864 TUO524291:TUO525864 UEK524291:UEK525864 UOG524291:UOG525864 UYC524291:UYC525864 VHY524291:VHY525864 VRU524291:VRU525864 WBQ524291:WBQ525864 WLM524291:WLM525864 WVI524291:WVI525864 IW589827:IW591400 SS589827:SS591400 ACO589827:ACO591400 AMK589827:AMK591400 AWG589827:AWG591400 BGC589827:BGC591400 BPY589827:BPY591400 BZU589827:BZU591400 CJQ589827:CJQ591400 CTM589827:CTM591400 DDI589827:DDI591400 DNE589827:DNE591400 DXA589827:DXA591400 EGW589827:EGW591400 EQS589827:EQS591400 FAO589827:FAO591400 FKK589827:FKK591400 FUG589827:FUG591400 GEC589827:GEC591400 GNY589827:GNY591400 GXU589827:GXU591400 HHQ589827:HHQ591400 HRM589827:HRM591400 IBI589827:IBI591400 ILE589827:ILE591400 IVA589827:IVA591400 JEW589827:JEW591400 JOS589827:JOS591400 JYO589827:JYO591400 KIK589827:KIK591400 KSG589827:KSG591400 LCC589827:LCC591400 LLY589827:LLY591400 LVU589827:LVU591400 MFQ589827:MFQ591400 MPM589827:MPM591400 MZI589827:MZI591400 NJE589827:NJE591400 NTA589827:NTA591400 OCW589827:OCW591400 OMS589827:OMS591400 OWO589827:OWO591400 PGK589827:PGK591400 PQG589827:PQG591400 QAC589827:QAC591400 QJY589827:QJY591400 QTU589827:QTU591400 RDQ589827:RDQ591400 RNM589827:RNM591400 RXI589827:RXI591400 SHE589827:SHE591400 SRA589827:SRA591400 TAW589827:TAW591400 TKS589827:TKS591400 TUO589827:TUO591400 UEK589827:UEK591400 UOG589827:UOG591400 UYC589827:UYC591400 VHY589827:VHY591400 VRU589827:VRU591400 WBQ589827:WBQ591400 WLM589827:WLM591400 WVI589827:WVI591400 IW655363:IW656936 SS655363:SS656936 ACO655363:ACO656936 AMK655363:AMK656936 AWG655363:AWG656936 BGC655363:BGC656936 BPY655363:BPY656936 BZU655363:BZU656936 CJQ655363:CJQ656936 CTM655363:CTM656936 DDI655363:DDI656936 DNE655363:DNE656936 DXA655363:DXA656936 EGW655363:EGW656936 EQS655363:EQS656936 FAO655363:FAO656936 FKK655363:FKK656936 FUG655363:FUG656936 GEC655363:GEC656936 GNY655363:GNY656936 GXU655363:GXU656936 HHQ655363:HHQ656936 HRM655363:HRM656936 IBI655363:IBI656936 ILE655363:ILE656936 IVA655363:IVA656936 JEW655363:JEW656936 JOS655363:JOS656936 JYO655363:JYO656936 KIK655363:KIK656936 KSG655363:KSG656936 LCC655363:LCC656936 LLY655363:LLY656936 LVU655363:LVU656936 MFQ655363:MFQ656936 MPM655363:MPM656936 MZI655363:MZI656936 NJE655363:NJE656936 NTA655363:NTA656936 OCW655363:OCW656936 OMS655363:OMS656936 OWO655363:OWO656936 PGK655363:PGK656936 PQG655363:PQG656936 QAC655363:QAC656936 QJY655363:QJY656936 QTU655363:QTU656936 RDQ655363:RDQ656936 RNM655363:RNM656936 RXI655363:RXI656936 SHE655363:SHE656936 SRA655363:SRA656936 TAW655363:TAW656936 TKS655363:TKS656936 TUO655363:TUO656936 UEK655363:UEK656936 UOG655363:UOG656936 UYC655363:UYC656936 VHY655363:VHY656936 VRU655363:VRU656936 WBQ655363:WBQ656936 WLM655363:WLM656936 WVI655363:WVI656936 IW720899:IW722472 SS720899:SS722472 ACO720899:ACO722472 AMK720899:AMK722472 AWG720899:AWG722472 BGC720899:BGC722472 BPY720899:BPY722472 BZU720899:BZU722472 CJQ720899:CJQ722472 CTM720899:CTM722472 DDI720899:DDI722472 DNE720899:DNE722472 DXA720899:DXA722472 EGW720899:EGW722472 EQS720899:EQS722472 FAO720899:FAO722472 FKK720899:FKK722472 FUG720899:FUG722472 GEC720899:GEC722472 GNY720899:GNY722472 GXU720899:GXU722472 HHQ720899:HHQ722472 HRM720899:HRM722472 IBI720899:IBI722472 ILE720899:ILE722472 IVA720899:IVA722472 JEW720899:JEW722472 JOS720899:JOS722472 JYO720899:JYO722472 KIK720899:KIK722472 KSG720899:KSG722472 LCC720899:LCC722472 LLY720899:LLY722472 LVU720899:LVU722472 MFQ720899:MFQ722472 MPM720899:MPM722472 MZI720899:MZI722472 NJE720899:NJE722472 NTA720899:NTA722472 OCW720899:OCW722472 OMS720899:OMS722472 OWO720899:OWO722472 PGK720899:PGK722472 PQG720899:PQG722472 QAC720899:QAC722472 QJY720899:QJY722472 QTU720899:QTU722472 RDQ720899:RDQ722472 RNM720899:RNM722472 RXI720899:RXI722472 SHE720899:SHE722472 SRA720899:SRA722472 TAW720899:TAW722472 TKS720899:TKS722472 TUO720899:TUO722472 UEK720899:UEK722472 UOG720899:UOG722472 UYC720899:UYC722472 VHY720899:VHY722472 VRU720899:VRU722472 WBQ720899:WBQ722472 WLM720899:WLM722472 WVI720899:WVI722472 IW786435:IW788008 SS786435:SS788008 ACO786435:ACO788008 AMK786435:AMK788008 AWG786435:AWG788008 BGC786435:BGC788008 BPY786435:BPY788008 BZU786435:BZU788008 CJQ786435:CJQ788008 CTM786435:CTM788008 DDI786435:DDI788008 DNE786435:DNE788008 DXA786435:DXA788008 EGW786435:EGW788008 EQS786435:EQS788008 FAO786435:FAO788008 FKK786435:FKK788008 FUG786435:FUG788008 GEC786435:GEC788008 GNY786435:GNY788008 GXU786435:GXU788008 HHQ786435:HHQ788008 HRM786435:HRM788008 IBI786435:IBI788008 ILE786435:ILE788008 IVA786435:IVA788008 JEW786435:JEW788008 JOS786435:JOS788008 JYO786435:JYO788008 KIK786435:KIK788008 KSG786435:KSG788008 LCC786435:LCC788008 LLY786435:LLY788008 LVU786435:LVU788008 MFQ786435:MFQ788008 MPM786435:MPM788008 MZI786435:MZI788008 NJE786435:NJE788008 NTA786435:NTA788008 OCW786435:OCW788008 OMS786435:OMS788008 OWO786435:OWO788008 PGK786435:PGK788008 PQG786435:PQG788008 QAC786435:QAC788008 QJY786435:QJY788008 QTU786435:QTU788008 RDQ786435:RDQ788008 RNM786435:RNM788008 RXI786435:RXI788008 SHE786435:SHE788008 SRA786435:SRA788008 TAW786435:TAW788008 TKS786435:TKS788008 TUO786435:TUO788008 UEK786435:UEK788008 UOG786435:UOG788008 UYC786435:UYC788008 VHY786435:VHY788008 VRU786435:VRU788008 WBQ786435:WBQ788008 WLM786435:WLM788008 WVI786435:WVI788008 IW851971:IW853544 SS851971:SS853544 ACO851971:ACO853544 AMK851971:AMK853544 AWG851971:AWG853544 BGC851971:BGC853544 BPY851971:BPY853544 BZU851971:BZU853544 CJQ851971:CJQ853544 CTM851971:CTM853544 DDI851971:DDI853544 DNE851971:DNE853544 DXA851971:DXA853544 EGW851971:EGW853544 EQS851971:EQS853544 FAO851971:FAO853544 FKK851971:FKK853544 FUG851971:FUG853544 GEC851971:GEC853544 GNY851971:GNY853544 GXU851971:GXU853544 HHQ851971:HHQ853544 HRM851971:HRM853544 IBI851971:IBI853544 ILE851971:ILE853544 IVA851971:IVA853544 JEW851971:JEW853544 JOS851971:JOS853544 JYO851971:JYO853544 KIK851971:KIK853544 KSG851971:KSG853544 LCC851971:LCC853544 LLY851971:LLY853544 LVU851971:LVU853544 MFQ851971:MFQ853544 MPM851971:MPM853544 MZI851971:MZI853544 NJE851971:NJE853544 NTA851971:NTA853544 OCW851971:OCW853544 OMS851971:OMS853544 OWO851971:OWO853544 PGK851971:PGK853544 PQG851971:PQG853544 QAC851971:QAC853544 QJY851971:QJY853544 QTU851971:QTU853544 RDQ851971:RDQ853544 RNM851971:RNM853544 RXI851971:RXI853544 SHE851971:SHE853544 SRA851971:SRA853544 TAW851971:TAW853544 TKS851971:TKS853544 TUO851971:TUO853544 UEK851971:UEK853544 UOG851971:UOG853544 UYC851971:UYC853544 VHY851971:VHY853544 VRU851971:VRU853544 WBQ851971:WBQ853544 WLM851971:WLM853544 WVI851971:WVI853544 IW917507:IW919080 SS917507:SS919080 ACO917507:ACO919080 AMK917507:AMK919080 AWG917507:AWG919080 BGC917507:BGC919080 BPY917507:BPY919080 BZU917507:BZU919080 CJQ917507:CJQ919080 CTM917507:CTM919080 DDI917507:DDI919080 DNE917507:DNE919080 DXA917507:DXA919080 EGW917507:EGW919080 EQS917507:EQS919080 FAO917507:FAO919080 FKK917507:FKK919080 FUG917507:FUG919080 GEC917507:GEC919080 GNY917507:GNY919080 GXU917507:GXU919080 HHQ917507:HHQ919080 HRM917507:HRM919080 IBI917507:IBI919080 ILE917507:ILE919080 IVA917507:IVA919080 JEW917507:JEW919080 JOS917507:JOS919080 JYO917507:JYO919080 KIK917507:KIK919080 KSG917507:KSG919080 LCC917507:LCC919080 LLY917507:LLY919080 LVU917507:LVU919080 MFQ917507:MFQ919080 MPM917507:MPM919080 MZI917507:MZI919080 NJE917507:NJE919080 NTA917507:NTA919080 OCW917507:OCW919080 OMS917507:OMS919080 OWO917507:OWO919080 PGK917507:PGK919080 PQG917507:PQG919080 QAC917507:QAC919080 QJY917507:QJY919080 QTU917507:QTU919080 RDQ917507:RDQ919080 RNM917507:RNM919080 RXI917507:RXI919080 SHE917507:SHE919080 SRA917507:SRA919080 TAW917507:TAW919080 TKS917507:TKS919080 TUO917507:TUO919080 UEK917507:UEK919080 UOG917507:UOG919080 UYC917507:UYC919080 VHY917507:VHY919080 VRU917507:VRU919080 WBQ917507:WBQ919080 WLM917507:WLM919080 WVI917507:WVI919080 IW983043:IW984616 SS983043:SS984616 ACO983043:ACO984616 AMK983043:AMK984616 AWG983043:AWG984616 BGC983043:BGC984616 BPY983043:BPY984616 BZU983043:BZU984616 CJQ983043:CJQ984616 CTM983043:CTM984616 DDI983043:DDI984616 DNE983043:DNE984616 DXA983043:DXA984616 EGW983043:EGW984616 EQS983043:EQS984616 FAO983043:FAO984616 FKK983043:FKK984616 FUG983043:FUG984616 GEC983043:GEC984616 GNY983043:GNY984616 GXU983043:GXU984616 HHQ983043:HHQ984616 HRM983043:HRM984616 IBI983043:IBI984616 ILE983043:ILE984616 IVA983043:IVA984616 JEW983043:JEW984616 JOS983043:JOS984616 JYO983043:JYO984616 KIK983043:KIK984616 KSG983043:KSG984616 LCC983043:LCC984616 LLY983043:LLY984616 LVU983043:LVU984616 MFQ983043:MFQ984616 MPM983043:MPM984616 MZI983043:MZI984616 NJE983043:NJE984616 NTA983043:NTA984616 OCW983043:OCW984616 OMS983043:OMS984616 OWO983043:OWO984616 PGK983043:PGK984616 PQG983043:PQG984616 QAC983043:QAC984616 QJY983043:QJY984616 QTU983043:QTU984616 RDQ983043:RDQ984616 RNM983043:RNM984616 RXI983043:RXI984616 SHE983043:SHE984616 SRA983043:SRA984616 TAW983043:TAW984616 TKS983043:TKS984616 TUO983043:TUO984616 UEK983043:UEK984616 UOG983043:UOG984616 UYC983043:UYC984616 VHY983043:VHY984616 VRU983043:VRU984616 WBQ983043:WBQ984616 WLM983043:WLM984616 WVI983043:WVI984616 IN65539:IN67112 SJ65539:SJ67112 ACF65539:ACF67112 AMB65539:AMB67112 AVX65539:AVX67112 BFT65539:BFT67112 BPP65539:BPP67112 BZL65539:BZL67112 CJH65539:CJH67112 CTD65539:CTD67112 DCZ65539:DCZ67112 DMV65539:DMV67112 DWR65539:DWR67112 EGN65539:EGN67112 EQJ65539:EQJ67112 FAF65539:FAF67112 FKB65539:FKB67112 FTX65539:FTX67112 GDT65539:GDT67112 GNP65539:GNP67112 GXL65539:GXL67112 HHH65539:HHH67112 HRD65539:HRD67112 IAZ65539:IAZ67112 IKV65539:IKV67112 IUR65539:IUR67112 JEN65539:JEN67112 JOJ65539:JOJ67112 JYF65539:JYF67112 KIB65539:KIB67112 KRX65539:KRX67112 LBT65539:LBT67112 LLP65539:LLP67112 LVL65539:LVL67112 MFH65539:MFH67112 MPD65539:MPD67112 MYZ65539:MYZ67112 NIV65539:NIV67112 NSR65539:NSR67112 OCN65539:OCN67112 OMJ65539:OMJ67112 OWF65539:OWF67112 PGB65539:PGB67112 PPX65539:PPX67112 PZT65539:PZT67112 QJP65539:QJP67112 QTL65539:QTL67112 RDH65539:RDH67112 RND65539:RND67112 RWZ65539:RWZ67112 SGV65539:SGV67112 SQR65539:SQR67112 TAN65539:TAN67112 TKJ65539:TKJ67112 TUF65539:TUF67112 UEB65539:UEB67112 UNX65539:UNX67112 UXT65539:UXT67112 VHP65539:VHP67112 VRL65539:VRL67112 WBH65539:WBH67112 WLD65539:WLD67112 WUZ65539:WUZ67112 IN131075:IN132648 SJ131075:SJ132648 ACF131075:ACF132648 AMB131075:AMB132648 AVX131075:AVX132648 BFT131075:BFT132648 BPP131075:BPP132648 BZL131075:BZL132648 CJH131075:CJH132648 CTD131075:CTD132648 DCZ131075:DCZ132648 DMV131075:DMV132648 DWR131075:DWR132648 EGN131075:EGN132648 EQJ131075:EQJ132648 FAF131075:FAF132648 FKB131075:FKB132648 FTX131075:FTX132648 GDT131075:GDT132648 GNP131075:GNP132648 GXL131075:GXL132648 HHH131075:HHH132648 HRD131075:HRD132648 IAZ131075:IAZ132648 IKV131075:IKV132648 IUR131075:IUR132648 JEN131075:JEN132648 JOJ131075:JOJ132648 JYF131075:JYF132648 KIB131075:KIB132648 KRX131075:KRX132648 LBT131075:LBT132648 LLP131075:LLP132648 LVL131075:LVL132648 MFH131075:MFH132648 MPD131075:MPD132648 MYZ131075:MYZ132648 NIV131075:NIV132648 NSR131075:NSR132648 OCN131075:OCN132648 OMJ131075:OMJ132648 OWF131075:OWF132648 PGB131075:PGB132648 PPX131075:PPX132648 PZT131075:PZT132648 QJP131075:QJP132648 QTL131075:QTL132648 RDH131075:RDH132648 RND131075:RND132648 RWZ131075:RWZ132648 SGV131075:SGV132648 SQR131075:SQR132648 TAN131075:TAN132648 TKJ131075:TKJ132648 TUF131075:TUF132648 UEB131075:UEB132648 UNX131075:UNX132648 UXT131075:UXT132648 VHP131075:VHP132648 VRL131075:VRL132648 WBH131075:WBH132648 WLD131075:WLD132648 WUZ131075:WUZ132648 IN196611:IN198184 SJ196611:SJ198184 ACF196611:ACF198184 AMB196611:AMB198184 AVX196611:AVX198184 BFT196611:BFT198184 BPP196611:BPP198184 BZL196611:BZL198184 CJH196611:CJH198184 CTD196611:CTD198184 DCZ196611:DCZ198184 DMV196611:DMV198184 DWR196611:DWR198184 EGN196611:EGN198184 EQJ196611:EQJ198184 FAF196611:FAF198184 FKB196611:FKB198184 FTX196611:FTX198184 GDT196611:GDT198184 GNP196611:GNP198184 GXL196611:GXL198184 HHH196611:HHH198184 HRD196611:HRD198184 IAZ196611:IAZ198184 IKV196611:IKV198184 IUR196611:IUR198184 JEN196611:JEN198184 JOJ196611:JOJ198184 JYF196611:JYF198184 KIB196611:KIB198184 KRX196611:KRX198184 LBT196611:LBT198184 LLP196611:LLP198184 LVL196611:LVL198184 MFH196611:MFH198184 MPD196611:MPD198184 MYZ196611:MYZ198184 NIV196611:NIV198184 NSR196611:NSR198184 OCN196611:OCN198184 OMJ196611:OMJ198184 OWF196611:OWF198184 PGB196611:PGB198184 PPX196611:PPX198184 PZT196611:PZT198184 QJP196611:QJP198184 QTL196611:QTL198184 RDH196611:RDH198184 RND196611:RND198184 RWZ196611:RWZ198184 SGV196611:SGV198184 SQR196611:SQR198184 TAN196611:TAN198184 TKJ196611:TKJ198184 TUF196611:TUF198184 UEB196611:UEB198184 UNX196611:UNX198184 UXT196611:UXT198184 VHP196611:VHP198184 VRL196611:VRL198184 WBH196611:WBH198184 WLD196611:WLD198184 WUZ196611:WUZ198184 IN262147:IN263720 SJ262147:SJ263720 ACF262147:ACF263720 AMB262147:AMB263720 AVX262147:AVX263720 BFT262147:BFT263720 BPP262147:BPP263720 BZL262147:BZL263720 CJH262147:CJH263720 CTD262147:CTD263720 DCZ262147:DCZ263720 DMV262147:DMV263720 DWR262147:DWR263720 EGN262147:EGN263720 EQJ262147:EQJ263720 FAF262147:FAF263720 FKB262147:FKB263720 FTX262147:FTX263720 GDT262147:GDT263720 GNP262147:GNP263720 GXL262147:GXL263720 HHH262147:HHH263720 HRD262147:HRD263720 IAZ262147:IAZ263720 IKV262147:IKV263720 IUR262147:IUR263720 JEN262147:JEN263720 JOJ262147:JOJ263720 JYF262147:JYF263720 KIB262147:KIB263720 KRX262147:KRX263720 LBT262147:LBT263720 LLP262147:LLP263720 LVL262147:LVL263720 MFH262147:MFH263720 MPD262147:MPD263720 MYZ262147:MYZ263720 NIV262147:NIV263720 NSR262147:NSR263720 OCN262147:OCN263720 OMJ262147:OMJ263720 OWF262147:OWF263720 PGB262147:PGB263720 PPX262147:PPX263720 PZT262147:PZT263720 QJP262147:QJP263720 QTL262147:QTL263720 RDH262147:RDH263720 RND262147:RND263720 RWZ262147:RWZ263720 SGV262147:SGV263720 SQR262147:SQR263720 TAN262147:TAN263720 TKJ262147:TKJ263720 TUF262147:TUF263720 UEB262147:UEB263720 UNX262147:UNX263720 UXT262147:UXT263720 VHP262147:VHP263720 VRL262147:VRL263720 WBH262147:WBH263720 WLD262147:WLD263720 WUZ262147:WUZ263720 IN327683:IN329256 SJ327683:SJ329256 ACF327683:ACF329256 AMB327683:AMB329256 AVX327683:AVX329256 BFT327683:BFT329256 BPP327683:BPP329256 BZL327683:BZL329256 CJH327683:CJH329256 CTD327683:CTD329256 DCZ327683:DCZ329256 DMV327683:DMV329256 DWR327683:DWR329256 EGN327683:EGN329256 EQJ327683:EQJ329256 FAF327683:FAF329256 FKB327683:FKB329256 FTX327683:FTX329256 GDT327683:GDT329256 GNP327683:GNP329256 GXL327683:GXL329256 HHH327683:HHH329256 HRD327683:HRD329256 IAZ327683:IAZ329256 IKV327683:IKV329256 IUR327683:IUR329256 JEN327683:JEN329256 JOJ327683:JOJ329256 JYF327683:JYF329256 KIB327683:KIB329256 KRX327683:KRX329256 LBT327683:LBT329256 LLP327683:LLP329256 LVL327683:LVL329256 MFH327683:MFH329256 MPD327683:MPD329256 MYZ327683:MYZ329256 NIV327683:NIV329256 NSR327683:NSR329256 OCN327683:OCN329256 OMJ327683:OMJ329256 OWF327683:OWF329256 PGB327683:PGB329256 PPX327683:PPX329256 PZT327683:PZT329256 QJP327683:QJP329256 QTL327683:QTL329256 RDH327683:RDH329256 RND327683:RND329256 RWZ327683:RWZ329256 SGV327683:SGV329256 SQR327683:SQR329256 TAN327683:TAN329256 TKJ327683:TKJ329256 TUF327683:TUF329256 UEB327683:UEB329256 UNX327683:UNX329256 UXT327683:UXT329256 VHP327683:VHP329256 VRL327683:VRL329256 WBH327683:WBH329256 WLD327683:WLD329256 WUZ327683:WUZ329256 IN393219:IN394792 SJ393219:SJ394792 ACF393219:ACF394792 AMB393219:AMB394792 AVX393219:AVX394792 BFT393219:BFT394792 BPP393219:BPP394792 BZL393219:BZL394792 CJH393219:CJH394792 CTD393219:CTD394792 DCZ393219:DCZ394792 DMV393219:DMV394792 DWR393219:DWR394792 EGN393219:EGN394792 EQJ393219:EQJ394792 FAF393219:FAF394792 FKB393219:FKB394792 FTX393219:FTX394792 GDT393219:GDT394792 GNP393219:GNP394792 GXL393219:GXL394792 HHH393219:HHH394792 HRD393219:HRD394792 IAZ393219:IAZ394792 IKV393219:IKV394792 IUR393219:IUR394792 JEN393219:JEN394792 JOJ393219:JOJ394792 JYF393219:JYF394792 KIB393219:KIB394792 KRX393219:KRX394792 LBT393219:LBT394792 LLP393219:LLP394792 LVL393219:LVL394792 MFH393219:MFH394792 MPD393219:MPD394792 MYZ393219:MYZ394792 NIV393219:NIV394792 NSR393219:NSR394792 OCN393219:OCN394792 OMJ393219:OMJ394792 OWF393219:OWF394792 PGB393219:PGB394792 PPX393219:PPX394792 PZT393219:PZT394792 QJP393219:QJP394792 QTL393219:QTL394792 RDH393219:RDH394792 RND393219:RND394792 RWZ393219:RWZ394792 SGV393219:SGV394792 SQR393219:SQR394792 TAN393219:TAN394792 TKJ393219:TKJ394792 TUF393219:TUF394792 UEB393219:UEB394792 UNX393219:UNX394792 UXT393219:UXT394792 VHP393219:VHP394792 VRL393219:VRL394792 WBH393219:WBH394792 WLD393219:WLD394792 WUZ393219:WUZ394792 IN458755:IN460328 SJ458755:SJ460328 ACF458755:ACF460328 AMB458755:AMB460328 AVX458755:AVX460328 BFT458755:BFT460328 BPP458755:BPP460328 BZL458755:BZL460328 CJH458755:CJH460328 CTD458755:CTD460328 DCZ458755:DCZ460328 DMV458755:DMV460328 DWR458755:DWR460328 EGN458755:EGN460328 EQJ458755:EQJ460328 FAF458755:FAF460328 FKB458755:FKB460328 FTX458755:FTX460328 GDT458755:GDT460328 GNP458755:GNP460328 GXL458755:GXL460328 HHH458755:HHH460328 HRD458755:HRD460328 IAZ458755:IAZ460328 IKV458755:IKV460328 IUR458755:IUR460328 JEN458755:JEN460328 JOJ458755:JOJ460328 JYF458755:JYF460328 KIB458755:KIB460328 KRX458755:KRX460328 LBT458755:LBT460328 LLP458755:LLP460328 LVL458755:LVL460328 MFH458755:MFH460328 MPD458755:MPD460328 MYZ458755:MYZ460328 NIV458755:NIV460328 NSR458755:NSR460328 OCN458755:OCN460328 OMJ458755:OMJ460328 OWF458755:OWF460328 PGB458755:PGB460328 PPX458755:PPX460328 PZT458755:PZT460328 QJP458755:QJP460328 QTL458755:QTL460328 RDH458755:RDH460328 RND458755:RND460328 RWZ458755:RWZ460328 SGV458755:SGV460328 SQR458755:SQR460328 TAN458755:TAN460328 TKJ458755:TKJ460328 TUF458755:TUF460328 UEB458755:UEB460328 UNX458755:UNX460328 UXT458755:UXT460328 VHP458755:VHP460328 VRL458755:VRL460328 WBH458755:WBH460328 WLD458755:WLD460328 WUZ458755:WUZ460328 IN524291:IN525864 SJ524291:SJ525864 ACF524291:ACF525864 AMB524291:AMB525864 AVX524291:AVX525864 BFT524291:BFT525864 BPP524291:BPP525864 BZL524291:BZL525864 CJH524291:CJH525864 CTD524291:CTD525864 DCZ524291:DCZ525864 DMV524291:DMV525864 DWR524291:DWR525864 EGN524291:EGN525864 EQJ524291:EQJ525864 FAF524291:FAF525864 FKB524291:FKB525864 FTX524291:FTX525864 GDT524291:GDT525864 GNP524291:GNP525864 GXL524291:GXL525864 HHH524291:HHH525864 HRD524291:HRD525864 IAZ524291:IAZ525864 IKV524291:IKV525864 IUR524291:IUR525864 JEN524291:JEN525864 JOJ524291:JOJ525864 JYF524291:JYF525864 KIB524291:KIB525864 KRX524291:KRX525864 LBT524291:LBT525864 LLP524291:LLP525864 LVL524291:LVL525864 MFH524291:MFH525864 MPD524291:MPD525864 MYZ524291:MYZ525864 NIV524291:NIV525864 NSR524291:NSR525864 OCN524291:OCN525864 OMJ524291:OMJ525864 OWF524291:OWF525864 PGB524291:PGB525864 PPX524291:PPX525864 PZT524291:PZT525864 QJP524291:QJP525864 QTL524291:QTL525864 RDH524291:RDH525864 RND524291:RND525864 RWZ524291:RWZ525864 SGV524291:SGV525864 SQR524291:SQR525864 TAN524291:TAN525864 TKJ524291:TKJ525864 TUF524291:TUF525864 UEB524291:UEB525864 UNX524291:UNX525864 UXT524291:UXT525864 VHP524291:VHP525864 VRL524291:VRL525864 WBH524291:WBH525864 WLD524291:WLD525864 WUZ524291:WUZ525864 IN589827:IN591400 SJ589827:SJ591400 ACF589827:ACF591400 AMB589827:AMB591400 AVX589827:AVX591400 BFT589827:BFT591400 BPP589827:BPP591400 BZL589827:BZL591400 CJH589827:CJH591400 CTD589827:CTD591400 DCZ589827:DCZ591400 DMV589827:DMV591400 DWR589827:DWR591400 EGN589827:EGN591400 EQJ589827:EQJ591400 FAF589827:FAF591400 FKB589827:FKB591400 FTX589827:FTX591400 GDT589827:GDT591400 GNP589827:GNP591400 GXL589827:GXL591400 HHH589827:HHH591400 HRD589827:HRD591400 IAZ589827:IAZ591400 IKV589827:IKV591400 IUR589827:IUR591400 JEN589827:JEN591400 JOJ589827:JOJ591400 JYF589827:JYF591400 KIB589827:KIB591400 KRX589827:KRX591400 LBT589827:LBT591400 LLP589827:LLP591400 LVL589827:LVL591400 MFH589827:MFH591400 MPD589827:MPD591400 MYZ589827:MYZ591400 NIV589827:NIV591400 NSR589827:NSR591400 OCN589827:OCN591400 OMJ589827:OMJ591400 OWF589827:OWF591400 PGB589827:PGB591400 PPX589827:PPX591400 PZT589827:PZT591400 QJP589827:QJP591400 QTL589827:QTL591400 RDH589827:RDH591400 RND589827:RND591400 RWZ589827:RWZ591400 SGV589827:SGV591400 SQR589827:SQR591400 TAN589827:TAN591400 TKJ589827:TKJ591400 TUF589827:TUF591400 UEB589827:UEB591400 UNX589827:UNX591400 UXT589827:UXT591400 VHP589827:VHP591400 VRL589827:VRL591400 WBH589827:WBH591400 WLD589827:WLD591400 WUZ589827:WUZ591400 IN655363:IN656936 SJ655363:SJ656936 ACF655363:ACF656936 AMB655363:AMB656936 AVX655363:AVX656936 BFT655363:BFT656936 BPP655363:BPP656936 BZL655363:BZL656936 CJH655363:CJH656936 CTD655363:CTD656936 DCZ655363:DCZ656936 DMV655363:DMV656936 DWR655363:DWR656936 EGN655363:EGN656936 EQJ655363:EQJ656936 FAF655363:FAF656936 FKB655363:FKB656936 FTX655363:FTX656936 GDT655363:GDT656936 GNP655363:GNP656936 GXL655363:GXL656936 HHH655363:HHH656936 HRD655363:HRD656936 IAZ655363:IAZ656936 IKV655363:IKV656936 IUR655363:IUR656936 JEN655363:JEN656936 JOJ655363:JOJ656936 JYF655363:JYF656936 KIB655363:KIB656936 KRX655363:KRX656936 LBT655363:LBT656936 LLP655363:LLP656936 LVL655363:LVL656936 MFH655363:MFH656936 MPD655363:MPD656936 MYZ655363:MYZ656936 NIV655363:NIV656936 NSR655363:NSR656936 OCN655363:OCN656936 OMJ655363:OMJ656936 OWF655363:OWF656936 PGB655363:PGB656936 PPX655363:PPX656936 PZT655363:PZT656936 QJP655363:QJP656936 QTL655363:QTL656936 RDH655363:RDH656936 RND655363:RND656936 RWZ655363:RWZ656936 SGV655363:SGV656936 SQR655363:SQR656936 TAN655363:TAN656936 TKJ655363:TKJ656936 TUF655363:TUF656936 UEB655363:UEB656936 UNX655363:UNX656936 UXT655363:UXT656936 VHP655363:VHP656936 VRL655363:VRL656936 WBH655363:WBH656936 WLD655363:WLD656936 WUZ655363:WUZ656936 IN720899:IN722472 SJ720899:SJ722472 ACF720899:ACF722472 AMB720899:AMB722472 AVX720899:AVX722472 BFT720899:BFT722472 BPP720899:BPP722472 BZL720899:BZL722472 CJH720899:CJH722472 CTD720899:CTD722472 DCZ720899:DCZ722472 DMV720899:DMV722472 DWR720899:DWR722472 EGN720899:EGN722472 EQJ720899:EQJ722472 FAF720899:FAF722472 FKB720899:FKB722472 FTX720899:FTX722472 GDT720899:GDT722472 GNP720899:GNP722472 GXL720899:GXL722472 HHH720899:HHH722472 HRD720899:HRD722472 IAZ720899:IAZ722472 IKV720899:IKV722472 IUR720899:IUR722472 JEN720899:JEN722472 JOJ720899:JOJ722472 JYF720899:JYF722472 KIB720899:KIB722472 KRX720899:KRX722472 LBT720899:LBT722472 LLP720899:LLP722472 LVL720899:LVL722472 MFH720899:MFH722472 MPD720899:MPD722472 MYZ720899:MYZ722472 NIV720899:NIV722472 NSR720899:NSR722472 OCN720899:OCN722472 OMJ720899:OMJ722472 OWF720899:OWF722472 PGB720899:PGB722472 PPX720899:PPX722472 PZT720899:PZT722472 QJP720899:QJP722472 QTL720899:QTL722472 RDH720899:RDH722472 RND720899:RND722472 RWZ720899:RWZ722472 SGV720899:SGV722472 SQR720899:SQR722472 TAN720899:TAN722472 TKJ720899:TKJ722472 TUF720899:TUF722472 UEB720899:UEB722472 UNX720899:UNX722472 UXT720899:UXT722472 VHP720899:VHP722472 VRL720899:VRL722472 WBH720899:WBH722472 WLD720899:WLD722472 WUZ720899:WUZ722472 IN786435:IN788008 SJ786435:SJ788008 ACF786435:ACF788008 AMB786435:AMB788008 AVX786435:AVX788008 BFT786435:BFT788008 BPP786435:BPP788008 BZL786435:BZL788008 CJH786435:CJH788008 CTD786435:CTD788008 DCZ786435:DCZ788008 DMV786435:DMV788008 DWR786435:DWR788008 EGN786435:EGN788008 EQJ786435:EQJ788008 FAF786435:FAF788008 FKB786435:FKB788008 FTX786435:FTX788008 GDT786435:GDT788008 GNP786435:GNP788008 GXL786435:GXL788008 HHH786435:HHH788008 HRD786435:HRD788008 IAZ786435:IAZ788008 IKV786435:IKV788008 IUR786435:IUR788008 JEN786435:JEN788008 JOJ786435:JOJ788008 JYF786435:JYF788008 KIB786435:KIB788008 KRX786435:KRX788008 LBT786435:LBT788008 LLP786435:LLP788008 LVL786435:LVL788008 MFH786435:MFH788008 MPD786435:MPD788008 MYZ786435:MYZ788008 NIV786435:NIV788008 NSR786435:NSR788008 OCN786435:OCN788008 OMJ786435:OMJ788008 OWF786435:OWF788008 PGB786435:PGB788008 PPX786435:PPX788008 PZT786435:PZT788008 QJP786435:QJP788008 QTL786435:QTL788008 RDH786435:RDH788008 RND786435:RND788008 RWZ786435:RWZ788008 SGV786435:SGV788008 SQR786435:SQR788008 TAN786435:TAN788008 TKJ786435:TKJ788008 TUF786435:TUF788008 UEB786435:UEB788008 UNX786435:UNX788008 UXT786435:UXT788008 VHP786435:VHP788008 VRL786435:VRL788008 WBH786435:WBH788008 WLD786435:WLD788008 WUZ786435:WUZ788008 IN851971:IN853544 SJ851971:SJ853544 ACF851971:ACF853544 AMB851971:AMB853544 AVX851971:AVX853544 BFT851971:BFT853544 BPP851971:BPP853544 BZL851971:BZL853544 CJH851971:CJH853544 CTD851971:CTD853544 DCZ851971:DCZ853544 DMV851971:DMV853544 DWR851971:DWR853544 EGN851971:EGN853544 EQJ851971:EQJ853544 FAF851971:FAF853544 FKB851971:FKB853544 FTX851971:FTX853544 GDT851971:GDT853544 GNP851971:GNP853544 GXL851971:GXL853544 HHH851971:HHH853544 HRD851971:HRD853544 IAZ851971:IAZ853544 IKV851971:IKV853544 IUR851971:IUR853544 JEN851971:JEN853544 JOJ851971:JOJ853544 JYF851971:JYF853544 KIB851971:KIB853544 KRX851971:KRX853544 LBT851971:LBT853544 LLP851971:LLP853544 LVL851971:LVL853544 MFH851971:MFH853544 MPD851971:MPD853544 MYZ851971:MYZ853544 NIV851971:NIV853544 NSR851971:NSR853544 OCN851971:OCN853544 OMJ851971:OMJ853544 OWF851971:OWF853544 PGB851971:PGB853544 PPX851971:PPX853544 PZT851971:PZT853544 QJP851971:QJP853544 QTL851971:QTL853544 RDH851971:RDH853544 RND851971:RND853544 RWZ851971:RWZ853544 SGV851971:SGV853544 SQR851971:SQR853544 TAN851971:TAN853544 TKJ851971:TKJ853544 TUF851971:TUF853544 UEB851971:UEB853544 UNX851971:UNX853544 UXT851971:UXT853544 VHP851971:VHP853544 VRL851971:VRL853544 WBH851971:WBH853544 WLD851971:WLD853544 WUZ851971:WUZ853544 IN917507:IN919080 SJ917507:SJ919080 ACF917507:ACF919080 AMB917507:AMB919080 AVX917507:AVX919080 BFT917507:BFT919080 BPP917507:BPP919080 BZL917507:BZL919080 CJH917507:CJH919080 CTD917507:CTD919080 DCZ917507:DCZ919080 DMV917507:DMV919080 DWR917507:DWR919080 EGN917507:EGN919080 EQJ917507:EQJ919080 FAF917507:FAF919080 FKB917507:FKB919080 FTX917507:FTX919080 GDT917507:GDT919080 GNP917507:GNP919080 GXL917507:GXL919080 HHH917507:HHH919080 HRD917507:HRD919080 IAZ917507:IAZ919080 IKV917507:IKV919080 IUR917507:IUR919080 JEN917507:JEN919080 JOJ917507:JOJ919080 JYF917507:JYF919080 KIB917507:KIB919080 KRX917507:KRX919080 LBT917507:LBT919080 LLP917507:LLP919080 LVL917507:LVL919080 MFH917507:MFH919080 MPD917507:MPD919080 MYZ917507:MYZ919080 NIV917507:NIV919080 NSR917507:NSR919080 OCN917507:OCN919080 OMJ917507:OMJ919080 OWF917507:OWF919080 PGB917507:PGB919080 PPX917507:PPX919080 PZT917507:PZT919080 QJP917507:QJP919080 QTL917507:QTL919080 RDH917507:RDH919080 RND917507:RND919080 RWZ917507:RWZ919080 SGV917507:SGV919080 SQR917507:SQR919080 TAN917507:TAN919080 TKJ917507:TKJ919080 TUF917507:TUF919080 UEB917507:UEB919080 UNX917507:UNX919080 UXT917507:UXT919080 VHP917507:VHP919080 VRL917507:VRL919080 WBH917507:WBH919080 WLD917507:WLD919080 WUZ917507:WUZ919080 IN983043:IN984616 SJ983043:SJ984616 ACF983043:ACF984616 AMB983043:AMB984616 AVX983043:AVX984616 BFT983043:BFT984616 BPP983043:BPP984616 BZL983043:BZL984616 CJH983043:CJH984616 CTD983043:CTD984616 DCZ983043:DCZ984616 DMV983043:DMV984616 DWR983043:DWR984616 EGN983043:EGN984616 EQJ983043:EQJ984616 FAF983043:FAF984616 FKB983043:FKB984616 FTX983043:FTX984616 GDT983043:GDT984616 GNP983043:GNP984616 GXL983043:GXL984616 HHH983043:HHH984616 HRD983043:HRD984616 IAZ983043:IAZ984616 IKV983043:IKV984616 IUR983043:IUR984616 JEN983043:JEN984616 JOJ983043:JOJ984616 JYF983043:JYF984616 KIB983043:KIB984616 KRX983043:KRX984616 LBT983043:LBT984616 LLP983043:LLP984616 LVL983043:LVL984616 MFH983043:MFH984616 MPD983043:MPD984616 MYZ983043:MYZ984616 NIV983043:NIV984616 NSR983043:NSR984616 OCN983043:OCN984616 OMJ983043:OMJ984616 OWF983043:OWF984616 PGB983043:PGB984616 PPX983043:PPX984616 PZT983043:PZT984616 QJP983043:QJP984616 QTL983043:QTL984616 RDH983043:RDH984616 RND983043:RND984616 RWZ983043:RWZ984616 SGV983043:SGV984616 SQR983043:SQR984616 TAN983043:TAN984616 TKJ983043:TKJ984616 TUF983043:TUF984616 UEB983043:UEB984616 UNX983043:UNX984616 UXT983043:UXT984616 VHP983043:VHP984616 VRL983043:VRL984616 WBH983043:WBH984616 WLD983043:WLD984616 WUW5:WUW18 WUZ19:WUZ1576 WLA5:WLA18 WLD19:WLD1576 WBE5:WBE18 WBH19:WBH1576 VRI5:VRI18 VRL19:VRL1576 VHM5:VHM18 VHP19:VHP1576 UXQ5:UXQ18 UXT19:UXT1576 UNU5:UNU18 UNX19:UNX1576 UDY5:UDY18 UEB19:UEB1576 TUC5:TUC18 TUF19:TUF1576 TKG5:TKG18 TKJ19:TKJ1576 TAK5:TAK18 TAN19:TAN1576 SQO5:SQO18 SQR19:SQR1576 SGS5:SGS18 SGV19:SGV1576 RWW5:RWW18 RWZ19:RWZ1576 RNA5:RNA18 RND19:RND1576 RDE5:RDE18 RDH19:RDH1576 QTI5:QTI18 QTL19:QTL1576 QJM5:QJM18 QJP19:QJP1576 PZQ5:PZQ18 PZT19:PZT1576 PPU5:PPU18 PPX19:PPX1576 PFY5:PFY18 PGB19:PGB1576 OWC5:OWC18 OWF19:OWF1576 OMG5:OMG18 OMJ19:OMJ1576 OCK5:OCK18 OCN19:OCN1576 NSO5:NSO18 NSR19:NSR1576 NIS5:NIS18 NIV19:NIV1576 MYW5:MYW18 MYZ19:MYZ1576 MPA5:MPA18 MPD19:MPD1576 MFE5:MFE18 MFH19:MFH1576 LVI5:LVI18 LVL19:LVL1576 LLM5:LLM18 LLP19:LLP1576 LBQ5:LBQ18 LBT19:LBT1576 KRU5:KRU18 KRX19:KRX1576 KHY5:KHY18 KIB19:KIB1576 JYC5:JYC18 JYF19:JYF1576 JOG5:JOG18 JOJ19:JOJ1576 JEK5:JEK18 JEN19:JEN1576 IUO5:IUO18 IUR19:IUR1576 IKS5:IKS18 IKV19:IKV1576 IAW5:IAW18 IAZ19:IAZ1576 HRA5:HRA18 HRD19:HRD1576 HHE5:HHE18 HHH19:HHH1576 GXI5:GXI18 GXL19:GXL1576 GNM5:GNM18 GNP19:GNP1576 GDQ5:GDQ18 GDT19:GDT1576 FTU5:FTU18 FTX19:FTX1576 FJY5:FJY18 FKB19:FKB1576 FAC5:FAC18 FAF19:FAF1576 EQG5:EQG18 EQJ19:EQJ1576 EGK5:EGK18 EGN19:EGN1576 DWO5:DWO18 DWR19:DWR1576 DMS5:DMS18 DMV19:DMV1576 DCW5:DCW18 DCZ19:DCZ1576 CTA5:CTA18 CTD19:CTD1576 CJE5:CJE18 CJH19:CJH1576 BZI5:BZI18 BZL19:BZL1576 BPM5:BPM18 BPP19:BPP1576 BFQ5:BFQ18 BFT19:BFT1576 AVU5:AVU18 AVX19:AVX1576 ALY5:ALY18 AMB19:AMB1576 ACC5:ACC18 ACF19:ACF1576 SG5:SG18 SJ19:SJ1576 IK5:IK18 IN19:IN1576 WVF5:WVF18 WVI19:WVI1576 WLJ5:WLJ18 WLM19:WLM1576 WBN5:WBN18 WBQ19:WBQ1576 VRR5:VRR18 VRU19:VRU1576 VHV5:VHV18 VHY19:VHY1576 UXZ5:UXZ18 UYC19:UYC1576 UOD5:UOD18 UOG19:UOG1576 UEH5:UEH18 UEK19:UEK1576 TUL5:TUL18 TUO19:TUO1576 TKP5:TKP18 TKS19:TKS1576 TAT5:TAT18 TAW19:TAW1576 SQX5:SQX18 SRA19:SRA1576 SHB5:SHB18 SHE19:SHE1576 RXF5:RXF18 RXI19:RXI1576 RNJ5:RNJ18 RNM19:RNM1576 RDN5:RDN18 RDQ19:RDQ1576 QTR5:QTR18 QTU19:QTU1576 QJV5:QJV18 QJY19:QJY1576 PZZ5:PZZ18 QAC19:QAC1576 PQD5:PQD18 PQG19:PQG1576 PGH5:PGH18 PGK19:PGK1576 OWL5:OWL18 OWO19:OWO1576 OMP5:OMP18 OMS19:OMS1576 OCT5:OCT18 OCW19:OCW1576 NSX5:NSX18 NTA19:NTA1576 NJB5:NJB18 NJE19:NJE1576 MZF5:MZF18 MZI19:MZI1576 MPJ5:MPJ18 MPM19:MPM1576 MFN5:MFN18 MFQ19:MFQ1576 LVR5:LVR18 LVU19:LVU1576 LLV5:LLV18 LLY19:LLY1576 LBZ5:LBZ18 LCC19:LCC1576 KSD5:KSD18 KSG19:KSG1576 KIH5:KIH18 KIK19:KIK1576 JYL5:JYL18 JYO19:JYO1576 JOP5:JOP18 JOS19:JOS1576 JET5:JET18 JEW19:JEW1576 IUX5:IUX18 IVA19:IVA1576 ILB5:ILB18 ILE19:ILE1576 IBF5:IBF18 IBI19:IBI1576 HRJ5:HRJ18 HRM19:HRM1576 HHN5:HHN18 HHQ19:HHQ1576 GXR5:GXR18 GXU19:GXU1576 GNV5:GNV18 GNY19:GNY1576 GDZ5:GDZ18 GEC19:GEC1576 FUD5:FUD18 FUG19:FUG1576 FKH5:FKH18 FKK19:FKK1576 FAL5:FAL18 FAO19:FAO1576 EQP5:EQP18 EQS19:EQS1576 EGT5:EGT18 EGW19:EGW1576 DWX5:DWX18 DXA19:DXA1576 DNB5:DNB18 DNE19:DNE1576 DDF5:DDF18 DDI19:DDI1576 CTJ5:CTJ18 CTM19:CTM1576 CJN5:CJN18 CJQ19:CJQ1576 BZR5:BZR18 BZU19:BZU1576 BPV5:BPV18 BPY19:BPY1576 BFZ5:BFZ18 BGC19:BGC1576 AWD5:AWD18 AWG19:AWG1576 AMH5:AMH18 AMK19:AMK1576 ACL5:ACL18 ACO19:ACO1576 SP5:SP18 SS19:SS1576 IT5:IT18 IW19:IW1576" xr:uid="{C36D9A83-6C86-482A-8383-A8A36638496A}">
      <formula1>Кто</formula1>
    </dataValidation>
    <dataValidation type="list" allowBlank="1" showInputMessage="1" showErrorMessage="1" sqref="IR19:IR1576 D65539:D67112 IR65539:IR67112 SN65539:SN67112 ACJ65539:ACJ67112 AMF65539:AMF67112 AWB65539:AWB67112 BFX65539:BFX67112 BPT65539:BPT67112 BZP65539:BZP67112 CJL65539:CJL67112 CTH65539:CTH67112 DDD65539:DDD67112 DMZ65539:DMZ67112 DWV65539:DWV67112 EGR65539:EGR67112 EQN65539:EQN67112 FAJ65539:FAJ67112 FKF65539:FKF67112 FUB65539:FUB67112 GDX65539:GDX67112 GNT65539:GNT67112 GXP65539:GXP67112 HHL65539:HHL67112 HRH65539:HRH67112 IBD65539:IBD67112 IKZ65539:IKZ67112 IUV65539:IUV67112 JER65539:JER67112 JON65539:JON67112 JYJ65539:JYJ67112 KIF65539:KIF67112 KSB65539:KSB67112 LBX65539:LBX67112 LLT65539:LLT67112 LVP65539:LVP67112 MFL65539:MFL67112 MPH65539:MPH67112 MZD65539:MZD67112 NIZ65539:NIZ67112 NSV65539:NSV67112 OCR65539:OCR67112 OMN65539:OMN67112 OWJ65539:OWJ67112 PGF65539:PGF67112 PQB65539:PQB67112 PZX65539:PZX67112 QJT65539:QJT67112 QTP65539:QTP67112 RDL65539:RDL67112 RNH65539:RNH67112 RXD65539:RXD67112 SGZ65539:SGZ67112 SQV65539:SQV67112 TAR65539:TAR67112 TKN65539:TKN67112 TUJ65539:TUJ67112 UEF65539:UEF67112 UOB65539:UOB67112 UXX65539:UXX67112 VHT65539:VHT67112 VRP65539:VRP67112 WBL65539:WBL67112 WLH65539:WLH67112 WVD65539:WVD67112 D131075:D132648 IR131075:IR132648 SN131075:SN132648 ACJ131075:ACJ132648 AMF131075:AMF132648 AWB131075:AWB132648 BFX131075:BFX132648 BPT131075:BPT132648 BZP131075:BZP132648 CJL131075:CJL132648 CTH131075:CTH132648 DDD131075:DDD132648 DMZ131075:DMZ132648 DWV131075:DWV132648 EGR131075:EGR132648 EQN131075:EQN132648 FAJ131075:FAJ132648 FKF131075:FKF132648 FUB131075:FUB132648 GDX131075:GDX132648 GNT131075:GNT132648 GXP131075:GXP132648 HHL131075:HHL132648 HRH131075:HRH132648 IBD131075:IBD132648 IKZ131075:IKZ132648 IUV131075:IUV132648 JER131075:JER132648 JON131075:JON132648 JYJ131075:JYJ132648 KIF131075:KIF132648 KSB131075:KSB132648 LBX131075:LBX132648 LLT131075:LLT132648 LVP131075:LVP132648 MFL131075:MFL132648 MPH131075:MPH132648 MZD131075:MZD132648 NIZ131075:NIZ132648 NSV131075:NSV132648 OCR131075:OCR132648 OMN131075:OMN132648 OWJ131075:OWJ132648 PGF131075:PGF132648 PQB131075:PQB132648 PZX131075:PZX132648 QJT131075:QJT132648 QTP131075:QTP132648 RDL131075:RDL132648 RNH131075:RNH132648 RXD131075:RXD132648 SGZ131075:SGZ132648 SQV131075:SQV132648 TAR131075:TAR132648 TKN131075:TKN132648 TUJ131075:TUJ132648 UEF131075:UEF132648 UOB131075:UOB132648 UXX131075:UXX132648 VHT131075:VHT132648 VRP131075:VRP132648 WBL131075:WBL132648 WLH131075:WLH132648 WVD131075:WVD132648 D196611:D198184 IR196611:IR198184 SN196611:SN198184 ACJ196611:ACJ198184 AMF196611:AMF198184 AWB196611:AWB198184 BFX196611:BFX198184 BPT196611:BPT198184 BZP196611:BZP198184 CJL196611:CJL198184 CTH196611:CTH198184 DDD196611:DDD198184 DMZ196611:DMZ198184 DWV196611:DWV198184 EGR196611:EGR198184 EQN196611:EQN198184 FAJ196611:FAJ198184 FKF196611:FKF198184 FUB196611:FUB198184 GDX196611:GDX198184 GNT196611:GNT198184 GXP196611:GXP198184 HHL196611:HHL198184 HRH196611:HRH198184 IBD196611:IBD198184 IKZ196611:IKZ198184 IUV196611:IUV198184 JER196611:JER198184 JON196611:JON198184 JYJ196611:JYJ198184 KIF196611:KIF198184 KSB196611:KSB198184 LBX196611:LBX198184 LLT196611:LLT198184 LVP196611:LVP198184 MFL196611:MFL198184 MPH196611:MPH198184 MZD196611:MZD198184 NIZ196611:NIZ198184 NSV196611:NSV198184 OCR196611:OCR198184 OMN196611:OMN198184 OWJ196611:OWJ198184 PGF196611:PGF198184 PQB196611:PQB198184 PZX196611:PZX198184 QJT196611:QJT198184 QTP196611:QTP198184 RDL196611:RDL198184 RNH196611:RNH198184 RXD196611:RXD198184 SGZ196611:SGZ198184 SQV196611:SQV198184 TAR196611:TAR198184 TKN196611:TKN198184 TUJ196611:TUJ198184 UEF196611:UEF198184 UOB196611:UOB198184 UXX196611:UXX198184 VHT196611:VHT198184 VRP196611:VRP198184 WBL196611:WBL198184 WLH196611:WLH198184 WVD196611:WVD198184 D262147:D263720 IR262147:IR263720 SN262147:SN263720 ACJ262147:ACJ263720 AMF262147:AMF263720 AWB262147:AWB263720 BFX262147:BFX263720 BPT262147:BPT263720 BZP262147:BZP263720 CJL262147:CJL263720 CTH262147:CTH263720 DDD262147:DDD263720 DMZ262147:DMZ263720 DWV262147:DWV263720 EGR262147:EGR263720 EQN262147:EQN263720 FAJ262147:FAJ263720 FKF262147:FKF263720 FUB262147:FUB263720 GDX262147:GDX263720 GNT262147:GNT263720 GXP262147:GXP263720 HHL262147:HHL263720 HRH262147:HRH263720 IBD262147:IBD263720 IKZ262147:IKZ263720 IUV262147:IUV263720 JER262147:JER263720 JON262147:JON263720 JYJ262147:JYJ263720 KIF262147:KIF263720 KSB262147:KSB263720 LBX262147:LBX263720 LLT262147:LLT263720 LVP262147:LVP263720 MFL262147:MFL263720 MPH262147:MPH263720 MZD262147:MZD263720 NIZ262147:NIZ263720 NSV262147:NSV263720 OCR262147:OCR263720 OMN262147:OMN263720 OWJ262147:OWJ263720 PGF262147:PGF263720 PQB262147:PQB263720 PZX262147:PZX263720 QJT262147:QJT263720 QTP262147:QTP263720 RDL262147:RDL263720 RNH262147:RNH263720 RXD262147:RXD263720 SGZ262147:SGZ263720 SQV262147:SQV263720 TAR262147:TAR263720 TKN262147:TKN263720 TUJ262147:TUJ263720 UEF262147:UEF263720 UOB262147:UOB263720 UXX262147:UXX263720 VHT262147:VHT263720 VRP262147:VRP263720 WBL262147:WBL263720 WLH262147:WLH263720 WVD262147:WVD263720 D327683:D329256 IR327683:IR329256 SN327683:SN329256 ACJ327683:ACJ329256 AMF327683:AMF329256 AWB327683:AWB329256 BFX327683:BFX329256 BPT327683:BPT329256 BZP327683:BZP329256 CJL327683:CJL329256 CTH327683:CTH329256 DDD327683:DDD329256 DMZ327683:DMZ329256 DWV327683:DWV329256 EGR327683:EGR329256 EQN327683:EQN329256 FAJ327683:FAJ329256 FKF327683:FKF329256 FUB327683:FUB329256 GDX327683:GDX329256 GNT327683:GNT329256 GXP327683:GXP329256 HHL327683:HHL329256 HRH327683:HRH329256 IBD327683:IBD329256 IKZ327683:IKZ329256 IUV327683:IUV329256 JER327683:JER329256 JON327683:JON329256 JYJ327683:JYJ329256 KIF327683:KIF329256 KSB327683:KSB329256 LBX327683:LBX329256 LLT327683:LLT329256 LVP327683:LVP329256 MFL327683:MFL329256 MPH327683:MPH329256 MZD327683:MZD329256 NIZ327683:NIZ329256 NSV327683:NSV329256 OCR327683:OCR329256 OMN327683:OMN329256 OWJ327683:OWJ329256 PGF327683:PGF329256 PQB327683:PQB329256 PZX327683:PZX329256 QJT327683:QJT329256 QTP327683:QTP329256 RDL327683:RDL329256 RNH327683:RNH329256 RXD327683:RXD329256 SGZ327683:SGZ329256 SQV327683:SQV329256 TAR327683:TAR329256 TKN327683:TKN329256 TUJ327683:TUJ329256 UEF327683:UEF329256 UOB327683:UOB329256 UXX327683:UXX329256 VHT327683:VHT329256 VRP327683:VRP329256 WBL327683:WBL329256 WLH327683:WLH329256 WVD327683:WVD329256 D393219:D394792 IR393219:IR394792 SN393219:SN394792 ACJ393219:ACJ394792 AMF393219:AMF394792 AWB393219:AWB394792 BFX393219:BFX394792 BPT393219:BPT394792 BZP393219:BZP394792 CJL393219:CJL394792 CTH393219:CTH394792 DDD393219:DDD394792 DMZ393219:DMZ394792 DWV393219:DWV394792 EGR393219:EGR394792 EQN393219:EQN394792 FAJ393219:FAJ394792 FKF393219:FKF394792 FUB393219:FUB394792 GDX393219:GDX394792 GNT393219:GNT394792 GXP393219:GXP394792 HHL393219:HHL394792 HRH393219:HRH394792 IBD393219:IBD394792 IKZ393219:IKZ394792 IUV393219:IUV394792 JER393219:JER394792 JON393219:JON394792 JYJ393219:JYJ394792 KIF393219:KIF394792 KSB393219:KSB394792 LBX393219:LBX394792 LLT393219:LLT394792 LVP393219:LVP394792 MFL393219:MFL394792 MPH393219:MPH394792 MZD393219:MZD394792 NIZ393219:NIZ394792 NSV393219:NSV394792 OCR393219:OCR394792 OMN393219:OMN394792 OWJ393219:OWJ394792 PGF393219:PGF394792 PQB393219:PQB394792 PZX393219:PZX394792 QJT393219:QJT394792 QTP393219:QTP394792 RDL393219:RDL394792 RNH393219:RNH394792 RXD393219:RXD394792 SGZ393219:SGZ394792 SQV393219:SQV394792 TAR393219:TAR394792 TKN393219:TKN394792 TUJ393219:TUJ394792 UEF393219:UEF394792 UOB393219:UOB394792 UXX393219:UXX394792 VHT393219:VHT394792 VRP393219:VRP394792 WBL393219:WBL394792 WLH393219:WLH394792 WVD393219:WVD394792 D458755:D460328 IR458755:IR460328 SN458755:SN460328 ACJ458755:ACJ460328 AMF458755:AMF460328 AWB458755:AWB460328 BFX458755:BFX460328 BPT458755:BPT460328 BZP458755:BZP460328 CJL458755:CJL460328 CTH458755:CTH460328 DDD458755:DDD460328 DMZ458755:DMZ460328 DWV458755:DWV460328 EGR458755:EGR460328 EQN458755:EQN460328 FAJ458755:FAJ460328 FKF458755:FKF460328 FUB458755:FUB460328 GDX458755:GDX460328 GNT458755:GNT460328 GXP458755:GXP460328 HHL458755:HHL460328 HRH458755:HRH460328 IBD458755:IBD460328 IKZ458755:IKZ460328 IUV458755:IUV460328 JER458755:JER460328 JON458755:JON460328 JYJ458755:JYJ460328 KIF458755:KIF460328 KSB458755:KSB460328 LBX458755:LBX460328 LLT458755:LLT460328 LVP458755:LVP460328 MFL458755:MFL460328 MPH458755:MPH460328 MZD458755:MZD460328 NIZ458755:NIZ460328 NSV458755:NSV460328 OCR458755:OCR460328 OMN458755:OMN460328 OWJ458755:OWJ460328 PGF458755:PGF460328 PQB458755:PQB460328 PZX458755:PZX460328 QJT458755:QJT460328 QTP458755:QTP460328 RDL458755:RDL460328 RNH458755:RNH460328 RXD458755:RXD460328 SGZ458755:SGZ460328 SQV458755:SQV460328 TAR458755:TAR460328 TKN458755:TKN460328 TUJ458755:TUJ460328 UEF458755:UEF460328 UOB458755:UOB460328 UXX458755:UXX460328 VHT458755:VHT460328 VRP458755:VRP460328 WBL458755:WBL460328 WLH458755:WLH460328 WVD458755:WVD460328 D524291:D525864 IR524291:IR525864 SN524291:SN525864 ACJ524291:ACJ525864 AMF524291:AMF525864 AWB524291:AWB525864 BFX524291:BFX525864 BPT524291:BPT525864 BZP524291:BZP525864 CJL524291:CJL525864 CTH524291:CTH525864 DDD524291:DDD525864 DMZ524291:DMZ525864 DWV524291:DWV525864 EGR524291:EGR525864 EQN524291:EQN525864 FAJ524291:FAJ525864 FKF524291:FKF525864 FUB524291:FUB525864 GDX524291:GDX525864 GNT524291:GNT525864 GXP524291:GXP525864 HHL524291:HHL525864 HRH524291:HRH525864 IBD524291:IBD525864 IKZ524291:IKZ525864 IUV524291:IUV525864 JER524291:JER525864 JON524291:JON525864 JYJ524291:JYJ525864 KIF524291:KIF525864 KSB524291:KSB525864 LBX524291:LBX525864 LLT524291:LLT525864 LVP524291:LVP525864 MFL524291:MFL525864 MPH524291:MPH525864 MZD524291:MZD525864 NIZ524291:NIZ525864 NSV524291:NSV525864 OCR524291:OCR525864 OMN524291:OMN525864 OWJ524291:OWJ525864 PGF524291:PGF525864 PQB524291:PQB525864 PZX524291:PZX525864 QJT524291:QJT525864 QTP524291:QTP525864 RDL524291:RDL525864 RNH524291:RNH525864 RXD524291:RXD525864 SGZ524291:SGZ525864 SQV524291:SQV525864 TAR524291:TAR525864 TKN524291:TKN525864 TUJ524291:TUJ525864 UEF524291:UEF525864 UOB524291:UOB525864 UXX524291:UXX525864 VHT524291:VHT525864 VRP524291:VRP525864 WBL524291:WBL525864 WLH524291:WLH525864 WVD524291:WVD525864 D589827:D591400 IR589827:IR591400 SN589827:SN591400 ACJ589827:ACJ591400 AMF589827:AMF591400 AWB589827:AWB591400 BFX589827:BFX591400 BPT589827:BPT591400 BZP589827:BZP591400 CJL589827:CJL591400 CTH589827:CTH591400 DDD589827:DDD591400 DMZ589827:DMZ591400 DWV589827:DWV591400 EGR589827:EGR591400 EQN589827:EQN591400 FAJ589827:FAJ591400 FKF589827:FKF591400 FUB589827:FUB591400 GDX589827:GDX591400 GNT589827:GNT591400 GXP589827:GXP591400 HHL589827:HHL591400 HRH589827:HRH591400 IBD589827:IBD591400 IKZ589827:IKZ591400 IUV589827:IUV591400 JER589827:JER591400 JON589827:JON591400 JYJ589827:JYJ591400 KIF589827:KIF591400 KSB589827:KSB591400 LBX589827:LBX591400 LLT589827:LLT591400 LVP589827:LVP591400 MFL589827:MFL591400 MPH589827:MPH591400 MZD589827:MZD591400 NIZ589827:NIZ591400 NSV589827:NSV591400 OCR589827:OCR591400 OMN589827:OMN591400 OWJ589827:OWJ591400 PGF589827:PGF591400 PQB589827:PQB591400 PZX589827:PZX591400 QJT589827:QJT591400 QTP589827:QTP591400 RDL589827:RDL591400 RNH589827:RNH591400 RXD589827:RXD591400 SGZ589827:SGZ591400 SQV589827:SQV591400 TAR589827:TAR591400 TKN589827:TKN591400 TUJ589827:TUJ591400 UEF589827:UEF591400 UOB589827:UOB591400 UXX589827:UXX591400 VHT589827:VHT591400 VRP589827:VRP591400 WBL589827:WBL591400 WLH589827:WLH591400 WVD589827:WVD591400 D655363:D656936 IR655363:IR656936 SN655363:SN656936 ACJ655363:ACJ656936 AMF655363:AMF656936 AWB655363:AWB656936 BFX655363:BFX656936 BPT655363:BPT656936 BZP655363:BZP656936 CJL655363:CJL656936 CTH655363:CTH656936 DDD655363:DDD656936 DMZ655363:DMZ656936 DWV655363:DWV656936 EGR655363:EGR656936 EQN655363:EQN656936 FAJ655363:FAJ656936 FKF655363:FKF656936 FUB655363:FUB656936 GDX655363:GDX656936 GNT655363:GNT656936 GXP655363:GXP656936 HHL655363:HHL656936 HRH655363:HRH656936 IBD655363:IBD656936 IKZ655363:IKZ656936 IUV655363:IUV656936 JER655363:JER656936 JON655363:JON656936 JYJ655363:JYJ656936 KIF655363:KIF656936 KSB655363:KSB656936 LBX655363:LBX656936 LLT655363:LLT656936 LVP655363:LVP656936 MFL655363:MFL656936 MPH655363:MPH656936 MZD655363:MZD656936 NIZ655363:NIZ656936 NSV655363:NSV656936 OCR655363:OCR656936 OMN655363:OMN656936 OWJ655363:OWJ656936 PGF655363:PGF656936 PQB655363:PQB656936 PZX655363:PZX656936 QJT655363:QJT656936 QTP655363:QTP656936 RDL655363:RDL656936 RNH655363:RNH656936 RXD655363:RXD656936 SGZ655363:SGZ656936 SQV655363:SQV656936 TAR655363:TAR656936 TKN655363:TKN656936 TUJ655363:TUJ656936 UEF655363:UEF656936 UOB655363:UOB656936 UXX655363:UXX656936 VHT655363:VHT656936 VRP655363:VRP656936 WBL655363:WBL656936 WLH655363:WLH656936 WVD655363:WVD656936 D720899:D722472 IR720899:IR722472 SN720899:SN722472 ACJ720899:ACJ722472 AMF720899:AMF722472 AWB720899:AWB722472 BFX720899:BFX722472 BPT720899:BPT722472 BZP720899:BZP722472 CJL720899:CJL722472 CTH720899:CTH722472 DDD720899:DDD722472 DMZ720899:DMZ722472 DWV720899:DWV722472 EGR720899:EGR722472 EQN720899:EQN722472 FAJ720899:FAJ722472 FKF720899:FKF722472 FUB720899:FUB722472 GDX720899:GDX722472 GNT720899:GNT722472 GXP720899:GXP722472 HHL720899:HHL722472 HRH720899:HRH722472 IBD720899:IBD722472 IKZ720899:IKZ722472 IUV720899:IUV722472 JER720899:JER722472 JON720899:JON722472 JYJ720899:JYJ722472 KIF720899:KIF722472 KSB720899:KSB722472 LBX720899:LBX722472 LLT720899:LLT722472 LVP720899:LVP722472 MFL720899:MFL722472 MPH720899:MPH722472 MZD720899:MZD722472 NIZ720899:NIZ722472 NSV720899:NSV722472 OCR720899:OCR722472 OMN720899:OMN722472 OWJ720899:OWJ722472 PGF720899:PGF722472 PQB720899:PQB722472 PZX720899:PZX722472 QJT720899:QJT722472 QTP720899:QTP722472 RDL720899:RDL722472 RNH720899:RNH722472 RXD720899:RXD722472 SGZ720899:SGZ722472 SQV720899:SQV722472 TAR720899:TAR722472 TKN720899:TKN722472 TUJ720899:TUJ722472 UEF720899:UEF722472 UOB720899:UOB722472 UXX720899:UXX722472 VHT720899:VHT722472 VRP720899:VRP722472 WBL720899:WBL722472 WLH720899:WLH722472 WVD720899:WVD722472 D786435:D788008 IR786435:IR788008 SN786435:SN788008 ACJ786435:ACJ788008 AMF786435:AMF788008 AWB786435:AWB788008 BFX786435:BFX788008 BPT786435:BPT788008 BZP786435:BZP788008 CJL786435:CJL788008 CTH786435:CTH788008 DDD786435:DDD788008 DMZ786435:DMZ788008 DWV786435:DWV788008 EGR786435:EGR788008 EQN786435:EQN788008 FAJ786435:FAJ788008 FKF786435:FKF788008 FUB786435:FUB788008 GDX786435:GDX788008 GNT786435:GNT788008 GXP786435:GXP788008 HHL786435:HHL788008 HRH786435:HRH788008 IBD786435:IBD788008 IKZ786435:IKZ788008 IUV786435:IUV788008 JER786435:JER788008 JON786435:JON788008 JYJ786435:JYJ788008 KIF786435:KIF788008 KSB786435:KSB788008 LBX786435:LBX788008 LLT786435:LLT788008 LVP786435:LVP788008 MFL786435:MFL788008 MPH786435:MPH788008 MZD786435:MZD788008 NIZ786435:NIZ788008 NSV786435:NSV788008 OCR786435:OCR788008 OMN786435:OMN788008 OWJ786435:OWJ788008 PGF786435:PGF788008 PQB786435:PQB788008 PZX786435:PZX788008 QJT786435:QJT788008 QTP786435:QTP788008 RDL786435:RDL788008 RNH786435:RNH788008 RXD786435:RXD788008 SGZ786435:SGZ788008 SQV786435:SQV788008 TAR786435:TAR788008 TKN786435:TKN788008 TUJ786435:TUJ788008 UEF786435:UEF788008 UOB786435:UOB788008 UXX786435:UXX788008 VHT786435:VHT788008 VRP786435:VRP788008 WBL786435:WBL788008 WLH786435:WLH788008 WVD786435:WVD788008 D851971:D853544 IR851971:IR853544 SN851971:SN853544 ACJ851971:ACJ853544 AMF851971:AMF853544 AWB851971:AWB853544 BFX851971:BFX853544 BPT851971:BPT853544 BZP851971:BZP853544 CJL851971:CJL853544 CTH851971:CTH853544 DDD851971:DDD853544 DMZ851971:DMZ853544 DWV851971:DWV853544 EGR851971:EGR853544 EQN851971:EQN853544 FAJ851971:FAJ853544 FKF851971:FKF853544 FUB851971:FUB853544 GDX851971:GDX853544 GNT851971:GNT853544 GXP851971:GXP853544 HHL851971:HHL853544 HRH851971:HRH853544 IBD851971:IBD853544 IKZ851971:IKZ853544 IUV851971:IUV853544 JER851971:JER853544 JON851971:JON853544 JYJ851971:JYJ853544 KIF851971:KIF853544 KSB851971:KSB853544 LBX851971:LBX853544 LLT851971:LLT853544 LVP851971:LVP853544 MFL851971:MFL853544 MPH851971:MPH853544 MZD851971:MZD853544 NIZ851971:NIZ853544 NSV851971:NSV853544 OCR851971:OCR853544 OMN851971:OMN853544 OWJ851971:OWJ853544 PGF851971:PGF853544 PQB851971:PQB853544 PZX851971:PZX853544 QJT851971:QJT853544 QTP851971:QTP853544 RDL851971:RDL853544 RNH851971:RNH853544 RXD851971:RXD853544 SGZ851971:SGZ853544 SQV851971:SQV853544 TAR851971:TAR853544 TKN851971:TKN853544 TUJ851971:TUJ853544 UEF851971:UEF853544 UOB851971:UOB853544 UXX851971:UXX853544 VHT851971:VHT853544 VRP851971:VRP853544 WBL851971:WBL853544 WLH851971:WLH853544 WVD851971:WVD853544 D917507:D919080 IR917507:IR919080 SN917507:SN919080 ACJ917507:ACJ919080 AMF917507:AMF919080 AWB917507:AWB919080 BFX917507:BFX919080 BPT917507:BPT919080 BZP917507:BZP919080 CJL917507:CJL919080 CTH917507:CTH919080 DDD917507:DDD919080 DMZ917507:DMZ919080 DWV917507:DWV919080 EGR917507:EGR919080 EQN917507:EQN919080 FAJ917507:FAJ919080 FKF917507:FKF919080 FUB917507:FUB919080 GDX917507:GDX919080 GNT917507:GNT919080 GXP917507:GXP919080 HHL917507:HHL919080 HRH917507:HRH919080 IBD917507:IBD919080 IKZ917507:IKZ919080 IUV917507:IUV919080 JER917507:JER919080 JON917507:JON919080 JYJ917507:JYJ919080 KIF917507:KIF919080 KSB917507:KSB919080 LBX917507:LBX919080 LLT917507:LLT919080 LVP917507:LVP919080 MFL917507:MFL919080 MPH917507:MPH919080 MZD917507:MZD919080 NIZ917507:NIZ919080 NSV917507:NSV919080 OCR917507:OCR919080 OMN917507:OMN919080 OWJ917507:OWJ919080 PGF917507:PGF919080 PQB917507:PQB919080 PZX917507:PZX919080 QJT917507:QJT919080 QTP917507:QTP919080 RDL917507:RDL919080 RNH917507:RNH919080 RXD917507:RXD919080 SGZ917507:SGZ919080 SQV917507:SQV919080 TAR917507:TAR919080 TKN917507:TKN919080 TUJ917507:TUJ919080 UEF917507:UEF919080 UOB917507:UOB919080 UXX917507:UXX919080 VHT917507:VHT919080 VRP917507:VRP919080 WBL917507:WBL919080 WLH917507:WLH919080 WVD917507:WVD919080 D983043:D984616 IR983043:IR984616 SN983043:SN984616 ACJ983043:ACJ984616 AMF983043:AMF984616 AWB983043:AWB984616 BFX983043:BFX984616 BPT983043:BPT984616 BZP983043:BZP984616 CJL983043:CJL984616 CTH983043:CTH984616 DDD983043:DDD984616 DMZ983043:DMZ984616 DWV983043:DWV984616 EGR983043:EGR984616 EQN983043:EQN984616 FAJ983043:FAJ984616 FKF983043:FKF984616 FUB983043:FUB984616 GDX983043:GDX984616 GNT983043:GNT984616 GXP983043:GXP984616 HHL983043:HHL984616 HRH983043:HRH984616 IBD983043:IBD984616 IKZ983043:IKZ984616 IUV983043:IUV984616 JER983043:JER984616 JON983043:JON984616 JYJ983043:JYJ984616 KIF983043:KIF984616 KSB983043:KSB984616 LBX983043:LBX984616 LLT983043:LLT984616 LVP983043:LVP984616 MFL983043:MFL984616 MPH983043:MPH984616 MZD983043:MZD984616 NIZ983043:NIZ984616 NSV983043:NSV984616 OCR983043:OCR984616 OMN983043:OMN984616 OWJ983043:OWJ984616 PGF983043:PGF984616 PQB983043:PQB984616 PZX983043:PZX984616 QJT983043:QJT984616 QTP983043:QTP984616 RDL983043:RDL984616 RNH983043:RNH984616 RXD983043:RXD984616 SGZ983043:SGZ984616 SQV983043:SQV984616 TAR983043:TAR984616 TKN983043:TKN984616 TUJ983043:TUJ984616 UEF983043:UEF984616 UOB983043:UOB984616 UXX983043:UXX984616 VHT983043:VHT984616 VRP983043:VRP984616 WBL983043:WBL984616 WLH983043:WLH984616 WVD983043:WVD984616 WVA5:WVA18 WVD19:WVD1576 WLE5:WLE18 WLH19:WLH1576 WBI5:WBI18 WBL19:WBL1576 VRM5:VRM18 VRP19:VRP1576 VHQ5:VHQ18 VHT19:VHT1576 UXU5:UXU18 UXX19:UXX1576 UNY5:UNY18 UOB19:UOB1576 UEC5:UEC18 UEF19:UEF1576 TUG5:TUG18 TUJ19:TUJ1576 TKK5:TKK18 TKN19:TKN1576 TAO5:TAO18 TAR19:TAR1576 SQS5:SQS18 SQV19:SQV1576 SGW5:SGW18 SGZ19:SGZ1576 RXA5:RXA18 RXD19:RXD1576 RNE5:RNE18 RNH19:RNH1576 RDI5:RDI18 RDL19:RDL1576 QTM5:QTM18 QTP19:QTP1576 QJQ5:QJQ18 QJT19:QJT1576 PZU5:PZU18 PZX19:PZX1576 PPY5:PPY18 PQB19:PQB1576 PGC5:PGC18 PGF19:PGF1576 OWG5:OWG18 OWJ19:OWJ1576 OMK5:OMK18 OMN19:OMN1576 OCO5:OCO18 OCR19:OCR1576 NSS5:NSS18 NSV19:NSV1576 NIW5:NIW18 NIZ19:NIZ1576 MZA5:MZA18 MZD19:MZD1576 MPE5:MPE18 MPH19:MPH1576 MFI5:MFI18 MFL19:MFL1576 LVM5:LVM18 LVP19:LVP1576 LLQ5:LLQ18 LLT19:LLT1576 LBU5:LBU18 LBX19:LBX1576 KRY5:KRY18 KSB19:KSB1576 KIC5:KIC18 KIF19:KIF1576 JYG5:JYG18 JYJ19:JYJ1576 JOK5:JOK18 JON19:JON1576 JEO5:JEO18 JER19:JER1576 IUS5:IUS18 IUV19:IUV1576 IKW5:IKW18 IKZ19:IKZ1576 IBA5:IBA18 IBD19:IBD1576 HRE5:HRE18 HRH19:HRH1576 HHI5:HHI18 HHL19:HHL1576 GXM5:GXM18 GXP19:GXP1576 GNQ5:GNQ18 GNT19:GNT1576 GDU5:GDU18 GDX19:GDX1576 FTY5:FTY18 FUB19:FUB1576 FKC5:FKC18 FKF19:FKF1576 FAG5:FAG18 FAJ19:FAJ1576 EQK5:EQK18 EQN19:EQN1576 EGO5:EGO18 EGR19:EGR1576 DWS5:DWS18 DWV19:DWV1576 DMW5:DMW18 DMZ19:DMZ1576 DDA5:DDA18 DDD19:DDD1576 CTE5:CTE18 CTH19:CTH1576 CJI5:CJI18 CJL19:CJL1576 BZM5:BZM18 BZP19:BZP1576 BPQ5:BPQ18 BPT19:BPT1576 BFU5:BFU18 BFX19:BFX1576 AVY5:AVY18 AWB19:AWB1576 AMC5:AMC18 AMF19:AMF1576 ACG5:ACG18 ACJ19:ACJ1576 SK5:SK18 SN19:SN1576 IO5:IO18" xr:uid="{271A78AA-4961-474F-AAAD-4CF467568ADB}">
      <formula1>Категории_расходов</formula1>
    </dataValidation>
    <dataValidation showInputMessage="1" showErrorMessage="1" errorTitle="22" promptTitle="33" sqref="WVB983043:WVB984616 B65539:B67112 IP65539:IP67112 SL65539:SL67112 ACH65539:ACH67112 AMD65539:AMD67112 AVZ65539:AVZ67112 BFV65539:BFV67112 BPR65539:BPR67112 BZN65539:BZN67112 CJJ65539:CJJ67112 CTF65539:CTF67112 DDB65539:DDB67112 DMX65539:DMX67112 DWT65539:DWT67112 EGP65539:EGP67112 EQL65539:EQL67112 FAH65539:FAH67112 FKD65539:FKD67112 FTZ65539:FTZ67112 GDV65539:GDV67112 GNR65539:GNR67112 GXN65539:GXN67112 HHJ65539:HHJ67112 HRF65539:HRF67112 IBB65539:IBB67112 IKX65539:IKX67112 IUT65539:IUT67112 JEP65539:JEP67112 JOL65539:JOL67112 JYH65539:JYH67112 KID65539:KID67112 KRZ65539:KRZ67112 LBV65539:LBV67112 LLR65539:LLR67112 LVN65539:LVN67112 MFJ65539:MFJ67112 MPF65539:MPF67112 MZB65539:MZB67112 NIX65539:NIX67112 NST65539:NST67112 OCP65539:OCP67112 OML65539:OML67112 OWH65539:OWH67112 PGD65539:PGD67112 PPZ65539:PPZ67112 PZV65539:PZV67112 QJR65539:QJR67112 QTN65539:QTN67112 RDJ65539:RDJ67112 RNF65539:RNF67112 RXB65539:RXB67112 SGX65539:SGX67112 SQT65539:SQT67112 TAP65539:TAP67112 TKL65539:TKL67112 TUH65539:TUH67112 UED65539:UED67112 UNZ65539:UNZ67112 UXV65539:UXV67112 VHR65539:VHR67112 VRN65539:VRN67112 WBJ65539:WBJ67112 WLF65539:WLF67112 WVB65539:WVB67112 B131075:B132648 IP131075:IP132648 SL131075:SL132648 ACH131075:ACH132648 AMD131075:AMD132648 AVZ131075:AVZ132648 BFV131075:BFV132648 BPR131075:BPR132648 BZN131075:BZN132648 CJJ131075:CJJ132648 CTF131075:CTF132648 DDB131075:DDB132648 DMX131075:DMX132648 DWT131075:DWT132648 EGP131075:EGP132648 EQL131075:EQL132648 FAH131075:FAH132648 FKD131075:FKD132648 FTZ131075:FTZ132648 GDV131075:GDV132648 GNR131075:GNR132648 GXN131075:GXN132648 HHJ131075:HHJ132648 HRF131075:HRF132648 IBB131075:IBB132648 IKX131075:IKX132648 IUT131075:IUT132648 JEP131075:JEP132648 JOL131075:JOL132648 JYH131075:JYH132648 KID131075:KID132648 KRZ131075:KRZ132648 LBV131075:LBV132648 LLR131075:LLR132648 LVN131075:LVN132648 MFJ131075:MFJ132648 MPF131075:MPF132648 MZB131075:MZB132648 NIX131075:NIX132648 NST131075:NST132648 OCP131075:OCP132648 OML131075:OML132648 OWH131075:OWH132648 PGD131075:PGD132648 PPZ131075:PPZ132648 PZV131075:PZV132648 QJR131075:QJR132648 QTN131075:QTN132648 RDJ131075:RDJ132648 RNF131075:RNF132648 RXB131075:RXB132648 SGX131075:SGX132648 SQT131075:SQT132648 TAP131075:TAP132648 TKL131075:TKL132648 TUH131075:TUH132648 UED131075:UED132648 UNZ131075:UNZ132648 UXV131075:UXV132648 VHR131075:VHR132648 VRN131075:VRN132648 WBJ131075:WBJ132648 WLF131075:WLF132648 WVB131075:WVB132648 B196611:B198184 IP196611:IP198184 SL196611:SL198184 ACH196611:ACH198184 AMD196611:AMD198184 AVZ196611:AVZ198184 BFV196611:BFV198184 BPR196611:BPR198184 BZN196611:BZN198184 CJJ196611:CJJ198184 CTF196611:CTF198184 DDB196611:DDB198184 DMX196611:DMX198184 DWT196611:DWT198184 EGP196611:EGP198184 EQL196611:EQL198184 FAH196611:FAH198184 FKD196611:FKD198184 FTZ196611:FTZ198184 GDV196611:GDV198184 GNR196611:GNR198184 GXN196611:GXN198184 HHJ196611:HHJ198184 HRF196611:HRF198184 IBB196611:IBB198184 IKX196611:IKX198184 IUT196611:IUT198184 JEP196611:JEP198184 JOL196611:JOL198184 JYH196611:JYH198184 KID196611:KID198184 KRZ196611:KRZ198184 LBV196611:LBV198184 LLR196611:LLR198184 LVN196611:LVN198184 MFJ196611:MFJ198184 MPF196611:MPF198184 MZB196611:MZB198184 NIX196611:NIX198184 NST196611:NST198184 OCP196611:OCP198184 OML196611:OML198184 OWH196611:OWH198184 PGD196611:PGD198184 PPZ196611:PPZ198184 PZV196611:PZV198184 QJR196611:QJR198184 QTN196611:QTN198184 RDJ196611:RDJ198184 RNF196611:RNF198184 RXB196611:RXB198184 SGX196611:SGX198184 SQT196611:SQT198184 TAP196611:TAP198184 TKL196611:TKL198184 TUH196611:TUH198184 UED196611:UED198184 UNZ196611:UNZ198184 UXV196611:UXV198184 VHR196611:VHR198184 VRN196611:VRN198184 WBJ196611:WBJ198184 WLF196611:WLF198184 WVB196611:WVB198184 B262147:B263720 IP262147:IP263720 SL262147:SL263720 ACH262147:ACH263720 AMD262147:AMD263720 AVZ262147:AVZ263720 BFV262147:BFV263720 BPR262147:BPR263720 BZN262147:BZN263720 CJJ262147:CJJ263720 CTF262147:CTF263720 DDB262147:DDB263720 DMX262147:DMX263720 DWT262147:DWT263720 EGP262147:EGP263720 EQL262147:EQL263720 FAH262147:FAH263720 FKD262147:FKD263720 FTZ262147:FTZ263720 GDV262147:GDV263720 GNR262147:GNR263720 GXN262147:GXN263720 HHJ262147:HHJ263720 HRF262147:HRF263720 IBB262147:IBB263720 IKX262147:IKX263720 IUT262147:IUT263720 JEP262147:JEP263720 JOL262147:JOL263720 JYH262147:JYH263720 KID262147:KID263720 KRZ262147:KRZ263720 LBV262147:LBV263720 LLR262147:LLR263720 LVN262147:LVN263720 MFJ262147:MFJ263720 MPF262147:MPF263720 MZB262147:MZB263720 NIX262147:NIX263720 NST262147:NST263720 OCP262147:OCP263720 OML262147:OML263720 OWH262147:OWH263720 PGD262147:PGD263720 PPZ262147:PPZ263720 PZV262147:PZV263720 QJR262147:QJR263720 QTN262147:QTN263720 RDJ262147:RDJ263720 RNF262147:RNF263720 RXB262147:RXB263720 SGX262147:SGX263720 SQT262147:SQT263720 TAP262147:TAP263720 TKL262147:TKL263720 TUH262147:TUH263720 UED262147:UED263720 UNZ262147:UNZ263720 UXV262147:UXV263720 VHR262147:VHR263720 VRN262147:VRN263720 WBJ262147:WBJ263720 WLF262147:WLF263720 WVB262147:WVB263720 B327683:B329256 IP327683:IP329256 SL327683:SL329256 ACH327683:ACH329256 AMD327683:AMD329256 AVZ327683:AVZ329256 BFV327683:BFV329256 BPR327683:BPR329256 BZN327683:BZN329256 CJJ327683:CJJ329256 CTF327683:CTF329256 DDB327683:DDB329256 DMX327683:DMX329256 DWT327683:DWT329256 EGP327683:EGP329256 EQL327683:EQL329256 FAH327683:FAH329256 FKD327683:FKD329256 FTZ327683:FTZ329256 GDV327683:GDV329256 GNR327683:GNR329256 GXN327683:GXN329256 HHJ327683:HHJ329256 HRF327683:HRF329256 IBB327683:IBB329256 IKX327683:IKX329256 IUT327683:IUT329256 JEP327683:JEP329256 JOL327683:JOL329256 JYH327683:JYH329256 KID327683:KID329256 KRZ327683:KRZ329256 LBV327683:LBV329256 LLR327683:LLR329256 LVN327683:LVN329256 MFJ327683:MFJ329256 MPF327683:MPF329256 MZB327683:MZB329256 NIX327683:NIX329256 NST327683:NST329256 OCP327683:OCP329256 OML327683:OML329256 OWH327683:OWH329256 PGD327683:PGD329256 PPZ327683:PPZ329256 PZV327683:PZV329256 QJR327683:QJR329256 QTN327683:QTN329256 RDJ327683:RDJ329256 RNF327683:RNF329256 RXB327683:RXB329256 SGX327683:SGX329256 SQT327683:SQT329256 TAP327683:TAP329256 TKL327683:TKL329256 TUH327683:TUH329256 UED327683:UED329256 UNZ327683:UNZ329256 UXV327683:UXV329256 VHR327683:VHR329256 VRN327683:VRN329256 WBJ327683:WBJ329256 WLF327683:WLF329256 WVB327683:WVB329256 B393219:B394792 IP393219:IP394792 SL393219:SL394792 ACH393219:ACH394792 AMD393219:AMD394792 AVZ393219:AVZ394792 BFV393219:BFV394792 BPR393219:BPR394792 BZN393219:BZN394792 CJJ393219:CJJ394792 CTF393219:CTF394792 DDB393219:DDB394792 DMX393219:DMX394792 DWT393219:DWT394792 EGP393219:EGP394792 EQL393219:EQL394792 FAH393219:FAH394792 FKD393219:FKD394792 FTZ393219:FTZ394792 GDV393219:GDV394792 GNR393219:GNR394792 GXN393219:GXN394792 HHJ393219:HHJ394792 HRF393219:HRF394792 IBB393219:IBB394792 IKX393219:IKX394792 IUT393219:IUT394792 JEP393219:JEP394792 JOL393219:JOL394792 JYH393219:JYH394792 KID393219:KID394792 KRZ393219:KRZ394792 LBV393219:LBV394792 LLR393219:LLR394792 LVN393219:LVN394792 MFJ393219:MFJ394792 MPF393219:MPF394792 MZB393219:MZB394792 NIX393219:NIX394792 NST393219:NST394792 OCP393219:OCP394792 OML393219:OML394792 OWH393219:OWH394792 PGD393219:PGD394792 PPZ393219:PPZ394792 PZV393219:PZV394792 QJR393219:QJR394792 QTN393219:QTN394792 RDJ393219:RDJ394792 RNF393219:RNF394792 RXB393219:RXB394792 SGX393219:SGX394792 SQT393219:SQT394792 TAP393219:TAP394792 TKL393219:TKL394792 TUH393219:TUH394792 UED393219:UED394792 UNZ393219:UNZ394792 UXV393219:UXV394792 VHR393219:VHR394792 VRN393219:VRN394792 WBJ393219:WBJ394792 WLF393219:WLF394792 WVB393219:WVB394792 B458755:B460328 IP458755:IP460328 SL458755:SL460328 ACH458755:ACH460328 AMD458755:AMD460328 AVZ458755:AVZ460328 BFV458755:BFV460328 BPR458755:BPR460328 BZN458755:BZN460328 CJJ458755:CJJ460328 CTF458755:CTF460328 DDB458755:DDB460328 DMX458755:DMX460328 DWT458755:DWT460328 EGP458755:EGP460328 EQL458755:EQL460328 FAH458755:FAH460328 FKD458755:FKD460328 FTZ458755:FTZ460328 GDV458755:GDV460328 GNR458755:GNR460328 GXN458755:GXN460328 HHJ458755:HHJ460328 HRF458755:HRF460328 IBB458755:IBB460328 IKX458755:IKX460328 IUT458755:IUT460328 JEP458755:JEP460328 JOL458755:JOL460328 JYH458755:JYH460328 KID458755:KID460328 KRZ458755:KRZ460328 LBV458755:LBV460328 LLR458755:LLR460328 LVN458755:LVN460328 MFJ458755:MFJ460328 MPF458755:MPF460328 MZB458755:MZB460328 NIX458755:NIX460328 NST458755:NST460328 OCP458755:OCP460328 OML458755:OML460328 OWH458755:OWH460328 PGD458755:PGD460328 PPZ458755:PPZ460328 PZV458755:PZV460328 QJR458755:QJR460328 QTN458755:QTN460328 RDJ458755:RDJ460328 RNF458755:RNF460328 RXB458755:RXB460328 SGX458755:SGX460328 SQT458755:SQT460328 TAP458755:TAP460328 TKL458755:TKL460328 TUH458755:TUH460328 UED458755:UED460328 UNZ458755:UNZ460328 UXV458755:UXV460328 VHR458755:VHR460328 VRN458755:VRN460328 WBJ458755:WBJ460328 WLF458755:WLF460328 WVB458755:WVB460328 B524291:B525864 IP524291:IP525864 SL524291:SL525864 ACH524291:ACH525864 AMD524291:AMD525864 AVZ524291:AVZ525864 BFV524291:BFV525864 BPR524291:BPR525864 BZN524291:BZN525864 CJJ524291:CJJ525864 CTF524291:CTF525864 DDB524291:DDB525864 DMX524291:DMX525864 DWT524291:DWT525864 EGP524291:EGP525864 EQL524291:EQL525864 FAH524291:FAH525864 FKD524291:FKD525864 FTZ524291:FTZ525864 GDV524291:GDV525864 GNR524291:GNR525864 GXN524291:GXN525864 HHJ524291:HHJ525864 HRF524291:HRF525864 IBB524291:IBB525864 IKX524291:IKX525864 IUT524291:IUT525864 JEP524291:JEP525864 JOL524291:JOL525864 JYH524291:JYH525864 KID524291:KID525864 KRZ524291:KRZ525864 LBV524291:LBV525864 LLR524291:LLR525864 LVN524291:LVN525864 MFJ524291:MFJ525864 MPF524291:MPF525864 MZB524291:MZB525864 NIX524291:NIX525864 NST524291:NST525864 OCP524291:OCP525864 OML524291:OML525864 OWH524291:OWH525864 PGD524291:PGD525864 PPZ524291:PPZ525864 PZV524291:PZV525864 QJR524291:QJR525864 QTN524291:QTN525864 RDJ524291:RDJ525864 RNF524291:RNF525864 RXB524291:RXB525864 SGX524291:SGX525864 SQT524291:SQT525864 TAP524291:TAP525864 TKL524291:TKL525864 TUH524291:TUH525864 UED524291:UED525864 UNZ524291:UNZ525864 UXV524291:UXV525864 VHR524291:VHR525864 VRN524291:VRN525864 WBJ524291:WBJ525864 WLF524291:WLF525864 WVB524291:WVB525864 B589827:B591400 IP589827:IP591400 SL589827:SL591400 ACH589827:ACH591400 AMD589827:AMD591400 AVZ589827:AVZ591400 BFV589827:BFV591400 BPR589827:BPR591400 BZN589827:BZN591400 CJJ589827:CJJ591400 CTF589827:CTF591400 DDB589827:DDB591400 DMX589827:DMX591400 DWT589827:DWT591400 EGP589827:EGP591400 EQL589827:EQL591400 FAH589827:FAH591400 FKD589827:FKD591400 FTZ589827:FTZ591400 GDV589827:GDV591400 GNR589827:GNR591400 GXN589827:GXN591400 HHJ589827:HHJ591400 HRF589827:HRF591400 IBB589827:IBB591400 IKX589827:IKX591400 IUT589827:IUT591400 JEP589827:JEP591400 JOL589827:JOL591400 JYH589827:JYH591400 KID589827:KID591400 KRZ589827:KRZ591400 LBV589827:LBV591400 LLR589827:LLR591400 LVN589827:LVN591400 MFJ589827:MFJ591400 MPF589827:MPF591400 MZB589827:MZB591400 NIX589827:NIX591400 NST589827:NST591400 OCP589827:OCP591400 OML589827:OML591400 OWH589827:OWH591400 PGD589827:PGD591400 PPZ589827:PPZ591400 PZV589827:PZV591400 QJR589827:QJR591400 QTN589827:QTN591400 RDJ589827:RDJ591400 RNF589827:RNF591400 RXB589827:RXB591400 SGX589827:SGX591400 SQT589827:SQT591400 TAP589827:TAP591400 TKL589827:TKL591400 TUH589827:TUH591400 UED589827:UED591400 UNZ589827:UNZ591400 UXV589827:UXV591400 VHR589827:VHR591400 VRN589827:VRN591400 WBJ589827:WBJ591400 WLF589827:WLF591400 WVB589827:WVB591400 B655363:B656936 IP655363:IP656936 SL655363:SL656936 ACH655363:ACH656936 AMD655363:AMD656936 AVZ655363:AVZ656936 BFV655363:BFV656936 BPR655363:BPR656936 BZN655363:BZN656936 CJJ655363:CJJ656936 CTF655363:CTF656936 DDB655363:DDB656936 DMX655363:DMX656936 DWT655363:DWT656936 EGP655363:EGP656936 EQL655363:EQL656936 FAH655363:FAH656936 FKD655363:FKD656936 FTZ655363:FTZ656936 GDV655363:GDV656936 GNR655363:GNR656936 GXN655363:GXN656936 HHJ655363:HHJ656936 HRF655363:HRF656936 IBB655363:IBB656936 IKX655363:IKX656936 IUT655363:IUT656936 JEP655363:JEP656936 JOL655363:JOL656936 JYH655363:JYH656936 KID655363:KID656936 KRZ655363:KRZ656936 LBV655363:LBV656936 LLR655363:LLR656936 LVN655363:LVN656936 MFJ655363:MFJ656936 MPF655363:MPF656936 MZB655363:MZB656936 NIX655363:NIX656936 NST655363:NST656936 OCP655363:OCP656936 OML655363:OML656936 OWH655363:OWH656936 PGD655363:PGD656936 PPZ655363:PPZ656936 PZV655363:PZV656936 QJR655363:QJR656936 QTN655363:QTN656936 RDJ655363:RDJ656936 RNF655363:RNF656936 RXB655363:RXB656936 SGX655363:SGX656936 SQT655363:SQT656936 TAP655363:TAP656936 TKL655363:TKL656936 TUH655363:TUH656936 UED655363:UED656936 UNZ655363:UNZ656936 UXV655363:UXV656936 VHR655363:VHR656936 VRN655363:VRN656936 WBJ655363:WBJ656936 WLF655363:WLF656936 WVB655363:WVB656936 B720899:B722472 IP720899:IP722472 SL720899:SL722472 ACH720899:ACH722472 AMD720899:AMD722472 AVZ720899:AVZ722472 BFV720899:BFV722472 BPR720899:BPR722472 BZN720899:BZN722472 CJJ720899:CJJ722472 CTF720899:CTF722472 DDB720899:DDB722472 DMX720899:DMX722472 DWT720899:DWT722472 EGP720899:EGP722472 EQL720899:EQL722472 FAH720899:FAH722472 FKD720899:FKD722472 FTZ720899:FTZ722472 GDV720899:GDV722472 GNR720899:GNR722472 GXN720899:GXN722472 HHJ720899:HHJ722472 HRF720899:HRF722472 IBB720899:IBB722472 IKX720899:IKX722472 IUT720899:IUT722472 JEP720899:JEP722472 JOL720899:JOL722472 JYH720899:JYH722472 KID720899:KID722472 KRZ720899:KRZ722472 LBV720899:LBV722472 LLR720899:LLR722472 LVN720899:LVN722472 MFJ720899:MFJ722472 MPF720899:MPF722472 MZB720899:MZB722472 NIX720899:NIX722472 NST720899:NST722472 OCP720899:OCP722472 OML720899:OML722472 OWH720899:OWH722472 PGD720899:PGD722472 PPZ720899:PPZ722472 PZV720899:PZV722472 QJR720899:QJR722472 QTN720899:QTN722472 RDJ720899:RDJ722472 RNF720899:RNF722472 RXB720899:RXB722472 SGX720899:SGX722472 SQT720899:SQT722472 TAP720899:TAP722472 TKL720899:TKL722472 TUH720899:TUH722472 UED720899:UED722472 UNZ720899:UNZ722472 UXV720899:UXV722472 VHR720899:VHR722472 VRN720899:VRN722472 WBJ720899:WBJ722472 WLF720899:WLF722472 WVB720899:WVB722472 B786435:B788008 IP786435:IP788008 SL786435:SL788008 ACH786435:ACH788008 AMD786435:AMD788008 AVZ786435:AVZ788008 BFV786435:BFV788008 BPR786435:BPR788008 BZN786435:BZN788008 CJJ786435:CJJ788008 CTF786435:CTF788008 DDB786435:DDB788008 DMX786435:DMX788008 DWT786435:DWT788008 EGP786435:EGP788008 EQL786435:EQL788008 FAH786435:FAH788008 FKD786435:FKD788008 FTZ786435:FTZ788008 GDV786435:GDV788008 GNR786435:GNR788008 GXN786435:GXN788008 HHJ786435:HHJ788008 HRF786435:HRF788008 IBB786435:IBB788008 IKX786435:IKX788008 IUT786435:IUT788008 JEP786435:JEP788008 JOL786435:JOL788008 JYH786435:JYH788008 KID786435:KID788008 KRZ786435:KRZ788008 LBV786435:LBV788008 LLR786435:LLR788008 LVN786435:LVN788008 MFJ786435:MFJ788008 MPF786435:MPF788008 MZB786435:MZB788008 NIX786435:NIX788008 NST786435:NST788008 OCP786435:OCP788008 OML786435:OML788008 OWH786435:OWH788008 PGD786435:PGD788008 PPZ786435:PPZ788008 PZV786435:PZV788008 QJR786435:QJR788008 QTN786435:QTN788008 RDJ786435:RDJ788008 RNF786435:RNF788008 RXB786435:RXB788008 SGX786435:SGX788008 SQT786435:SQT788008 TAP786435:TAP788008 TKL786435:TKL788008 TUH786435:TUH788008 UED786435:UED788008 UNZ786435:UNZ788008 UXV786435:UXV788008 VHR786435:VHR788008 VRN786435:VRN788008 WBJ786435:WBJ788008 WLF786435:WLF788008 WVB786435:WVB788008 B851971:B853544 IP851971:IP853544 SL851971:SL853544 ACH851971:ACH853544 AMD851971:AMD853544 AVZ851971:AVZ853544 BFV851971:BFV853544 BPR851971:BPR853544 BZN851971:BZN853544 CJJ851971:CJJ853544 CTF851971:CTF853544 DDB851971:DDB853544 DMX851971:DMX853544 DWT851971:DWT853544 EGP851971:EGP853544 EQL851971:EQL853544 FAH851971:FAH853544 FKD851971:FKD853544 FTZ851971:FTZ853544 GDV851971:GDV853544 GNR851971:GNR853544 GXN851971:GXN853544 HHJ851971:HHJ853544 HRF851971:HRF853544 IBB851971:IBB853544 IKX851971:IKX853544 IUT851971:IUT853544 JEP851971:JEP853544 JOL851971:JOL853544 JYH851971:JYH853544 KID851971:KID853544 KRZ851971:KRZ853544 LBV851971:LBV853544 LLR851971:LLR853544 LVN851971:LVN853544 MFJ851971:MFJ853544 MPF851971:MPF853544 MZB851971:MZB853544 NIX851971:NIX853544 NST851971:NST853544 OCP851971:OCP853544 OML851971:OML853544 OWH851971:OWH853544 PGD851971:PGD853544 PPZ851971:PPZ853544 PZV851971:PZV853544 QJR851971:QJR853544 QTN851971:QTN853544 RDJ851971:RDJ853544 RNF851971:RNF853544 RXB851971:RXB853544 SGX851971:SGX853544 SQT851971:SQT853544 TAP851971:TAP853544 TKL851971:TKL853544 TUH851971:TUH853544 UED851971:UED853544 UNZ851971:UNZ853544 UXV851971:UXV853544 VHR851971:VHR853544 VRN851971:VRN853544 WBJ851971:WBJ853544 WLF851971:WLF853544 WVB851971:WVB853544 B917507:B919080 IP917507:IP919080 SL917507:SL919080 ACH917507:ACH919080 AMD917507:AMD919080 AVZ917507:AVZ919080 BFV917507:BFV919080 BPR917507:BPR919080 BZN917507:BZN919080 CJJ917507:CJJ919080 CTF917507:CTF919080 DDB917507:DDB919080 DMX917507:DMX919080 DWT917507:DWT919080 EGP917507:EGP919080 EQL917507:EQL919080 FAH917507:FAH919080 FKD917507:FKD919080 FTZ917507:FTZ919080 GDV917507:GDV919080 GNR917507:GNR919080 GXN917507:GXN919080 HHJ917507:HHJ919080 HRF917507:HRF919080 IBB917507:IBB919080 IKX917507:IKX919080 IUT917507:IUT919080 JEP917507:JEP919080 JOL917507:JOL919080 JYH917507:JYH919080 KID917507:KID919080 KRZ917507:KRZ919080 LBV917507:LBV919080 LLR917507:LLR919080 LVN917507:LVN919080 MFJ917507:MFJ919080 MPF917507:MPF919080 MZB917507:MZB919080 NIX917507:NIX919080 NST917507:NST919080 OCP917507:OCP919080 OML917507:OML919080 OWH917507:OWH919080 PGD917507:PGD919080 PPZ917507:PPZ919080 PZV917507:PZV919080 QJR917507:QJR919080 QTN917507:QTN919080 RDJ917507:RDJ919080 RNF917507:RNF919080 RXB917507:RXB919080 SGX917507:SGX919080 SQT917507:SQT919080 TAP917507:TAP919080 TKL917507:TKL919080 TUH917507:TUH919080 UED917507:UED919080 UNZ917507:UNZ919080 UXV917507:UXV919080 VHR917507:VHR919080 VRN917507:VRN919080 WBJ917507:WBJ919080 WLF917507:WLF919080 WVB917507:WVB919080 B983043:B984616 IP983043:IP984616 SL983043:SL984616 ACH983043:ACH984616 AMD983043:AMD984616 AVZ983043:AVZ984616 BFV983043:BFV984616 BPR983043:BPR984616 BZN983043:BZN984616 CJJ983043:CJJ984616 CTF983043:CTF984616 DDB983043:DDB984616 DMX983043:DMX984616 DWT983043:DWT984616 EGP983043:EGP984616 EQL983043:EQL984616 FAH983043:FAH984616 FKD983043:FKD984616 FTZ983043:FTZ984616 GDV983043:GDV984616 GNR983043:GNR984616 GXN983043:GXN984616 HHJ983043:HHJ984616 HRF983043:HRF984616 IBB983043:IBB984616 IKX983043:IKX984616 IUT983043:IUT984616 JEP983043:JEP984616 JOL983043:JOL984616 JYH983043:JYH984616 KID983043:KID984616 KRZ983043:KRZ984616 LBV983043:LBV984616 LLR983043:LLR984616 LVN983043:LVN984616 MFJ983043:MFJ984616 MPF983043:MPF984616 MZB983043:MZB984616 NIX983043:NIX984616 NST983043:NST984616 OCP983043:OCP984616 OML983043:OML984616 OWH983043:OWH984616 PGD983043:PGD984616 PPZ983043:PPZ984616 PZV983043:PZV984616 QJR983043:QJR984616 QTN983043:QTN984616 RDJ983043:RDJ984616 RNF983043:RNF984616 RXB983043:RXB984616 SGX983043:SGX984616 SQT983043:SQT984616 TAP983043:TAP984616 TKL983043:TKL984616 TUH983043:TUH984616 UED983043:UED984616 UNZ983043:UNZ984616 UXV983043:UXV984616 VHR983043:VHR984616 VRN983043:VRN984616 WBJ983043:WBJ984616 WLF983043:WLF984616 B5:B1576 WUY5:WUY18 WVB19:WVB1576 WLC5:WLC18 WLF19:WLF1576 WBG5:WBG18 WBJ19:WBJ1576 VRK5:VRK18 VRN19:VRN1576 VHO5:VHO18 VHR19:VHR1576 UXS5:UXS18 UXV19:UXV1576 UNW5:UNW18 UNZ19:UNZ1576 UEA5:UEA18 UED19:UED1576 TUE5:TUE18 TUH19:TUH1576 TKI5:TKI18 TKL19:TKL1576 TAM5:TAM18 TAP19:TAP1576 SQQ5:SQQ18 SQT19:SQT1576 SGU5:SGU18 SGX19:SGX1576 RWY5:RWY18 RXB19:RXB1576 RNC5:RNC18 RNF19:RNF1576 RDG5:RDG18 RDJ19:RDJ1576 QTK5:QTK18 QTN19:QTN1576 QJO5:QJO18 QJR19:QJR1576 PZS5:PZS18 PZV19:PZV1576 PPW5:PPW18 PPZ19:PPZ1576 PGA5:PGA18 PGD19:PGD1576 OWE5:OWE18 OWH19:OWH1576 OMI5:OMI18 OML19:OML1576 OCM5:OCM18 OCP19:OCP1576 NSQ5:NSQ18 NST19:NST1576 NIU5:NIU18 NIX19:NIX1576 MYY5:MYY18 MZB19:MZB1576 MPC5:MPC18 MPF19:MPF1576 MFG5:MFG18 MFJ19:MFJ1576 LVK5:LVK18 LVN19:LVN1576 LLO5:LLO18 LLR19:LLR1576 LBS5:LBS18 LBV19:LBV1576 KRW5:KRW18 KRZ19:KRZ1576 KIA5:KIA18 KID19:KID1576 JYE5:JYE18 JYH19:JYH1576 JOI5:JOI18 JOL19:JOL1576 JEM5:JEM18 JEP19:JEP1576 IUQ5:IUQ18 IUT19:IUT1576 IKU5:IKU18 IKX19:IKX1576 IAY5:IAY18 IBB19:IBB1576 HRC5:HRC18 HRF19:HRF1576 HHG5:HHG18 HHJ19:HHJ1576 GXK5:GXK18 GXN19:GXN1576 GNO5:GNO18 GNR19:GNR1576 GDS5:GDS18 GDV19:GDV1576 FTW5:FTW18 FTZ19:FTZ1576 FKA5:FKA18 FKD19:FKD1576 FAE5:FAE18 FAH19:FAH1576 EQI5:EQI18 EQL19:EQL1576 EGM5:EGM18 EGP19:EGP1576 DWQ5:DWQ18 DWT19:DWT1576 DMU5:DMU18 DMX19:DMX1576 DCY5:DCY18 DDB19:DDB1576 CTC5:CTC18 CTF19:CTF1576 CJG5:CJG18 CJJ19:CJJ1576 BZK5:BZK18 BZN19:BZN1576 BPO5:BPO18 BPR19:BPR1576 BFS5:BFS18 BFV19:BFV1576 AVW5:AVW18 AVZ19:AVZ1576 AMA5:AMA18 AMD19:AMD1576 ACE5:ACE18 ACH19:ACH1576 SI5:SI18 SL19:SL1576 IM5:IM18 IP19:IP1576" xr:uid="{C430C6A7-2FCD-45A1-9AB8-A035D84814C2}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&amp;C&amp;Z&amp;F</oddHeader>
    <oddFooter xml:space="preserve">&amp;L&amp;D&amp;R&amp;P   &amp;"-,полужирный"/&amp;N&amp;"-,обычный" 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41E2-7516-4CD4-BF74-9F2EDA315C82}">
  <sheetPr codeName="Лист37">
    <tabColor rgb="FF92D050"/>
    <pageSetUpPr fitToPage="1"/>
  </sheetPr>
  <dimension ref="A1:N23"/>
  <sheetViews>
    <sheetView topLeftCell="A4" workbookViewId="0">
      <selection activeCell="C21" sqref="C21"/>
    </sheetView>
  </sheetViews>
  <sheetFormatPr defaultRowHeight="15"/>
  <cols>
    <col min="1" max="1" width="24" bestFit="1" customWidth="1"/>
    <col min="2" max="2" width="11.5703125" bestFit="1" customWidth="1"/>
    <col min="3" max="3" width="11.28515625" bestFit="1" customWidth="1"/>
    <col min="4" max="4" width="10.85546875" customWidth="1"/>
    <col min="5" max="5" width="15.140625" bestFit="1" customWidth="1"/>
    <col min="6" max="6" width="14.28515625" bestFit="1" customWidth="1"/>
    <col min="7" max="7" width="11.7109375" bestFit="1" customWidth="1"/>
    <col min="8" max="8" width="10.7109375" bestFit="1" customWidth="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715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721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45">
      <c r="A4" s="82" t="s">
        <v>288</v>
      </c>
      <c r="B4" s="82" t="s">
        <v>283</v>
      </c>
      <c r="C4" s="82" t="s">
        <v>290</v>
      </c>
      <c r="D4" s="82" t="s">
        <v>358</v>
      </c>
      <c r="E4" s="82" t="s">
        <v>359</v>
      </c>
      <c r="F4" s="82" t="s">
        <v>360</v>
      </c>
      <c r="G4" s="82" t="s">
        <v>361</v>
      </c>
      <c r="H4" s="83" t="s">
        <v>362</v>
      </c>
    </row>
    <row r="5" spans="1:14">
      <c r="A5" s="84" t="s">
        <v>363</v>
      </c>
      <c r="B5" s="84">
        <v>1</v>
      </c>
      <c r="C5" s="84" t="s">
        <v>292</v>
      </c>
      <c r="D5" s="85">
        <v>1200</v>
      </c>
      <c r="E5" s="85">
        <v>15</v>
      </c>
      <c r="F5" s="86">
        <v>7.0000000000000007E-2</v>
      </c>
      <c r="G5" s="86">
        <v>0.15</v>
      </c>
      <c r="H5" s="87">
        <v>1479</v>
      </c>
    </row>
    <row r="6" spans="1:14">
      <c r="A6" s="88" t="s">
        <v>364</v>
      </c>
      <c r="B6" s="88">
        <v>8</v>
      </c>
      <c r="C6" s="88" t="s">
        <v>292</v>
      </c>
      <c r="D6" s="89">
        <v>100</v>
      </c>
      <c r="E6" s="89">
        <v>8</v>
      </c>
      <c r="F6" s="90">
        <v>7.0000000000000007E-2</v>
      </c>
      <c r="G6" s="90">
        <v>0.25</v>
      </c>
      <c r="H6" s="91">
        <v>1120</v>
      </c>
    </row>
    <row r="7" spans="1:14">
      <c r="A7" s="84" t="s">
        <v>365</v>
      </c>
      <c r="B7" s="84">
        <v>4</v>
      </c>
      <c r="C7" s="84" t="s">
        <v>292</v>
      </c>
      <c r="D7" s="85">
        <v>100</v>
      </c>
      <c r="E7" s="85">
        <v>10</v>
      </c>
      <c r="F7" s="86">
        <v>7.0000000000000007E-2</v>
      </c>
      <c r="G7" s="86">
        <v>0.25</v>
      </c>
      <c r="H7" s="87">
        <v>568</v>
      </c>
    </row>
    <row r="8" spans="1:14">
      <c r="A8" s="88" t="s">
        <v>294</v>
      </c>
      <c r="B8" s="88">
        <v>12</v>
      </c>
      <c r="C8" s="88" t="s">
        <v>292</v>
      </c>
      <c r="D8" s="89">
        <v>30</v>
      </c>
      <c r="E8" s="89">
        <v>4</v>
      </c>
      <c r="F8" s="90">
        <v>7.0000000000000007E-2</v>
      </c>
      <c r="G8" s="90">
        <v>0.25</v>
      </c>
      <c r="H8" s="91">
        <v>523.20000000000005</v>
      </c>
    </row>
    <row r="9" spans="1:14">
      <c r="A9" s="84" t="s">
        <v>295</v>
      </c>
      <c r="B9" s="84">
        <v>100</v>
      </c>
      <c r="C9" s="84" t="s">
        <v>366</v>
      </c>
      <c r="D9" s="85">
        <v>1</v>
      </c>
      <c r="E9" s="85">
        <v>0.2</v>
      </c>
      <c r="F9" s="86">
        <v>7.0000000000000007E-2</v>
      </c>
      <c r="G9" s="86">
        <v>0.1</v>
      </c>
      <c r="H9" s="87">
        <v>137</v>
      </c>
    </row>
    <row r="10" spans="1:14">
      <c r="A10" s="88" t="s">
        <v>367</v>
      </c>
      <c r="B10" s="88">
        <v>1</v>
      </c>
      <c r="C10" s="88" t="s">
        <v>292</v>
      </c>
      <c r="D10" s="89">
        <v>640</v>
      </c>
      <c r="E10" s="89">
        <v>10</v>
      </c>
      <c r="F10" s="90">
        <v>7.0000000000000007E-2</v>
      </c>
      <c r="G10" s="90">
        <v>0.35</v>
      </c>
      <c r="H10" s="91">
        <v>918.8</v>
      </c>
    </row>
    <row r="11" spans="1:14">
      <c r="A11" s="92" t="s">
        <v>368</v>
      </c>
      <c r="B11" s="92"/>
      <c r="C11" s="92"/>
      <c r="D11" s="93"/>
      <c r="E11" s="92"/>
      <c r="F11" s="92"/>
      <c r="G11" s="92"/>
      <c r="H11" s="94">
        <v>4746</v>
      </c>
    </row>
    <row r="23" spans="4:4">
      <c r="D23">
        <v>230.4</v>
      </c>
    </row>
  </sheetData>
  <mergeCells count="3">
    <mergeCell ref="A1:N1"/>
    <mergeCell ref="A2:N2"/>
    <mergeCell ref="A3:N3"/>
  </mergeCells>
  <dataValidations count="1">
    <dataValidation type="list" allowBlank="1" showInputMessage="1" showErrorMessage="1" sqref="C5:C10" xr:uid="{7B529B2C-1213-4E08-9B50-C235E2B42729}">
      <formula1>"шт.,м."</formula1>
    </dataValidation>
  </dataValidations>
  <printOptions horizontalCentered="1" verticalCentered="1"/>
  <pageMargins left="0.78740157480314965" right="0.78740157480314965" top="0.78740157480314965" bottom="0.39370078740157483" header="0.31496062992125984" footer="0.31496062992125984"/>
  <pageSetup paperSize="9" scale="78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9C23-CB04-4D79-A3A2-4FE9CF3A22F7}">
  <sheetPr codeName="Лист38">
    <pageSetUpPr fitToPage="1"/>
  </sheetPr>
  <dimension ref="A1:L23"/>
  <sheetViews>
    <sheetView workbookViewId="0">
      <selection activeCell="C21" sqref="C21"/>
    </sheetView>
  </sheetViews>
  <sheetFormatPr defaultRowHeight="15"/>
  <cols>
    <col min="1" max="1" width="47.5703125" bestFit="1" customWidth="1"/>
    <col min="2" max="2" width="29.85546875" bestFit="1" customWidth="1"/>
    <col min="3" max="3" width="12" customWidth="1"/>
    <col min="4" max="5" width="10.7109375" bestFit="1" customWidth="1"/>
    <col min="6" max="6" width="11.5703125" bestFit="1" customWidth="1"/>
    <col min="7" max="7" width="8.7109375" bestFit="1" customWidth="1"/>
    <col min="8" max="8" width="10.42578125" bestFit="1" customWidth="1"/>
    <col min="9" max="9" width="10.140625" bestFit="1" customWidth="1"/>
    <col min="10" max="10" width="13.42578125" bestFit="1" customWidth="1"/>
    <col min="11" max="11" width="10.140625" bestFit="1" customWidth="1"/>
    <col min="12" max="12" width="13.42578125" bestFit="1" customWidth="1"/>
  </cols>
  <sheetData>
    <row r="1" spans="1:12" ht="30">
      <c r="A1" s="95" t="s">
        <v>302</v>
      </c>
      <c r="B1" s="95" t="s">
        <v>317</v>
      </c>
      <c r="C1" s="95" t="s">
        <v>369</v>
      </c>
      <c r="D1" s="95" t="s">
        <v>370</v>
      </c>
      <c r="E1" s="95" t="s">
        <v>362</v>
      </c>
      <c r="F1" s="95" t="s">
        <v>371</v>
      </c>
      <c r="G1" s="95" t="s">
        <v>372</v>
      </c>
      <c r="H1" s="95" t="s">
        <v>373</v>
      </c>
      <c r="I1" s="95" t="s">
        <v>374</v>
      </c>
      <c r="J1" s="95" t="s">
        <v>375</v>
      </c>
      <c r="K1" s="95" t="s">
        <v>376</v>
      </c>
      <c r="L1" s="96" t="s">
        <v>377</v>
      </c>
    </row>
    <row r="2" spans="1:12">
      <c r="A2" s="97" t="s">
        <v>378</v>
      </c>
      <c r="B2" s="97" t="s">
        <v>277</v>
      </c>
      <c r="C2" s="98">
        <v>4</v>
      </c>
      <c r="D2" s="99">
        <v>80</v>
      </c>
      <c r="E2" s="99">
        <v>320</v>
      </c>
      <c r="F2" s="100">
        <v>0.1</v>
      </c>
      <c r="G2" s="100">
        <v>0.25</v>
      </c>
      <c r="H2" s="99">
        <v>432</v>
      </c>
      <c r="I2" s="101">
        <v>41904</v>
      </c>
      <c r="J2" s="102" t="s">
        <v>379</v>
      </c>
      <c r="K2" s="101">
        <v>41904</v>
      </c>
      <c r="L2" s="103" t="s">
        <v>379</v>
      </c>
    </row>
    <row r="3" spans="1:12">
      <c r="A3" s="88" t="s">
        <v>380</v>
      </c>
      <c r="B3" s="88" t="s">
        <v>272</v>
      </c>
      <c r="C3" s="104">
        <v>2</v>
      </c>
      <c r="D3" s="89">
        <v>100</v>
      </c>
      <c r="E3" s="89">
        <v>200</v>
      </c>
      <c r="F3" s="105">
        <v>0.1</v>
      </c>
      <c r="G3" s="105">
        <v>0.25</v>
      </c>
      <c r="H3" s="89">
        <v>270</v>
      </c>
      <c r="I3" s="106">
        <v>41904</v>
      </c>
      <c r="J3" s="107" t="s">
        <v>379</v>
      </c>
      <c r="K3" s="106">
        <v>41904</v>
      </c>
      <c r="L3" s="108" t="s">
        <v>379</v>
      </c>
    </row>
    <row r="4" spans="1:12">
      <c r="A4" s="97" t="s">
        <v>381</v>
      </c>
      <c r="B4" s="97" t="s">
        <v>276</v>
      </c>
      <c r="C4" s="98">
        <v>8</v>
      </c>
      <c r="D4" s="99">
        <v>90</v>
      </c>
      <c r="E4" s="99">
        <v>720</v>
      </c>
      <c r="F4" s="100">
        <v>0.1</v>
      </c>
      <c r="G4" s="100">
        <v>0.25</v>
      </c>
      <c r="H4" s="99">
        <v>972</v>
      </c>
      <c r="I4" s="101">
        <v>41904</v>
      </c>
      <c r="J4" s="102" t="s">
        <v>379</v>
      </c>
      <c r="K4" s="101">
        <v>41905</v>
      </c>
      <c r="L4" s="103" t="s">
        <v>382</v>
      </c>
    </row>
    <row r="5" spans="1:12">
      <c r="A5" s="88" t="s">
        <v>324</v>
      </c>
      <c r="B5" s="88" t="s">
        <v>271</v>
      </c>
      <c r="C5" s="104">
        <v>1</v>
      </c>
      <c r="D5" s="89">
        <v>140</v>
      </c>
      <c r="E5" s="89">
        <v>140</v>
      </c>
      <c r="F5" s="105">
        <v>0.1</v>
      </c>
      <c r="G5" s="105">
        <v>0.25</v>
      </c>
      <c r="H5" s="89">
        <v>189</v>
      </c>
      <c r="I5" s="106">
        <v>41905</v>
      </c>
      <c r="J5" s="107" t="s">
        <v>382</v>
      </c>
      <c r="K5" s="106">
        <v>41905</v>
      </c>
      <c r="L5" s="108" t="s">
        <v>382</v>
      </c>
    </row>
    <row r="6" spans="1:12">
      <c r="A6" s="97" t="s">
        <v>383</v>
      </c>
      <c r="B6" s="97" t="s">
        <v>277</v>
      </c>
      <c r="C6" s="98">
        <v>8</v>
      </c>
      <c r="D6" s="99">
        <v>80</v>
      </c>
      <c r="E6" s="99">
        <v>640</v>
      </c>
      <c r="F6" s="100">
        <v>0.1</v>
      </c>
      <c r="G6" s="100">
        <v>0.25</v>
      </c>
      <c r="H6" s="99">
        <v>864</v>
      </c>
      <c r="I6" s="101">
        <v>41905</v>
      </c>
      <c r="J6" s="102" t="s">
        <v>382</v>
      </c>
      <c r="K6" s="101">
        <v>41906</v>
      </c>
      <c r="L6" s="103" t="s">
        <v>384</v>
      </c>
    </row>
    <row r="7" spans="1:12">
      <c r="A7" s="88" t="s">
        <v>385</v>
      </c>
      <c r="B7" s="88" t="s">
        <v>277</v>
      </c>
      <c r="C7" s="104">
        <v>8</v>
      </c>
      <c r="D7" s="89">
        <v>80</v>
      </c>
      <c r="E7" s="89">
        <v>640</v>
      </c>
      <c r="F7" s="105">
        <v>0.1</v>
      </c>
      <c r="G7" s="105">
        <v>0.25</v>
      </c>
      <c r="H7" s="89">
        <v>864</v>
      </c>
      <c r="I7" s="106">
        <v>41906</v>
      </c>
      <c r="J7" s="107" t="s">
        <v>384</v>
      </c>
      <c r="K7" s="106">
        <v>41907</v>
      </c>
      <c r="L7" s="108" t="s">
        <v>386</v>
      </c>
    </row>
    <row r="8" spans="1:12">
      <c r="A8" s="97" t="s">
        <v>387</v>
      </c>
      <c r="B8" s="97" t="s">
        <v>277</v>
      </c>
      <c r="C8" s="98">
        <v>8</v>
      </c>
      <c r="D8" s="99">
        <v>80</v>
      </c>
      <c r="E8" s="99">
        <v>640</v>
      </c>
      <c r="F8" s="100">
        <v>0.1</v>
      </c>
      <c r="G8" s="100">
        <v>0.25</v>
      </c>
      <c r="H8" s="99">
        <v>864</v>
      </c>
      <c r="I8" s="101">
        <v>41907</v>
      </c>
      <c r="J8" s="102" t="s">
        <v>386</v>
      </c>
      <c r="K8" s="101">
        <v>41908</v>
      </c>
      <c r="L8" s="103" t="s">
        <v>388</v>
      </c>
    </row>
    <row r="9" spans="1:12">
      <c r="A9" s="88" t="s">
        <v>389</v>
      </c>
      <c r="B9" s="88" t="s">
        <v>277</v>
      </c>
      <c r="C9" s="104">
        <v>4</v>
      </c>
      <c r="D9" s="89">
        <v>80</v>
      </c>
      <c r="E9" s="89">
        <v>320</v>
      </c>
      <c r="F9" s="105">
        <v>0.1</v>
      </c>
      <c r="G9" s="105">
        <v>0.25</v>
      </c>
      <c r="H9" s="89">
        <v>432</v>
      </c>
      <c r="I9" s="106">
        <v>41908</v>
      </c>
      <c r="J9" s="107" t="s">
        <v>388</v>
      </c>
      <c r="K9" s="106">
        <v>41911</v>
      </c>
      <c r="L9" s="108" t="s">
        <v>379</v>
      </c>
    </row>
    <row r="10" spans="1:12">
      <c r="A10" s="97" t="s">
        <v>390</v>
      </c>
      <c r="B10" s="97" t="s">
        <v>277</v>
      </c>
      <c r="C10" s="98">
        <v>4</v>
      </c>
      <c r="D10" s="99">
        <v>80</v>
      </c>
      <c r="E10" s="99">
        <v>320</v>
      </c>
      <c r="F10" s="100">
        <v>0.1</v>
      </c>
      <c r="G10" s="100">
        <v>0.25</v>
      </c>
      <c r="H10" s="99">
        <v>432</v>
      </c>
      <c r="I10" s="101">
        <v>41911</v>
      </c>
      <c r="J10" s="102" t="s">
        <v>379</v>
      </c>
      <c r="K10" s="101">
        <v>41911</v>
      </c>
      <c r="L10" s="103" t="s">
        <v>379</v>
      </c>
    </row>
    <row r="11" spans="1:12">
      <c r="A11" s="88" t="s">
        <v>391</v>
      </c>
      <c r="B11" s="88" t="s">
        <v>277</v>
      </c>
      <c r="C11" s="104">
        <v>2</v>
      </c>
      <c r="D11" s="89">
        <v>80</v>
      </c>
      <c r="E11" s="89">
        <v>160</v>
      </c>
      <c r="F11" s="105">
        <v>0.1</v>
      </c>
      <c r="G11" s="105">
        <v>0.25</v>
      </c>
      <c r="H11" s="89">
        <v>216</v>
      </c>
      <c r="I11" s="106">
        <v>41911</v>
      </c>
      <c r="J11" s="107" t="s">
        <v>379</v>
      </c>
      <c r="K11" s="106">
        <v>41912</v>
      </c>
      <c r="L11" s="108" t="s">
        <v>382</v>
      </c>
    </row>
    <row r="12" spans="1:12">
      <c r="A12" s="97" t="s">
        <v>392</v>
      </c>
      <c r="B12" s="97" t="s">
        <v>277</v>
      </c>
      <c r="C12" s="98">
        <v>4</v>
      </c>
      <c r="D12" s="99">
        <v>80</v>
      </c>
      <c r="E12" s="99">
        <v>320</v>
      </c>
      <c r="F12" s="100">
        <v>0.1</v>
      </c>
      <c r="G12" s="100">
        <v>0.25</v>
      </c>
      <c r="H12" s="99">
        <v>432</v>
      </c>
      <c r="I12" s="101">
        <v>41912</v>
      </c>
      <c r="J12" s="102" t="s">
        <v>382</v>
      </c>
      <c r="K12" s="101">
        <v>41912</v>
      </c>
      <c r="L12" s="103" t="s">
        <v>382</v>
      </c>
    </row>
    <row r="13" spans="1:12">
      <c r="A13" s="88" t="s">
        <v>393</v>
      </c>
      <c r="B13" s="88" t="s">
        <v>394</v>
      </c>
      <c r="C13" s="104">
        <v>4</v>
      </c>
      <c r="D13" s="89">
        <v>95</v>
      </c>
      <c r="E13" s="89">
        <v>380</v>
      </c>
      <c r="F13" s="105">
        <v>0.1</v>
      </c>
      <c r="G13" s="105">
        <v>0.25</v>
      </c>
      <c r="H13" s="89">
        <v>513</v>
      </c>
      <c r="I13" s="106">
        <v>41912</v>
      </c>
      <c r="J13" s="107" t="s">
        <v>382</v>
      </c>
      <c r="K13" s="106">
        <v>41913</v>
      </c>
      <c r="L13" s="108" t="s">
        <v>384</v>
      </c>
    </row>
    <row r="14" spans="1:12">
      <c r="A14" s="97" t="s">
        <v>395</v>
      </c>
      <c r="B14" s="97" t="s">
        <v>278</v>
      </c>
      <c r="C14" s="98">
        <v>16</v>
      </c>
      <c r="D14" s="99">
        <v>80</v>
      </c>
      <c r="E14" s="99">
        <v>1280</v>
      </c>
      <c r="F14" s="100">
        <v>0.1</v>
      </c>
      <c r="G14" s="100">
        <v>0.25</v>
      </c>
      <c r="H14" s="99">
        <v>1728</v>
      </c>
      <c r="I14" s="101">
        <v>41913</v>
      </c>
      <c r="J14" s="102" t="s">
        <v>384</v>
      </c>
      <c r="K14" s="101">
        <v>41915</v>
      </c>
      <c r="L14" s="103" t="s">
        <v>388</v>
      </c>
    </row>
    <row r="15" spans="1:12">
      <c r="A15" s="88" t="s">
        <v>396</v>
      </c>
      <c r="B15" s="88" t="s">
        <v>276</v>
      </c>
      <c r="C15" s="104">
        <v>8</v>
      </c>
      <c r="D15" s="89">
        <v>90</v>
      </c>
      <c r="E15" s="89">
        <v>720</v>
      </c>
      <c r="F15" s="105">
        <v>0.1</v>
      </c>
      <c r="G15" s="105">
        <v>0.25</v>
      </c>
      <c r="H15" s="89">
        <v>972</v>
      </c>
      <c r="I15" s="106">
        <v>41915</v>
      </c>
      <c r="J15" s="107" t="s">
        <v>388</v>
      </c>
      <c r="K15" s="106">
        <v>41918</v>
      </c>
      <c r="L15" s="108" t="s">
        <v>379</v>
      </c>
    </row>
    <row r="16" spans="1:12">
      <c r="A16" s="97" t="s">
        <v>397</v>
      </c>
      <c r="B16" s="97" t="s">
        <v>276</v>
      </c>
      <c r="C16" s="98">
        <v>16</v>
      </c>
      <c r="D16" s="99">
        <v>90</v>
      </c>
      <c r="E16" s="99">
        <v>1440</v>
      </c>
      <c r="F16" s="100">
        <v>0.1</v>
      </c>
      <c r="G16" s="100">
        <v>0.25</v>
      </c>
      <c r="H16" s="99">
        <v>1944</v>
      </c>
      <c r="I16" s="101">
        <v>41918</v>
      </c>
      <c r="J16" s="102" t="s">
        <v>379</v>
      </c>
      <c r="K16" s="101">
        <v>41920</v>
      </c>
      <c r="L16" s="103" t="s">
        <v>384</v>
      </c>
    </row>
    <row r="17" spans="1:12">
      <c r="A17" s="88" t="s">
        <v>398</v>
      </c>
      <c r="B17" s="88" t="s">
        <v>277</v>
      </c>
      <c r="C17" s="104">
        <v>24</v>
      </c>
      <c r="D17" s="89">
        <v>80</v>
      </c>
      <c r="E17" s="89">
        <v>1920</v>
      </c>
      <c r="F17" s="105">
        <v>0.1</v>
      </c>
      <c r="G17" s="105">
        <v>0.25</v>
      </c>
      <c r="H17" s="89">
        <v>2592</v>
      </c>
      <c r="I17" s="106">
        <v>41920</v>
      </c>
      <c r="J17" s="107" t="s">
        <v>384</v>
      </c>
      <c r="K17" s="106">
        <v>41925</v>
      </c>
      <c r="L17" s="108" t="s">
        <v>379</v>
      </c>
    </row>
    <row r="18" spans="1:12">
      <c r="A18" s="92" t="s">
        <v>368</v>
      </c>
      <c r="B18" s="92"/>
      <c r="C18" s="92"/>
      <c r="D18" s="92"/>
      <c r="E18" s="92"/>
      <c r="F18" s="92"/>
      <c r="G18" s="92"/>
      <c r="H18" s="93">
        <v>13716</v>
      </c>
      <c r="I18" s="109"/>
      <c r="J18" s="110"/>
      <c r="K18" s="109"/>
      <c r="L18" s="111"/>
    </row>
    <row r="23" spans="1:12">
      <c r="D23">
        <v>230.4</v>
      </c>
    </row>
  </sheetData>
  <dataValidations count="1">
    <dataValidation type="list" showInputMessage="1" showErrorMessage="1" errorTitle="Извините!" error="Но данных об этом специалисте не обнаружено! Воспользуйтесь выпадаюшим списком!" promptTitle="Должность исполнителя работы" prompt="Список формируется из словаря сотрудников." sqref="B2:B17" xr:uid="{4E023A69-4DDD-4D6F-B41B-CBE6C1DEAEFB}">
      <formula1>Сотрудники</formula1>
    </dataValidation>
  </dataValidations>
  <printOptions horizontalCentered="1" verticalCentered="1"/>
  <pageMargins left="0.78740157480314965" right="0.78740157480314965" top="0.78740157480314965" bottom="0.39370078740157483" header="0.31496062992125984" footer="0.31496062992125984"/>
  <pageSetup paperSize="9" scale="68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699B-CBEF-4AFF-9880-F340D40A1FB9}">
  <sheetPr codeName="Лист39">
    <pageSetUpPr fitToPage="1"/>
  </sheetPr>
  <dimension ref="A1:D23"/>
  <sheetViews>
    <sheetView zoomScaleNormal="100" zoomScalePageLayoutView="200" workbookViewId="0">
      <selection activeCell="C21" sqref="C21"/>
    </sheetView>
  </sheetViews>
  <sheetFormatPr defaultColWidth="8.85546875" defaultRowHeight="12.75"/>
  <cols>
    <col min="1" max="1" width="27.7109375" style="55" customWidth="1"/>
    <col min="2" max="3" width="19.7109375" style="55" customWidth="1"/>
    <col min="4" max="4" width="20" style="55" customWidth="1"/>
    <col min="5" max="256" width="8.85546875" style="55"/>
    <col min="257" max="257" width="40.7109375" style="55" customWidth="1"/>
    <col min="258" max="512" width="8.85546875" style="55"/>
    <col min="513" max="513" width="40.7109375" style="55" customWidth="1"/>
    <col min="514" max="768" width="8.85546875" style="55"/>
    <col min="769" max="769" width="40.7109375" style="55" customWidth="1"/>
    <col min="770" max="1024" width="8.85546875" style="55"/>
    <col min="1025" max="1025" width="40.7109375" style="55" customWidth="1"/>
    <col min="1026" max="1280" width="8.85546875" style="55"/>
    <col min="1281" max="1281" width="40.7109375" style="55" customWidth="1"/>
    <col min="1282" max="1536" width="8.85546875" style="55"/>
    <col min="1537" max="1537" width="40.7109375" style="55" customWidth="1"/>
    <col min="1538" max="1792" width="8.85546875" style="55"/>
    <col min="1793" max="1793" width="40.7109375" style="55" customWidth="1"/>
    <col min="1794" max="2048" width="8.85546875" style="55"/>
    <col min="2049" max="2049" width="40.7109375" style="55" customWidth="1"/>
    <col min="2050" max="2304" width="8.85546875" style="55"/>
    <col min="2305" max="2305" width="40.7109375" style="55" customWidth="1"/>
    <col min="2306" max="2560" width="8.85546875" style="55"/>
    <col min="2561" max="2561" width="40.7109375" style="55" customWidth="1"/>
    <col min="2562" max="2816" width="8.85546875" style="55"/>
    <col min="2817" max="2817" width="40.7109375" style="55" customWidth="1"/>
    <col min="2818" max="3072" width="8.85546875" style="55"/>
    <col min="3073" max="3073" width="40.7109375" style="55" customWidth="1"/>
    <col min="3074" max="3328" width="8.85546875" style="55"/>
    <col min="3329" max="3329" width="40.7109375" style="55" customWidth="1"/>
    <col min="3330" max="3584" width="8.85546875" style="55"/>
    <col min="3585" max="3585" width="40.7109375" style="55" customWidth="1"/>
    <col min="3586" max="3840" width="8.85546875" style="55"/>
    <col min="3841" max="3841" width="40.7109375" style="55" customWidth="1"/>
    <col min="3842" max="4096" width="8.85546875" style="55"/>
    <col min="4097" max="4097" width="40.7109375" style="55" customWidth="1"/>
    <col min="4098" max="4352" width="8.85546875" style="55"/>
    <col min="4353" max="4353" width="40.7109375" style="55" customWidth="1"/>
    <col min="4354" max="4608" width="8.85546875" style="55"/>
    <col min="4609" max="4609" width="40.7109375" style="55" customWidth="1"/>
    <col min="4610" max="4864" width="8.85546875" style="55"/>
    <col min="4865" max="4865" width="40.7109375" style="55" customWidth="1"/>
    <col min="4866" max="5120" width="8.85546875" style="55"/>
    <col min="5121" max="5121" width="40.7109375" style="55" customWidth="1"/>
    <col min="5122" max="5376" width="8.85546875" style="55"/>
    <col min="5377" max="5377" width="40.7109375" style="55" customWidth="1"/>
    <col min="5378" max="5632" width="8.85546875" style="55"/>
    <col min="5633" max="5633" width="40.7109375" style="55" customWidth="1"/>
    <col min="5634" max="5888" width="8.85546875" style="55"/>
    <col min="5889" max="5889" width="40.7109375" style="55" customWidth="1"/>
    <col min="5890" max="6144" width="8.85546875" style="55"/>
    <col min="6145" max="6145" width="40.7109375" style="55" customWidth="1"/>
    <col min="6146" max="6400" width="8.85546875" style="55"/>
    <col min="6401" max="6401" width="40.7109375" style="55" customWidth="1"/>
    <col min="6402" max="6656" width="8.85546875" style="55"/>
    <col min="6657" max="6657" width="40.7109375" style="55" customWidth="1"/>
    <col min="6658" max="6912" width="8.85546875" style="55"/>
    <col min="6913" max="6913" width="40.7109375" style="55" customWidth="1"/>
    <col min="6914" max="7168" width="8.85546875" style="55"/>
    <col min="7169" max="7169" width="40.7109375" style="55" customWidth="1"/>
    <col min="7170" max="7424" width="8.85546875" style="55"/>
    <col min="7425" max="7425" width="40.7109375" style="55" customWidth="1"/>
    <col min="7426" max="7680" width="8.85546875" style="55"/>
    <col min="7681" max="7681" width="40.7109375" style="55" customWidth="1"/>
    <col min="7682" max="7936" width="8.85546875" style="55"/>
    <col min="7937" max="7937" width="40.7109375" style="55" customWidth="1"/>
    <col min="7938" max="8192" width="8.85546875" style="55"/>
    <col min="8193" max="8193" width="40.7109375" style="55" customWidth="1"/>
    <col min="8194" max="8448" width="8.85546875" style="55"/>
    <col min="8449" max="8449" width="40.7109375" style="55" customWidth="1"/>
    <col min="8450" max="8704" width="8.85546875" style="55"/>
    <col min="8705" max="8705" width="40.7109375" style="55" customWidth="1"/>
    <col min="8706" max="8960" width="8.85546875" style="55"/>
    <col min="8961" max="8961" width="40.7109375" style="55" customWidth="1"/>
    <col min="8962" max="9216" width="8.85546875" style="55"/>
    <col min="9217" max="9217" width="40.7109375" style="55" customWidth="1"/>
    <col min="9218" max="9472" width="8.85546875" style="55"/>
    <col min="9473" max="9473" width="40.7109375" style="55" customWidth="1"/>
    <col min="9474" max="9728" width="8.85546875" style="55"/>
    <col min="9729" max="9729" width="40.7109375" style="55" customWidth="1"/>
    <col min="9730" max="9984" width="8.85546875" style="55"/>
    <col min="9985" max="9985" width="40.7109375" style="55" customWidth="1"/>
    <col min="9986" max="10240" width="8.85546875" style="55"/>
    <col min="10241" max="10241" width="40.7109375" style="55" customWidth="1"/>
    <col min="10242" max="10496" width="8.85546875" style="55"/>
    <col min="10497" max="10497" width="40.7109375" style="55" customWidth="1"/>
    <col min="10498" max="10752" width="8.85546875" style="55"/>
    <col min="10753" max="10753" width="40.7109375" style="55" customWidth="1"/>
    <col min="10754" max="11008" width="8.85546875" style="55"/>
    <col min="11009" max="11009" width="40.7109375" style="55" customWidth="1"/>
    <col min="11010" max="11264" width="8.85546875" style="55"/>
    <col min="11265" max="11265" width="40.7109375" style="55" customWidth="1"/>
    <col min="11266" max="11520" width="8.85546875" style="55"/>
    <col min="11521" max="11521" width="40.7109375" style="55" customWidth="1"/>
    <col min="11522" max="11776" width="8.85546875" style="55"/>
    <col min="11777" max="11777" width="40.7109375" style="55" customWidth="1"/>
    <col min="11778" max="12032" width="8.85546875" style="55"/>
    <col min="12033" max="12033" width="40.7109375" style="55" customWidth="1"/>
    <col min="12034" max="12288" width="8.85546875" style="55"/>
    <col min="12289" max="12289" width="40.7109375" style="55" customWidth="1"/>
    <col min="12290" max="12544" width="8.85546875" style="55"/>
    <col min="12545" max="12545" width="40.7109375" style="55" customWidth="1"/>
    <col min="12546" max="12800" width="8.85546875" style="55"/>
    <col min="12801" max="12801" width="40.7109375" style="55" customWidth="1"/>
    <col min="12802" max="13056" width="8.85546875" style="55"/>
    <col min="13057" max="13057" width="40.7109375" style="55" customWidth="1"/>
    <col min="13058" max="13312" width="8.85546875" style="55"/>
    <col min="13313" max="13313" width="40.7109375" style="55" customWidth="1"/>
    <col min="13314" max="13568" width="8.85546875" style="55"/>
    <col min="13569" max="13569" width="40.7109375" style="55" customWidth="1"/>
    <col min="13570" max="13824" width="8.85546875" style="55"/>
    <col min="13825" max="13825" width="40.7109375" style="55" customWidth="1"/>
    <col min="13826" max="14080" width="8.85546875" style="55"/>
    <col min="14081" max="14081" width="40.7109375" style="55" customWidth="1"/>
    <col min="14082" max="14336" width="8.85546875" style="55"/>
    <col min="14337" max="14337" width="40.7109375" style="55" customWidth="1"/>
    <col min="14338" max="14592" width="8.85546875" style="55"/>
    <col min="14593" max="14593" width="40.7109375" style="55" customWidth="1"/>
    <col min="14594" max="14848" width="8.85546875" style="55"/>
    <col min="14849" max="14849" width="40.7109375" style="55" customWidth="1"/>
    <col min="14850" max="15104" width="8.85546875" style="55"/>
    <col min="15105" max="15105" width="40.7109375" style="55" customWidth="1"/>
    <col min="15106" max="15360" width="8.85546875" style="55"/>
    <col min="15361" max="15361" width="40.7109375" style="55" customWidth="1"/>
    <col min="15362" max="15616" width="8.85546875" style="55"/>
    <col min="15617" max="15617" width="40.7109375" style="55" customWidth="1"/>
    <col min="15618" max="15872" width="8.85546875" style="55"/>
    <col min="15873" max="15873" width="40.7109375" style="55" customWidth="1"/>
    <col min="15874" max="16128" width="8.85546875" style="55"/>
    <col min="16129" max="16129" width="40.7109375" style="55" customWidth="1"/>
    <col min="16130" max="16384" width="8.85546875" style="55"/>
  </cols>
  <sheetData>
    <row r="1" spans="1:4" ht="24.95" customHeight="1">
      <c r="A1" s="264" t="s">
        <v>299</v>
      </c>
      <c r="B1" s="265"/>
      <c r="C1" s="265"/>
      <c r="D1" s="266"/>
    </row>
    <row r="2" spans="1:4" ht="20.100000000000001" customHeight="1">
      <c r="A2" s="112" t="s">
        <v>300</v>
      </c>
      <c r="B2" s="113" t="s">
        <v>131</v>
      </c>
      <c r="C2" s="114" t="s">
        <v>13</v>
      </c>
      <c r="D2" s="115" t="s">
        <v>132</v>
      </c>
    </row>
    <row r="3" spans="1:4" ht="20.100000000000001" customHeight="1">
      <c r="A3" s="267" t="s">
        <v>399</v>
      </c>
      <c r="B3" s="268"/>
      <c r="C3" s="268"/>
      <c r="D3" s="269"/>
    </row>
    <row r="4" spans="1:4">
      <c r="A4" s="116" t="s">
        <v>288</v>
      </c>
      <c r="B4" s="117">
        <v>0</v>
      </c>
      <c r="C4" s="118">
        <v>0</v>
      </c>
      <c r="D4" s="119">
        <v>0</v>
      </c>
    </row>
    <row r="5" spans="1:4">
      <c r="A5" s="120" t="s">
        <v>302</v>
      </c>
      <c r="B5" s="121">
        <v>14361.599999999999</v>
      </c>
      <c r="C5" s="122">
        <v>20798.207999999999</v>
      </c>
      <c r="D5" s="123">
        <v>6436.6080000000002</v>
      </c>
    </row>
    <row r="6" spans="1:4">
      <c r="A6" s="124" t="s">
        <v>400</v>
      </c>
      <c r="B6" s="125">
        <v>14361.599999999999</v>
      </c>
      <c r="C6" s="126">
        <v>20798.207999999999</v>
      </c>
      <c r="D6" s="127">
        <v>6436.6080000000002</v>
      </c>
    </row>
    <row r="7" spans="1:4" ht="20.100000000000001" customHeight="1">
      <c r="A7" s="267" t="s">
        <v>401</v>
      </c>
      <c r="B7" s="268"/>
      <c r="C7" s="268"/>
      <c r="D7" s="269"/>
    </row>
    <row r="8" spans="1:4">
      <c r="A8" s="116" t="s">
        <v>288</v>
      </c>
      <c r="B8" s="117">
        <v>151372.80000000002</v>
      </c>
      <c r="C8" s="118">
        <v>215050.75200000001</v>
      </c>
      <c r="D8" s="119">
        <v>63677.95199999999</v>
      </c>
    </row>
    <row r="9" spans="1:4">
      <c r="A9" s="120" t="s">
        <v>302</v>
      </c>
      <c r="B9" s="121">
        <v>414796.79999999993</v>
      </c>
      <c r="C9" s="122">
        <v>600701.18400000001</v>
      </c>
      <c r="D9" s="123">
        <v>185904.38400000008</v>
      </c>
    </row>
    <row r="10" spans="1:4">
      <c r="A10" s="124" t="s">
        <v>402</v>
      </c>
      <c r="B10" s="125">
        <v>566169.59999999998</v>
      </c>
      <c r="C10" s="126">
        <v>815751.93599999999</v>
      </c>
      <c r="D10" s="127">
        <v>249582.33600000001</v>
      </c>
    </row>
    <row r="11" spans="1:4" ht="20.100000000000001" customHeight="1">
      <c r="A11" s="267" t="s">
        <v>306</v>
      </c>
      <c r="B11" s="268"/>
      <c r="C11" s="268"/>
      <c r="D11" s="269"/>
    </row>
    <row r="12" spans="1:4">
      <c r="A12" s="116" t="s">
        <v>307</v>
      </c>
      <c r="B12" s="128">
        <v>18000</v>
      </c>
      <c r="C12" s="129">
        <v>0</v>
      </c>
      <c r="D12" s="130">
        <v>-18000</v>
      </c>
    </row>
    <row r="13" spans="1:4">
      <c r="A13" s="120" t="s">
        <v>308</v>
      </c>
      <c r="B13" s="131">
        <v>12000</v>
      </c>
      <c r="C13" s="132">
        <v>0</v>
      </c>
      <c r="D13" s="133">
        <v>-12000</v>
      </c>
    </row>
    <row r="14" spans="1:4">
      <c r="A14" s="120" t="s">
        <v>309</v>
      </c>
      <c r="B14" s="131">
        <v>20000</v>
      </c>
      <c r="C14" s="132">
        <v>0</v>
      </c>
      <c r="D14" s="133">
        <v>-20000</v>
      </c>
    </row>
    <row r="15" spans="1:4">
      <c r="A15" s="120" t="s">
        <v>310</v>
      </c>
      <c r="B15" s="131">
        <v>5000</v>
      </c>
      <c r="C15" s="132">
        <v>0</v>
      </c>
      <c r="D15" s="133">
        <v>-5000</v>
      </c>
    </row>
    <row r="16" spans="1:4">
      <c r="A16" s="124" t="s">
        <v>311</v>
      </c>
      <c r="B16" s="134">
        <v>55000</v>
      </c>
      <c r="C16" s="135">
        <v>0</v>
      </c>
      <c r="D16" s="136">
        <v>-55000</v>
      </c>
    </row>
    <row r="17" spans="1:4">
      <c r="A17" s="137" t="s">
        <v>312</v>
      </c>
      <c r="B17" s="138">
        <v>635531.19999999995</v>
      </c>
      <c r="C17" s="138">
        <v>836550.14399999997</v>
      </c>
      <c r="D17" s="138">
        <v>201018.94400000002</v>
      </c>
    </row>
    <row r="23" spans="1:4">
      <c r="D23" s="55">
        <v>230.4</v>
      </c>
    </row>
  </sheetData>
  <mergeCells count="4">
    <mergeCell ref="A1:D1"/>
    <mergeCell ref="A3:D3"/>
    <mergeCell ref="A7:D7"/>
    <mergeCell ref="A11:D11"/>
  </mergeCells>
  <printOptions horizontalCentered="1" verticalCentered="1"/>
  <pageMargins left="0.78740157480314965" right="0.78740157480314965" top="0.78740157480314965" bottom="0.39370078740157483" header="0.31496062992125984" footer="0.31496062992125984"/>
  <pageSetup paperSize="9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B96DA-BEBC-488F-A30C-FA633977FEFE}">
  <sheetPr codeName="Лист40">
    <pageSetUpPr fitToPage="1"/>
  </sheetPr>
  <dimension ref="A1:D23"/>
  <sheetViews>
    <sheetView zoomScaleNormal="100" zoomScalePageLayoutView="200" workbookViewId="0">
      <selection activeCell="C21" sqref="C21"/>
    </sheetView>
  </sheetViews>
  <sheetFormatPr defaultColWidth="8.85546875" defaultRowHeight="12.75"/>
  <cols>
    <col min="1" max="1" width="39.7109375" style="55" customWidth="1"/>
    <col min="2" max="2" width="42.7109375" style="55" customWidth="1"/>
    <col min="3" max="256" width="8.85546875" style="55"/>
    <col min="257" max="257" width="39.7109375" style="55" customWidth="1"/>
    <col min="258" max="512" width="8.85546875" style="55"/>
    <col min="513" max="513" width="39.7109375" style="55" customWidth="1"/>
    <col min="514" max="768" width="8.85546875" style="55"/>
    <col min="769" max="769" width="39.7109375" style="55" customWidth="1"/>
    <col min="770" max="1024" width="8.85546875" style="55"/>
    <col min="1025" max="1025" width="39.7109375" style="55" customWidth="1"/>
    <col min="1026" max="1280" width="8.85546875" style="55"/>
    <col min="1281" max="1281" width="39.7109375" style="55" customWidth="1"/>
    <col min="1282" max="1536" width="8.85546875" style="55"/>
    <col min="1537" max="1537" width="39.7109375" style="55" customWidth="1"/>
    <col min="1538" max="1792" width="8.85546875" style="55"/>
    <col min="1793" max="1793" width="39.7109375" style="55" customWidth="1"/>
    <col min="1794" max="2048" width="8.85546875" style="55"/>
    <col min="2049" max="2049" width="39.7109375" style="55" customWidth="1"/>
    <col min="2050" max="2304" width="8.85546875" style="55"/>
    <col min="2305" max="2305" width="39.7109375" style="55" customWidth="1"/>
    <col min="2306" max="2560" width="8.85546875" style="55"/>
    <col min="2561" max="2561" width="39.7109375" style="55" customWidth="1"/>
    <col min="2562" max="2816" width="8.85546875" style="55"/>
    <col min="2817" max="2817" width="39.7109375" style="55" customWidth="1"/>
    <col min="2818" max="3072" width="8.85546875" style="55"/>
    <col min="3073" max="3073" width="39.7109375" style="55" customWidth="1"/>
    <col min="3074" max="3328" width="8.85546875" style="55"/>
    <col min="3329" max="3329" width="39.7109375" style="55" customWidth="1"/>
    <col min="3330" max="3584" width="8.85546875" style="55"/>
    <col min="3585" max="3585" width="39.7109375" style="55" customWidth="1"/>
    <col min="3586" max="3840" width="8.85546875" style="55"/>
    <col min="3841" max="3841" width="39.7109375" style="55" customWidth="1"/>
    <col min="3842" max="4096" width="8.85546875" style="55"/>
    <col min="4097" max="4097" width="39.7109375" style="55" customWidth="1"/>
    <col min="4098" max="4352" width="8.85546875" style="55"/>
    <col min="4353" max="4353" width="39.7109375" style="55" customWidth="1"/>
    <col min="4354" max="4608" width="8.85546875" style="55"/>
    <col min="4609" max="4609" width="39.7109375" style="55" customWidth="1"/>
    <col min="4610" max="4864" width="8.85546875" style="55"/>
    <col min="4865" max="4865" width="39.7109375" style="55" customWidth="1"/>
    <col min="4866" max="5120" width="8.85546875" style="55"/>
    <col min="5121" max="5121" width="39.7109375" style="55" customWidth="1"/>
    <col min="5122" max="5376" width="8.85546875" style="55"/>
    <col min="5377" max="5377" width="39.7109375" style="55" customWidth="1"/>
    <col min="5378" max="5632" width="8.85546875" style="55"/>
    <col min="5633" max="5633" width="39.7109375" style="55" customWidth="1"/>
    <col min="5634" max="5888" width="8.85546875" style="55"/>
    <col min="5889" max="5889" width="39.7109375" style="55" customWidth="1"/>
    <col min="5890" max="6144" width="8.85546875" style="55"/>
    <col min="6145" max="6145" width="39.7109375" style="55" customWidth="1"/>
    <col min="6146" max="6400" width="8.85546875" style="55"/>
    <col min="6401" max="6401" width="39.7109375" style="55" customWidth="1"/>
    <col min="6402" max="6656" width="8.85546875" style="55"/>
    <col min="6657" max="6657" width="39.7109375" style="55" customWidth="1"/>
    <col min="6658" max="6912" width="8.85546875" style="55"/>
    <col min="6913" max="6913" width="39.7109375" style="55" customWidth="1"/>
    <col min="6914" max="7168" width="8.85546875" style="55"/>
    <col min="7169" max="7169" width="39.7109375" style="55" customWidth="1"/>
    <col min="7170" max="7424" width="8.85546875" style="55"/>
    <col min="7425" max="7425" width="39.7109375" style="55" customWidth="1"/>
    <col min="7426" max="7680" width="8.85546875" style="55"/>
    <col min="7681" max="7681" width="39.7109375" style="55" customWidth="1"/>
    <col min="7682" max="7936" width="8.85546875" style="55"/>
    <col min="7937" max="7937" width="39.7109375" style="55" customWidth="1"/>
    <col min="7938" max="8192" width="8.85546875" style="55"/>
    <col min="8193" max="8193" width="39.7109375" style="55" customWidth="1"/>
    <col min="8194" max="8448" width="8.85546875" style="55"/>
    <col min="8449" max="8449" width="39.7109375" style="55" customWidth="1"/>
    <col min="8450" max="8704" width="8.85546875" style="55"/>
    <col min="8705" max="8705" width="39.7109375" style="55" customWidth="1"/>
    <col min="8706" max="8960" width="8.85546875" style="55"/>
    <col min="8961" max="8961" width="39.7109375" style="55" customWidth="1"/>
    <col min="8962" max="9216" width="8.85546875" style="55"/>
    <col min="9217" max="9217" width="39.7109375" style="55" customWidth="1"/>
    <col min="9218" max="9472" width="8.85546875" style="55"/>
    <col min="9473" max="9473" width="39.7109375" style="55" customWidth="1"/>
    <col min="9474" max="9728" width="8.85546875" style="55"/>
    <col min="9729" max="9729" width="39.7109375" style="55" customWidth="1"/>
    <col min="9730" max="9984" width="8.85546875" style="55"/>
    <col min="9985" max="9985" width="39.7109375" style="55" customWidth="1"/>
    <col min="9986" max="10240" width="8.85546875" style="55"/>
    <col min="10241" max="10241" width="39.7109375" style="55" customWidth="1"/>
    <col min="10242" max="10496" width="8.85546875" style="55"/>
    <col min="10497" max="10497" width="39.7109375" style="55" customWidth="1"/>
    <col min="10498" max="10752" width="8.85546875" style="55"/>
    <col min="10753" max="10753" width="39.7109375" style="55" customWidth="1"/>
    <col min="10754" max="11008" width="8.85546875" style="55"/>
    <col min="11009" max="11009" width="39.7109375" style="55" customWidth="1"/>
    <col min="11010" max="11264" width="8.85546875" style="55"/>
    <col min="11265" max="11265" width="39.7109375" style="55" customWidth="1"/>
    <col min="11266" max="11520" width="8.85546875" style="55"/>
    <col min="11521" max="11521" width="39.7109375" style="55" customWidth="1"/>
    <col min="11522" max="11776" width="8.85546875" style="55"/>
    <col min="11777" max="11777" width="39.7109375" style="55" customWidth="1"/>
    <col min="11778" max="12032" width="8.85546875" style="55"/>
    <col min="12033" max="12033" width="39.7109375" style="55" customWidth="1"/>
    <col min="12034" max="12288" width="8.85546875" style="55"/>
    <col min="12289" max="12289" width="39.7109375" style="55" customWidth="1"/>
    <col min="12290" max="12544" width="8.85546875" style="55"/>
    <col min="12545" max="12545" width="39.7109375" style="55" customWidth="1"/>
    <col min="12546" max="12800" width="8.85546875" style="55"/>
    <col min="12801" max="12801" width="39.7109375" style="55" customWidth="1"/>
    <col min="12802" max="13056" width="8.85546875" style="55"/>
    <col min="13057" max="13057" width="39.7109375" style="55" customWidth="1"/>
    <col min="13058" max="13312" width="8.85546875" style="55"/>
    <col min="13313" max="13313" width="39.7109375" style="55" customWidth="1"/>
    <col min="13314" max="13568" width="8.85546875" style="55"/>
    <col min="13569" max="13569" width="39.7109375" style="55" customWidth="1"/>
    <col min="13570" max="13824" width="8.85546875" style="55"/>
    <col min="13825" max="13825" width="39.7109375" style="55" customWidth="1"/>
    <col min="13826" max="14080" width="8.85546875" style="55"/>
    <col min="14081" max="14081" width="39.7109375" style="55" customWidth="1"/>
    <col min="14082" max="14336" width="8.85546875" style="55"/>
    <col min="14337" max="14337" width="39.7109375" style="55" customWidth="1"/>
    <col min="14338" max="14592" width="8.85546875" style="55"/>
    <col min="14593" max="14593" width="39.7109375" style="55" customWidth="1"/>
    <col min="14594" max="14848" width="8.85546875" style="55"/>
    <col min="14849" max="14849" width="39.7109375" style="55" customWidth="1"/>
    <col min="14850" max="15104" width="8.85546875" style="55"/>
    <col min="15105" max="15105" width="39.7109375" style="55" customWidth="1"/>
    <col min="15106" max="15360" width="8.85546875" style="55"/>
    <col min="15361" max="15361" width="39.7109375" style="55" customWidth="1"/>
    <col min="15362" max="15616" width="8.85546875" style="55"/>
    <col min="15617" max="15617" width="39.7109375" style="55" customWidth="1"/>
    <col min="15618" max="15872" width="8.85546875" style="55"/>
    <col min="15873" max="15873" width="39.7109375" style="55" customWidth="1"/>
    <col min="15874" max="16128" width="8.85546875" style="55"/>
    <col min="16129" max="16129" width="39.7109375" style="55" customWidth="1"/>
    <col min="16130" max="16384" width="8.85546875" style="55"/>
  </cols>
  <sheetData>
    <row r="1" spans="1:2" ht="20.100000000000001" customHeight="1">
      <c r="A1" s="270" t="s">
        <v>403</v>
      </c>
      <c r="B1" s="271"/>
    </row>
    <row r="2" spans="1:2" ht="15" customHeight="1">
      <c r="A2" s="139" t="s">
        <v>108</v>
      </c>
      <c r="B2" s="139" t="s">
        <v>109</v>
      </c>
    </row>
    <row r="3" spans="1:2">
      <c r="A3" s="140" t="s">
        <v>110</v>
      </c>
      <c r="B3" s="141" t="s">
        <v>404</v>
      </c>
    </row>
    <row r="4" spans="1:2">
      <c r="A4" s="142" t="s">
        <v>112</v>
      </c>
      <c r="B4" s="143" t="s">
        <v>405</v>
      </c>
    </row>
    <row r="5" spans="1:2">
      <c r="A5" s="144" t="s">
        <v>114</v>
      </c>
      <c r="B5" s="145" t="s">
        <v>406</v>
      </c>
    </row>
    <row r="6" spans="1:2">
      <c r="A6" s="142" t="s">
        <v>116</v>
      </c>
      <c r="B6" s="143" t="s">
        <v>407</v>
      </c>
    </row>
    <row r="7" spans="1:2">
      <c r="A7" s="144" t="s">
        <v>118</v>
      </c>
      <c r="B7" s="145" t="s">
        <v>408</v>
      </c>
    </row>
    <row r="8" spans="1:2">
      <c r="A8" s="142" t="s">
        <v>120</v>
      </c>
      <c r="B8" s="143" t="s">
        <v>121</v>
      </c>
    </row>
    <row r="9" spans="1:2">
      <c r="A9" s="144" t="s">
        <v>122</v>
      </c>
      <c r="B9" s="145" t="s">
        <v>123</v>
      </c>
    </row>
    <row r="10" spans="1:2">
      <c r="A10" s="142" t="s">
        <v>124</v>
      </c>
      <c r="B10" s="146">
        <v>1681</v>
      </c>
    </row>
    <row r="11" spans="1:2">
      <c r="A11" s="147" t="s">
        <v>126</v>
      </c>
      <c r="B11" s="148" t="s">
        <v>127</v>
      </c>
    </row>
    <row r="12" spans="1:2">
      <c r="A12" s="149" t="s">
        <v>128</v>
      </c>
      <c r="B12" s="150">
        <v>38.4</v>
      </c>
    </row>
    <row r="13" spans="1:2">
      <c r="A13" s="151" t="s">
        <v>129</v>
      </c>
      <c r="B13" s="152">
        <v>0.18</v>
      </c>
    </row>
    <row r="14" spans="1:2" ht="12.95" customHeight="1">
      <c r="A14" s="153" t="s">
        <v>409</v>
      </c>
      <c r="B14" s="154" t="s">
        <v>410</v>
      </c>
    </row>
    <row r="15" spans="1:2">
      <c r="A15" s="155" t="s">
        <v>131</v>
      </c>
      <c r="B15" s="156">
        <v>635531.19999999995</v>
      </c>
    </row>
    <row r="16" spans="1:2">
      <c r="A16" s="157" t="s">
        <v>13</v>
      </c>
      <c r="B16" s="158">
        <v>836550.14399999997</v>
      </c>
    </row>
    <row r="17" spans="1:4">
      <c r="A17" s="159" t="s">
        <v>132</v>
      </c>
      <c r="B17" s="160">
        <v>201018.94400000002</v>
      </c>
    </row>
    <row r="23" spans="1:4">
      <c r="D23" s="55">
        <v>230.4</v>
      </c>
    </row>
  </sheetData>
  <mergeCells count="1">
    <mergeCell ref="A1:B1"/>
  </mergeCells>
  <dataValidations count="1">
    <dataValidation type="list" showInputMessage="1" showErrorMessage="1" errorTitle="Выберите вариант!" error="да или нет" sqref="B14" xr:uid="{D9EBF3D1-21FF-48BC-945E-1B650A70BF92}">
      <formula1>"да,нет"</formula1>
    </dataValidation>
  </dataValidations>
  <printOptions horizontalCentered="1" verticalCentered="1"/>
  <pageMargins left="0.78740157480314965" right="0.78740157480314965" top="0.78740157480314965" bottom="0.39370078740157483" header="0.31496062992125984" footer="0.31496062992125984"/>
  <pageSetup paperSize="9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19FC4-2961-4109-8627-333EBFE78FAD}">
  <sheetPr codeName="Лист41">
    <pageSetUpPr fitToPage="1"/>
  </sheetPr>
  <dimension ref="A1:J28"/>
  <sheetViews>
    <sheetView zoomScaleNormal="100" workbookViewId="0">
      <selection activeCell="G11" sqref="G11"/>
    </sheetView>
  </sheetViews>
  <sheetFormatPr defaultRowHeight="12.75"/>
  <cols>
    <col min="1" max="1" width="49.85546875" style="55" customWidth="1"/>
    <col min="2" max="2" width="12.5703125" style="55" customWidth="1"/>
    <col min="3" max="3" width="16" style="55" customWidth="1"/>
    <col min="4" max="4" width="20.5703125" style="55" customWidth="1"/>
    <col min="5" max="5" width="13.42578125" style="55" customWidth="1"/>
    <col min="6" max="6" width="14.5703125" style="55" customWidth="1"/>
    <col min="7" max="7" width="18.140625" style="55" customWidth="1"/>
    <col min="8" max="8" width="17" style="55" customWidth="1"/>
    <col min="9" max="9" width="20.140625" style="55" customWidth="1"/>
    <col min="10" max="10" width="20.85546875" style="55" customWidth="1"/>
    <col min="11" max="256" width="9.140625" style="55"/>
    <col min="257" max="257" width="47.140625" style="55" bestFit="1" customWidth="1"/>
    <col min="258" max="258" width="12.5703125" style="55" customWidth="1"/>
    <col min="259" max="259" width="8.85546875" style="55" bestFit="1" customWidth="1"/>
    <col min="260" max="260" width="8.5703125" style="55" bestFit="1" customWidth="1"/>
    <col min="261" max="261" width="13.85546875" style="55" customWidth="1"/>
    <col min="262" max="262" width="7.140625" style="55" bestFit="1" customWidth="1"/>
    <col min="263" max="263" width="13" style="55" customWidth="1"/>
    <col min="264" max="264" width="17.7109375" style="55" customWidth="1"/>
    <col min="265" max="265" width="21" style="55" customWidth="1"/>
    <col min="266" max="266" width="15" style="55" customWidth="1"/>
    <col min="267" max="512" width="9.140625" style="55"/>
    <col min="513" max="513" width="47.140625" style="55" bestFit="1" customWidth="1"/>
    <col min="514" max="514" width="12.5703125" style="55" customWidth="1"/>
    <col min="515" max="515" width="8.85546875" style="55" bestFit="1" customWidth="1"/>
    <col min="516" max="516" width="8.5703125" style="55" bestFit="1" customWidth="1"/>
    <col min="517" max="517" width="13.85546875" style="55" customWidth="1"/>
    <col min="518" max="518" width="7.140625" style="55" bestFit="1" customWidth="1"/>
    <col min="519" max="519" width="13" style="55" customWidth="1"/>
    <col min="520" max="520" width="17.7109375" style="55" customWidth="1"/>
    <col min="521" max="521" width="21" style="55" customWidth="1"/>
    <col min="522" max="522" width="15" style="55" customWidth="1"/>
    <col min="523" max="768" width="9.140625" style="55"/>
    <col min="769" max="769" width="47.140625" style="55" bestFit="1" customWidth="1"/>
    <col min="770" max="770" width="12.5703125" style="55" customWidth="1"/>
    <col min="771" max="771" width="8.85546875" style="55" bestFit="1" customWidth="1"/>
    <col min="772" max="772" width="8.5703125" style="55" bestFit="1" customWidth="1"/>
    <col min="773" max="773" width="13.85546875" style="55" customWidth="1"/>
    <col min="774" max="774" width="7.140625" style="55" bestFit="1" customWidth="1"/>
    <col min="775" max="775" width="13" style="55" customWidth="1"/>
    <col min="776" max="776" width="17.7109375" style="55" customWidth="1"/>
    <col min="777" max="777" width="21" style="55" customWidth="1"/>
    <col min="778" max="778" width="15" style="55" customWidth="1"/>
    <col min="779" max="1024" width="9.140625" style="55"/>
    <col min="1025" max="1025" width="47.140625" style="55" bestFit="1" customWidth="1"/>
    <col min="1026" max="1026" width="12.5703125" style="55" customWidth="1"/>
    <col min="1027" max="1027" width="8.85546875" style="55" bestFit="1" customWidth="1"/>
    <col min="1028" max="1028" width="8.5703125" style="55" bestFit="1" customWidth="1"/>
    <col min="1029" max="1029" width="13.85546875" style="55" customWidth="1"/>
    <col min="1030" max="1030" width="7.140625" style="55" bestFit="1" customWidth="1"/>
    <col min="1031" max="1031" width="13" style="55" customWidth="1"/>
    <col min="1032" max="1032" width="17.7109375" style="55" customWidth="1"/>
    <col min="1033" max="1033" width="21" style="55" customWidth="1"/>
    <col min="1034" max="1034" width="15" style="55" customWidth="1"/>
    <col min="1035" max="1280" width="9.140625" style="55"/>
    <col min="1281" max="1281" width="47.140625" style="55" bestFit="1" customWidth="1"/>
    <col min="1282" max="1282" width="12.5703125" style="55" customWidth="1"/>
    <col min="1283" max="1283" width="8.85546875" style="55" bestFit="1" customWidth="1"/>
    <col min="1284" max="1284" width="8.5703125" style="55" bestFit="1" customWidth="1"/>
    <col min="1285" max="1285" width="13.85546875" style="55" customWidth="1"/>
    <col min="1286" max="1286" width="7.140625" style="55" bestFit="1" customWidth="1"/>
    <col min="1287" max="1287" width="13" style="55" customWidth="1"/>
    <col min="1288" max="1288" width="17.7109375" style="55" customWidth="1"/>
    <col min="1289" max="1289" width="21" style="55" customWidth="1"/>
    <col min="1290" max="1290" width="15" style="55" customWidth="1"/>
    <col min="1291" max="1536" width="9.140625" style="55"/>
    <col min="1537" max="1537" width="47.140625" style="55" bestFit="1" customWidth="1"/>
    <col min="1538" max="1538" width="12.5703125" style="55" customWidth="1"/>
    <col min="1539" max="1539" width="8.85546875" style="55" bestFit="1" customWidth="1"/>
    <col min="1540" max="1540" width="8.5703125" style="55" bestFit="1" customWidth="1"/>
    <col min="1541" max="1541" width="13.85546875" style="55" customWidth="1"/>
    <col min="1542" max="1542" width="7.140625" style="55" bestFit="1" customWidth="1"/>
    <col min="1543" max="1543" width="13" style="55" customWidth="1"/>
    <col min="1544" max="1544" width="17.7109375" style="55" customWidth="1"/>
    <col min="1545" max="1545" width="21" style="55" customWidth="1"/>
    <col min="1546" max="1546" width="15" style="55" customWidth="1"/>
    <col min="1547" max="1792" width="9.140625" style="55"/>
    <col min="1793" max="1793" width="47.140625" style="55" bestFit="1" customWidth="1"/>
    <col min="1794" max="1794" width="12.5703125" style="55" customWidth="1"/>
    <col min="1795" max="1795" width="8.85546875" style="55" bestFit="1" customWidth="1"/>
    <col min="1796" max="1796" width="8.5703125" style="55" bestFit="1" customWidth="1"/>
    <col min="1797" max="1797" width="13.85546875" style="55" customWidth="1"/>
    <col min="1798" max="1798" width="7.140625" style="55" bestFit="1" customWidth="1"/>
    <col min="1799" max="1799" width="13" style="55" customWidth="1"/>
    <col min="1800" max="1800" width="17.7109375" style="55" customWidth="1"/>
    <col min="1801" max="1801" width="21" style="55" customWidth="1"/>
    <col min="1802" max="1802" width="15" style="55" customWidth="1"/>
    <col min="1803" max="2048" width="9.140625" style="55"/>
    <col min="2049" max="2049" width="47.140625" style="55" bestFit="1" customWidth="1"/>
    <col min="2050" max="2050" width="12.5703125" style="55" customWidth="1"/>
    <col min="2051" max="2051" width="8.85546875" style="55" bestFit="1" customWidth="1"/>
    <col min="2052" max="2052" width="8.5703125" style="55" bestFit="1" customWidth="1"/>
    <col min="2053" max="2053" width="13.85546875" style="55" customWidth="1"/>
    <col min="2054" max="2054" width="7.140625" style="55" bestFit="1" customWidth="1"/>
    <col min="2055" max="2055" width="13" style="55" customWidth="1"/>
    <col min="2056" max="2056" width="17.7109375" style="55" customWidth="1"/>
    <col min="2057" max="2057" width="21" style="55" customWidth="1"/>
    <col min="2058" max="2058" width="15" style="55" customWidth="1"/>
    <col min="2059" max="2304" width="9.140625" style="55"/>
    <col min="2305" max="2305" width="47.140625" style="55" bestFit="1" customWidth="1"/>
    <col min="2306" max="2306" width="12.5703125" style="55" customWidth="1"/>
    <col min="2307" max="2307" width="8.85546875" style="55" bestFit="1" customWidth="1"/>
    <col min="2308" max="2308" width="8.5703125" style="55" bestFit="1" customWidth="1"/>
    <col min="2309" max="2309" width="13.85546875" style="55" customWidth="1"/>
    <col min="2310" max="2310" width="7.140625" style="55" bestFit="1" customWidth="1"/>
    <col min="2311" max="2311" width="13" style="55" customWidth="1"/>
    <col min="2312" max="2312" width="17.7109375" style="55" customWidth="1"/>
    <col min="2313" max="2313" width="21" style="55" customWidth="1"/>
    <col min="2314" max="2314" width="15" style="55" customWidth="1"/>
    <col min="2315" max="2560" width="9.140625" style="55"/>
    <col min="2561" max="2561" width="47.140625" style="55" bestFit="1" customWidth="1"/>
    <col min="2562" max="2562" width="12.5703125" style="55" customWidth="1"/>
    <col min="2563" max="2563" width="8.85546875" style="55" bestFit="1" customWidth="1"/>
    <col min="2564" max="2564" width="8.5703125" style="55" bestFit="1" customWidth="1"/>
    <col min="2565" max="2565" width="13.85546875" style="55" customWidth="1"/>
    <col min="2566" max="2566" width="7.140625" style="55" bestFit="1" customWidth="1"/>
    <col min="2567" max="2567" width="13" style="55" customWidth="1"/>
    <col min="2568" max="2568" width="17.7109375" style="55" customWidth="1"/>
    <col min="2569" max="2569" width="21" style="55" customWidth="1"/>
    <col min="2570" max="2570" width="15" style="55" customWidth="1"/>
    <col min="2571" max="2816" width="9.140625" style="55"/>
    <col min="2817" max="2817" width="47.140625" style="55" bestFit="1" customWidth="1"/>
    <col min="2818" max="2818" width="12.5703125" style="55" customWidth="1"/>
    <col min="2819" max="2819" width="8.85546875" style="55" bestFit="1" customWidth="1"/>
    <col min="2820" max="2820" width="8.5703125" style="55" bestFit="1" customWidth="1"/>
    <col min="2821" max="2821" width="13.85546875" style="55" customWidth="1"/>
    <col min="2822" max="2822" width="7.140625" style="55" bestFit="1" customWidth="1"/>
    <col min="2823" max="2823" width="13" style="55" customWidth="1"/>
    <col min="2824" max="2824" width="17.7109375" style="55" customWidth="1"/>
    <col min="2825" max="2825" width="21" style="55" customWidth="1"/>
    <col min="2826" max="2826" width="15" style="55" customWidth="1"/>
    <col min="2827" max="3072" width="9.140625" style="55"/>
    <col min="3073" max="3073" width="47.140625" style="55" bestFit="1" customWidth="1"/>
    <col min="3074" max="3074" width="12.5703125" style="55" customWidth="1"/>
    <col min="3075" max="3075" width="8.85546875" style="55" bestFit="1" customWidth="1"/>
    <col min="3076" max="3076" width="8.5703125" style="55" bestFit="1" customWidth="1"/>
    <col min="3077" max="3077" width="13.85546875" style="55" customWidth="1"/>
    <col min="3078" max="3078" width="7.140625" style="55" bestFit="1" customWidth="1"/>
    <col min="3079" max="3079" width="13" style="55" customWidth="1"/>
    <col min="3080" max="3080" width="17.7109375" style="55" customWidth="1"/>
    <col min="3081" max="3081" width="21" style="55" customWidth="1"/>
    <col min="3082" max="3082" width="15" style="55" customWidth="1"/>
    <col min="3083" max="3328" width="9.140625" style="55"/>
    <col min="3329" max="3329" width="47.140625" style="55" bestFit="1" customWidth="1"/>
    <col min="3330" max="3330" width="12.5703125" style="55" customWidth="1"/>
    <col min="3331" max="3331" width="8.85546875" style="55" bestFit="1" customWidth="1"/>
    <col min="3332" max="3332" width="8.5703125" style="55" bestFit="1" customWidth="1"/>
    <col min="3333" max="3333" width="13.85546875" style="55" customWidth="1"/>
    <col min="3334" max="3334" width="7.140625" style="55" bestFit="1" customWidth="1"/>
    <col min="3335" max="3335" width="13" style="55" customWidth="1"/>
    <col min="3336" max="3336" width="17.7109375" style="55" customWidth="1"/>
    <col min="3337" max="3337" width="21" style="55" customWidth="1"/>
    <col min="3338" max="3338" width="15" style="55" customWidth="1"/>
    <col min="3339" max="3584" width="9.140625" style="55"/>
    <col min="3585" max="3585" width="47.140625" style="55" bestFit="1" customWidth="1"/>
    <col min="3586" max="3586" width="12.5703125" style="55" customWidth="1"/>
    <col min="3587" max="3587" width="8.85546875" style="55" bestFit="1" customWidth="1"/>
    <col min="3588" max="3588" width="8.5703125" style="55" bestFit="1" customWidth="1"/>
    <col min="3589" max="3589" width="13.85546875" style="55" customWidth="1"/>
    <col min="3590" max="3590" width="7.140625" style="55" bestFit="1" customWidth="1"/>
    <col min="3591" max="3591" width="13" style="55" customWidth="1"/>
    <col min="3592" max="3592" width="17.7109375" style="55" customWidth="1"/>
    <col min="3593" max="3593" width="21" style="55" customWidth="1"/>
    <col min="3594" max="3594" width="15" style="55" customWidth="1"/>
    <col min="3595" max="3840" width="9.140625" style="55"/>
    <col min="3841" max="3841" width="47.140625" style="55" bestFit="1" customWidth="1"/>
    <col min="3842" max="3842" width="12.5703125" style="55" customWidth="1"/>
    <col min="3843" max="3843" width="8.85546875" style="55" bestFit="1" customWidth="1"/>
    <col min="3844" max="3844" width="8.5703125" style="55" bestFit="1" customWidth="1"/>
    <col min="3845" max="3845" width="13.85546875" style="55" customWidth="1"/>
    <col min="3846" max="3846" width="7.140625" style="55" bestFit="1" customWidth="1"/>
    <col min="3847" max="3847" width="13" style="55" customWidth="1"/>
    <col min="3848" max="3848" width="17.7109375" style="55" customWidth="1"/>
    <col min="3849" max="3849" width="21" style="55" customWidth="1"/>
    <col min="3850" max="3850" width="15" style="55" customWidth="1"/>
    <col min="3851" max="4096" width="9.140625" style="55"/>
    <col min="4097" max="4097" width="47.140625" style="55" bestFit="1" customWidth="1"/>
    <col min="4098" max="4098" width="12.5703125" style="55" customWidth="1"/>
    <col min="4099" max="4099" width="8.85546875" style="55" bestFit="1" customWidth="1"/>
    <col min="4100" max="4100" width="8.5703125" style="55" bestFit="1" customWidth="1"/>
    <col min="4101" max="4101" width="13.85546875" style="55" customWidth="1"/>
    <col min="4102" max="4102" width="7.140625" style="55" bestFit="1" customWidth="1"/>
    <col min="4103" max="4103" width="13" style="55" customWidth="1"/>
    <col min="4104" max="4104" width="17.7109375" style="55" customWidth="1"/>
    <col min="4105" max="4105" width="21" style="55" customWidth="1"/>
    <col min="4106" max="4106" width="15" style="55" customWidth="1"/>
    <col min="4107" max="4352" width="9.140625" style="55"/>
    <col min="4353" max="4353" width="47.140625" style="55" bestFit="1" customWidth="1"/>
    <col min="4354" max="4354" width="12.5703125" style="55" customWidth="1"/>
    <col min="4355" max="4355" width="8.85546875" style="55" bestFit="1" customWidth="1"/>
    <col min="4356" max="4356" width="8.5703125" style="55" bestFit="1" customWidth="1"/>
    <col min="4357" max="4357" width="13.85546875" style="55" customWidth="1"/>
    <col min="4358" max="4358" width="7.140625" style="55" bestFit="1" customWidth="1"/>
    <col min="4359" max="4359" width="13" style="55" customWidth="1"/>
    <col min="4360" max="4360" width="17.7109375" style="55" customWidth="1"/>
    <col min="4361" max="4361" width="21" style="55" customWidth="1"/>
    <col min="4362" max="4362" width="15" style="55" customWidth="1"/>
    <col min="4363" max="4608" width="9.140625" style="55"/>
    <col min="4609" max="4609" width="47.140625" style="55" bestFit="1" customWidth="1"/>
    <col min="4610" max="4610" width="12.5703125" style="55" customWidth="1"/>
    <col min="4611" max="4611" width="8.85546875" style="55" bestFit="1" customWidth="1"/>
    <col min="4612" max="4612" width="8.5703125" style="55" bestFit="1" customWidth="1"/>
    <col min="4613" max="4613" width="13.85546875" style="55" customWidth="1"/>
    <col min="4614" max="4614" width="7.140625" style="55" bestFit="1" customWidth="1"/>
    <col min="4615" max="4615" width="13" style="55" customWidth="1"/>
    <col min="4616" max="4616" width="17.7109375" style="55" customWidth="1"/>
    <col min="4617" max="4617" width="21" style="55" customWidth="1"/>
    <col min="4618" max="4618" width="15" style="55" customWidth="1"/>
    <col min="4619" max="4864" width="9.140625" style="55"/>
    <col min="4865" max="4865" width="47.140625" style="55" bestFit="1" customWidth="1"/>
    <col min="4866" max="4866" width="12.5703125" style="55" customWidth="1"/>
    <col min="4867" max="4867" width="8.85546875" style="55" bestFit="1" customWidth="1"/>
    <col min="4868" max="4868" width="8.5703125" style="55" bestFit="1" customWidth="1"/>
    <col min="4869" max="4869" width="13.85546875" style="55" customWidth="1"/>
    <col min="4870" max="4870" width="7.140625" style="55" bestFit="1" customWidth="1"/>
    <col min="4871" max="4871" width="13" style="55" customWidth="1"/>
    <col min="4872" max="4872" width="17.7109375" style="55" customWidth="1"/>
    <col min="4873" max="4873" width="21" style="55" customWidth="1"/>
    <col min="4874" max="4874" width="15" style="55" customWidth="1"/>
    <col min="4875" max="5120" width="9.140625" style="55"/>
    <col min="5121" max="5121" width="47.140625" style="55" bestFit="1" customWidth="1"/>
    <col min="5122" max="5122" width="12.5703125" style="55" customWidth="1"/>
    <col min="5123" max="5123" width="8.85546875" style="55" bestFit="1" customWidth="1"/>
    <col min="5124" max="5124" width="8.5703125" style="55" bestFit="1" customWidth="1"/>
    <col min="5125" max="5125" width="13.85546875" style="55" customWidth="1"/>
    <col min="5126" max="5126" width="7.140625" style="55" bestFit="1" customWidth="1"/>
    <col min="5127" max="5127" width="13" style="55" customWidth="1"/>
    <col min="5128" max="5128" width="17.7109375" style="55" customWidth="1"/>
    <col min="5129" max="5129" width="21" style="55" customWidth="1"/>
    <col min="5130" max="5130" width="15" style="55" customWidth="1"/>
    <col min="5131" max="5376" width="9.140625" style="55"/>
    <col min="5377" max="5377" width="47.140625" style="55" bestFit="1" customWidth="1"/>
    <col min="5378" max="5378" width="12.5703125" style="55" customWidth="1"/>
    <col min="5379" max="5379" width="8.85546875" style="55" bestFit="1" customWidth="1"/>
    <col min="5380" max="5380" width="8.5703125" style="55" bestFit="1" customWidth="1"/>
    <col min="5381" max="5381" width="13.85546875" style="55" customWidth="1"/>
    <col min="5382" max="5382" width="7.140625" style="55" bestFit="1" customWidth="1"/>
    <col min="5383" max="5383" width="13" style="55" customWidth="1"/>
    <col min="5384" max="5384" width="17.7109375" style="55" customWidth="1"/>
    <col min="5385" max="5385" width="21" style="55" customWidth="1"/>
    <col min="5386" max="5386" width="15" style="55" customWidth="1"/>
    <col min="5387" max="5632" width="9.140625" style="55"/>
    <col min="5633" max="5633" width="47.140625" style="55" bestFit="1" customWidth="1"/>
    <col min="5634" max="5634" width="12.5703125" style="55" customWidth="1"/>
    <col min="5635" max="5635" width="8.85546875" style="55" bestFit="1" customWidth="1"/>
    <col min="5636" max="5636" width="8.5703125" style="55" bestFit="1" customWidth="1"/>
    <col min="5637" max="5637" width="13.85546875" style="55" customWidth="1"/>
    <col min="5638" max="5638" width="7.140625" style="55" bestFit="1" customWidth="1"/>
    <col min="5639" max="5639" width="13" style="55" customWidth="1"/>
    <col min="5640" max="5640" width="17.7109375" style="55" customWidth="1"/>
    <col min="5641" max="5641" width="21" style="55" customWidth="1"/>
    <col min="5642" max="5642" width="15" style="55" customWidth="1"/>
    <col min="5643" max="5888" width="9.140625" style="55"/>
    <col min="5889" max="5889" width="47.140625" style="55" bestFit="1" customWidth="1"/>
    <col min="5890" max="5890" width="12.5703125" style="55" customWidth="1"/>
    <col min="5891" max="5891" width="8.85546875" style="55" bestFit="1" customWidth="1"/>
    <col min="5892" max="5892" width="8.5703125" style="55" bestFit="1" customWidth="1"/>
    <col min="5893" max="5893" width="13.85546875" style="55" customWidth="1"/>
    <col min="5894" max="5894" width="7.140625" style="55" bestFit="1" customWidth="1"/>
    <col min="5895" max="5895" width="13" style="55" customWidth="1"/>
    <col min="5896" max="5896" width="17.7109375" style="55" customWidth="1"/>
    <col min="5897" max="5897" width="21" style="55" customWidth="1"/>
    <col min="5898" max="5898" width="15" style="55" customWidth="1"/>
    <col min="5899" max="6144" width="9.140625" style="55"/>
    <col min="6145" max="6145" width="47.140625" style="55" bestFit="1" customWidth="1"/>
    <col min="6146" max="6146" width="12.5703125" style="55" customWidth="1"/>
    <col min="6147" max="6147" width="8.85546875" style="55" bestFit="1" customWidth="1"/>
    <col min="6148" max="6148" width="8.5703125" style="55" bestFit="1" customWidth="1"/>
    <col min="6149" max="6149" width="13.85546875" style="55" customWidth="1"/>
    <col min="6150" max="6150" width="7.140625" style="55" bestFit="1" customWidth="1"/>
    <col min="6151" max="6151" width="13" style="55" customWidth="1"/>
    <col min="6152" max="6152" width="17.7109375" style="55" customWidth="1"/>
    <col min="6153" max="6153" width="21" style="55" customWidth="1"/>
    <col min="6154" max="6154" width="15" style="55" customWidth="1"/>
    <col min="6155" max="6400" width="9.140625" style="55"/>
    <col min="6401" max="6401" width="47.140625" style="55" bestFit="1" customWidth="1"/>
    <col min="6402" max="6402" width="12.5703125" style="55" customWidth="1"/>
    <col min="6403" max="6403" width="8.85546875" style="55" bestFit="1" customWidth="1"/>
    <col min="6404" max="6404" width="8.5703125" style="55" bestFit="1" customWidth="1"/>
    <col min="6405" max="6405" width="13.85546875" style="55" customWidth="1"/>
    <col min="6406" max="6406" width="7.140625" style="55" bestFit="1" customWidth="1"/>
    <col min="6407" max="6407" width="13" style="55" customWidth="1"/>
    <col min="6408" max="6408" width="17.7109375" style="55" customWidth="1"/>
    <col min="6409" max="6409" width="21" style="55" customWidth="1"/>
    <col min="6410" max="6410" width="15" style="55" customWidth="1"/>
    <col min="6411" max="6656" width="9.140625" style="55"/>
    <col min="6657" max="6657" width="47.140625" style="55" bestFit="1" customWidth="1"/>
    <col min="6658" max="6658" width="12.5703125" style="55" customWidth="1"/>
    <col min="6659" max="6659" width="8.85546875" style="55" bestFit="1" customWidth="1"/>
    <col min="6660" max="6660" width="8.5703125" style="55" bestFit="1" customWidth="1"/>
    <col min="6661" max="6661" width="13.85546875" style="55" customWidth="1"/>
    <col min="6662" max="6662" width="7.140625" style="55" bestFit="1" customWidth="1"/>
    <col min="6663" max="6663" width="13" style="55" customWidth="1"/>
    <col min="6664" max="6664" width="17.7109375" style="55" customWidth="1"/>
    <col min="6665" max="6665" width="21" style="55" customWidth="1"/>
    <col min="6666" max="6666" width="15" style="55" customWidth="1"/>
    <col min="6667" max="6912" width="9.140625" style="55"/>
    <col min="6913" max="6913" width="47.140625" style="55" bestFit="1" customWidth="1"/>
    <col min="6914" max="6914" width="12.5703125" style="55" customWidth="1"/>
    <col min="6915" max="6915" width="8.85546875" style="55" bestFit="1" customWidth="1"/>
    <col min="6916" max="6916" width="8.5703125" style="55" bestFit="1" customWidth="1"/>
    <col min="6917" max="6917" width="13.85546875" style="55" customWidth="1"/>
    <col min="6918" max="6918" width="7.140625" style="55" bestFit="1" customWidth="1"/>
    <col min="6919" max="6919" width="13" style="55" customWidth="1"/>
    <col min="6920" max="6920" width="17.7109375" style="55" customWidth="1"/>
    <col min="6921" max="6921" width="21" style="55" customWidth="1"/>
    <col min="6922" max="6922" width="15" style="55" customWidth="1"/>
    <col min="6923" max="7168" width="9.140625" style="55"/>
    <col min="7169" max="7169" width="47.140625" style="55" bestFit="1" customWidth="1"/>
    <col min="7170" max="7170" width="12.5703125" style="55" customWidth="1"/>
    <col min="7171" max="7171" width="8.85546875" style="55" bestFit="1" customWidth="1"/>
    <col min="7172" max="7172" width="8.5703125" style="55" bestFit="1" customWidth="1"/>
    <col min="7173" max="7173" width="13.85546875" style="55" customWidth="1"/>
    <col min="7174" max="7174" width="7.140625" style="55" bestFit="1" customWidth="1"/>
    <col min="7175" max="7175" width="13" style="55" customWidth="1"/>
    <col min="7176" max="7176" width="17.7109375" style="55" customWidth="1"/>
    <col min="7177" max="7177" width="21" style="55" customWidth="1"/>
    <col min="7178" max="7178" width="15" style="55" customWidth="1"/>
    <col min="7179" max="7424" width="9.140625" style="55"/>
    <col min="7425" max="7425" width="47.140625" style="55" bestFit="1" customWidth="1"/>
    <col min="7426" max="7426" width="12.5703125" style="55" customWidth="1"/>
    <col min="7427" max="7427" width="8.85546875" style="55" bestFit="1" customWidth="1"/>
    <col min="7428" max="7428" width="8.5703125" style="55" bestFit="1" customWidth="1"/>
    <col min="7429" max="7429" width="13.85546875" style="55" customWidth="1"/>
    <col min="7430" max="7430" width="7.140625" style="55" bestFit="1" customWidth="1"/>
    <col min="7431" max="7431" width="13" style="55" customWidth="1"/>
    <col min="7432" max="7432" width="17.7109375" style="55" customWidth="1"/>
    <col min="7433" max="7433" width="21" style="55" customWidth="1"/>
    <col min="7434" max="7434" width="15" style="55" customWidth="1"/>
    <col min="7435" max="7680" width="9.140625" style="55"/>
    <col min="7681" max="7681" width="47.140625" style="55" bestFit="1" customWidth="1"/>
    <col min="7682" max="7682" width="12.5703125" style="55" customWidth="1"/>
    <col min="7683" max="7683" width="8.85546875" style="55" bestFit="1" customWidth="1"/>
    <col min="7684" max="7684" width="8.5703125" style="55" bestFit="1" customWidth="1"/>
    <col min="7685" max="7685" width="13.85546875" style="55" customWidth="1"/>
    <col min="7686" max="7686" width="7.140625" style="55" bestFit="1" customWidth="1"/>
    <col min="7687" max="7687" width="13" style="55" customWidth="1"/>
    <col min="7688" max="7688" width="17.7109375" style="55" customWidth="1"/>
    <col min="7689" max="7689" width="21" style="55" customWidth="1"/>
    <col min="7690" max="7690" width="15" style="55" customWidth="1"/>
    <col min="7691" max="7936" width="9.140625" style="55"/>
    <col min="7937" max="7937" width="47.140625" style="55" bestFit="1" customWidth="1"/>
    <col min="7938" max="7938" width="12.5703125" style="55" customWidth="1"/>
    <col min="7939" max="7939" width="8.85546875" style="55" bestFit="1" customWidth="1"/>
    <col min="7940" max="7940" width="8.5703125" style="55" bestFit="1" customWidth="1"/>
    <col min="7941" max="7941" width="13.85546875" style="55" customWidth="1"/>
    <col min="7942" max="7942" width="7.140625" style="55" bestFit="1" customWidth="1"/>
    <col min="7943" max="7943" width="13" style="55" customWidth="1"/>
    <col min="7944" max="7944" width="17.7109375" style="55" customWidth="1"/>
    <col min="7945" max="7945" width="21" style="55" customWidth="1"/>
    <col min="7946" max="7946" width="15" style="55" customWidth="1"/>
    <col min="7947" max="8192" width="9.140625" style="55"/>
    <col min="8193" max="8193" width="47.140625" style="55" bestFit="1" customWidth="1"/>
    <col min="8194" max="8194" width="12.5703125" style="55" customWidth="1"/>
    <col min="8195" max="8195" width="8.85546875" style="55" bestFit="1" customWidth="1"/>
    <col min="8196" max="8196" width="8.5703125" style="55" bestFit="1" customWidth="1"/>
    <col min="8197" max="8197" width="13.85546875" style="55" customWidth="1"/>
    <col min="8198" max="8198" width="7.140625" style="55" bestFit="1" customWidth="1"/>
    <col min="8199" max="8199" width="13" style="55" customWidth="1"/>
    <col min="8200" max="8200" width="17.7109375" style="55" customWidth="1"/>
    <col min="8201" max="8201" width="21" style="55" customWidth="1"/>
    <col min="8202" max="8202" width="15" style="55" customWidth="1"/>
    <col min="8203" max="8448" width="9.140625" style="55"/>
    <col min="8449" max="8449" width="47.140625" style="55" bestFit="1" customWidth="1"/>
    <col min="8450" max="8450" width="12.5703125" style="55" customWidth="1"/>
    <col min="8451" max="8451" width="8.85546875" style="55" bestFit="1" customWidth="1"/>
    <col min="8452" max="8452" width="8.5703125" style="55" bestFit="1" customWidth="1"/>
    <col min="8453" max="8453" width="13.85546875" style="55" customWidth="1"/>
    <col min="8454" max="8454" width="7.140625" style="55" bestFit="1" customWidth="1"/>
    <col min="8455" max="8455" width="13" style="55" customWidth="1"/>
    <col min="8456" max="8456" width="17.7109375" style="55" customWidth="1"/>
    <col min="8457" max="8457" width="21" style="55" customWidth="1"/>
    <col min="8458" max="8458" width="15" style="55" customWidth="1"/>
    <col min="8459" max="8704" width="9.140625" style="55"/>
    <col min="8705" max="8705" width="47.140625" style="55" bestFit="1" customWidth="1"/>
    <col min="8706" max="8706" width="12.5703125" style="55" customWidth="1"/>
    <col min="8707" max="8707" width="8.85546875" style="55" bestFit="1" customWidth="1"/>
    <col min="8708" max="8708" width="8.5703125" style="55" bestFit="1" customWidth="1"/>
    <col min="8709" max="8709" width="13.85546875" style="55" customWidth="1"/>
    <col min="8710" max="8710" width="7.140625" style="55" bestFit="1" customWidth="1"/>
    <col min="8711" max="8711" width="13" style="55" customWidth="1"/>
    <col min="8712" max="8712" width="17.7109375" style="55" customWidth="1"/>
    <col min="8713" max="8713" width="21" style="55" customWidth="1"/>
    <col min="8714" max="8714" width="15" style="55" customWidth="1"/>
    <col min="8715" max="8960" width="9.140625" style="55"/>
    <col min="8961" max="8961" width="47.140625" style="55" bestFit="1" customWidth="1"/>
    <col min="8962" max="8962" width="12.5703125" style="55" customWidth="1"/>
    <col min="8963" max="8963" width="8.85546875" style="55" bestFit="1" customWidth="1"/>
    <col min="8964" max="8964" width="8.5703125" style="55" bestFit="1" customWidth="1"/>
    <col min="8965" max="8965" width="13.85546875" style="55" customWidth="1"/>
    <col min="8966" max="8966" width="7.140625" style="55" bestFit="1" customWidth="1"/>
    <col min="8967" max="8967" width="13" style="55" customWidth="1"/>
    <col min="8968" max="8968" width="17.7109375" style="55" customWidth="1"/>
    <col min="8969" max="8969" width="21" style="55" customWidth="1"/>
    <col min="8970" max="8970" width="15" style="55" customWidth="1"/>
    <col min="8971" max="9216" width="9.140625" style="55"/>
    <col min="9217" max="9217" width="47.140625" style="55" bestFit="1" customWidth="1"/>
    <col min="9218" max="9218" width="12.5703125" style="55" customWidth="1"/>
    <col min="9219" max="9219" width="8.85546875" style="55" bestFit="1" customWidth="1"/>
    <col min="9220" max="9220" width="8.5703125" style="55" bestFit="1" customWidth="1"/>
    <col min="9221" max="9221" width="13.85546875" style="55" customWidth="1"/>
    <col min="9222" max="9222" width="7.140625" style="55" bestFit="1" customWidth="1"/>
    <col min="9223" max="9223" width="13" style="55" customWidth="1"/>
    <col min="9224" max="9224" width="17.7109375" style="55" customWidth="1"/>
    <col min="9225" max="9225" width="21" style="55" customWidth="1"/>
    <col min="9226" max="9226" width="15" style="55" customWidth="1"/>
    <col min="9227" max="9472" width="9.140625" style="55"/>
    <col min="9473" max="9473" width="47.140625" style="55" bestFit="1" customWidth="1"/>
    <col min="9474" max="9474" width="12.5703125" style="55" customWidth="1"/>
    <col min="9475" max="9475" width="8.85546875" style="55" bestFit="1" customWidth="1"/>
    <col min="9476" max="9476" width="8.5703125" style="55" bestFit="1" customWidth="1"/>
    <col min="9477" max="9477" width="13.85546875" style="55" customWidth="1"/>
    <col min="9478" max="9478" width="7.140625" style="55" bestFit="1" customWidth="1"/>
    <col min="9479" max="9479" width="13" style="55" customWidth="1"/>
    <col min="9480" max="9480" width="17.7109375" style="55" customWidth="1"/>
    <col min="9481" max="9481" width="21" style="55" customWidth="1"/>
    <col min="9482" max="9482" width="15" style="55" customWidth="1"/>
    <col min="9483" max="9728" width="9.140625" style="55"/>
    <col min="9729" max="9729" width="47.140625" style="55" bestFit="1" customWidth="1"/>
    <col min="9730" max="9730" width="12.5703125" style="55" customWidth="1"/>
    <col min="9731" max="9731" width="8.85546875" style="55" bestFit="1" customWidth="1"/>
    <col min="9732" max="9732" width="8.5703125" style="55" bestFit="1" customWidth="1"/>
    <col min="9733" max="9733" width="13.85546875" style="55" customWidth="1"/>
    <col min="9734" max="9734" width="7.140625" style="55" bestFit="1" customWidth="1"/>
    <col min="9735" max="9735" width="13" style="55" customWidth="1"/>
    <col min="9736" max="9736" width="17.7109375" style="55" customWidth="1"/>
    <col min="9737" max="9737" width="21" style="55" customWidth="1"/>
    <col min="9738" max="9738" width="15" style="55" customWidth="1"/>
    <col min="9739" max="9984" width="9.140625" style="55"/>
    <col min="9985" max="9985" width="47.140625" style="55" bestFit="1" customWidth="1"/>
    <col min="9986" max="9986" width="12.5703125" style="55" customWidth="1"/>
    <col min="9987" max="9987" width="8.85546875" style="55" bestFit="1" customWidth="1"/>
    <col min="9988" max="9988" width="8.5703125" style="55" bestFit="1" customWidth="1"/>
    <col min="9989" max="9989" width="13.85546875" style="55" customWidth="1"/>
    <col min="9990" max="9990" width="7.140625" style="55" bestFit="1" customWidth="1"/>
    <col min="9991" max="9991" width="13" style="55" customWidth="1"/>
    <col min="9992" max="9992" width="17.7109375" style="55" customWidth="1"/>
    <col min="9993" max="9993" width="21" style="55" customWidth="1"/>
    <col min="9994" max="9994" width="15" style="55" customWidth="1"/>
    <col min="9995" max="10240" width="9.140625" style="55"/>
    <col min="10241" max="10241" width="47.140625" style="55" bestFit="1" customWidth="1"/>
    <col min="10242" max="10242" width="12.5703125" style="55" customWidth="1"/>
    <col min="10243" max="10243" width="8.85546875" style="55" bestFit="1" customWidth="1"/>
    <col min="10244" max="10244" width="8.5703125" style="55" bestFit="1" customWidth="1"/>
    <col min="10245" max="10245" width="13.85546875" style="55" customWidth="1"/>
    <col min="10246" max="10246" width="7.140625" style="55" bestFit="1" customWidth="1"/>
    <col min="10247" max="10247" width="13" style="55" customWidth="1"/>
    <col min="10248" max="10248" width="17.7109375" style="55" customWidth="1"/>
    <col min="10249" max="10249" width="21" style="55" customWidth="1"/>
    <col min="10250" max="10250" width="15" style="55" customWidth="1"/>
    <col min="10251" max="10496" width="9.140625" style="55"/>
    <col min="10497" max="10497" width="47.140625" style="55" bestFit="1" customWidth="1"/>
    <col min="10498" max="10498" width="12.5703125" style="55" customWidth="1"/>
    <col min="10499" max="10499" width="8.85546875" style="55" bestFit="1" customWidth="1"/>
    <col min="10500" max="10500" width="8.5703125" style="55" bestFit="1" customWidth="1"/>
    <col min="10501" max="10501" width="13.85546875" style="55" customWidth="1"/>
    <col min="10502" max="10502" width="7.140625" style="55" bestFit="1" customWidth="1"/>
    <col min="10503" max="10503" width="13" style="55" customWidth="1"/>
    <col min="10504" max="10504" width="17.7109375" style="55" customWidth="1"/>
    <col min="10505" max="10505" width="21" style="55" customWidth="1"/>
    <col min="10506" max="10506" width="15" style="55" customWidth="1"/>
    <col min="10507" max="10752" width="9.140625" style="55"/>
    <col min="10753" max="10753" width="47.140625" style="55" bestFit="1" customWidth="1"/>
    <col min="10754" max="10754" width="12.5703125" style="55" customWidth="1"/>
    <col min="10755" max="10755" width="8.85546875" style="55" bestFit="1" customWidth="1"/>
    <col min="10756" max="10756" width="8.5703125" style="55" bestFit="1" customWidth="1"/>
    <col min="10757" max="10757" width="13.85546875" style="55" customWidth="1"/>
    <col min="10758" max="10758" width="7.140625" style="55" bestFit="1" customWidth="1"/>
    <col min="10759" max="10759" width="13" style="55" customWidth="1"/>
    <col min="10760" max="10760" width="17.7109375" style="55" customWidth="1"/>
    <col min="10761" max="10761" width="21" style="55" customWidth="1"/>
    <col min="10762" max="10762" width="15" style="55" customWidth="1"/>
    <col min="10763" max="11008" width="9.140625" style="55"/>
    <col min="11009" max="11009" width="47.140625" style="55" bestFit="1" customWidth="1"/>
    <col min="11010" max="11010" width="12.5703125" style="55" customWidth="1"/>
    <col min="11011" max="11011" width="8.85546875" style="55" bestFit="1" customWidth="1"/>
    <col min="11012" max="11012" width="8.5703125" style="55" bestFit="1" customWidth="1"/>
    <col min="11013" max="11013" width="13.85546875" style="55" customWidth="1"/>
    <col min="11014" max="11014" width="7.140625" style="55" bestFit="1" customWidth="1"/>
    <col min="11015" max="11015" width="13" style="55" customWidth="1"/>
    <col min="11016" max="11016" width="17.7109375" style="55" customWidth="1"/>
    <col min="11017" max="11017" width="21" style="55" customWidth="1"/>
    <col min="11018" max="11018" width="15" style="55" customWidth="1"/>
    <col min="11019" max="11264" width="9.140625" style="55"/>
    <col min="11265" max="11265" width="47.140625" style="55" bestFit="1" customWidth="1"/>
    <col min="11266" max="11266" width="12.5703125" style="55" customWidth="1"/>
    <col min="11267" max="11267" width="8.85546875" style="55" bestFit="1" customWidth="1"/>
    <col min="11268" max="11268" width="8.5703125" style="55" bestFit="1" customWidth="1"/>
    <col min="11269" max="11269" width="13.85546875" style="55" customWidth="1"/>
    <col min="11270" max="11270" width="7.140625" style="55" bestFit="1" customWidth="1"/>
    <col min="11271" max="11271" width="13" style="55" customWidth="1"/>
    <col min="11272" max="11272" width="17.7109375" style="55" customWidth="1"/>
    <col min="11273" max="11273" width="21" style="55" customWidth="1"/>
    <col min="11274" max="11274" width="15" style="55" customWidth="1"/>
    <col min="11275" max="11520" width="9.140625" style="55"/>
    <col min="11521" max="11521" width="47.140625" style="55" bestFit="1" customWidth="1"/>
    <col min="11522" max="11522" width="12.5703125" style="55" customWidth="1"/>
    <col min="11523" max="11523" width="8.85546875" style="55" bestFit="1" customWidth="1"/>
    <col min="11524" max="11524" width="8.5703125" style="55" bestFit="1" customWidth="1"/>
    <col min="11525" max="11525" width="13.85546875" style="55" customWidth="1"/>
    <col min="11526" max="11526" width="7.140625" style="55" bestFit="1" customWidth="1"/>
    <col min="11527" max="11527" width="13" style="55" customWidth="1"/>
    <col min="11528" max="11528" width="17.7109375" style="55" customWidth="1"/>
    <col min="11529" max="11529" width="21" style="55" customWidth="1"/>
    <col min="11530" max="11530" width="15" style="55" customWidth="1"/>
    <col min="11531" max="11776" width="9.140625" style="55"/>
    <col min="11777" max="11777" width="47.140625" style="55" bestFit="1" customWidth="1"/>
    <col min="11778" max="11778" width="12.5703125" style="55" customWidth="1"/>
    <col min="11779" max="11779" width="8.85546875" style="55" bestFit="1" customWidth="1"/>
    <col min="11780" max="11780" width="8.5703125" style="55" bestFit="1" customWidth="1"/>
    <col min="11781" max="11781" width="13.85546875" style="55" customWidth="1"/>
    <col min="11782" max="11782" width="7.140625" style="55" bestFit="1" customWidth="1"/>
    <col min="11783" max="11783" width="13" style="55" customWidth="1"/>
    <col min="11784" max="11784" width="17.7109375" style="55" customWidth="1"/>
    <col min="11785" max="11785" width="21" style="55" customWidth="1"/>
    <col min="11786" max="11786" width="15" style="55" customWidth="1"/>
    <col min="11787" max="12032" width="9.140625" style="55"/>
    <col min="12033" max="12033" width="47.140625" style="55" bestFit="1" customWidth="1"/>
    <col min="12034" max="12034" width="12.5703125" style="55" customWidth="1"/>
    <col min="12035" max="12035" width="8.85546875" style="55" bestFit="1" customWidth="1"/>
    <col min="12036" max="12036" width="8.5703125" style="55" bestFit="1" customWidth="1"/>
    <col min="12037" max="12037" width="13.85546875" style="55" customWidth="1"/>
    <col min="12038" max="12038" width="7.140625" style="55" bestFit="1" customWidth="1"/>
    <col min="12039" max="12039" width="13" style="55" customWidth="1"/>
    <col min="12040" max="12040" width="17.7109375" style="55" customWidth="1"/>
    <col min="12041" max="12041" width="21" style="55" customWidth="1"/>
    <col min="12042" max="12042" width="15" style="55" customWidth="1"/>
    <col min="12043" max="12288" width="9.140625" style="55"/>
    <col min="12289" max="12289" width="47.140625" style="55" bestFit="1" customWidth="1"/>
    <col min="12290" max="12290" width="12.5703125" style="55" customWidth="1"/>
    <col min="12291" max="12291" width="8.85546875" style="55" bestFit="1" customWidth="1"/>
    <col min="12292" max="12292" width="8.5703125" style="55" bestFit="1" customWidth="1"/>
    <col min="12293" max="12293" width="13.85546875" style="55" customWidth="1"/>
    <col min="12294" max="12294" width="7.140625" style="55" bestFit="1" customWidth="1"/>
    <col min="12295" max="12295" width="13" style="55" customWidth="1"/>
    <col min="12296" max="12296" width="17.7109375" style="55" customWidth="1"/>
    <col min="12297" max="12297" width="21" style="55" customWidth="1"/>
    <col min="12298" max="12298" width="15" style="55" customWidth="1"/>
    <col min="12299" max="12544" width="9.140625" style="55"/>
    <col min="12545" max="12545" width="47.140625" style="55" bestFit="1" customWidth="1"/>
    <col min="12546" max="12546" width="12.5703125" style="55" customWidth="1"/>
    <col min="12547" max="12547" width="8.85546875" style="55" bestFit="1" customWidth="1"/>
    <col min="12548" max="12548" width="8.5703125" style="55" bestFit="1" customWidth="1"/>
    <col min="12549" max="12549" width="13.85546875" style="55" customWidth="1"/>
    <col min="12550" max="12550" width="7.140625" style="55" bestFit="1" customWidth="1"/>
    <col min="12551" max="12551" width="13" style="55" customWidth="1"/>
    <col min="12552" max="12552" width="17.7109375" style="55" customWidth="1"/>
    <col min="12553" max="12553" width="21" style="55" customWidth="1"/>
    <col min="12554" max="12554" width="15" style="55" customWidth="1"/>
    <col min="12555" max="12800" width="9.140625" style="55"/>
    <col min="12801" max="12801" width="47.140625" style="55" bestFit="1" customWidth="1"/>
    <col min="12802" max="12802" width="12.5703125" style="55" customWidth="1"/>
    <col min="12803" max="12803" width="8.85546875" style="55" bestFit="1" customWidth="1"/>
    <col min="12804" max="12804" width="8.5703125" style="55" bestFit="1" customWidth="1"/>
    <col min="12805" max="12805" width="13.85546875" style="55" customWidth="1"/>
    <col min="12806" max="12806" width="7.140625" style="55" bestFit="1" customWidth="1"/>
    <col min="12807" max="12807" width="13" style="55" customWidth="1"/>
    <col min="12808" max="12808" width="17.7109375" style="55" customWidth="1"/>
    <col min="12809" max="12809" width="21" style="55" customWidth="1"/>
    <col min="12810" max="12810" width="15" style="55" customWidth="1"/>
    <col min="12811" max="13056" width="9.140625" style="55"/>
    <col min="13057" max="13057" width="47.140625" style="55" bestFit="1" customWidth="1"/>
    <col min="13058" max="13058" width="12.5703125" style="55" customWidth="1"/>
    <col min="13059" max="13059" width="8.85546875" style="55" bestFit="1" customWidth="1"/>
    <col min="13060" max="13060" width="8.5703125" style="55" bestFit="1" customWidth="1"/>
    <col min="13061" max="13061" width="13.85546875" style="55" customWidth="1"/>
    <col min="13062" max="13062" width="7.140625" style="55" bestFit="1" customWidth="1"/>
    <col min="13063" max="13063" width="13" style="55" customWidth="1"/>
    <col min="13064" max="13064" width="17.7109375" style="55" customWidth="1"/>
    <col min="13065" max="13065" width="21" style="55" customWidth="1"/>
    <col min="13066" max="13066" width="15" style="55" customWidth="1"/>
    <col min="13067" max="13312" width="9.140625" style="55"/>
    <col min="13313" max="13313" width="47.140625" style="55" bestFit="1" customWidth="1"/>
    <col min="13314" max="13314" width="12.5703125" style="55" customWidth="1"/>
    <col min="13315" max="13315" width="8.85546875" style="55" bestFit="1" customWidth="1"/>
    <col min="13316" max="13316" width="8.5703125" style="55" bestFit="1" customWidth="1"/>
    <col min="13317" max="13317" width="13.85546875" style="55" customWidth="1"/>
    <col min="13318" max="13318" width="7.140625" style="55" bestFit="1" customWidth="1"/>
    <col min="13319" max="13319" width="13" style="55" customWidth="1"/>
    <col min="13320" max="13320" width="17.7109375" style="55" customWidth="1"/>
    <col min="13321" max="13321" width="21" style="55" customWidth="1"/>
    <col min="13322" max="13322" width="15" style="55" customWidth="1"/>
    <col min="13323" max="13568" width="9.140625" style="55"/>
    <col min="13569" max="13569" width="47.140625" style="55" bestFit="1" customWidth="1"/>
    <col min="13570" max="13570" width="12.5703125" style="55" customWidth="1"/>
    <col min="13571" max="13571" width="8.85546875" style="55" bestFit="1" customWidth="1"/>
    <col min="13572" max="13572" width="8.5703125" style="55" bestFit="1" customWidth="1"/>
    <col min="13573" max="13573" width="13.85546875" style="55" customWidth="1"/>
    <col min="13574" max="13574" width="7.140625" style="55" bestFit="1" customWidth="1"/>
    <col min="13575" max="13575" width="13" style="55" customWidth="1"/>
    <col min="13576" max="13576" width="17.7109375" style="55" customWidth="1"/>
    <col min="13577" max="13577" width="21" style="55" customWidth="1"/>
    <col min="13578" max="13578" width="15" style="55" customWidth="1"/>
    <col min="13579" max="13824" width="9.140625" style="55"/>
    <col min="13825" max="13825" width="47.140625" style="55" bestFit="1" customWidth="1"/>
    <col min="13826" max="13826" width="12.5703125" style="55" customWidth="1"/>
    <col min="13827" max="13827" width="8.85546875" style="55" bestFit="1" customWidth="1"/>
    <col min="13828" max="13828" width="8.5703125" style="55" bestFit="1" customWidth="1"/>
    <col min="13829" max="13829" width="13.85546875" style="55" customWidth="1"/>
    <col min="13830" max="13830" width="7.140625" style="55" bestFit="1" customWidth="1"/>
    <col min="13831" max="13831" width="13" style="55" customWidth="1"/>
    <col min="13832" max="13832" width="17.7109375" style="55" customWidth="1"/>
    <col min="13833" max="13833" width="21" style="55" customWidth="1"/>
    <col min="13834" max="13834" width="15" style="55" customWidth="1"/>
    <col min="13835" max="14080" width="9.140625" style="55"/>
    <col min="14081" max="14081" width="47.140625" style="55" bestFit="1" customWidth="1"/>
    <col min="14082" max="14082" width="12.5703125" style="55" customWidth="1"/>
    <col min="14083" max="14083" width="8.85546875" style="55" bestFit="1" customWidth="1"/>
    <col min="14084" max="14084" width="8.5703125" style="55" bestFit="1" customWidth="1"/>
    <col min="14085" max="14085" width="13.85546875" style="55" customWidth="1"/>
    <col min="14086" max="14086" width="7.140625" style="55" bestFit="1" customWidth="1"/>
    <col min="14087" max="14087" width="13" style="55" customWidth="1"/>
    <col min="14088" max="14088" width="17.7109375" style="55" customWidth="1"/>
    <col min="14089" max="14089" width="21" style="55" customWidth="1"/>
    <col min="14090" max="14090" width="15" style="55" customWidth="1"/>
    <col min="14091" max="14336" width="9.140625" style="55"/>
    <col min="14337" max="14337" width="47.140625" style="55" bestFit="1" customWidth="1"/>
    <col min="14338" max="14338" width="12.5703125" style="55" customWidth="1"/>
    <col min="14339" max="14339" width="8.85546875" style="55" bestFit="1" customWidth="1"/>
    <col min="14340" max="14340" width="8.5703125" style="55" bestFit="1" customWidth="1"/>
    <col min="14341" max="14341" width="13.85546875" style="55" customWidth="1"/>
    <col min="14342" max="14342" width="7.140625" style="55" bestFit="1" customWidth="1"/>
    <col min="14343" max="14343" width="13" style="55" customWidth="1"/>
    <col min="14344" max="14344" width="17.7109375" style="55" customWidth="1"/>
    <col min="14345" max="14345" width="21" style="55" customWidth="1"/>
    <col min="14346" max="14346" width="15" style="55" customWidth="1"/>
    <col min="14347" max="14592" width="9.140625" style="55"/>
    <col min="14593" max="14593" width="47.140625" style="55" bestFit="1" customWidth="1"/>
    <col min="14594" max="14594" width="12.5703125" style="55" customWidth="1"/>
    <col min="14595" max="14595" width="8.85546875" style="55" bestFit="1" customWidth="1"/>
    <col min="14596" max="14596" width="8.5703125" style="55" bestFit="1" customWidth="1"/>
    <col min="14597" max="14597" width="13.85546875" style="55" customWidth="1"/>
    <col min="14598" max="14598" width="7.140625" style="55" bestFit="1" customWidth="1"/>
    <col min="14599" max="14599" width="13" style="55" customWidth="1"/>
    <col min="14600" max="14600" width="17.7109375" style="55" customWidth="1"/>
    <col min="14601" max="14601" width="21" style="55" customWidth="1"/>
    <col min="14602" max="14602" width="15" style="55" customWidth="1"/>
    <col min="14603" max="14848" width="9.140625" style="55"/>
    <col min="14849" max="14849" width="47.140625" style="55" bestFit="1" customWidth="1"/>
    <col min="14850" max="14850" width="12.5703125" style="55" customWidth="1"/>
    <col min="14851" max="14851" width="8.85546875" style="55" bestFit="1" customWidth="1"/>
    <col min="14852" max="14852" width="8.5703125" style="55" bestFit="1" customWidth="1"/>
    <col min="14853" max="14853" width="13.85546875" style="55" customWidth="1"/>
    <col min="14854" max="14854" width="7.140625" style="55" bestFit="1" customWidth="1"/>
    <col min="14855" max="14855" width="13" style="55" customWidth="1"/>
    <col min="14856" max="14856" width="17.7109375" style="55" customWidth="1"/>
    <col min="14857" max="14857" width="21" style="55" customWidth="1"/>
    <col min="14858" max="14858" width="15" style="55" customWidth="1"/>
    <col min="14859" max="15104" width="9.140625" style="55"/>
    <col min="15105" max="15105" width="47.140625" style="55" bestFit="1" customWidth="1"/>
    <col min="15106" max="15106" width="12.5703125" style="55" customWidth="1"/>
    <col min="15107" max="15107" width="8.85546875" style="55" bestFit="1" customWidth="1"/>
    <col min="15108" max="15108" width="8.5703125" style="55" bestFit="1" customWidth="1"/>
    <col min="15109" max="15109" width="13.85546875" style="55" customWidth="1"/>
    <col min="15110" max="15110" width="7.140625" style="55" bestFit="1" customWidth="1"/>
    <col min="15111" max="15111" width="13" style="55" customWidth="1"/>
    <col min="15112" max="15112" width="17.7109375" style="55" customWidth="1"/>
    <col min="15113" max="15113" width="21" style="55" customWidth="1"/>
    <col min="15114" max="15114" width="15" style="55" customWidth="1"/>
    <col min="15115" max="15360" width="9.140625" style="55"/>
    <col min="15361" max="15361" width="47.140625" style="55" bestFit="1" customWidth="1"/>
    <col min="15362" max="15362" width="12.5703125" style="55" customWidth="1"/>
    <col min="15363" max="15363" width="8.85546875" style="55" bestFit="1" customWidth="1"/>
    <col min="15364" max="15364" width="8.5703125" style="55" bestFit="1" customWidth="1"/>
    <col min="15365" max="15365" width="13.85546875" style="55" customWidth="1"/>
    <col min="15366" max="15366" width="7.140625" style="55" bestFit="1" customWidth="1"/>
    <col min="15367" max="15367" width="13" style="55" customWidth="1"/>
    <col min="15368" max="15368" width="17.7109375" style="55" customWidth="1"/>
    <col min="15369" max="15369" width="21" style="55" customWidth="1"/>
    <col min="15370" max="15370" width="15" style="55" customWidth="1"/>
    <col min="15371" max="15616" width="9.140625" style="55"/>
    <col min="15617" max="15617" width="47.140625" style="55" bestFit="1" customWidth="1"/>
    <col min="15618" max="15618" width="12.5703125" style="55" customWidth="1"/>
    <col min="15619" max="15619" width="8.85546875" style="55" bestFit="1" customWidth="1"/>
    <col min="15620" max="15620" width="8.5703125" style="55" bestFit="1" customWidth="1"/>
    <col min="15621" max="15621" width="13.85546875" style="55" customWidth="1"/>
    <col min="15622" max="15622" width="7.140625" style="55" bestFit="1" customWidth="1"/>
    <col min="15623" max="15623" width="13" style="55" customWidth="1"/>
    <col min="15624" max="15624" width="17.7109375" style="55" customWidth="1"/>
    <col min="15625" max="15625" width="21" style="55" customWidth="1"/>
    <col min="15626" max="15626" width="15" style="55" customWidth="1"/>
    <col min="15627" max="15872" width="9.140625" style="55"/>
    <col min="15873" max="15873" width="47.140625" style="55" bestFit="1" customWidth="1"/>
    <col min="15874" max="15874" width="12.5703125" style="55" customWidth="1"/>
    <col min="15875" max="15875" width="8.85546875" style="55" bestFit="1" customWidth="1"/>
    <col min="15876" max="15876" width="8.5703125" style="55" bestFit="1" customWidth="1"/>
    <col min="15877" max="15877" width="13.85546875" style="55" customWidth="1"/>
    <col min="15878" max="15878" width="7.140625" style="55" bestFit="1" customWidth="1"/>
    <col min="15879" max="15879" width="13" style="55" customWidth="1"/>
    <col min="15880" max="15880" width="17.7109375" style="55" customWidth="1"/>
    <col min="15881" max="15881" width="21" style="55" customWidth="1"/>
    <col min="15882" max="15882" width="15" style="55" customWidth="1"/>
    <col min="15883" max="16128" width="9.140625" style="55"/>
    <col min="16129" max="16129" width="47.140625" style="55" bestFit="1" customWidth="1"/>
    <col min="16130" max="16130" width="12.5703125" style="55" customWidth="1"/>
    <col min="16131" max="16131" width="8.85546875" style="55" bestFit="1" customWidth="1"/>
    <col min="16132" max="16132" width="8.5703125" style="55" bestFit="1" customWidth="1"/>
    <col min="16133" max="16133" width="13.85546875" style="55" customWidth="1"/>
    <col min="16134" max="16134" width="7.140625" style="55" bestFit="1" customWidth="1"/>
    <col min="16135" max="16135" width="13" style="55" customWidth="1"/>
    <col min="16136" max="16136" width="17.7109375" style="55" customWidth="1"/>
    <col min="16137" max="16137" width="21" style="55" customWidth="1"/>
    <col min="16138" max="16138" width="15" style="55" customWidth="1"/>
    <col min="16139" max="16384" width="9.140625" style="55"/>
  </cols>
  <sheetData>
    <row r="1" spans="1:10" ht="38.25">
      <c r="A1" s="161" t="s">
        <v>300</v>
      </c>
      <c r="B1" s="161" t="s">
        <v>283</v>
      </c>
      <c r="C1" s="161" t="s">
        <v>411</v>
      </c>
      <c r="D1" s="161" t="s">
        <v>412</v>
      </c>
      <c r="E1" s="161" t="s">
        <v>413</v>
      </c>
      <c r="F1" s="161" t="s">
        <v>414</v>
      </c>
      <c r="G1" s="161" t="s">
        <v>415</v>
      </c>
      <c r="H1" s="161" t="s">
        <v>416</v>
      </c>
      <c r="I1" s="161" t="s">
        <v>417</v>
      </c>
      <c r="J1" s="161" t="s">
        <v>418</v>
      </c>
    </row>
    <row r="2" spans="1:10">
      <c r="A2" s="162" t="s">
        <v>288</v>
      </c>
      <c r="B2" s="162"/>
      <c r="C2" s="163"/>
      <c r="D2" s="163"/>
      <c r="E2" s="163"/>
      <c r="F2" s="163"/>
      <c r="G2" s="164"/>
      <c r="H2" s="164"/>
      <c r="I2" s="164"/>
      <c r="J2" s="165"/>
    </row>
    <row r="3" spans="1:10">
      <c r="A3" s="166" t="s">
        <v>291</v>
      </c>
      <c r="B3" s="167">
        <v>0</v>
      </c>
      <c r="C3" s="168">
        <v>652</v>
      </c>
      <c r="D3" s="168">
        <v>772</v>
      </c>
      <c r="E3" s="168">
        <v>910.96</v>
      </c>
      <c r="F3" s="168">
        <v>138.96000000000004</v>
      </c>
      <c r="G3" s="169">
        <v>0</v>
      </c>
      <c r="H3" s="169">
        <v>0</v>
      </c>
      <c r="I3" s="169">
        <v>0</v>
      </c>
      <c r="J3" s="169">
        <v>0</v>
      </c>
    </row>
    <row r="4" spans="1:10">
      <c r="A4" s="166" t="s">
        <v>293</v>
      </c>
      <c r="B4" s="167">
        <v>0</v>
      </c>
      <c r="C4" s="168">
        <v>117</v>
      </c>
      <c r="D4" s="168">
        <v>137</v>
      </c>
      <c r="E4" s="168">
        <v>161.66</v>
      </c>
      <c r="F4" s="168">
        <v>24.659999999999997</v>
      </c>
      <c r="G4" s="169">
        <v>0</v>
      </c>
      <c r="H4" s="169">
        <v>0</v>
      </c>
      <c r="I4" s="169">
        <v>0</v>
      </c>
      <c r="J4" s="169">
        <v>0</v>
      </c>
    </row>
    <row r="5" spans="1:10">
      <c r="A5" s="166" t="s">
        <v>287</v>
      </c>
      <c r="B5" s="167">
        <v>0</v>
      </c>
      <c r="C5" s="168">
        <v>54.5</v>
      </c>
      <c r="D5" s="168">
        <v>62</v>
      </c>
      <c r="E5" s="168">
        <v>73.16</v>
      </c>
      <c r="F5" s="168">
        <v>11.159999999999997</v>
      </c>
      <c r="G5" s="169">
        <v>0</v>
      </c>
      <c r="H5" s="169">
        <v>0</v>
      </c>
      <c r="I5" s="169">
        <v>0</v>
      </c>
      <c r="J5" s="169">
        <v>0</v>
      </c>
    </row>
    <row r="6" spans="1:10">
      <c r="A6" s="166" t="s">
        <v>294</v>
      </c>
      <c r="B6" s="167">
        <v>0</v>
      </c>
      <c r="C6" s="168">
        <v>51.5</v>
      </c>
      <c r="D6" s="168">
        <v>66.5</v>
      </c>
      <c r="E6" s="168">
        <v>78.47</v>
      </c>
      <c r="F6" s="168">
        <v>11.969999999999999</v>
      </c>
      <c r="G6" s="169">
        <v>0</v>
      </c>
      <c r="H6" s="169">
        <v>0</v>
      </c>
      <c r="I6" s="169">
        <v>0</v>
      </c>
      <c r="J6" s="169">
        <v>0</v>
      </c>
    </row>
    <row r="7" spans="1:10">
      <c r="A7" s="166" t="s">
        <v>295</v>
      </c>
      <c r="B7" s="167">
        <v>0</v>
      </c>
      <c r="C7" s="168">
        <v>1.05</v>
      </c>
      <c r="D7" s="168">
        <v>1.1500000000000001</v>
      </c>
      <c r="E7" s="168">
        <v>1.3570000000000002</v>
      </c>
      <c r="F7" s="168">
        <v>0.20700000000000007</v>
      </c>
      <c r="G7" s="169">
        <v>0</v>
      </c>
      <c r="H7" s="169">
        <v>0</v>
      </c>
      <c r="I7" s="169">
        <v>0</v>
      </c>
      <c r="J7" s="169">
        <v>0</v>
      </c>
    </row>
    <row r="8" spans="1:10">
      <c r="A8" s="166" t="s">
        <v>296</v>
      </c>
      <c r="B8" s="167">
        <v>0</v>
      </c>
      <c r="C8" s="168">
        <v>118</v>
      </c>
      <c r="D8" s="168">
        <v>130</v>
      </c>
      <c r="E8" s="168">
        <v>153.4</v>
      </c>
      <c r="F8" s="168">
        <v>23.400000000000006</v>
      </c>
      <c r="G8" s="169">
        <v>0</v>
      </c>
      <c r="H8" s="169">
        <v>0</v>
      </c>
      <c r="I8" s="169">
        <v>0</v>
      </c>
      <c r="J8" s="169">
        <v>0</v>
      </c>
    </row>
    <row r="9" spans="1:10">
      <c r="A9" s="166" t="s">
        <v>297</v>
      </c>
      <c r="B9" s="167">
        <v>0</v>
      </c>
      <c r="C9" s="168">
        <v>65</v>
      </c>
      <c r="D9" s="168">
        <v>75</v>
      </c>
      <c r="E9" s="168">
        <v>88.5</v>
      </c>
      <c r="F9" s="168">
        <v>13.5</v>
      </c>
      <c r="G9" s="169">
        <v>0</v>
      </c>
      <c r="H9" s="169">
        <v>0</v>
      </c>
      <c r="I9" s="169">
        <v>0</v>
      </c>
      <c r="J9" s="169">
        <v>0</v>
      </c>
    </row>
    <row r="10" spans="1:10">
      <c r="A10" s="166" t="s">
        <v>298</v>
      </c>
      <c r="B10" s="167">
        <v>0</v>
      </c>
      <c r="C10" s="168">
        <v>116</v>
      </c>
      <c r="D10" s="168">
        <v>146</v>
      </c>
      <c r="E10" s="168">
        <v>172.28</v>
      </c>
      <c r="F10" s="168">
        <v>26.28</v>
      </c>
      <c r="G10" s="169">
        <v>0</v>
      </c>
      <c r="H10" s="169">
        <v>0</v>
      </c>
      <c r="I10" s="169">
        <v>0</v>
      </c>
      <c r="J10" s="169">
        <v>0</v>
      </c>
    </row>
    <row r="11" spans="1:10">
      <c r="A11" s="170" t="s">
        <v>419</v>
      </c>
      <c r="B11" s="171"/>
      <c r="C11" s="172">
        <v>1175.05</v>
      </c>
      <c r="D11" s="172">
        <v>1389.65</v>
      </c>
      <c r="E11" s="172">
        <v>1639.7870000000003</v>
      </c>
      <c r="F11" s="172">
        <v>250.13700000000003</v>
      </c>
      <c r="G11" s="173">
        <v>0</v>
      </c>
      <c r="H11" s="173">
        <v>0</v>
      </c>
      <c r="I11" s="173">
        <v>0</v>
      </c>
      <c r="J11" s="173">
        <v>0</v>
      </c>
    </row>
    <row r="12" spans="1:10">
      <c r="A12" s="162" t="s">
        <v>302</v>
      </c>
      <c r="B12" s="171"/>
      <c r="C12" s="163"/>
      <c r="D12" s="163"/>
      <c r="E12" s="163"/>
      <c r="F12" s="163"/>
      <c r="G12" s="164"/>
      <c r="H12" s="164"/>
      <c r="I12" s="164"/>
      <c r="J12" s="165"/>
    </row>
    <row r="13" spans="1:10">
      <c r="A13" s="166" t="s">
        <v>420</v>
      </c>
      <c r="B13" s="167">
        <v>0</v>
      </c>
      <c r="C13" s="168">
        <v>264</v>
      </c>
      <c r="D13" s="168">
        <v>316.8</v>
      </c>
      <c r="E13" s="168">
        <v>373.82400000000001</v>
      </c>
      <c r="F13" s="168">
        <v>57.024000000000001</v>
      </c>
      <c r="G13" s="169">
        <v>0</v>
      </c>
      <c r="H13" s="169">
        <v>0</v>
      </c>
      <c r="I13" s="169">
        <v>0</v>
      </c>
      <c r="J13" s="169">
        <v>0</v>
      </c>
    </row>
    <row r="14" spans="1:10">
      <c r="A14" s="166" t="s">
        <v>421</v>
      </c>
      <c r="B14" s="167">
        <v>0</v>
      </c>
      <c r="C14" s="168">
        <v>132</v>
      </c>
      <c r="D14" s="168">
        <v>158.4</v>
      </c>
      <c r="E14" s="168">
        <v>186.91200000000001</v>
      </c>
      <c r="F14" s="168">
        <v>28.512</v>
      </c>
      <c r="G14" s="169">
        <v>0</v>
      </c>
      <c r="H14" s="169">
        <v>0</v>
      </c>
      <c r="I14" s="169">
        <v>0</v>
      </c>
      <c r="J14" s="169">
        <v>0</v>
      </c>
    </row>
    <row r="15" spans="1:10">
      <c r="A15" s="166" t="s">
        <v>422</v>
      </c>
      <c r="B15" s="167">
        <v>0</v>
      </c>
      <c r="C15" s="168">
        <v>132</v>
      </c>
      <c r="D15" s="168">
        <v>158.4</v>
      </c>
      <c r="E15" s="168">
        <v>186.91200000000001</v>
      </c>
      <c r="F15" s="168">
        <v>28.512</v>
      </c>
      <c r="G15" s="169">
        <v>0</v>
      </c>
      <c r="H15" s="169">
        <v>0</v>
      </c>
      <c r="I15" s="169">
        <v>0</v>
      </c>
      <c r="J15" s="169">
        <v>0</v>
      </c>
    </row>
    <row r="16" spans="1:10">
      <c r="A16" s="166" t="s">
        <v>322</v>
      </c>
      <c r="B16" s="167">
        <v>1</v>
      </c>
      <c r="C16" s="168">
        <v>1380</v>
      </c>
      <c r="D16" s="168">
        <v>1656</v>
      </c>
      <c r="E16" s="168">
        <v>1954.08</v>
      </c>
      <c r="F16" s="168">
        <v>298.07999999999993</v>
      </c>
      <c r="G16" s="169">
        <v>41400</v>
      </c>
      <c r="H16" s="169">
        <v>49680</v>
      </c>
      <c r="I16" s="169">
        <v>58622.399999999994</v>
      </c>
      <c r="J16" s="169">
        <v>8942.3999999999978</v>
      </c>
    </row>
    <row r="17" spans="1:10">
      <c r="A17" s="166" t="s">
        <v>323</v>
      </c>
      <c r="B17" s="167">
        <v>0</v>
      </c>
      <c r="C17" s="168">
        <v>416</v>
      </c>
      <c r="D17" s="168">
        <v>499.2</v>
      </c>
      <c r="E17" s="168">
        <v>589.05600000000004</v>
      </c>
      <c r="F17" s="168">
        <v>89.856000000000051</v>
      </c>
      <c r="G17" s="169">
        <v>0</v>
      </c>
      <c r="H17" s="169">
        <v>0</v>
      </c>
      <c r="I17" s="169">
        <v>0</v>
      </c>
      <c r="J17" s="169">
        <v>0</v>
      </c>
    </row>
    <row r="18" spans="1:10">
      <c r="A18" s="166" t="s">
        <v>324</v>
      </c>
      <c r="B18" s="167">
        <v>1</v>
      </c>
      <c r="C18" s="168">
        <v>1560</v>
      </c>
      <c r="D18" s="168">
        <v>1872</v>
      </c>
      <c r="E18" s="168">
        <v>2208.96</v>
      </c>
      <c r="F18" s="168">
        <v>336.96000000000004</v>
      </c>
      <c r="G18" s="169">
        <v>46800</v>
      </c>
      <c r="H18" s="169">
        <v>56160</v>
      </c>
      <c r="I18" s="169">
        <v>66268.800000000003</v>
      </c>
      <c r="J18" s="169">
        <v>10108.800000000001</v>
      </c>
    </row>
    <row r="19" spans="1:10">
      <c r="A19" s="166" t="s">
        <v>325</v>
      </c>
      <c r="B19" s="167">
        <v>0</v>
      </c>
      <c r="C19" s="168">
        <v>1800</v>
      </c>
      <c r="D19" s="168">
        <v>2160</v>
      </c>
      <c r="E19" s="168">
        <v>2548.8000000000002</v>
      </c>
      <c r="F19" s="168">
        <v>388.80000000000018</v>
      </c>
      <c r="G19" s="169">
        <v>0</v>
      </c>
      <c r="H19" s="169">
        <v>0</v>
      </c>
      <c r="I19" s="169">
        <v>0</v>
      </c>
      <c r="J19" s="169">
        <v>0</v>
      </c>
    </row>
    <row r="20" spans="1:10">
      <c r="A20" s="166" t="s">
        <v>327</v>
      </c>
      <c r="B20" s="167">
        <v>0</v>
      </c>
      <c r="C20" s="168">
        <v>1440</v>
      </c>
      <c r="D20" s="168">
        <v>1728</v>
      </c>
      <c r="E20" s="168">
        <v>2039.04</v>
      </c>
      <c r="F20" s="168">
        <v>311.03999999999996</v>
      </c>
      <c r="G20" s="169">
        <v>0</v>
      </c>
      <c r="H20" s="169">
        <v>0</v>
      </c>
      <c r="I20" s="169">
        <v>0</v>
      </c>
      <c r="J20" s="169">
        <v>0</v>
      </c>
    </row>
    <row r="21" spans="1:10">
      <c r="A21" s="166" t="s">
        <v>328</v>
      </c>
      <c r="B21" s="167">
        <v>0</v>
      </c>
      <c r="C21" s="168">
        <v>184</v>
      </c>
      <c r="D21" s="168">
        <v>220.8</v>
      </c>
      <c r="E21" s="168">
        <v>260.54399999999998</v>
      </c>
      <c r="F21" s="168">
        <v>39.743999999999971</v>
      </c>
      <c r="G21" s="169">
        <v>0</v>
      </c>
      <c r="H21" s="169">
        <v>0</v>
      </c>
      <c r="I21" s="169">
        <v>0</v>
      </c>
      <c r="J21" s="169">
        <v>0</v>
      </c>
    </row>
    <row r="22" spans="1:10">
      <c r="A22" s="166" t="s">
        <v>329</v>
      </c>
      <c r="B22" s="167">
        <v>0</v>
      </c>
      <c r="C22" s="168">
        <v>184</v>
      </c>
      <c r="D22" s="168">
        <v>220.8</v>
      </c>
      <c r="E22" s="168">
        <v>260.54399999999998</v>
      </c>
      <c r="F22" s="168">
        <v>39.743999999999971</v>
      </c>
      <c r="G22" s="169">
        <v>0</v>
      </c>
      <c r="H22" s="169">
        <v>0</v>
      </c>
      <c r="I22" s="169">
        <v>0</v>
      </c>
      <c r="J22" s="169">
        <v>0</v>
      </c>
    </row>
    <row r="23" spans="1:10">
      <c r="A23" s="166" t="s">
        <v>330</v>
      </c>
      <c r="B23" s="167">
        <v>0</v>
      </c>
      <c r="C23" s="168">
        <v>192</v>
      </c>
      <c r="D23" s="168">
        <v>230.4</v>
      </c>
      <c r="E23" s="168">
        <v>271.87200000000001</v>
      </c>
      <c r="F23" s="168">
        <v>41.472000000000008</v>
      </c>
      <c r="G23" s="169">
        <v>0</v>
      </c>
      <c r="H23" s="169">
        <v>0</v>
      </c>
      <c r="I23" s="169">
        <v>0</v>
      </c>
      <c r="J23" s="169">
        <v>0</v>
      </c>
    </row>
    <row r="24" spans="1:10">
      <c r="A24" s="166" t="s">
        <v>331</v>
      </c>
      <c r="B24" s="167">
        <v>0</v>
      </c>
      <c r="C24" s="168">
        <v>416</v>
      </c>
      <c r="D24" s="168">
        <v>499.2</v>
      </c>
      <c r="E24" s="168">
        <v>589.05600000000004</v>
      </c>
      <c r="F24" s="168">
        <v>89.856000000000051</v>
      </c>
      <c r="G24" s="169">
        <v>0</v>
      </c>
      <c r="H24" s="169">
        <v>0</v>
      </c>
      <c r="I24" s="169">
        <v>0</v>
      </c>
      <c r="J24" s="169">
        <v>0</v>
      </c>
    </row>
    <row r="25" spans="1:10">
      <c r="A25" s="166" t="s">
        <v>423</v>
      </c>
      <c r="B25" s="167">
        <v>0</v>
      </c>
      <c r="C25" s="168">
        <v>264</v>
      </c>
      <c r="D25" s="168">
        <v>316.8</v>
      </c>
      <c r="E25" s="168">
        <v>373.82400000000001</v>
      </c>
      <c r="F25" s="168">
        <v>57.024000000000001</v>
      </c>
      <c r="G25" s="169">
        <v>0</v>
      </c>
      <c r="H25" s="169">
        <v>0</v>
      </c>
      <c r="I25" s="169">
        <v>0</v>
      </c>
      <c r="J25" s="169">
        <v>0</v>
      </c>
    </row>
    <row r="26" spans="1:10">
      <c r="A26" s="166" t="s">
        <v>424</v>
      </c>
      <c r="B26" s="167">
        <v>1</v>
      </c>
      <c r="C26" s="168">
        <v>264</v>
      </c>
      <c r="D26" s="168">
        <v>316.8</v>
      </c>
      <c r="E26" s="168">
        <v>373.82400000000001</v>
      </c>
      <c r="F26" s="168">
        <v>57.024000000000001</v>
      </c>
      <c r="G26" s="169">
        <v>7920</v>
      </c>
      <c r="H26" s="169">
        <v>9504</v>
      </c>
      <c r="I26" s="169">
        <v>11214.720000000001</v>
      </c>
      <c r="J26" s="169">
        <v>1710.72</v>
      </c>
    </row>
    <row r="27" spans="1:10">
      <c r="A27" s="170" t="s">
        <v>425</v>
      </c>
      <c r="B27" s="162"/>
      <c r="C27" s="172">
        <v>8628</v>
      </c>
      <c r="D27" s="172">
        <v>10353.599999999997</v>
      </c>
      <c r="E27" s="172">
        <v>12217.248000000001</v>
      </c>
      <c r="F27" s="172">
        <v>1863.6479999999997</v>
      </c>
      <c r="G27" s="173">
        <v>96120</v>
      </c>
      <c r="H27" s="173">
        <v>115344</v>
      </c>
      <c r="I27" s="173">
        <v>136105.91999999998</v>
      </c>
      <c r="J27" s="173">
        <v>20761.919999999998</v>
      </c>
    </row>
    <row r="28" spans="1:10">
      <c r="A28" s="170" t="s">
        <v>303</v>
      </c>
      <c r="B28" s="162"/>
      <c r="C28" s="174">
        <v>9803.0499999999993</v>
      </c>
      <c r="D28" s="174">
        <v>11743.249999999996</v>
      </c>
      <c r="E28" s="174">
        <v>13857.035000000002</v>
      </c>
      <c r="F28" s="174">
        <v>2113.7849999999999</v>
      </c>
      <c r="G28" s="175">
        <v>96120</v>
      </c>
      <c r="H28" s="175">
        <v>115344</v>
      </c>
      <c r="I28" s="175">
        <v>136105.91999999998</v>
      </c>
      <c r="J28" s="175">
        <v>20761.919999999998</v>
      </c>
    </row>
  </sheetData>
  <printOptions horizontalCentered="1" verticalCentered="1"/>
  <pageMargins left="0.78740157480314965" right="0.78740157480314965" top="0.78740157480314965" bottom="0.39370078740157483" header="0.31496062992125984" footer="0.31496062992125984"/>
  <pageSetup paperSize="9" fitToWidth="2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315A0-AE3C-4DA1-8386-0E77F300A0E9}">
  <sheetPr codeName="Лист42">
    <pageSetUpPr fitToPage="1"/>
  </sheetPr>
  <dimension ref="A1:J28"/>
  <sheetViews>
    <sheetView topLeftCell="B1" workbookViewId="0">
      <selection activeCell="F16" sqref="F16"/>
    </sheetView>
  </sheetViews>
  <sheetFormatPr defaultRowHeight="12.75"/>
  <cols>
    <col min="1" max="1" width="49.85546875" style="55" customWidth="1"/>
    <col min="2" max="2" width="12.5703125" style="55" customWidth="1"/>
    <col min="3" max="3" width="16" style="55" customWidth="1"/>
    <col min="4" max="4" width="20.5703125" style="55" customWidth="1"/>
    <col min="5" max="5" width="13.42578125" style="55" customWidth="1"/>
    <col min="6" max="6" width="14.5703125" style="55" customWidth="1"/>
    <col min="7" max="7" width="18.140625" style="55" customWidth="1"/>
    <col min="8" max="8" width="17" style="55" customWidth="1"/>
    <col min="9" max="9" width="20.140625" style="55" customWidth="1"/>
    <col min="10" max="10" width="20.85546875" style="55" customWidth="1"/>
    <col min="11" max="256" width="9.140625" style="55"/>
    <col min="257" max="257" width="47.140625" style="55" bestFit="1" customWidth="1"/>
    <col min="258" max="258" width="12.5703125" style="55" customWidth="1"/>
    <col min="259" max="259" width="8.85546875" style="55" bestFit="1" customWidth="1"/>
    <col min="260" max="260" width="8.5703125" style="55" bestFit="1" customWidth="1"/>
    <col min="261" max="261" width="13.85546875" style="55" customWidth="1"/>
    <col min="262" max="262" width="7.140625" style="55" bestFit="1" customWidth="1"/>
    <col min="263" max="263" width="13" style="55" customWidth="1"/>
    <col min="264" max="264" width="17.7109375" style="55" customWidth="1"/>
    <col min="265" max="265" width="21" style="55" customWidth="1"/>
    <col min="266" max="266" width="15" style="55" customWidth="1"/>
    <col min="267" max="512" width="9.140625" style="55"/>
    <col min="513" max="513" width="47.140625" style="55" bestFit="1" customWidth="1"/>
    <col min="514" max="514" width="12.5703125" style="55" customWidth="1"/>
    <col min="515" max="515" width="8.85546875" style="55" bestFit="1" customWidth="1"/>
    <col min="516" max="516" width="8.5703125" style="55" bestFit="1" customWidth="1"/>
    <col min="517" max="517" width="13.85546875" style="55" customWidth="1"/>
    <col min="518" max="518" width="7.140625" style="55" bestFit="1" customWidth="1"/>
    <col min="519" max="519" width="13" style="55" customWidth="1"/>
    <col min="520" max="520" width="17.7109375" style="55" customWidth="1"/>
    <col min="521" max="521" width="21" style="55" customWidth="1"/>
    <col min="522" max="522" width="15" style="55" customWidth="1"/>
    <col min="523" max="768" width="9.140625" style="55"/>
    <col min="769" max="769" width="47.140625" style="55" bestFit="1" customWidth="1"/>
    <col min="770" max="770" width="12.5703125" style="55" customWidth="1"/>
    <col min="771" max="771" width="8.85546875" style="55" bestFit="1" customWidth="1"/>
    <col min="772" max="772" width="8.5703125" style="55" bestFit="1" customWidth="1"/>
    <col min="773" max="773" width="13.85546875" style="55" customWidth="1"/>
    <col min="774" max="774" width="7.140625" style="55" bestFit="1" customWidth="1"/>
    <col min="775" max="775" width="13" style="55" customWidth="1"/>
    <col min="776" max="776" width="17.7109375" style="55" customWidth="1"/>
    <col min="777" max="777" width="21" style="55" customWidth="1"/>
    <col min="778" max="778" width="15" style="55" customWidth="1"/>
    <col min="779" max="1024" width="9.140625" style="55"/>
    <col min="1025" max="1025" width="47.140625" style="55" bestFit="1" customWidth="1"/>
    <col min="1026" max="1026" width="12.5703125" style="55" customWidth="1"/>
    <col min="1027" max="1027" width="8.85546875" style="55" bestFit="1" customWidth="1"/>
    <col min="1028" max="1028" width="8.5703125" style="55" bestFit="1" customWidth="1"/>
    <col min="1029" max="1029" width="13.85546875" style="55" customWidth="1"/>
    <col min="1030" max="1030" width="7.140625" style="55" bestFit="1" customWidth="1"/>
    <col min="1031" max="1031" width="13" style="55" customWidth="1"/>
    <col min="1032" max="1032" width="17.7109375" style="55" customWidth="1"/>
    <col min="1033" max="1033" width="21" style="55" customWidth="1"/>
    <col min="1034" max="1034" width="15" style="55" customWidth="1"/>
    <col min="1035" max="1280" width="9.140625" style="55"/>
    <col min="1281" max="1281" width="47.140625" style="55" bestFit="1" customWidth="1"/>
    <col min="1282" max="1282" width="12.5703125" style="55" customWidth="1"/>
    <col min="1283" max="1283" width="8.85546875" style="55" bestFit="1" customWidth="1"/>
    <col min="1284" max="1284" width="8.5703125" style="55" bestFit="1" customWidth="1"/>
    <col min="1285" max="1285" width="13.85546875" style="55" customWidth="1"/>
    <col min="1286" max="1286" width="7.140625" style="55" bestFit="1" customWidth="1"/>
    <col min="1287" max="1287" width="13" style="55" customWidth="1"/>
    <col min="1288" max="1288" width="17.7109375" style="55" customWidth="1"/>
    <col min="1289" max="1289" width="21" style="55" customWidth="1"/>
    <col min="1290" max="1290" width="15" style="55" customWidth="1"/>
    <col min="1291" max="1536" width="9.140625" style="55"/>
    <col min="1537" max="1537" width="47.140625" style="55" bestFit="1" customWidth="1"/>
    <col min="1538" max="1538" width="12.5703125" style="55" customWidth="1"/>
    <col min="1539" max="1539" width="8.85546875" style="55" bestFit="1" customWidth="1"/>
    <col min="1540" max="1540" width="8.5703125" style="55" bestFit="1" customWidth="1"/>
    <col min="1541" max="1541" width="13.85546875" style="55" customWidth="1"/>
    <col min="1542" max="1542" width="7.140625" style="55" bestFit="1" customWidth="1"/>
    <col min="1543" max="1543" width="13" style="55" customWidth="1"/>
    <col min="1544" max="1544" width="17.7109375" style="55" customWidth="1"/>
    <col min="1545" max="1545" width="21" style="55" customWidth="1"/>
    <col min="1546" max="1546" width="15" style="55" customWidth="1"/>
    <col min="1547" max="1792" width="9.140625" style="55"/>
    <col min="1793" max="1793" width="47.140625" style="55" bestFit="1" customWidth="1"/>
    <col min="1794" max="1794" width="12.5703125" style="55" customWidth="1"/>
    <col min="1795" max="1795" width="8.85546875" style="55" bestFit="1" customWidth="1"/>
    <col min="1796" max="1796" width="8.5703125" style="55" bestFit="1" customWidth="1"/>
    <col min="1797" max="1797" width="13.85546875" style="55" customWidth="1"/>
    <col min="1798" max="1798" width="7.140625" style="55" bestFit="1" customWidth="1"/>
    <col min="1799" max="1799" width="13" style="55" customWidth="1"/>
    <col min="1800" max="1800" width="17.7109375" style="55" customWidth="1"/>
    <col min="1801" max="1801" width="21" style="55" customWidth="1"/>
    <col min="1802" max="1802" width="15" style="55" customWidth="1"/>
    <col min="1803" max="2048" width="9.140625" style="55"/>
    <col min="2049" max="2049" width="47.140625" style="55" bestFit="1" customWidth="1"/>
    <col min="2050" max="2050" width="12.5703125" style="55" customWidth="1"/>
    <col min="2051" max="2051" width="8.85546875" style="55" bestFit="1" customWidth="1"/>
    <col min="2052" max="2052" width="8.5703125" style="55" bestFit="1" customWidth="1"/>
    <col min="2053" max="2053" width="13.85546875" style="55" customWidth="1"/>
    <col min="2054" max="2054" width="7.140625" style="55" bestFit="1" customWidth="1"/>
    <col min="2055" max="2055" width="13" style="55" customWidth="1"/>
    <col min="2056" max="2056" width="17.7109375" style="55" customWidth="1"/>
    <col min="2057" max="2057" width="21" style="55" customWidth="1"/>
    <col min="2058" max="2058" width="15" style="55" customWidth="1"/>
    <col min="2059" max="2304" width="9.140625" style="55"/>
    <col min="2305" max="2305" width="47.140625" style="55" bestFit="1" customWidth="1"/>
    <col min="2306" max="2306" width="12.5703125" style="55" customWidth="1"/>
    <col min="2307" max="2307" width="8.85546875" style="55" bestFit="1" customWidth="1"/>
    <col min="2308" max="2308" width="8.5703125" style="55" bestFit="1" customWidth="1"/>
    <col min="2309" max="2309" width="13.85546875" style="55" customWidth="1"/>
    <col min="2310" max="2310" width="7.140625" style="55" bestFit="1" customWidth="1"/>
    <col min="2311" max="2311" width="13" style="55" customWidth="1"/>
    <col min="2312" max="2312" width="17.7109375" style="55" customWidth="1"/>
    <col min="2313" max="2313" width="21" style="55" customWidth="1"/>
    <col min="2314" max="2314" width="15" style="55" customWidth="1"/>
    <col min="2315" max="2560" width="9.140625" style="55"/>
    <col min="2561" max="2561" width="47.140625" style="55" bestFit="1" customWidth="1"/>
    <col min="2562" max="2562" width="12.5703125" style="55" customWidth="1"/>
    <col min="2563" max="2563" width="8.85546875" style="55" bestFit="1" customWidth="1"/>
    <col min="2564" max="2564" width="8.5703125" style="55" bestFit="1" customWidth="1"/>
    <col min="2565" max="2565" width="13.85546875" style="55" customWidth="1"/>
    <col min="2566" max="2566" width="7.140625" style="55" bestFit="1" customWidth="1"/>
    <col min="2567" max="2567" width="13" style="55" customWidth="1"/>
    <col min="2568" max="2568" width="17.7109375" style="55" customWidth="1"/>
    <col min="2569" max="2569" width="21" style="55" customWidth="1"/>
    <col min="2570" max="2570" width="15" style="55" customWidth="1"/>
    <col min="2571" max="2816" width="9.140625" style="55"/>
    <col min="2817" max="2817" width="47.140625" style="55" bestFit="1" customWidth="1"/>
    <col min="2818" max="2818" width="12.5703125" style="55" customWidth="1"/>
    <col min="2819" max="2819" width="8.85546875" style="55" bestFit="1" customWidth="1"/>
    <col min="2820" max="2820" width="8.5703125" style="55" bestFit="1" customWidth="1"/>
    <col min="2821" max="2821" width="13.85546875" style="55" customWidth="1"/>
    <col min="2822" max="2822" width="7.140625" style="55" bestFit="1" customWidth="1"/>
    <col min="2823" max="2823" width="13" style="55" customWidth="1"/>
    <col min="2824" max="2824" width="17.7109375" style="55" customWidth="1"/>
    <col min="2825" max="2825" width="21" style="55" customWidth="1"/>
    <col min="2826" max="2826" width="15" style="55" customWidth="1"/>
    <col min="2827" max="3072" width="9.140625" style="55"/>
    <col min="3073" max="3073" width="47.140625" style="55" bestFit="1" customWidth="1"/>
    <col min="3074" max="3074" width="12.5703125" style="55" customWidth="1"/>
    <col min="3075" max="3075" width="8.85546875" style="55" bestFit="1" customWidth="1"/>
    <col min="3076" max="3076" width="8.5703125" style="55" bestFit="1" customWidth="1"/>
    <col min="3077" max="3077" width="13.85546875" style="55" customWidth="1"/>
    <col min="3078" max="3078" width="7.140625" style="55" bestFit="1" customWidth="1"/>
    <col min="3079" max="3079" width="13" style="55" customWidth="1"/>
    <col min="3080" max="3080" width="17.7109375" style="55" customWidth="1"/>
    <col min="3081" max="3081" width="21" style="55" customWidth="1"/>
    <col min="3082" max="3082" width="15" style="55" customWidth="1"/>
    <col min="3083" max="3328" width="9.140625" style="55"/>
    <col min="3329" max="3329" width="47.140625" style="55" bestFit="1" customWidth="1"/>
    <col min="3330" max="3330" width="12.5703125" style="55" customWidth="1"/>
    <col min="3331" max="3331" width="8.85546875" style="55" bestFit="1" customWidth="1"/>
    <col min="3332" max="3332" width="8.5703125" style="55" bestFit="1" customWidth="1"/>
    <col min="3333" max="3333" width="13.85546875" style="55" customWidth="1"/>
    <col min="3334" max="3334" width="7.140625" style="55" bestFit="1" customWidth="1"/>
    <col min="3335" max="3335" width="13" style="55" customWidth="1"/>
    <col min="3336" max="3336" width="17.7109375" style="55" customWidth="1"/>
    <col min="3337" max="3337" width="21" style="55" customWidth="1"/>
    <col min="3338" max="3338" width="15" style="55" customWidth="1"/>
    <col min="3339" max="3584" width="9.140625" style="55"/>
    <col min="3585" max="3585" width="47.140625" style="55" bestFit="1" customWidth="1"/>
    <col min="3586" max="3586" width="12.5703125" style="55" customWidth="1"/>
    <col min="3587" max="3587" width="8.85546875" style="55" bestFit="1" customWidth="1"/>
    <col min="3588" max="3588" width="8.5703125" style="55" bestFit="1" customWidth="1"/>
    <col min="3589" max="3589" width="13.85546875" style="55" customWidth="1"/>
    <col min="3590" max="3590" width="7.140625" style="55" bestFit="1" customWidth="1"/>
    <col min="3591" max="3591" width="13" style="55" customWidth="1"/>
    <col min="3592" max="3592" width="17.7109375" style="55" customWidth="1"/>
    <col min="3593" max="3593" width="21" style="55" customWidth="1"/>
    <col min="3594" max="3594" width="15" style="55" customWidth="1"/>
    <col min="3595" max="3840" width="9.140625" style="55"/>
    <col min="3841" max="3841" width="47.140625" style="55" bestFit="1" customWidth="1"/>
    <col min="3842" max="3842" width="12.5703125" style="55" customWidth="1"/>
    <col min="3843" max="3843" width="8.85546875" style="55" bestFit="1" customWidth="1"/>
    <col min="3844" max="3844" width="8.5703125" style="55" bestFit="1" customWidth="1"/>
    <col min="3845" max="3845" width="13.85546875" style="55" customWidth="1"/>
    <col min="3846" max="3846" width="7.140625" style="55" bestFit="1" customWidth="1"/>
    <col min="3847" max="3847" width="13" style="55" customWidth="1"/>
    <col min="3848" max="3848" width="17.7109375" style="55" customWidth="1"/>
    <col min="3849" max="3849" width="21" style="55" customWidth="1"/>
    <col min="3850" max="3850" width="15" style="55" customWidth="1"/>
    <col min="3851" max="4096" width="9.140625" style="55"/>
    <col min="4097" max="4097" width="47.140625" style="55" bestFit="1" customWidth="1"/>
    <col min="4098" max="4098" width="12.5703125" style="55" customWidth="1"/>
    <col min="4099" max="4099" width="8.85546875" style="55" bestFit="1" customWidth="1"/>
    <col min="4100" max="4100" width="8.5703125" style="55" bestFit="1" customWidth="1"/>
    <col min="4101" max="4101" width="13.85546875" style="55" customWidth="1"/>
    <col min="4102" max="4102" width="7.140625" style="55" bestFit="1" customWidth="1"/>
    <col min="4103" max="4103" width="13" style="55" customWidth="1"/>
    <col min="4104" max="4104" width="17.7109375" style="55" customWidth="1"/>
    <col min="4105" max="4105" width="21" style="55" customWidth="1"/>
    <col min="4106" max="4106" width="15" style="55" customWidth="1"/>
    <col min="4107" max="4352" width="9.140625" style="55"/>
    <col min="4353" max="4353" width="47.140625" style="55" bestFit="1" customWidth="1"/>
    <col min="4354" max="4354" width="12.5703125" style="55" customWidth="1"/>
    <col min="4355" max="4355" width="8.85546875" style="55" bestFit="1" customWidth="1"/>
    <col min="4356" max="4356" width="8.5703125" style="55" bestFit="1" customWidth="1"/>
    <col min="4357" max="4357" width="13.85546875" style="55" customWidth="1"/>
    <col min="4358" max="4358" width="7.140625" style="55" bestFit="1" customWidth="1"/>
    <col min="4359" max="4359" width="13" style="55" customWidth="1"/>
    <col min="4360" max="4360" width="17.7109375" style="55" customWidth="1"/>
    <col min="4361" max="4361" width="21" style="55" customWidth="1"/>
    <col min="4362" max="4362" width="15" style="55" customWidth="1"/>
    <col min="4363" max="4608" width="9.140625" style="55"/>
    <col min="4609" max="4609" width="47.140625" style="55" bestFit="1" customWidth="1"/>
    <col min="4610" max="4610" width="12.5703125" style="55" customWidth="1"/>
    <col min="4611" max="4611" width="8.85546875" style="55" bestFit="1" customWidth="1"/>
    <col min="4612" max="4612" width="8.5703125" style="55" bestFit="1" customWidth="1"/>
    <col min="4613" max="4613" width="13.85546875" style="55" customWidth="1"/>
    <col min="4614" max="4614" width="7.140625" style="55" bestFit="1" customWidth="1"/>
    <col min="4615" max="4615" width="13" style="55" customWidth="1"/>
    <col min="4616" max="4616" width="17.7109375" style="55" customWidth="1"/>
    <col min="4617" max="4617" width="21" style="55" customWidth="1"/>
    <col min="4618" max="4618" width="15" style="55" customWidth="1"/>
    <col min="4619" max="4864" width="9.140625" style="55"/>
    <col min="4865" max="4865" width="47.140625" style="55" bestFit="1" customWidth="1"/>
    <col min="4866" max="4866" width="12.5703125" style="55" customWidth="1"/>
    <col min="4867" max="4867" width="8.85546875" style="55" bestFit="1" customWidth="1"/>
    <col min="4868" max="4868" width="8.5703125" style="55" bestFit="1" customWidth="1"/>
    <col min="4869" max="4869" width="13.85546875" style="55" customWidth="1"/>
    <col min="4870" max="4870" width="7.140625" style="55" bestFit="1" customWidth="1"/>
    <col min="4871" max="4871" width="13" style="55" customWidth="1"/>
    <col min="4872" max="4872" width="17.7109375" style="55" customWidth="1"/>
    <col min="4873" max="4873" width="21" style="55" customWidth="1"/>
    <col min="4874" max="4874" width="15" style="55" customWidth="1"/>
    <col min="4875" max="5120" width="9.140625" style="55"/>
    <col min="5121" max="5121" width="47.140625" style="55" bestFit="1" customWidth="1"/>
    <col min="5122" max="5122" width="12.5703125" style="55" customWidth="1"/>
    <col min="5123" max="5123" width="8.85546875" style="55" bestFit="1" customWidth="1"/>
    <col min="5124" max="5124" width="8.5703125" style="55" bestFit="1" customWidth="1"/>
    <col min="5125" max="5125" width="13.85546875" style="55" customWidth="1"/>
    <col min="5126" max="5126" width="7.140625" style="55" bestFit="1" customWidth="1"/>
    <col min="5127" max="5127" width="13" style="55" customWidth="1"/>
    <col min="5128" max="5128" width="17.7109375" style="55" customWidth="1"/>
    <col min="5129" max="5129" width="21" style="55" customWidth="1"/>
    <col min="5130" max="5130" width="15" style="55" customWidth="1"/>
    <col min="5131" max="5376" width="9.140625" style="55"/>
    <col min="5377" max="5377" width="47.140625" style="55" bestFit="1" customWidth="1"/>
    <col min="5378" max="5378" width="12.5703125" style="55" customWidth="1"/>
    <col min="5379" max="5379" width="8.85546875" style="55" bestFit="1" customWidth="1"/>
    <col min="5380" max="5380" width="8.5703125" style="55" bestFit="1" customWidth="1"/>
    <col min="5381" max="5381" width="13.85546875" style="55" customWidth="1"/>
    <col min="5382" max="5382" width="7.140625" style="55" bestFit="1" customWidth="1"/>
    <col min="5383" max="5383" width="13" style="55" customWidth="1"/>
    <col min="5384" max="5384" width="17.7109375" style="55" customWidth="1"/>
    <col min="5385" max="5385" width="21" style="55" customWidth="1"/>
    <col min="5386" max="5386" width="15" style="55" customWidth="1"/>
    <col min="5387" max="5632" width="9.140625" style="55"/>
    <col min="5633" max="5633" width="47.140625" style="55" bestFit="1" customWidth="1"/>
    <col min="5634" max="5634" width="12.5703125" style="55" customWidth="1"/>
    <col min="5635" max="5635" width="8.85546875" style="55" bestFit="1" customWidth="1"/>
    <col min="5636" max="5636" width="8.5703125" style="55" bestFit="1" customWidth="1"/>
    <col min="5637" max="5637" width="13.85546875" style="55" customWidth="1"/>
    <col min="5638" max="5638" width="7.140625" style="55" bestFit="1" customWidth="1"/>
    <col min="5639" max="5639" width="13" style="55" customWidth="1"/>
    <col min="5640" max="5640" width="17.7109375" style="55" customWidth="1"/>
    <col min="5641" max="5641" width="21" style="55" customWidth="1"/>
    <col min="5642" max="5642" width="15" style="55" customWidth="1"/>
    <col min="5643" max="5888" width="9.140625" style="55"/>
    <col min="5889" max="5889" width="47.140625" style="55" bestFit="1" customWidth="1"/>
    <col min="5890" max="5890" width="12.5703125" style="55" customWidth="1"/>
    <col min="5891" max="5891" width="8.85546875" style="55" bestFit="1" customWidth="1"/>
    <col min="5892" max="5892" width="8.5703125" style="55" bestFit="1" customWidth="1"/>
    <col min="5893" max="5893" width="13.85546875" style="55" customWidth="1"/>
    <col min="5894" max="5894" width="7.140625" style="55" bestFit="1" customWidth="1"/>
    <col min="5895" max="5895" width="13" style="55" customWidth="1"/>
    <col min="5896" max="5896" width="17.7109375" style="55" customWidth="1"/>
    <col min="5897" max="5897" width="21" style="55" customWidth="1"/>
    <col min="5898" max="5898" width="15" style="55" customWidth="1"/>
    <col min="5899" max="6144" width="9.140625" style="55"/>
    <col min="6145" max="6145" width="47.140625" style="55" bestFit="1" customWidth="1"/>
    <col min="6146" max="6146" width="12.5703125" style="55" customWidth="1"/>
    <col min="6147" max="6147" width="8.85546875" style="55" bestFit="1" customWidth="1"/>
    <col min="6148" max="6148" width="8.5703125" style="55" bestFit="1" customWidth="1"/>
    <col min="6149" max="6149" width="13.85546875" style="55" customWidth="1"/>
    <col min="6150" max="6150" width="7.140625" style="55" bestFit="1" customWidth="1"/>
    <col min="6151" max="6151" width="13" style="55" customWidth="1"/>
    <col min="6152" max="6152" width="17.7109375" style="55" customWidth="1"/>
    <col min="6153" max="6153" width="21" style="55" customWidth="1"/>
    <col min="6154" max="6154" width="15" style="55" customWidth="1"/>
    <col min="6155" max="6400" width="9.140625" style="55"/>
    <col min="6401" max="6401" width="47.140625" style="55" bestFit="1" customWidth="1"/>
    <col min="6402" max="6402" width="12.5703125" style="55" customWidth="1"/>
    <col min="6403" max="6403" width="8.85546875" style="55" bestFit="1" customWidth="1"/>
    <col min="6404" max="6404" width="8.5703125" style="55" bestFit="1" customWidth="1"/>
    <col min="6405" max="6405" width="13.85546875" style="55" customWidth="1"/>
    <col min="6406" max="6406" width="7.140625" style="55" bestFit="1" customWidth="1"/>
    <col min="6407" max="6407" width="13" style="55" customWidth="1"/>
    <col min="6408" max="6408" width="17.7109375" style="55" customWidth="1"/>
    <col min="6409" max="6409" width="21" style="55" customWidth="1"/>
    <col min="6410" max="6410" width="15" style="55" customWidth="1"/>
    <col min="6411" max="6656" width="9.140625" style="55"/>
    <col min="6657" max="6657" width="47.140625" style="55" bestFit="1" customWidth="1"/>
    <col min="6658" max="6658" width="12.5703125" style="55" customWidth="1"/>
    <col min="6659" max="6659" width="8.85546875" style="55" bestFit="1" customWidth="1"/>
    <col min="6660" max="6660" width="8.5703125" style="55" bestFit="1" customWidth="1"/>
    <col min="6661" max="6661" width="13.85546875" style="55" customWidth="1"/>
    <col min="6662" max="6662" width="7.140625" style="55" bestFit="1" customWidth="1"/>
    <col min="6663" max="6663" width="13" style="55" customWidth="1"/>
    <col min="6664" max="6664" width="17.7109375" style="55" customWidth="1"/>
    <col min="6665" max="6665" width="21" style="55" customWidth="1"/>
    <col min="6666" max="6666" width="15" style="55" customWidth="1"/>
    <col min="6667" max="6912" width="9.140625" style="55"/>
    <col min="6913" max="6913" width="47.140625" style="55" bestFit="1" customWidth="1"/>
    <col min="6914" max="6914" width="12.5703125" style="55" customWidth="1"/>
    <col min="6915" max="6915" width="8.85546875" style="55" bestFit="1" customWidth="1"/>
    <col min="6916" max="6916" width="8.5703125" style="55" bestFit="1" customWidth="1"/>
    <col min="6917" max="6917" width="13.85546875" style="55" customWidth="1"/>
    <col min="6918" max="6918" width="7.140625" style="55" bestFit="1" customWidth="1"/>
    <col min="6919" max="6919" width="13" style="55" customWidth="1"/>
    <col min="6920" max="6920" width="17.7109375" style="55" customWidth="1"/>
    <col min="6921" max="6921" width="21" style="55" customWidth="1"/>
    <col min="6922" max="6922" width="15" style="55" customWidth="1"/>
    <col min="6923" max="7168" width="9.140625" style="55"/>
    <col min="7169" max="7169" width="47.140625" style="55" bestFit="1" customWidth="1"/>
    <col min="7170" max="7170" width="12.5703125" style="55" customWidth="1"/>
    <col min="7171" max="7171" width="8.85546875" style="55" bestFit="1" customWidth="1"/>
    <col min="7172" max="7172" width="8.5703125" style="55" bestFit="1" customWidth="1"/>
    <col min="7173" max="7173" width="13.85546875" style="55" customWidth="1"/>
    <col min="7174" max="7174" width="7.140625" style="55" bestFit="1" customWidth="1"/>
    <col min="7175" max="7175" width="13" style="55" customWidth="1"/>
    <col min="7176" max="7176" width="17.7109375" style="55" customWidth="1"/>
    <col min="7177" max="7177" width="21" style="55" customWidth="1"/>
    <col min="7178" max="7178" width="15" style="55" customWidth="1"/>
    <col min="7179" max="7424" width="9.140625" style="55"/>
    <col min="7425" max="7425" width="47.140625" style="55" bestFit="1" customWidth="1"/>
    <col min="7426" max="7426" width="12.5703125" style="55" customWidth="1"/>
    <col min="7427" max="7427" width="8.85546875" style="55" bestFit="1" customWidth="1"/>
    <col min="7428" max="7428" width="8.5703125" style="55" bestFit="1" customWidth="1"/>
    <col min="7429" max="7429" width="13.85546875" style="55" customWidth="1"/>
    <col min="7430" max="7430" width="7.140625" style="55" bestFit="1" customWidth="1"/>
    <col min="7431" max="7431" width="13" style="55" customWidth="1"/>
    <col min="7432" max="7432" width="17.7109375" style="55" customWidth="1"/>
    <col min="7433" max="7433" width="21" style="55" customWidth="1"/>
    <col min="7434" max="7434" width="15" style="55" customWidth="1"/>
    <col min="7435" max="7680" width="9.140625" style="55"/>
    <col min="7681" max="7681" width="47.140625" style="55" bestFit="1" customWidth="1"/>
    <col min="7682" max="7682" width="12.5703125" style="55" customWidth="1"/>
    <col min="7683" max="7683" width="8.85546875" style="55" bestFit="1" customWidth="1"/>
    <col min="7684" max="7684" width="8.5703125" style="55" bestFit="1" customWidth="1"/>
    <col min="7685" max="7685" width="13.85546875" style="55" customWidth="1"/>
    <col min="7686" max="7686" width="7.140625" style="55" bestFit="1" customWidth="1"/>
    <col min="7687" max="7687" width="13" style="55" customWidth="1"/>
    <col min="7688" max="7688" width="17.7109375" style="55" customWidth="1"/>
    <col min="7689" max="7689" width="21" style="55" customWidth="1"/>
    <col min="7690" max="7690" width="15" style="55" customWidth="1"/>
    <col min="7691" max="7936" width="9.140625" style="55"/>
    <col min="7937" max="7937" width="47.140625" style="55" bestFit="1" customWidth="1"/>
    <col min="7938" max="7938" width="12.5703125" style="55" customWidth="1"/>
    <col min="7939" max="7939" width="8.85546875" style="55" bestFit="1" customWidth="1"/>
    <col min="7940" max="7940" width="8.5703125" style="55" bestFit="1" customWidth="1"/>
    <col min="7941" max="7941" width="13.85546875" style="55" customWidth="1"/>
    <col min="7942" max="7942" width="7.140625" style="55" bestFit="1" customWidth="1"/>
    <col min="7943" max="7943" width="13" style="55" customWidth="1"/>
    <col min="7944" max="7944" width="17.7109375" style="55" customWidth="1"/>
    <col min="7945" max="7945" width="21" style="55" customWidth="1"/>
    <col min="7946" max="7946" width="15" style="55" customWidth="1"/>
    <col min="7947" max="8192" width="9.140625" style="55"/>
    <col min="8193" max="8193" width="47.140625" style="55" bestFit="1" customWidth="1"/>
    <col min="8194" max="8194" width="12.5703125" style="55" customWidth="1"/>
    <col min="8195" max="8195" width="8.85546875" style="55" bestFit="1" customWidth="1"/>
    <col min="8196" max="8196" width="8.5703125" style="55" bestFit="1" customWidth="1"/>
    <col min="8197" max="8197" width="13.85546875" style="55" customWidth="1"/>
    <col min="8198" max="8198" width="7.140625" style="55" bestFit="1" customWidth="1"/>
    <col min="8199" max="8199" width="13" style="55" customWidth="1"/>
    <col min="8200" max="8200" width="17.7109375" style="55" customWidth="1"/>
    <col min="8201" max="8201" width="21" style="55" customWidth="1"/>
    <col min="8202" max="8202" width="15" style="55" customWidth="1"/>
    <col min="8203" max="8448" width="9.140625" style="55"/>
    <col min="8449" max="8449" width="47.140625" style="55" bestFit="1" customWidth="1"/>
    <col min="8450" max="8450" width="12.5703125" style="55" customWidth="1"/>
    <col min="8451" max="8451" width="8.85546875" style="55" bestFit="1" customWidth="1"/>
    <col min="8452" max="8452" width="8.5703125" style="55" bestFit="1" customWidth="1"/>
    <col min="8453" max="8453" width="13.85546875" style="55" customWidth="1"/>
    <col min="8454" max="8454" width="7.140625" style="55" bestFit="1" customWidth="1"/>
    <col min="8455" max="8455" width="13" style="55" customWidth="1"/>
    <col min="8456" max="8456" width="17.7109375" style="55" customWidth="1"/>
    <col min="8457" max="8457" width="21" style="55" customWidth="1"/>
    <col min="8458" max="8458" width="15" style="55" customWidth="1"/>
    <col min="8459" max="8704" width="9.140625" style="55"/>
    <col min="8705" max="8705" width="47.140625" style="55" bestFit="1" customWidth="1"/>
    <col min="8706" max="8706" width="12.5703125" style="55" customWidth="1"/>
    <col min="8707" max="8707" width="8.85546875" style="55" bestFit="1" customWidth="1"/>
    <col min="8708" max="8708" width="8.5703125" style="55" bestFit="1" customWidth="1"/>
    <col min="8709" max="8709" width="13.85546875" style="55" customWidth="1"/>
    <col min="8710" max="8710" width="7.140625" style="55" bestFit="1" customWidth="1"/>
    <col min="8711" max="8711" width="13" style="55" customWidth="1"/>
    <col min="8712" max="8712" width="17.7109375" style="55" customWidth="1"/>
    <col min="8713" max="8713" width="21" style="55" customWidth="1"/>
    <col min="8714" max="8714" width="15" style="55" customWidth="1"/>
    <col min="8715" max="8960" width="9.140625" style="55"/>
    <col min="8961" max="8961" width="47.140625" style="55" bestFit="1" customWidth="1"/>
    <col min="8962" max="8962" width="12.5703125" style="55" customWidth="1"/>
    <col min="8963" max="8963" width="8.85546875" style="55" bestFit="1" customWidth="1"/>
    <col min="8964" max="8964" width="8.5703125" style="55" bestFit="1" customWidth="1"/>
    <col min="8965" max="8965" width="13.85546875" style="55" customWidth="1"/>
    <col min="8966" max="8966" width="7.140625" style="55" bestFit="1" customWidth="1"/>
    <col min="8967" max="8967" width="13" style="55" customWidth="1"/>
    <col min="8968" max="8968" width="17.7109375" style="55" customWidth="1"/>
    <col min="8969" max="8969" width="21" style="55" customWidth="1"/>
    <col min="8970" max="8970" width="15" style="55" customWidth="1"/>
    <col min="8971" max="9216" width="9.140625" style="55"/>
    <col min="9217" max="9217" width="47.140625" style="55" bestFit="1" customWidth="1"/>
    <col min="9218" max="9218" width="12.5703125" style="55" customWidth="1"/>
    <col min="9219" max="9219" width="8.85546875" style="55" bestFit="1" customWidth="1"/>
    <col min="9220" max="9220" width="8.5703125" style="55" bestFit="1" customWidth="1"/>
    <col min="9221" max="9221" width="13.85546875" style="55" customWidth="1"/>
    <col min="9222" max="9222" width="7.140625" style="55" bestFit="1" customWidth="1"/>
    <col min="9223" max="9223" width="13" style="55" customWidth="1"/>
    <col min="9224" max="9224" width="17.7109375" style="55" customWidth="1"/>
    <col min="9225" max="9225" width="21" style="55" customWidth="1"/>
    <col min="9226" max="9226" width="15" style="55" customWidth="1"/>
    <col min="9227" max="9472" width="9.140625" style="55"/>
    <col min="9473" max="9473" width="47.140625" style="55" bestFit="1" customWidth="1"/>
    <col min="9474" max="9474" width="12.5703125" style="55" customWidth="1"/>
    <col min="9475" max="9475" width="8.85546875" style="55" bestFit="1" customWidth="1"/>
    <col min="9476" max="9476" width="8.5703125" style="55" bestFit="1" customWidth="1"/>
    <col min="9477" max="9477" width="13.85546875" style="55" customWidth="1"/>
    <col min="9478" max="9478" width="7.140625" style="55" bestFit="1" customWidth="1"/>
    <col min="9479" max="9479" width="13" style="55" customWidth="1"/>
    <col min="9480" max="9480" width="17.7109375" style="55" customWidth="1"/>
    <col min="9481" max="9481" width="21" style="55" customWidth="1"/>
    <col min="9482" max="9482" width="15" style="55" customWidth="1"/>
    <col min="9483" max="9728" width="9.140625" style="55"/>
    <col min="9729" max="9729" width="47.140625" style="55" bestFit="1" customWidth="1"/>
    <col min="9730" max="9730" width="12.5703125" style="55" customWidth="1"/>
    <col min="9731" max="9731" width="8.85546875" style="55" bestFit="1" customWidth="1"/>
    <col min="9732" max="9732" width="8.5703125" style="55" bestFit="1" customWidth="1"/>
    <col min="9733" max="9733" width="13.85546875" style="55" customWidth="1"/>
    <col min="9734" max="9734" width="7.140625" style="55" bestFit="1" customWidth="1"/>
    <col min="9735" max="9735" width="13" style="55" customWidth="1"/>
    <col min="9736" max="9736" width="17.7109375" style="55" customWidth="1"/>
    <col min="9737" max="9737" width="21" style="55" customWidth="1"/>
    <col min="9738" max="9738" width="15" style="55" customWidth="1"/>
    <col min="9739" max="9984" width="9.140625" style="55"/>
    <col min="9985" max="9985" width="47.140625" style="55" bestFit="1" customWidth="1"/>
    <col min="9986" max="9986" width="12.5703125" style="55" customWidth="1"/>
    <col min="9987" max="9987" width="8.85546875" style="55" bestFit="1" customWidth="1"/>
    <col min="9988" max="9988" width="8.5703125" style="55" bestFit="1" customWidth="1"/>
    <col min="9989" max="9989" width="13.85546875" style="55" customWidth="1"/>
    <col min="9990" max="9990" width="7.140625" style="55" bestFit="1" customWidth="1"/>
    <col min="9991" max="9991" width="13" style="55" customWidth="1"/>
    <col min="9992" max="9992" width="17.7109375" style="55" customWidth="1"/>
    <col min="9993" max="9993" width="21" style="55" customWidth="1"/>
    <col min="9994" max="9994" width="15" style="55" customWidth="1"/>
    <col min="9995" max="10240" width="9.140625" style="55"/>
    <col min="10241" max="10241" width="47.140625" style="55" bestFit="1" customWidth="1"/>
    <col min="10242" max="10242" width="12.5703125" style="55" customWidth="1"/>
    <col min="10243" max="10243" width="8.85546875" style="55" bestFit="1" customWidth="1"/>
    <col min="10244" max="10244" width="8.5703125" style="55" bestFit="1" customWidth="1"/>
    <col min="10245" max="10245" width="13.85546875" style="55" customWidth="1"/>
    <col min="10246" max="10246" width="7.140625" style="55" bestFit="1" customWidth="1"/>
    <col min="10247" max="10247" width="13" style="55" customWidth="1"/>
    <col min="10248" max="10248" width="17.7109375" style="55" customWidth="1"/>
    <col min="10249" max="10249" width="21" style="55" customWidth="1"/>
    <col min="10250" max="10250" width="15" style="55" customWidth="1"/>
    <col min="10251" max="10496" width="9.140625" style="55"/>
    <col min="10497" max="10497" width="47.140625" style="55" bestFit="1" customWidth="1"/>
    <col min="10498" max="10498" width="12.5703125" style="55" customWidth="1"/>
    <col min="10499" max="10499" width="8.85546875" style="55" bestFit="1" customWidth="1"/>
    <col min="10500" max="10500" width="8.5703125" style="55" bestFit="1" customWidth="1"/>
    <col min="10501" max="10501" width="13.85546875" style="55" customWidth="1"/>
    <col min="10502" max="10502" width="7.140625" style="55" bestFit="1" customWidth="1"/>
    <col min="10503" max="10503" width="13" style="55" customWidth="1"/>
    <col min="10504" max="10504" width="17.7109375" style="55" customWidth="1"/>
    <col min="10505" max="10505" width="21" style="55" customWidth="1"/>
    <col min="10506" max="10506" width="15" style="55" customWidth="1"/>
    <col min="10507" max="10752" width="9.140625" style="55"/>
    <col min="10753" max="10753" width="47.140625" style="55" bestFit="1" customWidth="1"/>
    <col min="10754" max="10754" width="12.5703125" style="55" customWidth="1"/>
    <col min="10755" max="10755" width="8.85546875" style="55" bestFit="1" customWidth="1"/>
    <col min="10756" max="10756" width="8.5703125" style="55" bestFit="1" customWidth="1"/>
    <col min="10757" max="10757" width="13.85546875" style="55" customWidth="1"/>
    <col min="10758" max="10758" width="7.140625" style="55" bestFit="1" customWidth="1"/>
    <col min="10759" max="10759" width="13" style="55" customWidth="1"/>
    <col min="10760" max="10760" width="17.7109375" style="55" customWidth="1"/>
    <col min="10761" max="10761" width="21" style="55" customWidth="1"/>
    <col min="10762" max="10762" width="15" style="55" customWidth="1"/>
    <col min="10763" max="11008" width="9.140625" style="55"/>
    <col min="11009" max="11009" width="47.140625" style="55" bestFit="1" customWidth="1"/>
    <col min="11010" max="11010" width="12.5703125" style="55" customWidth="1"/>
    <col min="11011" max="11011" width="8.85546875" style="55" bestFit="1" customWidth="1"/>
    <col min="11012" max="11012" width="8.5703125" style="55" bestFit="1" customWidth="1"/>
    <col min="11013" max="11013" width="13.85546875" style="55" customWidth="1"/>
    <col min="11014" max="11014" width="7.140625" style="55" bestFit="1" customWidth="1"/>
    <col min="11015" max="11015" width="13" style="55" customWidth="1"/>
    <col min="11016" max="11016" width="17.7109375" style="55" customWidth="1"/>
    <col min="11017" max="11017" width="21" style="55" customWidth="1"/>
    <col min="11018" max="11018" width="15" style="55" customWidth="1"/>
    <col min="11019" max="11264" width="9.140625" style="55"/>
    <col min="11265" max="11265" width="47.140625" style="55" bestFit="1" customWidth="1"/>
    <col min="11266" max="11266" width="12.5703125" style="55" customWidth="1"/>
    <col min="11267" max="11267" width="8.85546875" style="55" bestFit="1" customWidth="1"/>
    <col min="11268" max="11268" width="8.5703125" style="55" bestFit="1" customWidth="1"/>
    <col min="11269" max="11269" width="13.85546875" style="55" customWidth="1"/>
    <col min="11270" max="11270" width="7.140625" style="55" bestFit="1" customWidth="1"/>
    <col min="11271" max="11271" width="13" style="55" customWidth="1"/>
    <col min="11272" max="11272" width="17.7109375" style="55" customWidth="1"/>
    <col min="11273" max="11273" width="21" style="55" customWidth="1"/>
    <col min="11274" max="11274" width="15" style="55" customWidth="1"/>
    <col min="11275" max="11520" width="9.140625" style="55"/>
    <col min="11521" max="11521" width="47.140625" style="55" bestFit="1" customWidth="1"/>
    <col min="11522" max="11522" width="12.5703125" style="55" customWidth="1"/>
    <col min="11523" max="11523" width="8.85546875" style="55" bestFit="1" customWidth="1"/>
    <col min="11524" max="11524" width="8.5703125" style="55" bestFit="1" customWidth="1"/>
    <col min="11525" max="11525" width="13.85546875" style="55" customWidth="1"/>
    <col min="11526" max="11526" width="7.140625" style="55" bestFit="1" customWidth="1"/>
    <col min="11527" max="11527" width="13" style="55" customWidth="1"/>
    <col min="11528" max="11528" width="17.7109375" style="55" customWidth="1"/>
    <col min="11529" max="11529" width="21" style="55" customWidth="1"/>
    <col min="11530" max="11530" width="15" style="55" customWidth="1"/>
    <col min="11531" max="11776" width="9.140625" style="55"/>
    <col min="11777" max="11777" width="47.140625" style="55" bestFit="1" customWidth="1"/>
    <col min="11778" max="11778" width="12.5703125" style="55" customWidth="1"/>
    <col min="11779" max="11779" width="8.85546875" style="55" bestFit="1" customWidth="1"/>
    <col min="11780" max="11780" width="8.5703125" style="55" bestFit="1" customWidth="1"/>
    <col min="11781" max="11781" width="13.85546875" style="55" customWidth="1"/>
    <col min="11782" max="11782" width="7.140625" style="55" bestFit="1" customWidth="1"/>
    <col min="11783" max="11783" width="13" style="55" customWidth="1"/>
    <col min="11784" max="11784" width="17.7109375" style="55" customWidth="1"/>
    <col min="11785" max="11785" width="21" style="55" customWidth="1"/>
    <col min="11786" max="11786" width="15" style="55" customWidth="1"/>
    <col min="11787" max="12032" width="9.140625" style="55"/>
    <col min="12033" max="12033" width="47.140625" style="55" bestFit="1" customWidth="1"/>
    <col min="12034" max="12034" width="12.5703125" style="55" customWidth="1"/>
    <col min="12035" max="12035" width="8.85546875" style="55" bestFit="1" customWidth="1"/>
    <col min="12036" max="12036" width="8.5703125" style="55" bestFit="1" customWidth="1"/>
    <col min="12037" max="12037" width="13.85546875" style="55" customWidth="1"/>
    <col min="12038" max="12038" width="7.140625" style="55" bestFit="1" customWidth="1"/>
    <col min="12039" max="12039" width="13" style="55" customWidth="1"/>
    <col min="12040" max="12040" width="17.7109375" style="55" customWidth="1"/>
    <col min="12041" max="12041" width="21" style="55" customWidth="1"/>
    <col min="12042" max="12042" width="15" style="55" customWidth="1"/>
    <col min="12043" max="12288" width="9.140625" style="55"/>
    <col min="12289" max="12289" width="47.140625" style="55" bestFit="1" customWidth="1"/>
    <col min="12290" max="12290" width="12.5703125" style="55" customWidth="1"/>
    <col min="12291" max="12291" width="8.85546875" style="55" bestFit="1" customWidth="1"/>
    <col min="12292" max="12292" width="8.5703125" style="55" bestFit="1" customWidth="1"/>
    <col min="12293" max="12293" width="13.85546875" style="55" customWidth="1"/>
    <col min="12294" max="12294" width="7.140625" style="55" bestFit="1" customWidth="1"/>
    <col min="12295" max="12295" width="13" style="55" customWidth="1"/>
    <col min="12296" max="12296" width="17.7109375" style="55" customWidth="1"/>
    <col min="12297" max="12297" width="21" style="55" customWidth="1"/>
    <col min="12298" max="12298" width="15" style="55" customWidth="1"/>
    <col min="12299" max="12544" width="9.140625" style="55"/>
    <col min="12545" max="12545" width="47.140625" style="55" bestFit="1" customWidth="1"/>
    <col min="12546" max="12546" width="12.5703125" style="55" customWidth="1"/>
    <col min="12547" max="12547" width="8.85546875" style="55" bestFit="1" customWidth="1"/>
    <col min="12548" max="12548" width="8.5703125" style="55" bestFit="1" customWidth="1"/>
    <col min="12549" max="12549" width="13.85546875" style="55" customWidth="1"/>
    <col min="12550" max="12550" width="7.140625" style="55" bestFit="1" customWidth="1"/>
    <col min="12551" max="12551" width="13" style="55" customWidth="1"/>
    <col min="12552" max="12552" width="17.7109375" style="55" customWidth="1"/>
    <col min="12553" max="12553" width="21" style="55" customWidth="1"/>
    <col min="12554" max="12554" width="15" style="55" customWidth="1"/>
    <col min="12555" max="12800" width="9.140625" style="55"/>
    <col min="12801" max="12801" width="47.140625" style="55" bestFit="1" customWidth="1"/>
    <col min="12802" max="12802" width="12.5703125" style="55" customWidth="1"/>
    <col min="12803" max="12803" width="8.85546875" style="55" bestFit="1" customWidth="1"/>
    <col min="12804" max="12804" width="8.5703125" style="55" bestFit="1" customWidth="1"/>
    <col min="12805" max="12805" width="13.85546875" style="55" customWidth="1"/>
    <col min="12806" max="12806" width="7.140625" style="55" bestFit="1" customWidth="1"/>
    <col min="12807" max="12807" width="13" style="55" customWidth="1"/>
    <col min="12808" max="12808" width="17.7109375" style="55" customWidth="1"/>
    <col min="12809" max="12809" width="21" style="55" customWidth="1"/>
    <col min="12810" max="12810" width="15" style="55" customWidth="1"/>
    <col min="12811" max="13056" width="9.140625" style="55"/>
    <col min="13057" max="13057" width="47.140625" style="55" bestFit="1" customWidth="1"/>
    <col min="13058" max="13058" width="12.5703125" style="55" customWidth="1"/>
    <col min="13059" max="13059" width="8.85546875" style="55" bestFit="1" customWidth="1"/>
    <col min="13060" max="13060" width="8.5703125" style="55" bestFit="1" customWidth="1"/>
    <col min="13061" max="13061" width="13.85546875" style="55" customWidth="1"/>
    <col min="13062" max="13062" width="7.140625" style="55" bestFit="1" customWidth="1"/>
    <col min="13063" max="13063" width="13" style="55" customWidth="1"/>
    <col min="13064" max="13064" width="17.7109375" style="55" customWidth="1"/>
    <col min="13065" max="13065" width="21" style="55" customWidth="1"/>
    <col min="13066" max="13066" width="15" style="55" customWidth="1"/>
    <col min="13067" max="13312" width="9.140625" style="55"/>
    <col min="13313" max="13313" width="47.140625" style="55" bestFit="1" customWidth="1"/>
    <col min="13314" max="13314" width="12.5703125" style="55" customWidth="1"/>
    <col min="13315" max="13315" width="8.85546875" style="55" bestFit="1" customWidth="1"/>
    <col min="13316" max="13316" width="8.5703125" style="55" bestFit="1" customWidth="1"/>
    <col min="13317" max="13317" width="13.85546875" style="55" customWidth="1"/>
    <col min="13318" max="13318" width="7.140625" style="55" bestFit="1" customWidth="1"/>
    <col min="13319" max="13319" width="13" style="55" customWidth="1"/>
    <col min="13320" max="13320" width="17.7109375" style="55" customWidth="1"/>
    <col min="13321" max="13321" width="21" style="55" customWidth="1"/>
    <col min="13322" max="13322" width="15" style="55" customWidth="1"/>
    <col min="13323" max="13568" width="9.140625" style="55"/>
    <col min="13569" max="13569" width="47.140625" style="55" bestFit="1" customWidth="1"/>
    <col min="13570" max="13570" width="12.5703125" style="55" customWidth="1"/>
    <col min="13571" max="13571" width="8.85546875" style="55" bestFit="1" customWidth="1"/>
    <col min="13572" max="13572" width="8.5703125" style="55" bestFit="1" customWidth="1"/>
    <col min="13573" max="13573" width="13.85546875" style="55" customWidth="1"/>
    <col min="13574" max="13574" width="7.140625" style="55" bestFit="1" customWidth="1"/>
    <col min="13575" max="13575" width="13" style="55" customWidth="1"/>
    <col min="13576" max="13576" width="17.7109375" style="55" customWidth="1"/>
    <col min="13577" max="13577" width="21" style="55" customWidth="1"/>
    <col min="13578" max="13578" width="15" style="55" customWidth="1"/>
    <col min="13579" max="13824" width="9.140625" style="55"/>
    <col min="13825" max="13825" width="47.140625" style="55" bestFit="1" customWidth="1"/>
    <col min="13826" max="13826" width="12.5703125" style="55" customWidth="1"/>
    <col min="13827" max="13827" width="8.85546875" style="55" bestFit="1" customWidth="1"/>
    <col min="13828" max="13828" width="8.5703125" style="55" bestFit="1" customWidth="1"/>
    <col min="13829" max="13829" width="13.85546875" style="55" customWidth="1"/>
    <col min="13830" max="13830" width="7.140625" style="55" bestFit="1" customWidth="1"/>
    <col min="13831" max="13831" width="13" style="55" customWidth="1"/>
    <col min="13832" max="13832" width="17.7109375" style="55" customWidth="1"/>
    <col min="13833" max="13833" width="21" style="55" customWidth="1"/>
    <col min="13834" max="13834" width="15" style="55" customWidth="1"/>
    <col min="13835" max="14080" width="9.140625" style="55"/>
    <col min="14081" max="14081" width="47.140625" style="55" bestFit="1" customWidth="1"/>
    <col min="14082" max="14082" width="12.5703125" style="55" customWidth="1"/>
    <col min="14083" max="14083" width="8.85546875" style="55" bestFit="1" customWidth="1"/>
    <col min="14084" max="14084" width="8.5703125" style="55" bestFit="1" customWidth="1"/>
    <col min="14085" max="14085" width="13.85546875" style="55" customWidth="1"/>
    <col min="14086" max="14086" width="7.140625" style="55" bestFit="1" customWidth="1"/>
    <col min="14087" max="14087" width="13" style="55" customWidth="1"/>
    <col min="14088" max="14088" width="17.7109375" style="55" customWidth="1"/>
    <col min="14089" max="14089" width="21" style="55" customWidth="1"/>
    <col min="14090" max="14090" width="15" style="55" customWidth="1"/>
    <col min="14091" max="14336" width="9.140625" style="55"/>
    <col min="14337" max="14337" width="47.140625" style="55" bestFit="1" customWidth="1"/>
    <col min="14338" max="14338" width="12.5703125" style="55" customWidth="1"/>
    <col min="14339" max="14339" width="8.85546875" style="55" bestFit="1" customWidth="1"/>
    <col min="14340" max="14340" width="8.5703125" style="55" bestFit="1" customWidth="1"/>
    <col min="14341" max="14341" width="13.85546875" style="55" customWidth="1"/>
    <col min="14342" max="14342" width="7.140625" style="55" bestFit="1" customWidth="1"/>
    <col min="14343" max="14343" width="13" style="55" customWidth="1"/>
    <col min="14344" max="14344" width="17.7109375" style="55" customWidth="1"/>
    <col min="14345" max="14345" width="21" style="55" customWidth="1"/>
    <col min="14346" max="14346" width="15" style="55" customWidth="1"/>
    <col min="14347" max="14592" width="9.140625" style="55"/>
    <col min="14593" max="14593" width="47.140625" style="55" bestFit="1" customWidth="1"/>
    <col min="14594" max="14594" width="12.5703125" style="55" customWidth="1"/>
    <col min="14595" max="14595" width="8.85546875" style="55" bestFit="1" customWidth="1"/>
    <col min="14596" max="14596" width="8.5703125" style="55" bestFit="1" customWidth="1"/>
    <col min="14597" max="14597" width="13.85546875" style="55" customWidth="1"/>
    <col min="14598" max="14598" width="7.140625" style="55" bestFit="1" customWidth="1"/>
    <col min="14599" max="14599" width="13" style="55" customWidth="1"/>
    <col min="14600" max="14600" width="17.7109375" style="55" customWidth="1"/>
    <col min="14601" max="14601" width="21" style="55" customWidth="1"/>
    <col min="14602" max="14602" width="15" style="55" customWidth="1"/>
    <col min="14603" max="14848" width="9.140625" style="55"/>
    <col min="14849" max="14849" width="47.140625" style="55" bestFit="1" customWidth="1"/>
    <col min="14850" max="14850" width="12.5703125" style="55" customWidth="1"/>
    <col min="14851" max="14851" width="8.85546875" style="55" bestFit="1" customWidth="1"/>
    <col min="14852" max="14852" width="8.5703125" style="55" bestFit="1" customWidth="1"/>
    <col min="14853" max="14853" width="13.85546875" style="55" customWidth="1"/>
    <col min="14854" max="14854" width="7.140625" style="55" bestFit="1" customWidth="1"/>
    <col min="14855" max="14855" width="13" style="55" customWidth="1"/>
    <col min="14856" max="14856" width="17.7109375" style="55" customWidth="1"/>
    <col min="14857" max="14857" width="21" style="55" customWidth="1"/>
    <col min="14858" max="14858" width="15" style="55" customWidth="1"/>
    <col min="14859" max="15104" width="9.140625" style="55"/>
    <col min="15105" max="15105" width="47.140625" style="55" bestFit="1" customWidth="1"/>
    <col min="15106" max="15106" width="12.5703125" style="55" customWidth="1"/>
    <col min="15107" max="15107" width="8.85546875" style="55" bestFit="1" customWidth="1"/>
    <col min="15108" max="15108" width="8.5703125" style="55" bestFit="1" customWidth="1"/>
    <col min="15109" max="15109" width="13.85546875" style="55" customWidth="1"/>
    <col min="15110" max="15110" width="7.140625" style="55" bestFit="1" customWidth="1"/>
    <col min="15111" max="15111" width="13" style="55" customWidth="1"/>
    <col min="15112" max="15112" width="17.7109375" style="55" customWidth="1"/>
    <col min="15113" max="15113" width="21" style="55" customWidth="1"/>
    <col min="15114" max="15114" width="15" style="55" customWidth="1"/>
    <col min="15115" max="15360" width="9.140625" style="55"/>
    <col min="15361" max="15361" width="47.140625" style="55" bestFit="1" customWidth="1"/>
    <col min="15362" max="15362" width="12.5703125" style="55" customWidth="1"/>
    <col min="15363" max="15363" width="8.85546875" style="55" bestFit="1" customWidth="1"/>
    <col min="15364" max="15364" width="8.5703125" style="55" bestFit="1" customWidth="1"/>
    <col min="15365" max="15365" width="13.85546875" style="55" customWidth="1"/>
    <col min="15366" max="15366" width="7.140625" style="55" bestFit="1" customWidth="1"/>
    <col min="15367" max="15367" width="13" style="55" customWidth="1"/>
    <col min="15368" max="15368" width="17.7109375" style="55" customWidth="1"/>
    <col min="15369" max="15369" width="21" style="55" customWidth="1"/>
    <col min="15370" max="15370" width="15" style="55" customWidth="1"/>
    <col min="15371" max="15616" width="9.140625" style="55"/>
    <col min="15617" max="15617" width="47.140625" style="55" bestFit="1" customWidth="1"/>
    <col min="15618" max="15618" width="12.5703125" style="55" customWidth="1"/>
    <col min="15619" max="15619" width="8.85546875" style="55" bestFit="1" customWidth="1"/>
    <col min="15620" max="15620" width="8.5703125" style="55" bestFit="1" customWidth="1"/>
    <col min="15621" max="15621" width="13.85546875" style="55" customWidth="1"/>
    <col min="15622" max="15622" width="7.140625" style="55" bestFit="1" customWidth="1"/>
    <col min="15623" max="15623" width="13" style="55" customWidth="1"/>
    <col min="15624" max="15624" width="17.7109375" style="55" customWidth="1"/>
    <col min="15625" max="15625" width="21" style="55" customWidth="1"/>
    <col min="15626" max="15626" width="15" style="55" customWidth="1"/>
    <col min="15627" max="15872" width="9.140625" style="55"/>
    <col min="15873" max="15873" width="47.140625" style="55" bestFit="1" customWidth="1"/>
    <col min="15874" max="15874" width="12.5703125" style="55" customWidth="1"/>
    <col min="15875" max="15875" width="8.85546875" style="55" bestFit="1" customWidth="1"/>
    <col min="15876" max="15876" width="8.5703125" style="55" bestFit="1" customWidth="1"/>
    <col min="15877" max="15877" width="13.85546875" style="55" customWidth="1"/>
    <col min="15878" max="15878" width="7.140625" style="55" bestFit="1" customWidth="1"/>
    <col min="15879" max="15879" width="13" style="55" customWidth="1"/>
    <col min="15880" max="15880" width="17.7109375" style="55" customWidth="1"/>
    <col min="15881" max="15881" width="21" style="55" customWidth="1"/>
    <col min="15882" max="15882" width="15" style="55" customWidth="1"/>
    <col min="15883" max="16128" width="9.140625" style="55"/>
    <col min="16129" max="16129" width="47.140625" style="55" bestFit="1" customWidth="1"/>
    <col min="16130" max="16130" width="12.5703125" style="55" customWidth="1"/>
    <col min="16131" max="16131" width="8.85546875" style="55" bestFit="1" customWidth="1"/>
    <col min="16132" max="16132" width="8.5703125" style="55" bestFit="1" customWidth="1"/>
    <col min="16133" max="16133" width="13.85546875" style="55" customWidth="1"/>
    <col min="16134" max="16134" width="7.140625" style="55" bestFit="1" customWidth="1"/>
    <col min="16135" max="16135" width="13" style="55" customWidth="1"/>
    <col min="16136" max="16136" width="17.7109375" style="55" customWidth="1"/>
    <col min="16137" max="16137" width="21" style="55" customWidth="1"/>
    <col min="16138" max="16138" width="15" style="55" customWidth="1"/>
    <col min="16139" max="16384" width="9.140625" style="55"/>
  </cols>
  <sheetData>
    <row r="1" spans="1:10" ht="38.25">
      <c r="A1" s="161" t="s">
        <v>300</v>
      </c>
      <c r="B1" s="161" t="s">
        <v>283</v>
      </c>
      <c r="C1" s="161" t="s">
        <v>411</v>
      </c>
      <c r="D1" s="161" t="s">
        <v>412</v>
      </c>
      <c r="E1" s="161" t="s">
        <v>413</v>
      </c>
      <c r="F1" s="161" t="s">
        <v>414</v>
      </c>
      <c r="G1" s="161" t="s">
        <v>415</v>
      </c>
      <c r="H1" s="161" t="s">
        <v>416</v>
      </c>
      <c r="I1" s="161" t="s">
        <v>417</v>
      </c>
      <c r="J1" s="161" t="s">
        <v>418</v>
      </c>
    </row>
    <row r="2" spans="1:10">
      <c r="A2" s="162" t="s">
        <v>288</v>
      </c>
      <c r="B2" s="162"/>
      <c r="C2" s="163"/>
      <c r="D2" s="163"/>
      <c r="E2" s="163"/>
      <c r="F2" s="163"/>
      <c r="G2" s="164"/>
      <c r="H2" s="164"/>
      <c r="I2" s="164"/>
      <c r="J2" s="165"/>
    </row>
    <row r="3" spans="1:10">
      <c r="A3" s="166" t="s">
        <v>291</v>
      </c>
      <c r="B3" s="167">
        <v>3</v>
      </c>
      <c r="C3" s="168">
        <v>652</v>
      </c>
      <c r="D3" s="168">
        <v>772</v>
      </c>
      <c r="E3" s="168">
        <v>910.96</v>
      </c>
      <c r="F3" s="168">
        <v>138.96000000000004</v>
      </c>
      <c r="G3" s="169">
        <v>58680</v>
      </c>
      <c r="H3" s="169">
        <v>69480</v>
      </c>
      <c r="I3" s="169">
        <v>81986.400000000009</v>
      </c>
      <c r="J3" s="169">
        <v>12506.400000000003</v>
      </c>
    </row>
    <row r="4" spans="1:10">
      <c r="A4" s="166" t="s">
        <v>293</v>
      </c>
      <c r="B4" s="167">
        <v>3</v>
      </c>
      <c r="C4" s="168">
        <v>117</v>
      </c>
      <c r="D4" s="168">
        <v>137</v>
      </c>
      <c r="E4" s="168">
        <v>161.66</v>
      </c>
      <c r="F4" s="168">
        <v>24.659999999999997</v>
      </c>
      <c r="G4" s="169">
        <v>10530</v>
      </c>
      <c r="H4" s="169">
        <v>12330</v>
      </c>
      <c r="I4" s="169">
        <v>14549.400000000001</v>
      </c>
      <c r="J4" s="169">
        <v>2219.3999999999996</v>
      </c>
    </row>
    <row r="5" spans="1:10">
      <c r="A5" s="166" t="s">
        <v>287</v>
      </c>
      <c r="B5" s="167">
        <v>3</v>
      </c>
      <c r="C5" s="168">
        <v>54.5</v>
      </c>
      <c r="D5" s="168">
        <v>62</v>
      </c>
      <c r="E5" s="168">
        <v>73.16</v>
      </c>
      <c r="F5" s="168">
        <v>11.159999999999997</v>
      </c>
      <c r="G5" s="169">
        <v>4905</v>
      </c>
      <c r="H5" s="169">
        <v>5580</v>
      </c>
      <c r="I5" s="169">
        <v>6584.4</v>
      </c>
      <c r="J5" s="169">
        <v>1004.3999999999996</v>
      </c>
    </row>
    <row r="6" spans="1:10">
      <c r="A6" s="166" t="s">
        <v>294</v>
      </c>
      <c r="B6" s="167">
        <v>3</v>
      </c>
      <c r="C6" s="168">
        <v>51.5</v>
      </c>
      <c r="D6" s="168">
        <v>66.5</v>
      </c>
      <c r="E6" s="168">
        <v>78.47</v>
      </c>
      <c r="F6" s="168">
        <v>11.969999999999999</v>
      </c>
      <c r="G6" s="169">
        <v>4635</v>
      </c>
      <c r="H6" s="169">
        <v>5985</v>
      </c>
      <c r="I6" s="169">
        <v>7062.3</v>
      </c>
      <c r="J6" s="169">
        <v>1077.3</v>
      </c>
    </row>
    <row r="7" spans="1:10">
      <c r="A7" s="166" t="s">
        <v>295</v>
      </c>
      <c r="B7" s="167">
        <v>3</v>
      </c>
      <c r="C7" s="168">
        <v>1.05</v>
      </c>
      <c r="D7" s="168">
        <v>1.1500000000000001</v>
      </c>
      <c r="E7" s="168">
        <v>1.3570000000000002</v>
      </c>
      <c r="F7" s="168">
        <v>0.20700000000000007</v>
      </c>
      <c r="G7" s="169">
        <v>94.500000000000014</v>
      </c>
      <c r="H7" s="169">
        <v>103.5</v>
      </c>
      <c r="I7" s="169">
        <v>122.13000000000002</v>
      </c>
      <c r="J7" s="169">
        <v>18.630000000000006</v>
      </c>
    </row>
    <row r="8" spans="1:10">
      <c r="A8" s="166" t="s">
        <v>296</v>
      </c>
      <c r="B8" s="167">
        <v>3</v>
      </c>
      <c r="C8" s="168">
        <v>118</v>
      </c>
      <c r="D8" s="168">
        <v>130</v>
      </c>
      <c r="E8" s="168">
        <v>153.4</v>
      </c>
      <c r="F8" s="168">
        <v>23.400000000000006</v>
      </c>
      <c r="G8" s="169">
        <v>10620</v>
      </c>
      <c r="H8" s="169">
        <v>11700</v>
      </c>
      <c r="I8" s="169">
        <v>13806.000000000002</v>
      </c>
      <c r="J8" s="169">
        <v>2106.0000000000005</v>
      </c>
    </row>
    <row r="9" spans="1:10">
      <c r="A9" s="166" t="s">
        <v>297</v>
      </c>
      <c r="B9" s="167">
        <v>3</v>
      </c>
      <c r="C9" s="168">
        <v>65</v>
      </c>
      <c r="D9" s="168">
        <v>75</v>
      </c>
      <c r="E9" s="168">
        <v>88.5</v>
      </c>
      <c r="F9" s="168">
        <v>13.5</v>
      </c>
      <c r="G9" s="169">
        <v>5850</v>
      </c>
      <c r="H9" s="169">
        <v>6750</v>
      </c>
      <c r="I9" s="169">
        <v>7965</v>
      </c>
      <c r="J9" s="169">
        <v>1215</v>
      </c>
    </row>
    <row r="10" spans="1:10">
      <c r="A10" s="166" t="s">
        <v>298</v>
      </c>
      <c r="B10" s="167">
        <v>3</v>
      </c>
      <c r="C10" s="168">
        <v>116</v>
      </c>
      <c r="D10" s="168">
        <v>146</v>
      </c>
      <c r="E10" s="168">
        <v>172.28</v>
      </c>
      <c r="F10" s="168">
        <v>26.28</v>
      </c>
      <c r="G10" s="169">
        <v>10440</v>
      </c>
      <c r="H10" s="169">
        <v>13140</v>
      </c>
      <c r="I10" s="169">
        <v>15505.2</v>
      </c>
      <c r="J10" s="169">
        <v>2365.2000000000003</v>
      </c>
    </row>
    <row r="11" spans="1:10">
      <c r="A11" s="170" t="s">
        <v>419</v>
      </c>
      <c r="B11" s="171"/>
      <c r="C11" s="172">
        <v>1175.05</v>
      </c>
      <c r="D11" s="172">
        <v>1389.65</v>
      </c>
      <c r="E11" s="172">
        <v>1639.7870000000003</v>
      </c>
      <c r="F11" s="172">
        <v>250.13700000000003</v>
      </c>
      <c r="G11" s="176">
        <v>105754.5</v>
      </c>
      <c r="H11" s="176">
        <v>125068.5</v>
      </c>
      <c r="I11" s="176">
        <v>147580.83000000002</v>
      </c>
      <c r="J11" s="176">
        <v>22512.330000000005</v>
      </c>
    </row>
    <row r="12" spans="1:10">
      <c r="A12" s="162" t="s">
        <v>302</v>
      </c>
      <c r="B12" s="171"/>
      <c r="C12" s="163"/>
      <c r="D12" s="163"/>
      <c r="E12" s="163"/>
      <c r="F12" s="163"/>
      <c r="G12" s="164"/>
      <c r="H12" s="164"/>
      <c r="I12" s="164"/>
      <c r="J12" s="165"/>
    </row>
    <row r="13" spans="1:10">
      <c r="A13" s="166" t="s">
        <v>420</v>
      </c>
      <c r="B13" s="167">
        <v>1</v>
      </c>
      <c r="C13" s="168">
        <v>264</v>
      </c>
      <c r="D13" s="168">
        <v>316.8</v>
      </c>
      <c r="E13" s="168">
        <v>373.82400000000001</v>
      </c>
      <c r="F13" s="168">
        <v>57.024000000000001</v>
      </c>
      <c r="G13" s="169">
        <v>7920</v>
      </c>
      <c r="H13" s="169">
        <v>9504</v>
      </c>
      <c r="I13" s="169">
        <v>11214.720000000001</v>
      </c>
      <c r="J13" s="169">
        <v>1710.72</v>
      </c>
    </row>
    <row r="14" spans="1:10">
      <c r="A14" s="166" t="s">
        <v>421</v>
      </c>
      <c r="B14" s="167">
        <v>1</v>
      </c>
      <c r="C14" s="168">
        <v>132</v>
      </c>
      <c r="D14" s="168">
        <v>158.4</v>
      </c>
      <c r="E14" s="168">
        <v>186.91200000000001</v>
      </c>
      <c r="F14" s="168">
        <v>28.512</v>
      </c>
      <c r="G14" s="169">
        <v>3960</v>
      </c>
      <c r="H14" s="169">
        <v>4752</v>
      </c>
      <c r="I14" s="169">
        <v>5607.3600000000006</v>
      </c>
      <c r="J14" s="169">
        <v>855.36</v>
      </c>
    </row>
    <row r="15" spans="1:10">
      <c r="A15" s="166" t="s">
        <v>422</v>
      </c>
      <c r="B15" s="167">
        <v>1</v>
      </c>
      <c r="C15" s="168">
        <v>132</v>
      </c>
      <c r="D15" s="168">
        <v>158.4</v>
      </c>
      <c r="E15" s="168">
        <v>186.91200000000001</v>
      </c>
      <c r="F15" s="168">
        <v>28.512</v>
      </c>
      <c r="G15" s="169">
        <v>3960</v>
      </c>
      <c r="H15" s="169">
        <v>4752</v>
      </c>
      <c r="I15" s="169">
        <v>5607.3600000000006</v>
      </c>
      <c r="J15" s="169">
        <v>855.36</v>
      </c>
    </row>
    <row r="16" spans="1:10">
      <c r="A16" s="166" t="s">
        <v>322</v>
      </c>
      <c r="B16" s="167">
        <v>0</v>
      </c>
      <c r="C16" s="168">
        <v>1380</v>
      </c>
      <c r="D16" s="168">
        <v>1656</v>
      </c>
      <c r="E16" s="168">
        <v>1954.08</v>
      </c>
      <c r="F16" s="168">
        <v>298.07999999999993</v>
      </c>
      <c r="G16" s="169">
        <v>0</v>
      </c>
      <c r="H16" s="169">
        <v>0</v>
      </c>
      <c r="I16" s="169">
        <v>0</v>
      </c>
      <c r="J16" s="169">
        <v>0</v>
      </c>
    </row>
    <row r="17" spans="1:10">
      <c r="A17" s="166" t="s">
        <v>323</v>
      </c>
      <c r="B17" s="167">
        <v>1</v>
      </c>
      <c r="C17" s="168">
        <v>416</v>
      </c>
      <c r="D17" s="168">
        <v>499.2</v>
      </c>
      <c r="E17" s="168">
        <v>589.05600000000004</v>
      </c>
      <c r="F17" s="168">
        <v>89.856000000000051</v>
      </c>
      <c r="G17" s="169">
        <v>12480</v>
      </c>
      <c r="H17" s="169">
        <v>14976</v>
      </c>
      <c r="I17" s="169">
        <v>17671.68</v>
      </c>
      <c r="J17" s="169">
        <v>2695.6800000000017</v>
      </c>
    </row>
    <row r="18" spans="1:10">
      <c r="A18" s="166" t="s">
        <v>324</v>
      </c>
      <c r="B18" s="167">
        <v>0</v>
      </c>
      <c r="C18" s="168">
        <v>1560</v>
      </c>
      <c r="D18" s="168">
        <v>1872</v>
      </c>
      <c r="E18" s="168">
        <v>2208.96</v>
      </c>
      <c r="F18" s="168">
        <v>336.96000000000004</v>
      </c>
      <c r="G18" s="169">
        <v>0</v>
      </c>
      <c r="H18" s="169">
        <v>0</v>
      </c>
      <c r="I18" s="169">
        <v>0</v>
      </c>
      <c r="J18" s="169">
        <v>0</v>
      </c>
    </row>
    <row r="19" spans="1:10">
      <c r="A19" s="166" t="s">
        <v>325</v>
      </c>
      <c r="B19" s="167">
        <v>1</v>
      </c>
      <c r="C19" s="168">
        <v>1800</v>
      </c>
      <c r="D19" s="168">
        <v>2160</v>
      </c>
      <c r="E19" s="168">
        <v>2548.8000000000002</v>
      </c>
      <c r="F19" s="168">
        <v>388.80000000000018</v>
      </c>
      <c r="G19" s="169">
        <v>54000</v>
      </c>
      <c r="H19" s="169">
        <v>64800</v>
      </c>
      <c r="I19" s="169">
        <v>76464</v>
      </c>
      <c r="J19" s="169">
        <v>11664.000000000005</v>
      </c>
    </row>
    <row r="20" spans="1:10">
      <c r="A20" s="166" t="s">
        <v>327</v>
      </c>
      <c r="B20" s="167">
        <v>1</v>
      </c>
      <c r="C20" s="168">
        <v>1440</v>
      </c>
      <c r="D20" s="168">
        <v>1728</v>
      </c>
      <c r="E20" s="168">
        <v>2039.04</v>
      </c>
      <c r="F20" s="168">
        <v>311.03999999999996</v>
      </c>
      <c r="G20" s="169">
        <v>43200</v>
      </c>
      <c r="H20" s="169">
        <v>51840</v>
      </c>
      <c r="I20" s="169">
        <v>61171.199999999997</v>
      </c>
      <c r="J20" s="169">
        <v>9331.1999999999989</v>
      </c>
    </row>
    <row r="21" spans="1:10">
      <c r="A21" s="166" t="s">
        <v>328</v>
      </c>
      <c r="B21" s="167">
        <v>1</v>
      </c>
      <c r="C21" s="168">
        <v>184</v>
      </c>
      <c r="D21" s="168">
        <v>220.8</v>
      </c>
      <c r="E21" s="168">
        <v>260.54399999999998</v>
      </c>
      <c r="F21" s="168">
        <v>39.743999999999971</v>
      </c>
      <c r="G21" s="169">
        <v>5520</v>
      </c>
      <c r="H21" s="169">
        <v>6624</v>
      </c>
      <c r="I21" s="169">
        <v>7816.32</v>
      </c>
      <c r="J21" s="169">
        <v>1192.3199999999993</v>
      </c>
    </row>
    <row r="22" spans="1:10">
      <c r="A22" s="166" t="s">
        <v>329</v>
      </c>
      <c r="B22" s="167">
        <v>1</v>
      </c>
      <c r="C22" s="168">
        <v>184</v>
      </c>
      <c r="D22" s="168">
        <v>220.8</v>
      </c>
      <c r="E22" s="168">
        <v>260.54399999999998</v>
      </c>
      <c r="F22" s="168">
        <v>39.743999999999971</v>
      </c>
      <c r="G22" s="169">
        <v>5520</v>
      </c>
      <c r="H22" s="169">
        <v>6624</v>
      </c>
      <c r="I22" s="169">
        <v>7816.32</v>
      </c>
      <c r="J22" s="169">
        <v>1192.3199999999993</v>
      </c>
    </row>
    <row r="23" spans="1:10">
      <c r="A23" s="166" t="s">
        <v>330</v>
      </c>
      <c r="B23" s="167">
        <v>1</v>
      </c>
      <c r="C23" s="168">
        <v>192</v>
      </c>
      <c r="D23" s="168">
        <v>230.4</v>
      </c>
      <c r="E23" s="168">
        <v>271.87200000000001</v>
      </c>
      <c r="F23" s="168">
        <v>41.472000000000008</v>
      </c>
      <c r="G23" s="169">
        <v>5760</v>
      </c>
      <c r="H23" s="169">
        <v>6912</v>
      </c>
      <c r="I23" s="169">
        <v>8156.1600000000008</v>
      </c>
      <c r="J23" s="169">
        <v>1244.1600000000003</v>
      </c>
    </row>
    <row r="24" spans="1:10">
      <c r="A24" s="166" t="s">
        <v>331</v>
      </c>
      <c r="B24" s="167">
        <v>1</v>
      </c>
      <c r="C24" s="168">
        <v>416</v>
      </c>
      <c r="D24" s="168">
        <v>499.2</v>
      </c>
      <c r="E24" s="168">
        <v>589.05600000000004</v>
      </c>
      <c r="F24" s="168">
        <v>89.856000000000051</v>
      </c>
      <c r="G24" s="169">
        <v>12480</v>
      </c>
      <c r="H24" s="169">
        <v>14976</v>
      </c>
      <c r="I24" s="169">
        <v>17671.68</v>
      </c>
      <c r="J24" s="169">
        <v>2695.6800000000017</v>
      </c>
    </row>
    <row r="25" spans="1:10">
      <c r="A25" s="166" t="s">
        <v>423</v>
      </c>
      <c r="B25" s="167">
        <v>1</v>
      </c>
      <c r="C25" s="168">
        <v>264</v>
      </c>
      <c r="D25" s="168">
        <v>316.8</v>
      </c>
      <c r="E25" s="168">
        <v>373.82400000000001</v>
      </c>
      <c r="F25" s="168">
        <v>57.024000000000001</v>
      </c>
      <c r="G25" s="169">
        <v>7920</v>
      </c>
      <c r="H25" s="169">
        <v>9504</v>
      </c>
      <c r="I25" s="169">
        <v>11214.720000000001</v>
      </c>
      <c r="J25" s="169">
        <v>1710.72</v>
      </c>
    </row>
    <row r="26" spans="1:10">
      <c r="A26" s="166" t="s">
        <v>424</v>
      </c>
      <c r="B26" s="167">
        <v>0</v>
      </c>
      <c r="C26" s="168">
        <v>264</v>
      </c>
      <c r="D26" s="168">
        <v>316.8</v>
      </c>
      <c r="E26" s="168">
        <v>373.82400000000001</v>
      </c>
      <c r="F26" s="168">
        <v>57.024000000000001</v>
      </c>
      <c r="G26" s="169">
        <v>0</v>
      </c>
      <c r="H26" s="169">
        <v>0</v>
      </c>
      <c r="I26" s="169">
        <v>0</v>
      </c>
      <c r="J26" s="169">
        <v>0</v>
      </c>
    </row>
    <row r="27" spans="1:10">
      <c r="A27" s="170" t="s">
        <v>425</v>
      </c>
      <c r="B27" s="162"/>
      <c r="C27" s="172">
        <v>8628</v>
      </c>
      <c r="D27" s="172">
        <v>10353.599999999997</v>
      </c>
      <c r="E27" s="172">
        <v>12217.248000000001</v>
      </c>
      <c r="F27" s="172">
        <v>1863.6479999999997</v>
      </c>
      <c r="G27" s="176">
        <v>162720</v>
      </c>
      <c r="H27" s="176">
        <v>195264</v>
      </c>
      <c r="I27" s="176">
        <v>230411.52000000002</v>
      </c>
      <c r="J27" s="176">
        <v>35147.520000000011</v>
      </c>
    </row>
    <row r="28" spans="1:10">
      <c r="A28" s="170" t="s">
        <v>305</v>
      </c>
      <c r="B28" s="162"/>
      <c r="C28" s="174">
        <v>9803.0499999999993</v>
      </c>
      <c r="D28" s="174">
        <v>11743.249999999996</v>
      </c>
      <c r="E28" s="174">
        <v>13857.035000000002</v>
      </c>
      <c r="F28" s="174">
        <v>2113.7849999999999</v>
      </c>
      <c r="G28" s="177">
        <v>268474.5</v>
      </c>
      <c r="H28" s="177">
        <v>320332.5</v>
      </c>
      <c r="I28" s="177">
        <v>377992.35000000003</v>
      </c>
      <c r="J28" s="177">
        <v>57659.85000000002</v>
      </c>
    </row>
  </sheetData>
  <printOptions horizontalCentered="1" verticalCentered="1"/>
  <pageMargins left="0.78740157480314965" right="0.78740157480314965" top="0.78740157480314965" bottom="0.39370078740157483" header="0.31496062992125984" footer="0.31496062992125984"/>
  <pageSetup paperSize="9" fitToWidth="2" orientation="landscape" cellComments="atEnd" r:id="rId1"/>
  <headerFooter>
    <oddHeader xml:space="preserve">&amp;L1С: Ремонтная мастерская&amp;RЛИСТ&amp;A </oddHeader>
    <oddFooter>&amp;L&amp;Z / &amp;F&amp;R&amp;N  / &amp;P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FC7-2843-4EAE-B45E-0B106F69AFC2}">
  <sheetPr codeName="Лист43">
    <tabColor rgb="FFFF0000"/>
  </sheetPr>
  <dimension ref="A1:N16"/>
  <sheetViews>
    <sheetView showGridLines="0" topLeftCell="A4" workbookViewId="0">
      <selection activeCell="C12" sqref="C12"/>
    </sheetView>
  </sheetViews>
  <sheetFormatPr defaultRowHeight="14.25"/>
  <cols>
    <col min="1" max="1" width="10.5703125" style="181" bestFit="1" customWidth="1"/>
    <col min="2" max="2" width="11.140625" style="181" customWidth="1"/>
    <col min="3" max="6" width="11.28515625" style="181" bestFit="1" customWidth="1"/>
    <col min="7" max="7" width="14.28515625" style="181" bestFit="1" customWidth="1"/>
    <col min="8" max="256" width="9.140625" style="181"/>
    <col min="257" max="257" width="10.42578125" style="181" bestFit="1" customWidth="1"/>
    <col min="258" max="258" width="26.140625" style="181" bestFit="1" customWidth="1"/>
    <col min="259" max="262" width="10.140625" style="181" bestFit="1" customWidth="1"/>
    <col min="263" max="263" width="12.42578125" style="181" bestFit="1" customWidth="1"/>
    <col min="264" max="512" width="9.140625" style="181"/>
    <col min="513" max="513" width="10.42578125" style="181" bestFit="1" customWidth="1"/>
    <col min="514" max="514" width="26.140625" style="181" bestFit="1" customWidth="1"/>
    <col min="515" max="518" width="10.140625" style="181" bestFit="1" customWidth="1"/>
    <col min="519" max="519" width="12.42578125" style="181" bestFit="1" customWidth="1"/>
    <col min="520" max="768" width="9.140625" style="181"/>
    <col min="769" max="769" width="10.42578125" style="181" bestFit="1" customWidth="1"/>
    <col min="770" max="770" width="26.140625" style="181" bestFit="1" customWidth="1"/>
    <col min="771" max="774" width="10.140625" style="181" bestFit="1" customWidth="1"/>
    <col min="775" max="775" width="12.42578125" style="181" bestFit="1" customWidth="1"/>
    <col min="776" max="1024" width="9.140625" style="181"/>
    <col min="1025" max="1025" width="10.42578125" style="181" bestFit="1" customWidth="1"/>
    <col min="1026" max="1026" width="26.140625" style="181" bestFit="1" customWidth="1"/>
    <col min="1027" max="1030" width="10.140625" style="181" bestFit="1" customWidth="1"/>
    <col min="1031" max="1031" width="12.42578125" style="181" bestFit="1" customWidth="1"/>
    <col min="1032" max="1280" width="9.140625" style="181"/>
    <col min="1281" max="1281" width="10.42578125" style="181" bestFit="1" customWidth="1"/>
    <col min="1282" max="1282" width="26.140625" style="181" bestFit="1" customWidth="1"/>
    <col min="1283" max="1286" width="10.140625" style="181" bestFit="1" customWidth="1"/>
    <col min="1287" max="1287" width="12.42578125" style="181" bestFit="1" customWidth="1"/>
    <col min="1288" max="1536" width="9.140625" style="181"/>
    <col min="1537" max="1537" width="10.42578125" style="181" bestFit="1" customWidth="1"/>
    <col min="1538" max="1538" width="26.140625" style="181" bestFit="1" customWidth="1"/>
    <col min="1539" max="1542" width="10.140625" style="181" bestFit="1" customWidth="1"/>
    <col min="1543" max="1543" width="12.42578125" style="181" bestFit="1" customWidth="1"/>
    <col min="1544" max="1792" width="9.140625" style="181"/>
    <col min="1793" max="1793" width="10.42578125" style="181" bestFit="1" customWidth="1"/>
    <col min="1794" max="1794" width="26.140625" style="181" bestFit="1" customWidth="1"/>
    <col min="1795" max="1798" width="10.140625" style="181" bestFit="1" customWidth="1"/>
    <col min="1799" max="1799" width="12.42578125" style="181" bestFit="1" customWidth="1"/>
    <col min="1800" max="2048" width="9.140625" style="181"/>
    <col min="2049" max="2049" width="10.42578125" style="181" bestFit="1" customWidth="1"/>
    <col min="2050" max="2050" width="26.140625" style="181" bestFit="1" customWidth="1"/>
    <col min="2051" max="2054" width="10.140625" style="181" bestFit="1" customWidth="1"/>
    <col min="2055" max="2055" width="12.42578125" style="181" bestFit="1" customWidth="1"/>
    <col min="2056" max="2304" width="9.140625" style="181"/>
    <col min="2305" max="2305" width="10.42578125" style="181" bestFit="1" customWidth="1"/>
    <col min="2306" max="2306" width="26.140625" style="181" bestFit="1" customWidth="1"/>
    <col min="2307" max="2310" width="10.140625" style="181" bestFit="1" customWidth="1"/>
    <col min="2311" max="2311" width="12.42578125" style="181" bestFit="1" customWidth="1"/>
    <col min="2312" max="2560" width="9.140625" style="181"/>
    <col min="2561" max="2561" width="10.42578125" style="181" bestFit="1" customWidth="1"/>
    <col min="2562" max="2562" width="26.140625" style="181" bestFit="1" customWidth="1"/>
    <col min="2563" max="2566" width="10.140625" style="181" bestFit="1" customWidth="1"/>
    <col min="2567" max="2567" width="12.42578125" style="181" bestFit="1" customWidth="1"/>
    <col min="2568" max="2816" width="9.140625" style="181"/>
    <col min="2817" max="2817" width="10.42578125" style="181" bestFit="1" customWidth="1"/>
    <col min="2818" max="2818" width="26.140625" style="181" bestFit="1" customWidth="1"/>
    <col min="2819" max="2822" width="10.140625" style="181" bestFit="1" customWidth="1"/>
    <col min="2823" max="2823" width="12.42578125" style="181" bestFit="1" customWidth="1"/>
    <col min="2824" max="3072" width="9.140625" style="181"/>
    <col min="3073" max="3073" width="10.42578125" style="181" bestFit="1" customWidth="1"/>
    <col min="3074" max="3074" width="26.140625" style="181" bestFit="1" customWidth="1"/>
    <col min="3075" max="3078" width="10.140625" style="181" bestFit="1" customWidth="1"/>
    <col min="3079" max="3079" width="12.42578125" style="181" bestFit="1" customWidth="1"/>
    <col min="3080" max="3328" width="9.140625" style="181"/>
    <col min="3329" max="3329" width="10.42578125" style="181" bestFit="1" customWidth="1"/>
    <col min="3330" max="3330" width="26.140625" style="181" bestFit="1" customWidth="1"/>
    <col min="3331" max="3334" width="10.140625" style="181" bestFit="1" customWidth="1"/>
    <col min="3335" max="3335" width="12.42578125" style="181" bestFit="1" customWidth="1"/>
    <col min="3336" max="3584" width="9.140625" style="181"/>
    <col min="3585" max="3585" width="10.42578125" style="181" bestFit="1" customWidth="1"/>
    <col min="3586" max="3586" width="26.140625" style="181" bestFit="1" customWidth="1"/>
    <col min="3587" max="3590" width="10.140625" style="181" bestFit="1" customWidth="1"/>
    <col min="3591" max="3591" width="12.42578125" style="181" bestFit="1" customWidth="1"/>
    <col min="3592" max="3840" width="9.140625" style="181"/>
    <col min="3841" max="3841" width="10.42578125" style="181" bestFit="1" customWidth="1"/>
    <col min="3842" max="3842" width="26.140625" style="181" bestFit="1" customWidth="1"/>
    <col min="3843" max="3846" width="10.140625" style="181" bestFit="1" customWidth="1"/>
    <col min="3847" max="3847" width="12.42578125" style="181" bestFit="1" customWidth="1"/>
    <col min="3848" max="4096" width="9.140625" style="181"/>
    <col min="4097" max="4097" width="10.42578125" style="181" bestFit="1" customWidth="1"/>
    <col min="4098" max="4098" width="26.140625" style="181" bestFit="1" customWidth="1"/>
    <col min="4099" max="4102" width="10.140625" style="181" bestFit="1" customWidth="1"/>
    <col min="4103" max="4103" width="12.42578125" style="181" bestFit="1" customWidth="1"/>
    <col min="4104" max="4352" width="9.140625" style="181"/>
    <col min="4353" max="4353" width="10.42578125" style="181" bestFit="1" customWidth="1"/>
    <col min="4354" max="4354" width="26.140625" style="181" bestFit="1" customWidth="1"/>
    <col min="4355" max="4358" width="10.140625" style="181" bestFit="1" customWidth="1"/>
    <col min="4359" max="4359" width="12.42578125" style="181" bestFit="1" customWidth="1"/>
    <col min="4360" max="4608" width="9.140625" style="181"/>
    <col min="4609" max="4609" width="10.42578125" style="181" bestFit="1" customWidth="1"/>
    <col min="4610" max="4610" width="26.140625" style="181" bestFit="1" customWidth="1"/>
    <col min="4611" max="4614" width="10.140625" style="181" bestFit="1" customWidth="1"/>
    <col min="4615" max="4615" width="12.42578125" style="181" bestFit="1" customWidth="1"/>
    <col min="4616" max="4864" width="9.140625" style="181"/>
    <col min="4865" max="4865" width="10.42578125" style="181" bestFit="1" customWidth="1"/>
    <col min="4866" max="4866" width="26.140625" style="181" bestFit="1" customWidth="1"/>
    <col min="4867" max="4870" width="10.140625" style="181" bestFit="1" customWidth="1"/>
    <col min="4871" max="4871" width="12.42578125" style="181" bestFit="1" customWidth="1"/>
    <col min="4872" max="5120" width="9.140625" style="181"/>
    <col min="5121" max="5121" width="10.42578125" style="181" bestFit="1" customWidth="1"/>
    <col min="5122" max="5122" width="26.140625" style="181" bestFit="1" customWidth="1"/>
    <col min="5123" max="5126" width="10.140625" style="181" bestFit="1" customWidth="1"/>
    <col min="5127" max="5127" width="12.42578125" style="181" bestFit="1" customWidth="1"/>
    <col min="5128" max="5376" width="9.140625" style="181"/>
    <col min="5377" max="5377" width="10.42578125" style="181" bestFit="1" customWidth="1"/>
    <col min="5378" max="5378" width="26.140625" style="181" bestFit="1" customWidth="1"/>
    <col min="5379" max="5382" width="10.140625" style="181" bestFit="1" customWidth="1"/>
    <col min="5383" max="5383" width="12.42578125" style="181" bestFit="1" customWidth="1"/>
    <col min="5384" max="5632" width="9.140625" style="181"/>
    <col min="5633" max="5633" width="10.42578125" style="181" bestFit="1" customWidth="1"/>
    <col min="5634" max="5634" width="26.140625" style="181" bestFit="1" customWidth="1"/>
    <col min="5635" max="5638" width="10.140625" style="181" bestFit="1" customWidth="1"/>
    <col min="5639" max="5639" width="12.42578125" style="181" bestFit="1" customWidth="1"/>
    <col min="5640" max="5888" width="9.140625" style="181"/>
    <col min="5889" max="5889" width="10.42578125" style="181" bestFit="1" customWidth="1"/>
    <col min="5890" max="5890" width="26.140625" style="181" bestFit="1" customWidth="1"/>
    <col min="5891" max="5894" width="10.140625" style="181" bestFit="1" customWidth="1"/>
    <col min="5895" max="5895" width="12.42578125" style="181" bestFit="1" customWidth="1"/>
    <col min="5896" max="6144" width="9.140625" style="181"/>
    <col min="6145" max="6145" width="10.42578125" style="181" bestFit="1" customWidth="1"/>
    <col min="6146" max="6146" width="26.140625" style="181" bestFit="1" customWidth="1"/>
    <col min="6147" max="6150" width="10.140625" style="181" bestFit="1" customWidth="1"/>
    <col min="6151" max="6151" width="12.42578125" style="181" bestFit="1" customWidth="1"/>
    <col min="6152" max="6400" width="9.140625" style="181"/>
    <col min="6401" max="6401" width="10.42578125" style="181" bestFit="1" customWidth="1"/>
    <col min="6402" max="6402" width="26.140625" style="181" bestFit="1" customWidth="1"/>
    <col min="6403" max="6406" width="10.140625" style="181" bestFit="1" customWidth="1"/>
    <col min="6407" max="6407" width="12.42578125" style="181" bestFit="1" customWidth="1"/>
    <col min="6408" max="6656" width="9.140625" style="181"/>
    <col min="6657" max="6657" width="10.42578125" style="181" bestFit="1" customWidth="1"/>
    <col min="6658" max="6658" width="26.140625" style="181" bestFit="1" customWidth="1"/>
    <col min="6659" max="6662" width="10.140625" style="181" bestFit="1" customWidth="1"/>
    <col min="6663" max="6663" width="12.42578125" style="181" bestFit="1" customWidth="1"/>
    <col min="6664" max="6912" width="9.140625" style="181"/>
    <col min="6913" max="6913" width="10.42578125" style="181" bestFit="1" customWidth="1"/>
    <col min="6914" max="6914" width="26.140625" style="181" bestFit="1" customWidth="1"/>
    <col min="6915" max="6918" width="10.140625" style="181" bestFit="1" customWidth="1"/>
    <col min="6919" max="6919" width="12.42578125" style="181" bestFit="1" customWidth="1"/>
    <col min="6920" max="7168" width="9.140625" style="181"/>
    <col min="7169" max="7169" width="10.42578125" style="181" bestFit="1" customWidth="1"/>
    <col min="7170" max="7170" width="26.140625" style="181" bestFit="1" customWidth="1"/>
    <col min="7171" max="7174" width="10.140625" style="181" bestFit="1" customWidth="1"/>
    <col min="7175" max="7175" width="12.42578125" style="181" bestFit="1" customWidth="1"/>
    <col min="7176" max="7424" width="9.140625" style="181"/>
    <col min="7425" max="7425" width="10.42578125" style="181" bestFit="1" customWidth="1"/>
    <col min="7426" max="7426" width="26.140625" style="181" bestFit="1" customWidth="1"/>
    <col min="7427" max="7430" width="10.140625" style="181" bestFit="1" customWidth="1"/>
    <col min="7431" max="7431" width="12.42578125" style="181" bestFit="1" customWidth="1"/>
    <col min="7432" max="7680" width="9.140625" style="181"/>
    <col min="7681" max="7681" width="10.42578125" style="181" bestFit="1" customWidth="1"/>
    <col min="7682" max="7682" width="26.140625" style="181" bestFit="1" customWidth="1"/>
    <col min="7683" max="7686" width="10.140625" style="181" bestFit="1" customWidth="1"/>
    <col min="7687" max="7687" width="12.42578125" style="181" bestFit="1" customWidth="1"/>
    <col min="7688" max="7936" width="9.140625" style="181"/>
    <col min="7937" max="7937" width="10.42578125" style="181" bestFit="1" customWidth="1"/>
    <col min="7938" max="7938" width="26.140625" style="181" bestFit="1" customWidth="1"/>
    <col min="7939" max="7942" width="10.140625" style="181" bestFit="1" customWidth="1"/>
    <col min="7943" max="7943" width="12.42578125" style="181" bestFit="1" customWidth="1"/>
    <col min="7944" max="8192" width="9.140625" style="181"/>
    <col min="8193" max="8193" width="10.42578125" style="181" bestFit="1" customWidth="1"/>
    <col min="8194" max="8194" width="26.140625" style="181" bestFit="1" customWidth="1"/>
    <col min="8195" max="8198" width="10.140625" style="181" bestFit="1" customWidth="1"/>
    <col min="8199" max="8199" width="12.42578125" style="181" bestFit="1" customWidth="1"/>
    <col min="8200" max="8448" width="9.140625" style="181"/>
    <col min="8449" max="8449" width="10.42578125" style="181" bestFit="1" customWidth="1"/>
    <col min="8450" max="8450" width="26.140625" style="181" bestFit="1" customWidth="1"/>
    <col min="8451" max="8454" width="10.140625" style="181" bestFit="1" customWidth="1"/>
    <col min="8455" max="8455" width="12.42578125" style="181" bestFit="1" customWidth="1"/>
    <col min="8456" max="8704" width="9.140625" style="181"/>
    <col min="8705" max="8705" width="10.42578125" style="181" bestFit="1" customWidth="1"/>
    <col min="8706" max="8706" width="26.140625" style="181" bestFit="1" customWidth="1"/>
    <col min="8707" max="8710" width="10.140625" style="181" bestFit="1" customWidth="1"/>
    <col min="8711" max="8711" width="12.42578125" style="181" bestFit="1" customWidth="1"/>
    <col min="8712" max="8960" width="9.140625" style="181"/>
    <col min="8961" max="8961" width="10.42578125" style="181" bestFit="1" customWidth="1"/>
    <col min="8962" max="8962" width="26.140625" style="181" bestFit="1" customWidth="1"/>
    <col min="8963" max="8966" width="10.140625" style="181" bestFit="1" customWidth="1"/>
    <col min="8967" max="8967" width="12.42578125" style="181" bestFit="1" customWidth="1"/>
    <col min="8968" max="9216" width="9.140625" style="181"/>
    <col min="9217" max="9217" width="10.42578125" style="181" bestFit="1" customWidth="1"/>
    <col min="9218" max="9218" width="26.140625" style="181" bestFit="1" customWidth="1"/>
    <col min="9219" max="9222" width="10.140625" style="181" bestFit="1" customWidth="1"/>
    <col min="9223" max="9223" width="12.42578125" style="181" bestFit="1" customWidth="1"/>
    <col min="9224" max="9472" width="9.140625" style="181"/>
    <col min="9473" max="9473" width="10.42578125" style="181" bestFit="1" customWidth="1"/>
    <col min="9474" max="9474" width="26.140625" style="181" bestFit="1" customWidth="1"/>
    <col min="9475" max="9478" width="10.140625" style="181" bestFit="1" customWidth="1"/>
    <col min="9479" max="9479" width="12.42578125" style="181" bestFit="1" customWidth="1"/>
    <col min="9480" max="9728" width="9.140625" style="181"/>
    <col min="9729" max="9729" width="10.42578125" style="181" bestFit="1" customWidth="1"/>
    <col min="9730" max="9730" width="26.140625" style="181" bestFit="1" customWidth="1"/>
    <col min="9731" max="9734" width="10.140625" style="181" bestFit="1" customWidth="1"/>
    <col min="9735" max="9735" width="12.42578125" style="181" bestFit="1" customWidth="1"/>
    <col min="9736" max="9984" width="9.140625" style="181"/>
    <col min="9985" max="9985" width="10.42578125" style="181" bestFit="1" customWidth="1"/>
    <col min="9986" max="9986" width="26.140625" style="181" bestFit="1" customWidth="1"/>
    <col min="9987" max="9990" width="10.140625" style="181" bestFit="1" customWidth="1"/>
    <col min="9991" max="9991" width="12.42578125" style="181" bestFit="1" customWidth="1"/>
    <col min="9992" max="10240" width="9.140625" style="181"/>
    <col min="10241" max="10241" width="10.42578125" style="181" bestFit="1" customWidth="1"/>
    <col min="10242" max="10242" width="26.140625" style="181" bestFit="1" customWidth="1"/>
    <col min="10243" max="10246" width="10.140625" style="181" bestFit="1" customWidth="1"/>
    <col min="10247" max="10247" width="12.42578125" style="181" bestFit="1" customWidth="1"/>
    <col min="10248" max="10496" width="9.140625" style="181"/>
    <col min="10497" max="10497" width="10.42578125" style="181" bestFit="1" customWidth="1"/>
    <col min="10498" max="10498" width="26.140625" style="181" bestFit="1" customWidth="1"/>
    <col min="10499" max="10502" width="10.140625" style="181" bestFit="1" customWidth="1"/>
    <col min="10503" max="10503" width="12.42578125" style="181" bestFit="1" customWidth="1"/>
    <col min="10504" max="10752" width="9.140625" style="181"/>
    <col min="10753" max="10753" width="10.42578125" style="181" bestFit="1" customWidth="1"/>
    <col min="10754" max="10754" width="26.140625" style="181" bestFit="1" customWidth="1"/>
    <col min="10755" max="10758" width="10.140625" style="181" bestFit="1" customWidth="1"/>
    <col min="10759" max="10759" width="12.42578125" style="181" bestFit="1" customWidth="1"/>
    <col min="10760" max="11008" width="9.140625" style="181"/>
    <col min="11009" max="11009" width="10.42578125" style="181" bestFit="1" customWidth="1"/>
    <col min="11010" max="11010" width="26.140625" style="181" bestFit="1" customWidth="1"/>
    <col min="11011" max="11014" width="10.140625" style="181" bestFit="1" customWidth="1"/>
    <col min="11015" max="11015" width="12.42578125" style="181" bestFit="1" customWidth="1"/>
    <col min="11016" max="11264" width="9.140625" style="181"/>
    <col min="11265" max="11265" width="10.42578125" style="181" bestFit="1" customWidth="1"/>
    <col min="11266" max="11266" width="26.140625" style="181" bestFit="1" customWidth="1"/>
    <col min="11267" max="11270" width="10.140625" style="181" bestFit="1" customWidth="1"/>
    <col min="11271" max="11271" width="12.42578125" style="181" bestFit="1" customWidth="1"/>
    <col min="11272" max="11520" width="9.140625" style="181"/>
    <col min="11521" max="11521" width="10.42578125" style="181" bestFit="1" customWidth="1"/>
    <col min="11522" max="11522" width="26.140625" style="181" bestFit="1" customWidth="1"/>
    <col min="11523" max="11526" width="10.140625" style="181" bestFit="1" customWidth="1"/>
    <col min="11527" max="11527" width="12.42578125" style="181" bestFit="1" customWidth="1"/>
    <col min="11528" max="11776" width="9.140625" style="181"/>
    <col min="11777" max="11777" width="10.42578125" style="181" bestFit="1" customWidth="1"/>
    <col min="11778" max="11778" width="26.140625" style="181" bestFit="1" customWidth="1"/>
    <col min="11779" max="11782" width="10.140625" style="181" bestFit="1" customWidth="1"/>
    <col min="11783" max="11783" width="12.42578125" style="181" bestFit="1" customWidth="1"/>
    <col min="11784" max="12032" width="9.140625" style="181"/>
    <col min="12033" max="12033" width="10.42578125" style="181" bestFit="1" customWidth="1"/>
    <col min="12034" max="12034" width="26.140625" style="181" bestFit="1" customWidth="1"/>
    <col min="12035" max="12038" width="10.140625" style="181" bestFit="1" customWidth="1"/>
    <col min="12039" max="12039" width="12.42578125" style="181" bestFit="1" customWidth="1"/>
    <col min="12040" max="12288" width="9.140625" style="181"/>
    <col min="12289" max="12289" width="10.42578125" style="181" bestFit="1" customWidth="1"/>
    <col min="12290" max="12290" width="26.140625" style="181" bestFit="1" customWidth="1"/>
    <col min="12291" max="12294" width="10.140625" style="181" bestFit="1" customWidth="1"/>
    <col min="12295" max="12295" width="12.42578125" style="181" bestFit="1" customWidth="1"/>
    <col min="12296" max="12544" width="9.140625" style="181"/>
    <col min="12545" max="12545" width="10.42578125" style="181" bestFit="1" customWidth="1"/>
    <col min="12546" max="12546" width="26.140625" style="181" bestFit="1" customWidth="1"/>
    <col min="12547" max="12550" width="10.140625" style="181" bestFit="1" customWidth="1"/>
    <col min="12551" max="12551" width="12.42578125" style="181" bestFit="1" customWidth="1"/>
    <col min="12552" max="12800" width="9.140625" style="181"/>
    <col min="12801" max="12801" width="10.42578125" style="181" bestFit="1" customWidth="1"/>
    <col min="12802" max="12802" width="26.140625" style="181" bestFit="1" customWidth="1"/>
    <col min="12803" max="12806" width="10.140625" style="181" bestFit="1" customWidth="1"/>
    <col min="12807" max="12807" width="12.42578125" style="181" bestFit="1" customWidth="1"/>
    <col min="12808" max="13056" width="9.140625" style="181"/>
    <col min="13057" max="13057" width="10.42578125" style="181" bestFit="1" customWidth="1"/>
    <col min="13058" max="13058" width="26.140625" style="181" bestFit="1" customWidth="1"/>
    <col min="13059" max="13062" width="10.140625" style="181" bestFit="1" customWidth="1"/>
    <col min="13063" max="13063" width="12.42578125" style="181" bestFit="1" customWidth="1"/>
    <col min="13064" max="13312" width="9.140625" style="181"/>
    <col min="13313" max="13313" width="10.42578125" style="181" bestFit="1" customWidth="1"/>
    <col min="13314" max="13314" width="26.140625" style="181" bestFit="1" customWidth="1"/>
    <col min="13315" max="13318" width="10.140625" style="181" bestFit="1" customWidth="1"/>
    <col min="13319" max="13319" width="12.42578125" style="181" bestFit="1" customWidth="1"/>
    <col min="13320" max="13568" width="9.140625" style="181"/>
    <col min="13569" max="13569" width="10.42578125" style="181" bestFit="1" customWidth="1"/>
    <col min="13570" max="13570" width="26.140625" style="181" bestFit="1" customWidth="1"/>
    <col min="13571" max="13574" width="10.140625" style="181" bestFit="1" customWidth="1"/>
    <col min="13575" max="13575" width="12.42578125" style="181" bestFit="1" customWidth="1"/>
    <col min="13576" max="13824" width="9.140625" style="181"/>
    <col min="13825" max="13825" width="10.42578125" style="181" bestFit="1" customWidth="1"/>
    <col min="13826" max="13826" width="26.140625" style="181" bestFit="1" customWidth="1"/>
    <col min="13827" max="13830" width="10.140625" style="181" bestFit="1" customWidth="1"/>
    <col min="13831" max="13831" width="12.42578125" style="181" bestFit="1" customWidth="1"/>
    <col min="13832" max="14080" width="9.140625" style="181"/>
    <col min="14081" max="14081" width="10.42578125" style="181" bestFit="1" customWidth="1"/>
    <col min="14082" max="14082" width="26.140625" style="181" bestFit="1" customWidth="1"/>
    <col min="14083" max="14086" width="10.140625" style="181" bestFit="1" customWidth="1"/>
    <col min="14087" max="14087" width="12.42578125" style="181" bestFit="1" customWidth="1"/>
    <col min="14088" max="14336" width="9.140625" style="181"/>
    <col min="14337" max="14337" width="10.42578125" style="181" bestFit="1" customWidth="1"/>
    <col min="14338" max="14338" width="26.140625" style="181" bestFit="1" customWidth="1"/>
    <col min="14339" max="14342" width="10.140625" style="181" bestFit="1" customWidth="1"/>
    <col min="14343" max="14343" width="12.42578125" style="181" bestFit="1" customWidth="1"/>
    <col min="14344" max="14592" width="9.140625" style="181"/>
    <col min="14593" max="14593" width="10.42578125" style="181" bestFit="1" customWidth="1"/>
    <col min="14594" max="14594" width="26.140625" style="181" bestFit="1" customWidth="1"/>
    <col min="14595" max="14598" width="10.140625" style="181" bestFit="1" customWidth="1"/>
    <col min="14599" max="14599" width="12.42578125" style="181" bestFit="1" customWidth="1"/>
    <col min="14600" max="14848" width="9.140625" style="181"/>
    <col min="14849" max="14849" width="10.42578125" style="181" bestFit="1" customWidth="1"/>
    <col min="14850" max="14850" width="26.140625" style="181" bestFit="1" customWidth="1"/>
    <col min="14851" max="14854" width="10.140625" style="181" bestFit="1" customWidth="1"/>
    <col min="14855" max="14855" width="12.42578125" style="181" bestFit="1" customWidth="1"/>
    <col min="14856" max="15104" width="9.140625" style="181"/>
    <col min="15105" max="15105" width="10.42578125" style="181" bestFit="1" customWidth="1"/>
    <col min="15106" max="15106" width="26.140625" style="181" bestFit="1" customWidth="1"/>
    <col min="15107" max="15110" width="10.140625" style="181" bestFit="1" customWidth="1"/>
    <col min="15111" max="15111" width="12.42578125" style="181" bestFit="1" customWidth="1"/>
    <col min="15112" max="15360" width="9.140625" style="181"/>
    <col min="15361" max="15361" width="10.42578125" style="181" bestFit="1" customWidth="1"/>
    <col min="15362" max="15362" width="26.140625" style="181" bestFit="1" customWidth="1"/>
    <col min="15363" max="15366" width="10.140625" style="181" bestFit="1" customWidth="1"/>
    <col min="15367" max="15367" width="12.42578125" style="181" bestFit="1" customWidth="1"/>
    <col min="15368" max="15616" width="9.140625" style="181"/>
    <col min="15617" max="15617" width="10.42578125" style="181" bestFit="1" customWidth="1"/>
    <col min="15618" max="15618" width="26.140625" style="181" bestFit="1" customWidth="1"/>
    <col min="15619" max="15622" width="10.140625" style="181" bestFit="1" customWidth="1"/>
    <col min="15623" max="15623" width="12.42578125" style="181" bestFit="1" customWidth="1"/>
    <col min="15624" max="15872" width="9.140625" style="181"/>
    <col min="15873" max="15873" width="10.42578125" style="181" bestFit="1" customWidth="1"/>
    <col min="15874" max="15874" width="26.140625" style="181" bestFit="1" customWidth="1"/>
    <col min="15875" max="15878" width="10.140625" style="181" bestFit="1" customWidth="1"/>
    <col min="15879" max="15879" width="12.42578125" style="181" bestFit="1" customWidth="1"/>
    <col min="15880" max="16128" width="9.140625" style="181"/>
    <col min="16129" max="16129" width="10.42578125" style="181" bestFit="1" customWidth="1"/>
    <col min="16130" max="16130" width="26.140625" style="181" bestFit="1" customWidth="1"/>
    <col min="16131" max="16134" width="10.140625" style="181" bestFit="1" customWidth="1"/>
    <col min="16135" max="16135" width="12.42578125" style="181" bestFit="1" customWidth="1"/>
    <col min="16136" max="16384" width="9.140625" style="18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723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722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customFormat="1" ht="15">
      <c r="A4" s="181"/>
      <c r="B4" s="181"/>
      <c r="C4" s="181"/>
      <c r="D4" s="181"/>
    </row>
    <row r="5" spans="1:14" customFormat="1" ht="15.75">
      <c r="A5" s="181"/>
      <c r="B5" s="263" t="s">
        <v>332</v>
      </c>
      <c r="C5" s="263"/>
      <c r="D5" s="263"/>
      <c r="E5" s="263"/>
    </row>
    <row r="6" spans="1:14" customFormat="1" ht="15" customHeight="1">
      <c r="A6" s="181"/>
      <c r="B6" s="197" t="s">
        <v>333</v>
      </c>
      <c r="C6" s="197" t="s">
        <v>334</v>
      </c>
      <c r="D6" s="197" t="s">
        <v>335</v>
      </c>
      <c r="E6" s="197" t="s">
        <v>336</v>
      </c>
    </row>
    <row r="7" spans="1:14" customFormat="1" ht="15">
      <c r="A7" s="181"/>
      <c r="B7" s="199" t="s">
        <v>337</v>
      </c>
      <c r="C7" s="229">
        <v>15262</v>
      </c>
      <c r="D7" s="229">
        <v>65842</v>
      </c>
      <c r="E7" s="229">
        <v>35892</v>
      </c>
    </row>
    <row r="8" spans="1:14" customFormat="1" ht="15">
      <c r="A8" s="181"/>
      <c r="B8" s="199" t="s">
        <v>338</v>
      </c>
      <c r="C8" s="229">
        <v>35984</v>
      </c>
      <c r="D8" s="229">
        <v>15983</v>
      </c>
      <c r="E8" s="229">
        <v>64871</v>
      </c>
    </row>
    <row r="9" spans="1:14" customFormat="1" ht="15">
      <c r="A9" s="181"/>
      <c r="B9" s="199" t="s">
        <v>339</v>
      </c>
      <c r="C9" s="229">
        <v>35789</v>
      </c>
      <c r="D9" s="229">
        <v>35846</v>
      </c>
      <c r="E9" s="229">
        <v>15497</v>
      </c>
    </row>
    <row r="10" spans="1:14" customFormat="1" ht="15">
      <c r="B10" s="199" t="s">
        <v>340</v>
      </c>
      <c r="C10" s="229">
        <v>15682</v>
      </c>
      <c r="D10" s="229">
        <v>25641</v>
      </c>
      <c r="E10" s="229">
        <v>35846</v>
      </c>
    </row>
    <row r="11" spans="1:14" customFormat="1" ht="15"/>
    <row r="12" spans="1:14" customFormat="1" ht="15"/>
    <row r="13" spans="1:14" customFormat="1" ht="15"/>
    <row r="14" spans="1:14" customFormat="1" ht="15"/>
    <row r="15" spans="1:14" customFormat="1" ht="15"/>
    <row r="16" spans="1:14" customFormat="1" ht="15"/>
  </sheetData>
  <mergeCells count="4">
    <mergeCell ref="B5:E5"/>
    <mergeCell ref="A1:N1"/>
    <mergeCell ref="A2:N2"/>
    <mergeCell ref="A3:N3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64763-5A2F-46DA-80FB-4111878BF96F}">
  <sheetPr codeName="Лист44">
    <tabColor rgb="FFFF0000"/>
  </sheetPr>
  <dimension ref="A1:N12"/>
  <sheetViews>
    <sheetView showGridLines="0" workbookViewId="0">
      <selection activeCell="D9" sqref="D9"/>
    </sheetView>
  </sheetViews>
  <sheetFormatPr defaultRowHeight="14.25"/>
  <cols>
    <col min="1" max="1" width="9.140625" style="181"/>
    <col min="2" max="2" width="18.7109375" style="181" customWidth="1"/>
    <col min="3" max="3" width="22.140625" style="181" bestFit="1" customWidth="1"/>
    <col min="4" max="4" width="23.28515625" style="181" bestFit="1" customWidth="1"/>
    <col min="5" max="250" width="9.140625" style="181"/>
    <col min="251" max="253" width="18.7109375" style="181" customWidth="1"/>
    <col min="254" max="254" width="22" style="181" bestFit="1" customWidth="1"/>
    <col min="255" max="506" width="9.140625" style="181"/>
    <col min="507" max="509" width="18.7109375" style="181" customWidth="1"/>
    <col min="510" max="510" width="22" style="181" bestFit="1" customWidth="1"/>
    <col min="511" max="762" width="9.140625" style="181"/>
    <col min="763" max="765" width="18.7109375" style="181" customWidth="1"/>
    <col min="766" max="766" width="22" style="181" bestFit="1" customWidth="1"/>
    <col min="767" max="1018" width="9.140625" style="181"/>
    <col min="1019" max="1021" width="18.7109375" style="181" customWidth="1"/>
    <col min="1022" max="1022" width="22" style="181" bestFit="1" customWidth="1"/>
    <col min="1023" max="1274" width="9.140625" style="181"/>
    <col min="1275" max="1277" width="18.7109375" style="181" customWidth="1"/>
    <col min="1278" max="1278" width="22" style="181" bestFit="1" customWidth="1"/>
    <col min="1279" max="1530" width="9.140625" style="181"/>
    <col min="1531" max="1533" width="18.7109375" style="181" customWidth="1"/>
    <col min="1534" max="1534" width="22" style="181" bestFit="1" customWidth="1"/>
    <col min="1535" max="1786" width="9.140625" style="181"/>
    <col min="1787" max="1789" width="18.7109375" style="181" customWidth="1"/>
    <col min="1790" max="1790" width="22" style="181" bestFit="1" customWidth="1"/>
    <col min="1791" max="2042" width="9.140625" style="181"/>
    <col min="2043" max="2045" width="18.7109375" style="181" customWidth="1"/>
    <col min="2046" max="2046" width="22" style="181" bestFit="1" customWidth="1"/>
    <col min="2047" max="2298" width="9.140625" style="181"/>
    <col min="2299" max="2301" width="18.7109375" style="181" customWidth="1"/>
    <col min="2302" max="2302" width="22" style="181" bestFit="1" customWidth="1"/>
    <col min="2303" max="2554" width="9.140625" style="181"/>
    <col min="2555" max="2557" width="18.7109375" style="181" customWidth="1"/>
    <col min="2558" max="2558" width="22" style="181" bestFit="1" customWidth="1"/>
    <col min="2559" max="2810" width="9.140625" style="181"/>
    <col min="2811" max="2813" width="18.7109375" style="181" customWidth="1"/>
    <col min="2814" max="2814" width="22" style="181" bestFit="1" customWidth="1"/>
    <col min="2815" max="3066" width="9.140625" style="181"/>
    <col min="3067" max="3069" width="18.7109375" style="181" customWidth="1"/>
    <col min="3070" max="3070" width="22" style="181" bestFit="1" customWidth="1"/>
    <col min="3071" max="3322" width="9.140625" style="181"/>
    <col min="3323" max="3325" width="18.7109375" style="181" customWidth="1"/>
    <col min="3326" max="3326" width="22" style="181" bestFit="1" customWidth="1"/>
    <col min="3327" max="3578" width="9.140625" style="181"/>
    <col min="3579" max="3581" width="18.7109375" style="181" customWidth="1"/>
    <col min="3582" max="3582" width="22" style="181" bestFit="1" customWidth="1"/>
    <col min="3583" max="3834" width="9.140625" style="181"/>
    <col min="3835" max="3837" width="18.7109375" style="181" customWidth="1"/>
    <col min="3838" max="3838" width="22" style="181" bestFit="1" customWidth="1"/>
    <col min="3839" max="4090" width="9.140625" style="181"/>
    <col min="4091" max="4093" width="18.7109375" style="181" customWidth="1"/>
    <col min="4094" max="4094" width="22" style="181" bestFit="1" customWidth="1"/>
    <col min="4095" max="4346" width="9.140625" style="181"/>
    <col min="4347" max="4349" width="18.7109375" style="181" customWidth="1"/>
    <col min="4350" max="4350" width="22" style="181" bestFit="1" customWidth="1"/>
    <col min="4351" max="4602" width="9.140625" style="181"/>
    <col min="4603" max="4605" width="18.7109375" style="181" customWidth="1"/>
    <col min="4606" max="4606" width="22" style="181" bestFit="1" customWidth="1"/>
    <col min="4607" max="4858" width="9.140625" style="181"/>
    <col min="4859" max="4861" width="18.7109375" style="181" customWidth="1"/>
    <col min="4862" max="4862" width="22" style="181" bestFit="1" customWidth="1"/>
    <col min="4863" max="5114" width="9.140625" style="181"/>
    <col min="5115" max="5117" width="18.7109375" style="181" customWidth="1"/>
    <col min="5118" max="5118" width="22" style="181" bestFit="1" customWidth="1"/>
    <col min="5119" max="5370" width="9.140625" style="181"/>
    <col min="5371" max="5373" width="18.7109375" style="181" customWidth="1"/>
    <col min="5374" max="5374" width="22" style="181" bestFit="1" customWidth="1"/>
    <col min="5375" max="5626" width="9.140625" style="181"/>
    <col min="5627" max="5629" width="18.7109375" style="181" customWidth="1"/>
    <col min="5630" max="5630" width="22" style="181" bestFit="1" customWidth="1"/>
    <col min="5631" max="5882" width="9.140625" style="181"/>
    <col min="5883" max="5885" width="18.7109375" style="181" customWidth="1"/>
    <col min="5886" max="5886" width="22" style="181" bestFit="1" customWidth="1"/>
    <col min="5887" max="6138" width="9.140625" style="181"/>
    <col min="6139" max="6141" width="18.7109375" style="181" customWidth="1"/>
    <col min="6142" max="6142" width="22" style="181" bestFit="1" customWidth="1"/>
    <col min="6143" max="6394" width="9.140625" style="181"/>
    <col min="6395" max="6397" width="18.7109375" style="181" customWidth="1"/>
    <col min="6398" max="6398" width="22" style="181" bestFit="1" customWidth="1"/>
    <col min="6399" max="6650" width="9.140625" style="181"/>
    <col min="6651" max="6653" width="18.7109375" style="181" customWidth="1"/>
    <col min="6654" max="6654" width="22" style="181" bestFit="1" customWidth="1"/>
    <col min="6655" max="6906" width="9.140625" style="181"/>
    <col min="6907" max="6909" width="18.7109375" style="181" customWidth="1"/>
    <col min="6910" max="6910" width="22" style="181" bestFit="1" customWidth="1"/>
    <col min="6911" max="7162" width="9.140625" style="181"/>
    <col min="7163" max="7165" width="18.7109375" style="181" customWidth="1"/>
    <col min="7166" max="7166" width="22" style="181" bestFit="1" customWidth="1"/>
    <col min="7167" max="7418" width="9.140625" style="181"/>
    <col min="7419" max="7421" width="18.7109375" style="181" customWidth="1"/>
    <col min="7422" max="7422" width="22" style="181" bestFit="1" customWidth="1"/>
    <col min="7423" max="7674" width="9.140625" style="181"/>
    <col min="7675" max="7677" width="18.7109375" style="181" customWidth="1"/>
    <col min="7678" max="7678" width="22" style="181" bestFit="1" customWidth="1"/>
    <col min="7679" max="7930" width="9.140625" style="181"/>
    <col min="7931" max="7933" width="18.7109375" style="181" customWidth="1"/>
    <col min="7934" max="7934" width="22" style="181" bestFit="1" customWidth="1"/>
    <col min="7935" max="8186" width="9.140625" style="181"/>
    <col min="8187" max="8189" width="18.7109375" style="181" customWidth="1"/>
    <col min="8190" max="8190" width="22" style="181" bestFit="1" customWidth="1"/>
    <col min="8191" max="8442" width="9.140625" style="181"/>
    <col min="8443" max="8445" width="18.7109375" style="181" customWidth="1"/>
    <col min="8446" max="8446" width="22" style="181" bestFit="1" customWidth="1"/>
    <col min="8447" max="8698" width="9.140625" style="181"/>
    <col min="8699" max="8701" width="18.7109375" style="181" customWidth="1"/>
    <col min="8702" max="8702" width="22" style="181" bestFit="1" customWidth="1"/>
    <col min="8703" max="8954" width="9.140625" style="181"/>
    <col min="8955" max="8957" width="18.7109375" style="181" customWidth="1"/>
    <col min="8958" max="8958" width="22" style="181" bestFit="1" customWidth="1"/>
    <col min="8959" max="9210" width="9.140625" style="181"/>
    <col min="9211" max="9213" width="18.7109375" style="181" customWidth="1"/>
    <col min="9214" max="9214" width="22" style="181" bestFit="1" customWidth="1"/>
    <col min="9215" max="9466" width="9.140625" style="181"/>
    <col min="9467" max="9469" width="18.7109375" style="181" customWidth="1"/>
    <col min="9470" max="9470" width="22" style="181" bestFit="1" customWidth="1"/>
    <col min="9471" max="9722" width="9.140625" style="181"/>
    <col min="9723" max="9725" width="18.7109375" style="181" customWidth="1"/>
    <col min="9726" max="9726" width="22" style="181" bestFit="1" customWidth="1"/>
    <col min="9727" max="9978" width="9.140625" style="181"/>
    <col min="9979" max="9981" width="18.7109375" style="181" customWidth="1"/>
    <col min="9982" max="9982" width="22" style="181" bestFit="1" customWidth="1"/>
    <col min="9983" max="10234" width="9.140625" style="181"/>
    <col min="10235" max="10237" width="18.7109375" style="181" customWidth="1"/>
    <col min="10238" max="10238" width="22" style="181" bestFit="1" customWidth="1"/>
    <col min="10239" max="10490" width="9.140625" style="181"/>
    <col min="10491" max="10493" width="18.7109375" style="181" customWidth="1"/>
    <col min="10494" max="10494" width="22" style="181" bestFit="1" customWidth="1"/>
    <col min="10495" max="10746" width="9.140625" style="181"/>
    <col min="10747" max="10749" width="18.7109375" style="181" customWidth="1"/>
    <col min="10750" max="10750" width="22" style="181" bestFit="1" customWidth="1"/>
    <col min="10751" max="11002" width="9.140625" style="181"/>
    <col min="11003" max="11005" width="18.7109375" style="181" customWidth="1"/>
    <col min="11006" max="11006" width="22" style="181" bestFit="1" customWidth="1"/>
    <col min="11007" max="11258" width="9.140625" style="181"/>
    <col min="11259" max="11261" width="18.7109375" style="181" customWidth="1"/>
    <col min="11262" max="11262" width="22" style="181" bestFit="1" customWidth="1"/>
    <col min="11263" max="11514" width="9.140625" style="181"/>
    <col min="11515" max="11517" width="18.7109375" style="181" customWidth="1"/>
    <col min="11518" max="11518" width="22" style="181" bestFit="1" customWidth="1"/>
    <col min="11519" max="11770" width="9.140625" style="181"/>
    <col min="11771" max="11773" width="18.7109375" style="181" customWidth="1"/>
    <col min="11774" max="11774" width="22" style="181" bestFit="1" customWidth="1"/>
    <col min="11775" max="12026" width="9.140625" style="181"/>
    <col min="12027" max="12029" width="18.7109375" style="181" customWidth="1"/>
    <col min="12030" max="12030" width="22" style="181" bestFit="1" customWidth="1"/>
    <col min="12031" max="12282" width="9.140625" style="181"/>
    <col min="12283" max="12285" width="18.7109375" style="181" customWidth="1"/>
    <col min="12286" max="12286" width="22" style="181" bestFit="1" customWidth="1"/>
    <col min="12287" max="12538" width="9.140625" style="181"/>
    <col min="12539" max="12541" width="18.7109375" style="181" customWidth="1"/>
    <col min="12542" max="12542" width="22" style="181" bestFit="1" customWidth="1"/>
    <col min="12543" max="12794" width="9.140625" style="181"/>
    <col min="12795" max="12797" width="18.7109375" style="181" customWidth="1"/>
    <col min="12798" max="12798" width="22" style="181" bestFit="1" customWidth="1"/>
    <col min="12799" max="13050" width="9.140625" style="181"/>
    <col min="13051" max="13053" width="18.7109375" style="181" customWidth="1"/>
    <col min="13054" max="13054" width="22" style="181" bestFit="1" customWidth="1"/>
    <col min="13055" max="13306" width="9.140625" style="181"/>
    <col min="13307" max="13309" width="18.7109375" style="181" customWidth="1"/>
    <col min="13310" max="13310" width="22" style="181" bestFit="1" customWidth="1"/>
    <col min="13311" max="13562" width="9.140625" style="181"/>
    <col min="13563" max="13565" width="18.7109375" style="181" customWidth="1"/>
    <col min="13566" max="13566" width="22" style="181" bestFit="1" customWidth="1"/>
    <col min="13567" max="13818" width="9.140625" style="181"/>
    <col min="13819" max="13821" width="18.7109375" style="181" customWidth="1"/>
    <col min="13822" max="13822" width="22" style="181" bestFit="1" customWidth="1"/>
    <col min="13823" max="14074" width="9.140625" style="181"/>
    <col min="14075" max="14077" width="18.7109375" style="181" customWidth="1"/>
    <col min="14078" max="14078" width="22" style="181" bestFit="1" customWidth="1"/>
    <col min="14079" max="14330" width="9.140625" style="181"/>
    <col min="14331" max="14333" width="18.7109375" style="181" customWidth="1"/>
    <col min="14334" max="14334" width="22" style="181" bestFit="1" customWidth="1"/>
    <col min="14335" max="14586" width="9.140625" style="181"/>
    <col min="14587" max="14589" width="18.7109375" style="181" customWidth="1"/>
    <col min="14590" max="14590" width="22" style="181" bestFit="1" customWidth="1"/>
    <col min="14591" max="14842" width="9.140625" style="181"/>
    <col min="14843" max="14845" width="18.7109375" style="181" customWidth="1"/>
    <col min="14846" max="14846" width="22" style="181" bestFit="1" customWidth="1"/>
    <col min="14847" max="15098" width="9.140625" style="181"/>
    <col min="15099" max="15101" width="18.7109375" style="181" customWidth="1"/>
    <col min="15102" max="15102" width="22" style="181" bestFit="1" customWidth="1"/>
    <col min="15103" max="15354" width="9.140625" style="181"/>
    <col min="15355" max="15357" width="18.7109375" style="181" customWidth="1"/>
    <col min="15358" max="15358" width="22" style="181" bestFit="1" customWidth="1"/>
    <col min="15359" max="15610" width="9.140625" style="181"/>
    <col min="15611" max="15613" width="18.7109375" style="181" customWidth="1"/>
    <col min="15614" max="15614" width="22" style="181" bestFit="1" customWidth="1"/>
    <col min="15615" max="15866" width="9.140625" style="181"/>
    <col min="15867" max="15869" width="18.7109375" style="181" customWidth="1"/>
    <col min="15870" max="15870" width="22" style="181" bestFit="1" customWidth="1"/>
    <col min="15871" max="16122" width="9.140625" style="181"/>
    <col min="16123" max="16125" width="18.7109375" style="181" customWidth="1"/>
    <col min="16126" max="16126" width="22" style="181" bestFit="1" customWidth="1"/>
    <col min="16127" max="16384" width="9.140625" style="18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723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724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5" spans="1:14" ht="15">
      <c r="B5" s="52" t="s">
        <v>427</v>
      </c>
      <c r="C5" s="52" t="s">
        <v>428</v>
      </c>
      <c r="D5" s="52" t="s">
        <v>429</v>
      </c>
    </row>
    <row r="6" spans="1:14">
      <c r="B6" s="230">
        <v>1</v>
      </c>
      <c r="C6" s="231">
        <v>1.5</v>
      </c>
      <c r="D6" s="232">
        <v>4519559</v>
      </c>
    </row>
    <row r="7" spans="1:14">
      <c r="B7" s="230">
        <v>2</v>
      </c>
      <c r="C7" s="231">
        <v>1.75</v>
      </c>
      <c r="D7" s="232">
        <v>5689592</v>
      </c>
    </row>
    <row r="8" spans="1:14">
      <c r="B8" s="230">
        <v>3</v>
      </c>
      <c r="C8" s="231">
        <v>2</v>
      </c>
      <c r="D8" s="232">
        <v>3197046</v>
      </c>
    </row>
    <row r="9" spans="1:14">
      <c r="B9" s="230">
        <v>4</v>
      </c>
      <c r="C9" s="231">
        <v>2.25</v>
      </c>
      <c r="D9" s="232">
        <v>1216396</v>
      </c>
    </row>
    <row r="10" spans="1:14">
      <c r="B10" s="230">
        <v>5</v>
      </c>
      <c r="C10" s="231">
        <v>2.5</v>
      </c>
      <c r="D10" s="232">
        <v>1912675</v>
      </c>
    </row>
    <row r="11" spans="1:14">
      <c r="B11" s="230">
        <v>6</v>
      </c>
      <c r="C11" s="231">
        <v>2.75</v>
      </c>
      <c r="D11" s="232">
        <v>3198184</v>
      </c>
    </row>
    <row r="12" spans="1:14">
      <c r="B12" s="230">
        <v>7</v>
      </c>
      <c r="C12" s="231">
        <v>3.2</v>
      </c>
      <c r="D12" s="232">
        <v>8827731</v>
      </c>
    </row>
  </sheetData>
  <mergeCells count="3">
    <mergeCell ref="A1:N1"/>
    <mergeCell ref="A2:N2"/>
    <mergeCell ref="A3:N3"/>
  </mergeCell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97490-2492-490F-95EC-7CFF48F8EB89}">
  <sheetPr codeName="Лист45">
    <tabColor rgb="FFFF0000"/>
    <pageSetUpPr autoPageBreaks="0"/>
  </sheetPr>
  <dimension ref="A1:N14"/>
  <sheetViews>
    <sheetView showGridLines="0" zoomScaleNormal="100" workbookViewId="0">
      <selection activeCell="G10" sqref="G10"/>
    </sheetView>
  </sheetViews>
  <sheetFormatPr defaultColWidth="9.140625" defaultRowHeight="14.25"/>
  <cols>
    <col min="1" max="1" width="9.140625" style="181"/>
    <col min="2" max="2" width="19.85546875" style="181" bestFit="1" customWidth="1"/>
    <col min="3" max="3" width="14.85546875" style="181" customWidth="1"/>
    <col min="4" max="4" width="17.28515625" style="181" bestFit="1" customWidth="1"/>
    <col min="5" max="5" width="17.85546875" style="181" bestFit="1" customWidth="1"/>
    <col min="6" max="6" width="28.42578125" style="181" bestFit="1" customWidth="1"/>
    <col min="7" max="7" width="21.7109375" style="181" bestFit="1" customWidth="1"/>
    <col min="8" max="16384" width="9.140625" style="18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723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725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>
      <c r="A4" s="182"/>
    </row>
    <row r="5" spans="1:14" ht="15">
      <c r="B5" s="52" t="s">
        <v>430</v>
      </c>
      <c r="C5" s="52" t="s">
        <v>431</v>
      </c>
      <c r="D5" s="52" t="s">
        <v>432</v>
      </c>
      <c r="E5" s="52" t="s">
        <v>433</v>
      </c>
      <c r="F5" s="52" t="s">
        <v>434</v>
      </c>
      <c r="G5" s="52" t="s">
        <v>435</v>
      </c>
    </row>
    <row r="6" spans="1:14">
      <c r="B6" s="233">
        <v>1</v>
      </c>
      <c r="C6" s="234">
        <v>42125</v>
      </c>
      <c r="D6" s="183">
        <v>42125.416666666664</v>
      </c>
      <c r="E6" s="183">
        <v>42125.604166666664</v>
      </c>
      <c r="F6" s="235">
        <f>$E6-$D6</f>
        <v>0.1875</v>
      </c>
      <c r="G6" s="236">
        <f>$E6-$D6</f>
        <v>0.1875</v>
      </c>
    </row>
    <row r="7" spans="1:14">
      <c r="B7" s="233">
        <v>2</v>
      </c>
      <c r="C7" s="234">
        <v>42125</v>
      </c>
      <c r="D7" s="183">
        <v>42125.583333333336</v>
      </c>
      <c r="E7" s="183">
        <v>42126.715277777781</v>
      </c>
      <c r="F7" s="235">
        <f t="shared" ref="F7:G13" si="0">$E7-$D7</f>
        <v>1.1319444444452529</v>
      </c>
      <c r="G7" s="236">
        <f t="shared" si="0"/>
        <v>1.1319444444452529</v>
      </c>
    </row>
    <row r="8" spans="1:14">
      <c r="B8" s="233">
        <v>3</v>
      </c>
      <c r="C8" s="234">
        <v>42126</v>
      </c>
      <c r="D8" s="183">
        <v>42127.5</v>
      </c>
      <c r="E8" s="183">
        <v>42127.75</v>
      </c>
      <c r="F8" s="235">
        <f t="shared" si="0"/>
        <v>0.25</v>
      </c>
      <c r="G8" s="236">
        <f>$E8-$D8</f>
        <v>0.25</v>
      </c>
    </row>
    <row r="9" spans="1:14">
      <c r="B9" s="233">
        <v>4</v>
      </c>
      <c r="C9" s="234">
        <v>42127</v>
      </c>
      <c r="D9" s="183">
        <v>42127.625</v>
      </c>
      <c r="E9" s="183">
        <v>42128.791666666664</v>
      </c>
      <c r="F9" s="235">
        <f t="shared" si="0"/>
        <v>1.1666666666642413</v>
      </c>
      <c r="G9" s="236">
        <f t="shared" si="0"/>
        <v>1.1666666666642413</v>
      </c>
    </row>
    <row r="10" spans="1:14">
      <c r="B10" s="233">
        <v>5</v>
      </c>
      <c r="C10" s="234">
        <v>42128</v>
      </c>
      <c r="D10" s="183">
        <v>42129.458333333336</v>
      </c>
      <c r="E10" s="183">
        <v>42129.864583333336</v>
      </c>
      <c r="F10" s="235">
        <f t="shared" si="0"/>
        <v>0.40625</v>
      </c>
      <c r="G10" s="236">
        <f t="shared" si="0"/>
        <v>0.40625</v>
      </c>
    </row>
    <row r="11" spans="1:14">
      <c r="B11" s="233">
        <v>6</v>
      </c>
      <c r="C11" s="234">
        <v>42129</v>
      </c>
      <c r="D11" s="183">
        <v>42131.541666666664</v>
      </c>
      <c r="E11" s="183">
        <v>42132.8125</v>
      </c>
      <c r="F11" s="235">
        <f t="shared" si="0"/>
        <v>1.2708333333357587</v>
      </c>
      <c r="G11" s="236">
        <f t="shared" si="0"/>
        <v>1.2708333333357587</v>
      </c>
    </row>
    <row r="12" spans="1:14">
      <c r="B12" s="233">
        <v>7</v>
      </c>
      <c r="C12" s="234">
        <v>42131</v>
      </c>
      <c r="D12" s="183">
        <v>42132.541666666664</v>
      </c>
      <c r="E12" s="183">
        <v>42132.78125</v>
      </c>
      <c r="F12" s="235">
        <f t="shared" si="0"/>
        <v>0.23958333333575865</v>
      </c>
      <c r="G12" s="236">
        <f t="shared" si="0"/>
        <v>0.23958333333575865</v>
      </c>
    </row>
    <row r="13" spans="1:14">
      <c r="B13" s="233">
        <v>8</v>
      </c>
      <c r="C13" s="234">
        <v>42132</v>
      </c>
      <c r="D13" s="183">
        <v>42135.666666666664</v>
      </c>
      <c r="E13" s="183">
        <v>42137.802083333336</v>
      </c>
      <c r="F13" s="235">
        <f>$E13-$D13</f>
        <v>2.1354166666715173</v>
      </c>
      <c r="G13" s="236">
        <f t="shared" si="0"/>
        <v>2.1354166666715173</v>
      </c>
    </row>
    <row r="14" spans="1:14">
      <c r="D14" s="184"/>
      <c r="E14" s="184"/>
    </row>
  </sheetData>
  <mergeCells count="3">
    <mergeCell ref="A1:N1"/>
    <mergeCell ref="A2:N2"/>
    <mergeCell ref="A3:N3"/>
  </mergeCells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3DA0B-FC91-42A0-ABD3-2DAA83B162C5}">
  <sheetPr codeName="Лист46">
    <tabColor rgb="FFFF0000"/>
  </sheetPr>
  <dimension ref="A1:N76"/>
  <sheetViews>
    <sheetView showGridLines="0" zoomScale="50" zoomScaleNormal="50" workbookViewId="0">
      <selection activeCell="N20" sqref="N20"/>
    </sheetView>
  </sheetViews>
  <sheetFormatPr defaultRowHeight="14.25"/>
  <cols>
    <col min="1" max="1" width="13.5703125" style="186" bestFit="1" customWidth="1"/>
    <col min="2" max="2" width="31.42578125" style="186" bestFit="1" customWidth="1"/>
    <col min="3" max="3" width="28.42578125" style="186" bestFit="1" customWidth="1"/>
    <col min="4" max="4" width="12.42578125" style="186" bestFit="1" customWidth="1"/>
    <col min="5" max="5" width="11.85546875" style="186" bestFit="1" customWidth="1"/>
    <col min="6" max="6" width="23.28515625" style="186" bestFit="1" customWidth="1"/>
    <col min="7" max="7" width="21" style="185" customWidth="1"/>
    <col min="8" max="8" width="9.140625" style="185"/>
    <col min="9" max="257" width="9.140625" style="186"/>
    <col min="258" max="258" width="30.85546875" style="186" bestFit="1" customWidth="1"/>
    <col min="259" max="259" width="32.28515625" style="186" bestFit="1" customWidth="1"/>
    <col min="260" max="260" width="19.7109375" style="186" bestFit="1" customWidth="1"/>
    <col min="261" max="261" width="10.7109375" style="186" bestFit="1" customWidth="1"/>
    <col min="262" max="263" width="13.85546875" style="186" customWidth="1"/>
    <col min="264" max="264" width="14.7109375" style="186" customWidth="1"/>
    <col min="265" max="513" width="9.140625" style="186"/>
    <col min="514" max="514" width="30.85546875" style="186" bestFit="1" customWidth="1"/>
    <col min="515" max="515" width="32.28515625" style="186" bestFit="1" customWidth="1"/>
    <col min="516" max="516" width="19.7109375" style="186" bestFit="1" customWidth="1"/>
    <col min="517" max="517" width="10.7109375" style="186" bestFit="1" customWidth="1"/>
    <col min="518" max="519" width="13.85546875" style="186" customWidth="1"/>
    <col min="520" max="520" width="14.7109375" style="186" customWidth="1"/>
    <col min="521" max="769" width="9.140625" style="186"/>
    <col min="770" max="770" width="30.85546875" style="186" bestFit="1" customWidth="1"/>
    <col min="771" max="771" width="32.28515625" style="186" bestFit="1" customWidth="1"/>
    <col min="772" max="772" width="19.7109375" style="186" bestFit="1" customWidth="1"/>
    <col min="773" max="773" width="10.7109375" style="186" bestFit="1" customWidth="1"/>
    <col min="774" max="775" width="13.85546875" style="186" customWidth="1"/>
    <col min="776" max="776" width="14.7109375" style="186" customWidth="1"/>
    <col min="777" max="1025" width="9.140625" style="186"/>
    <col min="1026" max="1026" width="30.85546875" style="186" bestFit="1" customWidth="1"/>
    <col min="1027" max="1027" width="32.28515625" style="186" bestFit="1" customWidth="1"/>
    <col min="1028" max="1028" width="19.7109375" style="186" bestFit="1" customWidth="1"/>
    <col min="1029" max="1029" width="10.7109375" style="186" bestFit="1" customWidth="1"/>
    <col min="1030" max="1031" width="13.85546875" style="186" customWidth="1"/>
    <col min="1032" max="1032" width="14.7109375" style="186" customWidth="1"/>
    <col min="1033" max="1281" width="9.140625" style="186"/>
    <col min="1282" max="1282" width="30.85546875" style="186" bestFit="1" customWidth="1"/>
    <col min="1283" max="1283" width="32.28515625" style="186" bestFit="1" customWidth="1"/>
    <col min="1284" max="1284" width="19.7109375" style="186" bestFit="1" customWidth="1"/>
    <col min="1285" max="1285" width="10.7109375" style="186" bestFit="1" customWidth="1"/>
    <col min="1286" max="1287" width="13.85546875" style="186" customWidth="1"/>
    <col min="1288" max="1288" width="14.7109375" style="186" customWidth="1"/>
    <col min="1289" max="1537" width="9.140625" style="186"/>
    <col min="1538" max="1538" width="30.85546875" style="186" bestFit="1" customWidth="1"/>
    <col min="1539" max="1539" width="32.28515625" style="186" bestFit="1" customWidth="1"/>
    <col min="1540" max="1540" width="19.7109375" style="186" bestFit="1" customWidth="1"/>
    <col min="1541" max="1541" width="10.7109375" style="186" bestFit="1" customWidth="1"/>
    <col min="1542" max="1543" width="13.85546875" style="186" customWidth="1"/>
    <col min="1544" max="1544" width="14.7109375" style="186" customWidth="1"/>
    <col min="1545" max="1793" width="9.140625" style="186"/>
    <col min="1794" max="1794" width="30.85546875" style="186" bestFit="1" customWidth="1"/>
    <col min="1795" max="1795" width="32.28515625" style="186" bestFit="1" customWidth="1"/>
    <col min="1796" max="1796" width="19.7109375" style="186" bestFit="1" customWidth="1"/>
    <col min="1797" max="1797" width="10.7109375" style="186" bestFit="1" customWidth="1"/>
    <col min="1798" max="1799" width="13.85546875" style="186" customWidth="1"/>
    <col min="1800" max="1800" width="14.7109375" style="186" customWidth="1"/>
    <col min="1801" max="2049" width="9.140625" style="186"/>
    <col min="2050" max="2050" width="30.85546875" style="186" bestFit="1" customWidth="1"/>
    <col min="2051" max="2051" width="32.28515625" style="186" bestFit="1" customWidth="1"/>
    <col min="2052" max="2052" width="19.7109375" style="186" bestFit="1" customWidth="1"/>
    <col min="2053" max="2053" width="10.7109375" style="186" bestFit="1" customWidth="1"/>
    <col min="2054" max="2055" width="13.85546875" style="186" customWidth="1"/>
    <col min="2056" max="2056" width="14.7109375" style="186" customWidth="1"/>
    <col min="2057" max="2305" width="9.140625" style="186"/>
    <col min="2306" max="2306" width="30.85546875" style="186" bestFit="1" customWidth="1"/>
    <col min="2307" max="2307" width="32.28515625" style="186" bestFit="1" customWidth="1"/>
    <col min="2308" max="2308" width="19.7109375" style="186" bestFit="1" customWidth="1"/>
    <col min="2309" max="2309" width="10.7109375" style="186" bestFit="1" customWidth="1"/>
    <col min="2310" max="2311" width="13.85546875" style="186" customWidth="1"/>
    <col min="2312" max="2312" width="14.7109375" style="186" customWidth="1"/>
    <col min="2313" max="2561" width="9.140625" style="186"/>
    <col min="2562" max="2562" width="30.85546875" style="186" bestFit="1" customWidth="1"/>
    <col min="2563" max="2563" width="32.28515625" style="186" bestFit="1" customWidth="1"/>
    <col min="2564" max="2564" width="19.7109375" style="186" bestFit="1" customWidth="1"/>
    <col min="2565" max="2565" width="10.7109375" style="186" bestFit="1" customWidth="1"/>
    <col min="2566" max="2567" width="13.85546875" style="186" customWidth="1"/>
    <col min="2568" max="2568" width="14.7109375" style="186" customWidth="1"/>
    <col min="2569" max="2817" width="9.140625" style="186"/>
    <col min="2818" max="2818" width="30.85546875" style="186" bestFit="1" customWidth="1"/>
    <col min="2819" max="2819" width="32.28515625" style="186" bestFit="1" customWidth="1"/>
    <col min="2820" max="2820" width="19.7109375" style="186" bestFit="1" customWidth="1"/>
    <col min="2821" max="2821" width="10.7109375" style="186" bestFit="1" customWidth="1"/>
    <col min="2822" max="2823" width="13.85546875" style="186" customWidth="1"/>
    <col min="2824" max="2824" width="14.7109375" style="186" customWidth="1"/>
    <col min="2825" max="3073" width="9.140625" style="186"/>
    <col min="3074" max="3074" width="30.85546875" style="186" bestFit="1" customWidth="1"/>
    <col min="3075" max="3075" width="32.28515625" style="186" bestFit="1" customWidth="1"/>
    <col min="3076" max="3076" width="19.7109375" style="186" bestFit="1" customWidth="1"/>
    <col min="3077" max="3077" width="10.7109375" style="186" bestFit="1" customWidth="1"/>
    <col min="3078" max="3079" width="13.85546875" style="186" customWidth="1"/>
    <col min="3080" max="3080" width="14.7109375" style="186" customWidth="1"/>
    <col min="3081" max="3329" width="9.140625" style="186"/>
    <col min="3330" max="3330" width="30.85546875" style="186" bestFit="1" customWidth="1"/>
    <col min="3331" max="3331" width="32.28515625" style="186" bestFit="1" customWidth="1"/>
    <col min="3332" max="3332" width="19.7109375" style="186" bestFit="1" customWidth="1"/>
    <col min="3333" max="3333" width="10.7109375" style="186" bestFit="1" customWidth="1"/>
    <col min="3334" max="3335" width="13.85546875" style="186" customWidth="1"/>
    <col min="3336" max="3336" width="14.7109375" style="186" customWidth="1"/>
    <col min="3337" max="3585" width="9.140625" style="186"/>
    <col min="3586" max="3586" width="30.85546875" style="186" bestFit="1" customWidth="1"/>
    <col min="3587" max="3587" width="32.28515625" style="186" bestFit="1" customWidth="1"/>
    <col min="3588" max="3588" width="19.7109375" style="186" bestFit="1" customWidth="1"/>
    <col min="3589" max="3589" width="10.7109375" style="186" bestFit="1" customWidth="1"/>
    <col min="3590" max="3591" width="13.85546875" style="186" customWidth="1"/>
    <col min="3592" max="3592" width="14.7109375" style="186" customWidth="1"/>
    <col min="3593" max="3841" width="9.140625" style="186"/>
    <col min="3842" max="3842" width="30.85546875" style="186" bestFit="1" customWidth="1"/>
    <col min="3843" max="3843" width="32.28515625" style="186" bestFit="1" customWidth="1"/>
    <col min="3844" max="3844" width="19.7109375" style="186" bestFit="1" customWidth="1"/>
    <col min="3845" max="3845" width="10.7109375" style="186" bestFit="1" customWidth="1"/>
    <col min="3846" max="3847" width="13.85546875" style="186" customWidth="1"/>
    <col min="3848" max="3848" width="14.7109375" style="186" customWidth="1"/>
    <col min="3849" max="4097" width="9.140625" style="186"/>
    <col min="4098" max="4098" width="30.85546875" style="186" bestFit="1" customWidth="1"/>
    <col min="4099" max="4099" width="32.28515625" style="186" bestFit="1" customWidth="1"/>
    <col min="4100" max="4100" width="19.7109375" style="186" bestFit="1" customWidth="1"/>
    <col min="4101" max="4101" width="10.7109375" style="186" bestFit="1" customWidth="1"/>
    <col min="4102" max="4103" width="13.85546875" style="186" customWidth="1"/>
    <col min="4104" max="4104" width="14.7109375" style="186" customWidth="1"/>
    <col min="4105" max="4353" width="9.140625" style="186"/>
    <col min="4354" max="4354" width="30.85546875" style="186" bestFit="1" customWidth="1"/>
    <col min="4355" max="4355" width="32.28515625" style="186" bestFit="1" customWidth="1"/>
    <col min="4356" max="4356" width="19.7109375" style="186" bestFit="1" customWidth="1"/>
    <col min="4357" max="4357" width="10.7109375" style="186" bestFit="1" customWidth="1"/>
    <col min="4358" max="4359" width="13.85546875" style="186" customWidth="1"/>
    <col min="4360" max="4360" width="14.7109375" style="186" customWidth="1"/>
    <col min="4361" max="4609" width="9.140625" style="186"/>
    <col min="4610" max="4610" width="30.85546875" style="186" bestFit="1" customWidth="1"/>
    <col min="4611" max="4611" width="32.28515625" style="186" bestFit="1" customWidth="1"/>
    <col min="4612" max="4612" width="19.7109375" style="186" bestFit="1" customWidth="1"/>
    <col min="4613" max="4613" width="10.7109375" style="186" bestFit="1" customWidth="1"/>
    <col min="4614" max="4615" width="13.85546875" style="186" customWidth="1"/>
    <col min="4616" max="4616" width="14.7109375" style="186" customWidth="1"/>
    <col min="4617" max="4865" width="9.140625" style="186"/>
    <col min="4866" max="4866" width="30.85546875" style="186" bestFit="1" customWidth="1"/>
    <col min="4867" max="4867" width="32.28515625" style="186" bestFit="1" customWidth="1"/>
    <col min="4868" max="4868" width="19.7109375" style="186" bestFit="1" customWidth="1"/>
    <col min="4869" max="4869" width="10.7109375" style="186" bestFit="1" customWidth="1"/>
    <col min="4870" max="4871" width="13.85546875" style="186" customWidth="1"/>
    <col min="4872" max="4872" width="14.7109375" style="186" customWidth="1"/>
    <col min="4873" max="5121" width="9.140625" style="186"/>
    <col min="5122" max="5122" width="30.85546875" style="186" bestFit="1" customWidth="1"/>
    <col min="5123" max="5123" width="32.28515625" style="186" bestFit="1" customWidth="1"/>
    <col min="5124" max="5124" width="19.7109375" style="186" bestFit="1" customWidth="1"/>
    <col min="5125" max="5125" width="10.7109375" style="186" bestFit="1" customWidth="1"/>
    <col min="5126" max="5127" width="13.85546875" style="186" customWidth="1"/>
    <col min="5128" max="5128" width="14.7109375" style="186" customWidth="1"/>
    <col min="5129" max="5377" width="9.140625" style="186"/>
    <col min="5378" max="5378" width="30.85546875" style="186" bestFit="1" customWidth="1"/>
    <col min="5379" max="5379" width="32.28515625" style="186" bestFit="1" customWidth="1"/>
    <col min="5380" max="5380" width="19.7109375" style="186" bestFit="1" customWidth="1"/>
    <col min="5381" max="5381" width="10.7109375" style="186" bestFit="1" customWidth="1"/>
    <col min="5382" max="5383" width="13.85546875" style="186" customWidth="1"/>
    <col min="5384" max="5384" width="14.7109375" style="186" customWidth="1"/>
    <col min="5385" max="5633" width="9.140625" style="186"/>
    <col min="5634" max="5634" width="30.85546875" style="186" bestFit="1" customWidth="1"/>
    <col min="5635" max="5635" width="32.28515625" style="186" bestFit="1" customWidth="1"/>
    <col min="5636" max="5636" width="19.7109375" style="186" bestFit="1" customWidth="1"/>
    <col min="5637" max="5637" width="10.7109375" style="186" bestFit="1" customWidth="1"/>
    <col min="5638" max="5639" width="13.85546875" style="186" customWidth="1"/>
    <col min="5640" max="5640" width="14.7109375" style="186" customWidth="1"/>
    <col min="5641" max="5889" width="9.140625" style="186"/>
    <col min="5890" max="5890" width="30.85546875" style="186" bestFit="1" customWidth="1"/>
    <col min="5891" max="5891" width="32.28515625" style="186" bestFit="1" customWidth="1"/>
    <col min="5892" max="5892" width="19.7109375" style="186" bestFit="1" customWidth="1"/>
    <col min="5893" max="5893" width="10.7109375" style="186" bestFit="1" customWidth="1"/>
    <col min="5894" max="5895" width="13.85546875" style="186" customWidth="1"/>
    <col min="5896" max="5896" width="14.7109375" style="186" customWidth="1"/>
    <col min="5897" max="6145" width="9.140625" style="186"/>
    <col min="6146" max="6146" width="30.85546875" style="186" bestFit="1" customWidth="1"/>
    <col min="6147" max="6147" width="32.28515625" style="186" bestFit="1" customWidth="1"/>
    <col min="6148" max="6148" width="19.7109375" style="186" bestFit="1" customWidth="1"/>
    <col min="6149" max="6149" width="10.7109375" style="186" bestFit="1" customWidth="1"/>
    <col min="6150" max="6151" width="13.85546875" style="186" customWidth="1"/>
    <col min="6152" max="6152" width="14.7109375" style="186" customWidth="1"/>
    <col min="6153" max="6401" width="9.140625" style="186"/>
    <col min="6402" max="6402" width="30.85546875" style="186" bestFit="1" customWidth="1"/>
    <col min="6403" max="6403" width="32.28515625" style="186" bestFit="1" customWidth="1"/>
    <col min="6404" max="6404" width="19.7109375" style="186" bestFit="1" customWidth="1"/>
    <col min="6405" max="6405" width="10.7109375" style="186" bestFit="1" customWidth="1"/>
    <col min="6406" max="6407" width="13.85546875" style="186" customWidth="1"/>
    <col min="6408" max="6408" width="14.7109375" style="186" customWidth="1"/>
    <col min="6409" max="6657" width="9.140625" style="186"/>
    <col min="6658" max="6658" width="30.85546875" style="186" bestFit="1" customWidth="1"/>
    <col min="6659" max="6659" width="32.28515625" style="186" bestFit="1" customWidth="1"/>
    <col min="6660" max="6660" width="19.7109375" style="186" bestFit="1" customWidth="1"/>
    <col min="6661" max="6661" width="10.7109375" style="186" bestFit="1" customWidth="1"/>
    <col min="6662" max="6663" width="13.85546875" style="186" customWidth="1"/>
    <col min="6664" max="6664" width="14.7109375" style="186" customWidth="1"/>
    <col min="6665" max="6913" width="9.140625" style="186"/>
    <col min="6914" max="6914" width="30.85546875" style="186" bestFit="1" customWidth="1"/>
    <col min="6915" max="6915" width="32.28515625" style="186" bestFit="1" customWidth="1"/>
    <col min="6916" max="6916" width="19.7109375" style="186" bestFit="1" customWidth="1"/>
    <col min="6917" max="6917" width="10.7109375" style="186" bestFit="1" customWidth="1"/>
    <col min="6918" max="6919" width="13.85546875" style="186" customWidth="1"/>
    <col min="6920" max="6920" width="14.7109375" style="186" customWidth="1"/>
    <col min="6921" max="7169" width="9.140625" style="186"/>
    <col min="7170" max="7170" width="30.85546875" style="186" bestFit="1" customWidth="1"/>
    <col min="7171" max="7171" width="32.28515625" style="186" bestFit="1" customWidth="1"/>
    <col min="7172" max="7172" width="19.7109375" style="186" bestFit="1" customWidth="1"/>
    <col min="7173" max="7173" width="10.7109375" style="186" bestFit="1" customWidth="1"/>
    <col min="7174" max="7175" width="13.85546875" style="186" customWidth="1"/>
    <col min="7176" max="7176" width="14.7109375" style="186" customWidth="1"/>
    <col min="7177" max="7425" width="9.140625" style="186"/>
    <col min="7426" max="7426" width="30.85546875" style="186" bestFit="1" customWidth="1"/>
    <col min="7427" max="7427" width="32.28515625" style="186" bestFit="1" customWidth="1"/>
    <col min="7428" max="7428" width="19.7109375" style="186" bestFit="1" customWidth="1"/>
    <col min="7429" max="7429" width="10.7109375" style="186" bestFit="1" customWidth="1"/>
    <col min="7430" max="7431" width="13.85546875" style="186" customWidth="1"/>
    <col min="7432" max="7432" width="14.7109375" style="186" customWidth="1"/>
    <col min="7433" max="7681" width="9.140625" style="186"/>
    <col min="7682" max="7682" width="30.85546875" style="186" bestFit="1" customWidth="1"/>
    <col min="7683" max="7683" width="32.28515625" style="186" bestFit="1" customWidth="1"/>
    <col min="7684" max="7684" width="19.7109375" style="186" bestFit="1" customWidth="1"/>
    <col min="7685" max="7685" width="10.7109375" style="186" bestFit="1" customWidth="1"/>
    <col min="7686" max="7687" width="13.85546875" style="186" customWidth="1"/>
    <col min="7688" max="7688" width="14.7109375" style="186" customWidth="1"/>
    <col min="7689" max="7937" width="9.140625" style="186"/>
    <col min="7938" max="7938" width="30.85546875" style="186" bestFit="1" customWidth="1"/>
    <col min="7939" max="7939" width="32.28515625" style="186" bestFit="1" customWidth="1"/>
    <col min="7940" max="7940" width="19.7109375" style="186" bestFit="1" customWidth="1"/>
    <col min="7941" max="7941" width="10.7109375" style="186" bestFit="1" customWidth="1"/>
    <col min="7942" max="7943" width="13.85546875" style="186" customWidth="1"/>
    <col min="7944" max="7944" width="14.7109375" style="186" customWidth="1"/>
    <col min="7945" max="8193" width="9.140625" style="186"/>
    <col min="8194" max="8194" width="30.85546875" style="186" bestFit="1" customWidth="1"/>
    <col min="8195" max="8195" width="32.28515625" style="186" bestFit="1" customWidth="1"/>
    <col min="8196" max="8196" width="19.7109375" style="186" bestFit="1" customWidth="1"/>
    <col min="8197" max="8197" width="10.7109375" style="186" bestFit="1" customWidth="1"/>
    <col min="8198" max="8199" width="13.85546875" style="186" customWidth="1"/>
    <col min="8200" max="8200" width="14.7109375" style="186" customWidth="1"/>
    <col min="8201" max="8449" width="9.140625" style="186"/>
    <col min="8450" max="8450" width="30.85546875" style="186" bestFit="1" customWidth="1"/>
    <col min="8451" max="8451" width="32.28515625" style="186" bestFit="1" customWidth="1"/>
    <col min="8452" max="8452" width="19.7109375" style="186" bestFit="1" customWidth="1"/>
    <col min="8453" max="8453" width="10.7109375" style="186" bestFit="1" customWidth="1"/>
    <col min="8454" max="8455" width="13.85546875" style="186" customWidth="1"/>
    <col min="8456" max="8456" width="14.7109375" style="186" customWidth="1"/>
    <col min="8457" max="8705" width="9.140625" style="186"/>
    <col min="8706" max="8706" width="30.85546875" style="186" bestFit="1" customWidth="1"/>
    <col min="8707" max="8707" width="32.28515625" style="186" bestFit="1" customWidth="1"/>
    <col min="8708" max="8708" width="19.7109375" style="186" bestFit="1" customWidth="1"/>
    <col min="8709" max="8709" width="10.7109375" style="186" bestFit="1" customWidth="1"/>
    <col min="8710" max="8711" width="13.85546875" style="186" customWidth="1"/>
    <col min="8712" max="8712" width="14.7109375" style="186" customWidth="1"/>
    <col min="8713" max="8961" width="9.140625" style="186"/>
    <col min="8962" max="8962" width="30.85546875" style="186" bestFit="1" customWidth="1"/>
    <col min="8963" max="8963" width="32.28515625" style="186" bestFit="1" customWidth="1"/>
    <col min="8964" max="8964" width="19.7109375" style="186" bestFit="1" customWidth="1"/>
    <col min="8965" max="8965" width="10.7109375" style="186" bestFit="1" customWidth="1"/>
    <col min="8966" max="8967" width="13.85546875" style="186" customWidth="1"/>
    <col min="8968" max="8968" width="14.7109375" style="186" customWidth="1"/>
    <col min="8969" max="9217" width="9.140625" style="186"/>
    <col min="9218" max="9218" width="30.85546875" style="186" bestFit="1" customWidth="1"/>
    <col min="9219" max="9219" width="32.28515625" style="186" bestFit="1" customWidth="1"/>
    <col min="9220" max="9220" width="19.7109375" style="186" bestFit="1" customWidth="1"/>
    <col min="9221" max="9221" width="10.7109375" style="186" bestFit="1" customWidth="1"/>
    <col min="9222" max="9223" width="13.85546875" style="186" customWidth="1"/>
    <col min="9224" max="9224" width="14.7109375" style="186" customWidth="1"/>
    <col min="9225" max="9473" width="9.140625" style="186"/>
    <col min="9474" max="9474" width="30.85546875" style="186" bestFit="1" customWidth="1"/>
    <col min="9475" max="9475" width="32.28515625" style="186" bestFit="1" customWidth="1"/>
    <col min="9476" max="9476" width="19.7109375" style="186" bestFit="1" customWidth="1"/>
    <col min="9477" max="9477" width="10.7109375" style="186" bestFit="1" customWidth="1"/>
    <col min="9478" max="9479" width="13.85546875" style="186" customWidth="1"/>
    <col min="9480" max="9480" width="14.7109375" style="186" customWidth="1"/>
    <col min="9481" max="9729" width="9.140625" style="186"/>
    <col min="9730" max="9730" width="30.85546875" style="186" bestFit="1" customWidth="1"/>
    <col min="9731" max="9731" width="32.28515625" style="186" bestFit="1" customWidth="1"/>
    <col min="9732" max="9732" width="19.7109375" style="186" bestFit="1" customWidth="1"/>
    <col min="9733" max="9733" width="10.7109375" style="186" bestFit="1" customWidth="1"/>
    <col min="9734" max="9735" width="13.85546875" style="186" customWidth="1"/>
    <col min="9736" max="9736" width="14.7109375" style="186" customWidth="1"/>
    <col min="9737" max="9985" width="9.140625" style="186"/>
    <col min="9986" max="9986" width="30.85546875" style="186" bestFit="1" customWidth="1"/>
    <col min="9987" max="9987" width="32.28515625" style="186" bestFit="1" customWidth="1"/>
    <col min="9988" max="9988" width="19.7109375" style="186" bestFit="1" customWidth="1"/>
    <col min="9989" max="9989" width="10.7109375" style="186" bestFit="1" customWidth="1"/>
    <col min="9990" max="9991" width="13.85546875" style="186" customWidth="1"/>
    <col min="9992" max="9992" width="14.7109375" style="186" customWidth="1"/>
    <col min="9993" max="10241" width="9.140625" style="186"/>
    <col min="10242" max="10242" width="30.85546875" style="186" bestFit="1" customWidth="1"/>
    <col min="10243" max="10243" width="32.28515625" style="186" bestFit="1" customWidth="1"/>
    <col min="10244" max="10244" width="19.7109375" style="186" bestFit="1" customWidth="1"/>
    <col min="10245" max="10245" width="10.7109375" style="186" bestFit="1" customWidth="1"/>
    <col min="10246" max="10247" width="13.85546875" style="186" customWidth="1"/>
    <col min="10248" max="10248" width="14.7109375" style="186" customWidth="1"/>
    <col min="10249" max="10497" width="9.140625" style="186"/>
    <col min="10498" max="10498" width="30.85546875" style="186" bestFit="1" customWidth="1"/>
    <col min="10499" max="10499" width="32.28515625" style="186" bestFit="1" customWidth="1"/>
    <col min="10500" max="10500" width="19.7109375" style="186" bestFit="1" customWidth="1"/>
    <col min="10501" max="10501" width="10.7109375" style="186" bestFit="1" customWidth="1"/>
    <col min="10502" max="10503" width="13.85546875" style="186" customWidth="1"/>
    <col min="10504" max="10504" width="14.7109375" style="186" customWidth="1"/>
    <col min="10505" max="10753" width="9.140625" style="186"/>
    <col min="10754" max="10754" width="30.85546875" style="186" bestFit="1" customWidth="1"/>
    <col min="10755" max="10755" width="32.28515625" style="186" bestFit="1" customWidth="1"/>
    <col min="10756" max="10756" width="19.7109375" style="186" bestFit="1" customWidth="1"/>
    <col min="10757" max="10757" width="10.7109375" style="186" bestFit="1" customWidth="1"/>
    <col min="10758" max="10759" width="13.85546875" style="186" customWidth="1"/>
    <col min="10760" max="10760" width="14.7109375" style="186" customWidth="1"/>
    <col min="10761" max="11009" width="9.140625" style="186"/>
    <col min="11010" max="11010" width="30.85546875" style="186" bestFit="1" customWidth="1"/>
    <col min="11011" max="11011" width="32.28515625" style="186" bestFit="1" customWidth="1"/>
    <col min="11012" max="11012" width="19.7109375" style="186" bestFit="1" customWidth="1"/>
    <col min="11013" max="11013" width="10.7109375" style="186" bestFit="1" customWidth="1"/>
    <col min="11014" max="11015" width="13.85546875" style="186" customWidth="1"/>
    <col min="11016" max="11016" width="14.7109375" style="186" customWidth="1"/>
    <col min="11017" max="11265" width="9.140625" style="186"/>
    <col min="11266" max="11266" width="30.85546875" style="186" bestFit="1" customWidth="1"/>
    <col min="11267" max="11267" width="32.28515625" style="186" bestFit="1" customWidth="1"/>
    <col min="11268" max="11268" width="19.7109375" style="186" bestFit="1" customWidth="1"/>
    <col min="11269" max="11269" width="10.7109375" style="186" bestFit="1" customWidth="1"/>
    <col min="11270" max="11271" width="13.85546875" style="186" customWidth="1"/>
    <col min="11272" max="11272" width="14.7109375" style="186" customWidth="1"/>
    <col min="11273" max="11521" width="9.140625" style="186"/>
    <col min="11522" max="11522" width="30.85546875" style="186" bestFit="1" customWidth="1"/>
    <col min="11523" max="11523" width="32.28515625" style="186" bestFit="1" customWidth="1"/>
    <col min="11524" max="11524" width="19.7109375" style="186" bestFit="1" customWidth="1"/>
    <col min="11525" max="11525" width="10.7109375" style="186" bestFit="1" customWidth="1"/>
    <col min="11526" max="11527" width="13.85546875" style="186" customWidth="1"/>
    <col min="11528" max="11528" width="14.7109375" style="186" customWidth="1"/>
    <col min="11529" max="11777" width="9.140625" style="186"/>
    <col min="11778" max="11778" width="30.85546875" style="186" bestFit="1" customWidth="1"/>
    <col min="11779" max="11779" width="32.28515625" style="186" bestFit="1" customWidth="1"/>
    <col min="11780" max="11780" width="19.7109375" style="186" bestFit="1" customWidth="1"/>
    <col min="11781" max="11781" width="10.7109375" style="186" bestFit="1" customWidth="1"/>
    <col min="11782" max="11783" width="13.85546875" style="186" customWidth="1"/>
    <col min="11784" max="11784" width="14.7109375" style="186" customWidth="1"/>
    <col min="11785" max="12033" width="9.140625" style="186"/>
    <col min="12034" max="12034" width="30.85546875" style="186" bestFit="1" customWidth="1"/>
    <col min="12035" max="12035" width="32.28515625" style="186" bestFit="1" customWidth="1"/>
    <col min="12036" max="12036" width="19.7109375" style="186" bestFit="1" customWidth="1"/>
    <col min="12037" max="12037" width="10.7109375" style="186" bestFit="1" customWidth="1"/>
    <col min="12038" max="12039" width="13.85546875" style="186" customWidth="1"/>
    <col min="12040" max="12040" width="14.7109375" style="186" customWidth="1"/>
    <col min="12041" max="12289" width="9.140625" style="186"/>
    <col min="12290" max="12290" width="30.85546875" style="186" bestFit="1" customWidth="1"/>
    <col min="12291" max="12291" width="32.28515625" style="186" bestFit="1" customWidth="1"/>
    <col min="12292" max="12292" width="19.7109375" style="186" bestFit="1" customWidth="1"/>
    <col min="12293" max="12293" width="10.7109375" style="186" bestFit="1" customWidth="1"/>
    <col min="12294" max="12295" width="13.85546875" style="186" customWidth="1"/>
    <col min="12296" max="12296" width="14.7109375" style="186" customWidth="1"/>
    <col min="12297" max="12545" width="9.140625" style="186"/>
    <col min="12546" max="12546" width="30.85546875" style="186" bestFit="1" customWidth="1"/>
    <col min="12547" max="12547" width="32.28515625" style="186" bestFit="1" customWidth="1"/>
    <col min="12548" max="12548" width="19.7109375" style="186" bestFit="1" customWidth="1"/>
    <col min="12549" max="12549" width="10.7109375" style="186" bestFit="1" customWidth="1"/>
    <col min="12550" max="12551" width="13.85546875" style="186" customWidth="1"/>
    <col min="12552" max="12552" width="14.7109375" style="186" customWidth="1"/>
    <col min="12553" max="12801" width="9.140625" style="186"/>
    <col min="12802" max="12802" width="30.85546875" style="186" bestFit="1" customWidth="1"/>
    <col min="12803" max="12803" width="32.28515625" style="186" bestFit="1" customWidth="1"/>
    <col min="12804" max="12804" width="19.7109375" style="186" bestFit="1" customWidth="1"/>
    <col min="12805" max="12805" width="10.7109375" style="186" bestFit="1" customWidth="1"/>
    <col min="12806" max="12807" width="13.85546875" style="186" customWidth="1"/>
    <col min="12808" max="12808" width="14.7109375" style="186" customWidth="1"/>
    <col min="12809" max="13057" width="9.140625" style="186"/>
    <col min="13058" max="13058" width="30.85546875" style="186" bestFit="1" customWidth="1"/>
    <col min="13059" max="13059" width="32.28515625" style="186" bestFit="1" customWidth="1"/>
    <col min="13060" max="13060" width="19.7109375" style="186" bestFit="1" customWidth="1"/>
    <col min="13061" max="13061" width="10.7109375" style="186" bestFit="1" customWidth="1"/>
    <col min="13062" max="13063" width="13.85546875" style="186" customWidth="1"/>
    <col min="13064" max="13064" width="14.7109375" style="186" customWidth="1"/>
    <col min="13065" max="13313" width="9.140625" style="186"/>
    <col min="13314" max="13314" width="30.85546875" style="186" bestFit="1" customWidth="1"/>
    <col min="13315" max="13315" width="32.28515625" style="186" bestFit="1" customWidth="1"/>
    <col min="13316" max="13316" width="19.7109375" style="186" bestFit="1" customWidth="1"/>
    <col min="13317" max="13317" width="10.7109375" style="186" bestFit="1" customWidth="1"/>
    <col min="13318" max="13319" width="13.85546875" style="186" customWidth="1"/>
    <col min="13320" max="13320" width="14.7109375" style="186" customWidth="1"/>
    <col min="13321" max="13569" width="9.140625" style="186"/>
    <col min="13570" max="13570" width="30.85546875" style="186" bestFit="1" customWidth="1"/>
    <col min="13571" max="13571" width="32.28515625" style="186" bestFit="1" customWidth="1"/>
    <col min="13572" max="13572" width="19.7109375" style="186" bestFit="1" customWidth="1"/>
    <col min="13573" max="13573" width="10.7109375" style="186" bestFit="1" customWidth="1"/>
    <col min="13574" max="13575" width="13.85546875" style="186" customWidth="1"/>
    <col min="13576" max="13576" width="14.7109375" style="186" customWidth="1"/>
    <col min="13577" max="13825" width="9.140625" style="186"/>
    <col min="13826" max="13826" width="30.85546875" style="186" bestFit="1" customWidth="1"/>
    <col min="13827" max="13827" width="32.28515625" style="186" bestFit="1" customWidth="1"/>
    <col min="13828" max="13828" width="19.7109375" style="186" bestFit="1" customWidth="1"/>
    <col min="13829" max="13829" width="10.7109375" style="186" bestFit="1" customWidth="1"/>
    <col min="13830" max="13831" width="13.85546875" style="186" customWidth="1"/>
    <col min="13832" max="13832" width="14.7109375" style="186" customWidth="1"/>
    <col min="13833" max="14081" width="9.140625" style="186"/>
    <col min="14082" max="14082" width="30.85546875" style="186" bestFit="1" customWidth="1"/>
    <col min="14083" max="14083" width="32.28515625" style="186" bestFit="1" customWidth="1"/>
    <col min="14084" max="14084" width="19.7109375" style="186" bestFit="1" customWidth="1"/>
    <col min="14085" max="14085" width="10.7109375" style="186" bestFit="1" customWidth="1"/>
    <col min="14086" max="14087" width="13.85546875" style="186" customWidth="1"/>
    <col min="14088" max="14088" width="14.7109375" style="186" customWidth="1"/>
    <col min="14089" max="14337" width="9.140625" style="186"/>
    <col min="14338" max="14338" width="30.85546875" style="186" bestFit="1" customWidth="1"/>
    <col min="14339" max="14339" width="32.28515625" style="186" bestFit="1" customWidth="1"/>
    <col min="14340" max="14340" width="19.7109375" style="186" bestFit="1" customWidth="1"/>
    <col min="14341" max="14341" width="10.7109375" style="186" bestFit="1" customWidth="1"/>
    <col min="14342" max="14343" width="13.85546875" style="186" customWidth="1"/>
    <col min="14344" max="14344" width="14.7109375" style="186" customWidth="1"/>
    <col min="14345" max="14593" width="9.140625" style="186"/>
    <col min="14594" max="14594" width="30.85546875" style="186" bestFit="1" customWidth="1"/>
    <col min="14595" max="14595" width="32.28515625" style="186" bestFit="1" customWidth="1"/>
    <col min="14596" max="14596" width="19.7109375" style="186" bestFit="1" customWidth="1"/>
    <col min="14597" max="14597" width="10.7109375" style="186" bestFit="1" customWidth="1"/>
    <col min="14598" max="14599" width="13.85546875" style="186" customWidth="1"/>
    <col min="14600" max="14600" width="14.7109375" style="186" customWidth="1"/>
    <col min="14601" max="14849" width="9.140625" style="186"/>
    <col min="14850" max="14850" width="30.85546875" style="186" bestFit="1" customWidth="1"/>
    <col min="14851" max="14851" width="32.28515625" style="186" bestFit="1" customWidth="1"/>
    <col min="14852" max="14852" width="19.7109375" style="186" bestFit="1" customWidth="1"/>
    <col min="14853" max="14853" width="10.7109375" style="186" bestFit="1" customWidth="1"/>
    <col min="14854" max="14855" width="13.85546875" style="186" customWidth="1"/>
    <col min="14856" max="14856" width="14.7109375" style="186" customWidth="1"/>
    <col min="14857" max="15105" width="9.140625" style="186"/>
    <col min="15106" max="15106" width="30.85546875" style="186" bestFit="1" customWidth="1"/>
    <col min="15107" max="15107" width="32.28515625" style="186" bestFit="1" customWidth="1"/>
    <col min="15108" max="15108" width="19.7109375" style="186" bestFit="1" customWidth="1"/>
    <col min="15109" max="15109" width="10.7109375" style="186" bestFit="1" customWidth="1"/>
    <col min="15110" max="15111" width="13.85546875" style="186" customWidth="1"/>
    <col min="15112" max="15112" width="14.7109375" style="186" customWidth="1"/>
    <col min="15113" max="15361" width="9.140625" style="186"/>
    <col min="15362" max="15362" width="30.85546875" style="186" bestFit="1" customWidth="1"/>
    <col min="15363" max="15363" width="32.28515625" style="186" bestFit="1" customWidth="1"/>
    <col min="15364" max="15364" width="19.7109375" style="186" bestFit="1" customWidth="1"/>
    <col min="15365" max="15365" width="10.7109375" style="186" bestFit="1" customWidth="1"/>
    <col min="15366" max="15367" width="13.85546875" style="186" customWidth="1"/>
    <col min="15368" max="15368" width="14.7109375" style="186" customWidth="1"/>
    <col min="15369" max="15617" width="9.140625" style="186"/>
    <col min="15618" max="15618" width="30.85546875" style="186" bestFit="1" customWidth="1"/>
    <col min="15619" max="15619" width="32.28515625" style="186" bestFit="1" customWidth="1"/>
    <col min="15620" max="15620" width="19.7109375" style="186" bestFit="1" customWidth="1"/>
    <col min="15621" max="15621" width="10.7109375" style="186" bestFit="1" customWidth="1"/>
    <col min="15622" max="15623" width="13.85546875" style="186" customWidth="1"/>
    <col min="15624" max="15624" width="14.7109375" style="186" customWidth="1"/>
    <col min="15625" max="15873" width="9.140625" style="186"/>
    <col min="15874" max="15874" width="30.85546875" style="186" bestFit="1" customWidth="1"/>
    <col min="15875" max="15875" width="32.28515625" style="186" bestFit="1" customWidth="1"/>
    <col min="15876" max="15876" width="19.7109375" style="186" bestFit="1" customWidth="1"/>
    <col min="15877" max="15877" width="10.7109375" style="186" bestFit="1" customWidth="1"/>
    <col min="15878" max="15879" width="13.85546875" style="186" customWidth="1"/>
    <col min="15880" max="15880" width="14.7109375" style="186" customWidth="1"/>
    <col min="15881" max="16129" width="9.140625" style="186"/>
    <col min="16130" max="16130" width="30.85546875" style="186" bestFit="1" customWidth="1"/>
    <col min="16131" max="16131" width="32.28515625" style="186" bestFit="1" customWidth="1"/>
    <col min="16132" max="16132" width="19.7109375" style="186" bestFit="1" customWidth="1"/>
    <col min="16133" max="16133" width="10.7109375" style="186" bestFit="1" customWidth="1"/>
    <col min="16134" max="16135" width="13.85546875" style="186" customWidth="1"/>
    <col min="16136" max="16136" width="14.7109375" style="186" customWidth="1"/>
    <col min="16137" max="16384" width="9.140625" style="186"/>
  </cols>
  <sheetData>
    <row r="1" spans="1:14" s="181" customFormat="1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s="181" customFormat="1" ht="18.75" thickTop="1" thickBot="1">
      <c r="A2" s="252" t="s">
        <v>723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s="181" customFormat="1" ht="16.5" thickTop="1">
      <c r="A3" s="251" t="s">
        <v>726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s="185" customFormat="1" ht="30">
      <c r="A4" s="52" t="s">
        <v>436</v>
      </c>
      <c r="B4" s="52" t="s">
        <v>282</v>
      </c>
      <c r="C4" s="52" t="s">
        <v>437</v>
      </c>
      <c r="D4" s="52" t="s">
        <v>438</v>
      </c>
      <c r="E4" s="52" t="s">
        <v>439</v>
      </c>
      <c r="F4" s="52" t="s">
        <v>440</v>
      </c>
      <c r="G4" s="52" t="s">
        <v>441</v>
      </c>
    </row>
    <row r="5" spans="1:14" s="185" customFormat="1" ht="13.5" customHeight="1">
      <c r="A5" s="54" t="s">
        <v>442</v>
      </c>
      <c r="B5" s="54" t="s">
        <v>443</v>
      </c>
      <c r="C5" s="54" t="s">
        <v>444</v>
      </c>
      <c r="D5" s="54">
        <v>1</v>
      </c>
      <c r="E5" s="54">
        <v>50</v>
      </c>
      <c r="F5" s="54">
        <v>40</v>
      </c>
      <c r="G5" s="237">
        <f>E5-F5</f>
        <v>10</v>
      </c>
    </row>
    <row r="6" spans="1:14" s="185" customFormat="1" ht="13.5" customHeight="1">
      <c r="A6" s="54" t="s">
        <v>445</v>
      </c>
      <c r="B6" s="54" t="s">
        <v>446</v>
      </c>
      <c r="C6" s="54" t="s">
        <v>447</v>
      </c>
      <c r="D6" s="54">
        <v>2</v>
      </c>
      <c r="E6" s="54">
        <v>125</v>
      </c>
      <c r="F6" s="54">
        <v>100</v>
      </c>
      <c r="G6" s="237">
        <f t="shared" ref="G6:G44" si="0">E6-F6</f>
        <v>25</v>
      </c>
    </row>
    <row r="7" spans="1:14" s="185" customFormat="1" ht="13.5" customHeight="1">
      <c r="A7" s="54" t="s">
        <v>448</v>
      </c>
      <c r="B7" s="54" t="s">
        <v>449</v>
      </c>
      <c r="C7" s="54" t="s">
        <v>450</v>
      </c>
      <c r="D7" s="54">
        <v>1</v>
      </c>
      <c r="E7" s="54">
        <v>50</v>
      </c>
      <c r="F7" s="54">
        <v>100</v>
      </c>
      <c r="G7" s="237">
        <f t="shared" si="0"/>
        <v>-50</v>
      </c>
    </row>
    <row r="8" spans="1:14" s="185" customFormat="1" ht="13.5" customHeight="1">
      <c r="A8" s="54" t="s">
        <v>451</v>
      </c>
      <c r="B8" s="54" t="s">
        <v>452</v>
      </c>
      <c r="C8" s="54" t="s">
        <v>453</v>
      </c>
      <c r="D8" s="54">
        <v>1</v>
      </c>
      <c r="E8" s="54">
        <v>130</v>
      </c>
      <c r="F8" s="54">
        <v>125</v>
      </c>
      <c r="G8" s="237">
        <f t="shared" si="0"/>
        <v>5</v>
      </c>
    </row>
    <row r="9" spans="1:14" s="185" customFormat="1" ht="13.5" customHeight="1">
      <c r="A9" s="54" t="s">
        <v>454</v>
      </c>
      <c r="B9" s="54" t="s">
        <v>455</v>
      </c>
      <c r="C9" s="54" t="s">
        <v>456</v>
      </c>
      <c r="D9" s="54">
        <v>1</v>
      </c>
      <c r="E9" s="54">
        <v>100</v>
      </c>
      <c r="F9" s="54">
        <v>50</v>
      </c>
      <c r="G9" s="237">
        <f t="shared" si="0"/>
        <v>50</v>
      </c>
    </row>
    <row r="10" spans="1:14" s="185" customFormat="1" ht="13.5" customHeight="1">
      <c r="A10" s="54" t="s">
        <v>457</v>
      </c>
      <c r="B10" s="54" t="s">
        <v>458</v>
      </c>
      <c r="C10" s="54" t="s">
        <v>459</v>
      </c>
      <c r="D10" s="54">
        <v>2</v>
      </c>
      <c r="E10" s="54">
        <v>30</v>
      </c>
      <c r="F10" s="54">
        <v>40</v>
      </c>
      <c r="G10" s="237">
        <f t="shared" si="0"/>
        <v>-10</v>
      </c>
    </row>
    <row r="11" spans="1:14" s="185" customFormat="1" ht="13.5" customHeight="1">
      <c r="A11" s="54" t="s">
        <v>460</v>
      </c>
      <c r="B11" s="54" t="s">
        <v>461</v>
      </c>
      <c r="C11" s="54" t="s">
        <v>462</v>
      </c>
      <c r="D11" s="54">
        <v>1</v>
      </c>
      <c r="E11" s="54">
        <v>80</v>
      </c>
      <c r="F11" s="54">
        <v>50</v>
      </c>
      <c r="G11" s="237">
        <f t="shared" si="0"/>
        <v>30</v>
      </c>
    </row>
    <row r="12" spans="1:14" s="185" customFormat="1" ht="13.5" customHeight="1">
      <c r="A12" s="54" t="s">
        <v>463</v>
      </c>
      <c r="B12" s="54" t="s">
        <v>464</v>
      </c>
      <c r="C12" s="54" t="s">
        <v>465</v>
      </c>
      <c r="D12" s="54">
        <v>2</v>
      </c>
      <c r="E12" s="54">
        <v>25</v>
      </c>
      <c r="F12" s="54">
        <v>20</v>
      </c>
      <c r="G12" s="237">
        <f t="shared" si="0"/>
        <v>5</v>
      </c>
    </row>
    <row r="13" spans="1:14" s="185" customFormat="1" ht="13.5" customHeight="1">
      <c r="A13" s="54" t="s">
        <v>466</v>
      </c>
      <c r="B13" s="54" t="s">
        <v>467</v>
      </c>
      <c r="C13" s="54" t="s">
        <v>468</v>
      </c>
      <c r="D13" s="54">
        <v>2</v>
      </c>
      <c r="E13" s="54">
        <v>40</v>
      </c>
      <c r="F13" s="54">
        <v>20</v>
      </c>
      <c r="G13" s="237">
        <f t="shared" si="0"/>
        <v>20</v>
      </c>
    </row>
    <row r="14" spans="1:14" s="185" customFormat="1" ht="13.5" customHeight="1">
      <c r="A14" s="54" t="s">
        <v>469</v>
      </c>
      <c r="B14" s="54" t="s">
        <v>470</v>
      </c>
      <c r="C14" s="54" t="s">
        <v>471</v>
      </c>
      <c r="D14" s="54">
        <v>2</v>
      </c>
      <c r="E14" s="54">
        <v>125</v>
      </c>
      <c r="F14" s="54">
        <v>100</v>
      </c>
      <c r="G14" s="237">
        <f t="shared" si="0"/>
        <v>25</v>
      </c>
    </row>
    <row r="15" spans="1:14" s="185" customFormat="1" ht="13.5" customHeight="1">
      <c r="A15" s="54" t="s">
        <v>472</v>
      </c>
      <c r="B15" s="54" t="s">
        <v>473</v>
      </c>
      <c r="C15" s="54" t="s">
        <v>474</v>
      </c>
      <c r="D15" s="54">
        <v>2</v>
      </c>
      <c r="E15" s="54">
        <v>40</v>
      </c>
      <c r="F15" s="54">
        <v>50</v>
      </c>
      <c r="G15" s="237">
        <f t="shared" si="0"/>
        <v>-10</v>
      </c>
    </row>
    <row r="16" spans="1:14" s="185" customFormat="1" ht="13.5" customHeight="1">
      <c r="A16" s="54" t="s">
        <v>475</v>
      </c>
      <c r="B16" s="54" t="s">
        <v>476</v>
      </c>
      <c r="C16" s="54" t="s">
        <v>474</v>
      </c>
      <c r="D16" s="54">
        <v>2</v>
      </c>
      <c r="E16" s="54">
        <v>10</v>
      </c>
      <c r="F16" s="54">
        <v>20</v>
      </c>
      <c r="G16" s="237">
        <f t="shared" si="0"/>
        <v>-10</v>
      </c>
    </row>
    <row r="17" spans="1:7" s="185" customFormat="1" ht="13.5" customHeight="1">
      <c r="A17" s="54" t="s">
        <v>477</v>
      </c>
      <c r="B17" s="54" t="s">
        <v>478</v>
      </c>
      <c r="C17" s="54" t="s">
        <v>474</v>
      </c>
      <c r="D17" s="54">
        <v>2</v>
      </c>
      <c r="E17" s="54">
        <v>30</v>
      </c>
      <c r="F17" s="54">
        <v>20</v>
      </c>
      <c r="G17" s="237">
        <f t="shared" si="0"/>
        <v>10</v>
      </c>
    </row>
    <row r="18" spans="1:7" s="185" customFormat="1" ht="13.5" customHeight="1">
      <c r="A18" s="54" t="s">
        <v>479</v>
      </c>
      <c r="B18" s="54" t="s">
        <v>480</v>
      </c>
      <c r="C18" s="54" t="s">
        <v>474</v>
      </c>
      <c r="D18" s="54">
        <v>2</v>
      </c>
      <c r="E18" s="54">
        <v>10</v>
      </c>
      <c r="F18" s="54">
        <v>10</v>
      </c>
      <c r="G18" s="237">
        <f t="shared" si="0"/>
        <v>0</v>
      </c>
    </row>
    <row r="19" spans="1:7" s="185" customFormat="1" ht="13.5" customHeight="1">
      <c r="A19" s="54" t="s">
        <v>481</v>
      </c>
      <c r="B19" s="54" t="s">
        <v>482</v>
      </c>
      <c r="C19" s="54" t="s">
        <v>474</v>
      </c>
      <c r="D19" s="54">
        <v>2</v>
      </c>
      <c r="E19" s="54">
        <v>25</v>
      </c>
      <c r="F19" s="54">
        <v>40</v>
      </c>
      <c r="G19" s="237">
        <f t="shared" si="0"/>
        <v>-15</v>
      </c>
    </row>
    <row r="20" spans="1:7" s="185" customFormat="1" ht="13.5" customHeight="1">
      <c r="A20" s="54" t="s">
        <v>483</v>
      </c>
      <c r="B20" s="54" t="s">
        <v>484</v>
      </c>
      <c r="C20" s="54" t="s">
        <v>485</v>
      </c>
      <c r="D20" s="54">
        <v>1</v>
      </c>
      <c r="E20" s="54">
        <v>10</v>
      </c>
      <c r="F20" s="54">
        <v>10</v>
      </c>
      <c r="G20" s="237">
        <f t="shared" si="0"/>
        <v>0</v>
      </c>
    </row>
    <row r="21" spans="1:7" s="185" customFormat="1" ht="13.5" customHeight="1">
      <c r="A21" s="54" t="s">
        <v>486</v>
      </c>
      <c r="B21" s="54" t="s">
        <v>487</v>
      </c>
      <c r="C21" s="54" t="s">
        <v>485</v>
      </c>
      <c r="D21" s="54">
        <v>1</v>
      </c>
      <c r="E21" s="54">
        <v>20</v>
      </c>
      <c r="F21" s="54">
        <v>15</v>
      </c>
      <c r="G21" s="237">
        <f t="shared" si="0"/>
        <v>5</v>
      </c>
    </row>
    <row r="22" spans="1:7" s="185" customFormat="1" ht="13.5" customHeight="1">
      <c r="A22" s="54" t="s">
        <v>488</v>
      </c>
      <c r="B22" s="54" t="s">
        <v>489</v>
      </c>
      <c r="C22" s="54" t="s">
        <v>485</v>
      </c>
      <c r="D22" s="54">
        <v>1</v>
      </c>
      <c r="E22" s="54">
        <v>50</v>
      </c>
      <c r="F22" s="54">
        <v>40</v>
      </c>
      <c r="G22" s="237">
        <f t="shared" si="0"/>
        <v>10</v>
      </c>
    </row>
    <row r="23" spans="1:7" s="185" customFormat="1" ht="13.5" customHeight="1">
      <c r="A23" s="54" t="s">
        <v>490</v>
      </c>
      <c r="B23" s="54" t="s">
        <v>491</v>
      </c>
      <c r="C23" s="54" t="s">
        <v>492</v>
      </c>
      <c r="D23" s="54">
        <v>2</v>
      </c>
      <c r="E23" s="54">
        <v>30</v>
      </c>
      <c r="F23" s="54">
        <v>120</v>
      </c>
      <c r="G23" s="237">
        <f t="shared" si="0"/>
        <v>-90</v>
      </c>
    </row>
    <row r="24" spans="1:7" s="185" customFormat="1" ht="13.5" customHeight="1">
      <c r="A24" s="54" t="s">
        <v>493</v>
      </c>
      <c r="B24" s="54" t="s">
        <v>494</v>
      </c>
      <c r="C24" s="54" t="s">
        <v>495</v>
      </c>
      <c r="D24" s="54">
        <v>2</v>
      </c>
      <c r="E24" s="54">
        <v>55</v>
      </c>
      <c r="F24" s="54">
        <v>50</v>
      </c>
      <c r="G24" s="237">
        <f t="shared" si="0"/>
        <v>5</v>
      </c>
    </row>
    <row r="25" spans="1:7" s="185" customFormat="1" ht="13.5" customHeight="1">
      <c r="A25" s="54" t="s">
        <v>496</v>
      </c>
      <c r="B25" s="54" t="s">
        <v>497</v>
      </c>
      <c r="C25" s="54" t="s">
        <v>495</v>
      </c>
      <c r="D25" s="54">
        <v>1</v>
      </c>
      <c r="E25" s="54">
        <v>30</v>
      </c>
      <c r="F25" s="54">
        <v>50</v>
      </c>
      <c r="G25" s="237">
        <f t="shared" si="0"/>
        <v>-20</v>
      </c>
    </row>
    <row r="26" spans="1:7" s="185" customFormat="1" ht="13.5" customHeight="1">
      <c r="A26" s="54" t="s">
        <v>498</v>
      </c>
      <c r="B26" s="54" t="s">
        <v>499</v>
      </c>
      <c r="C26" s="54" t="s">
        <v>500</v>
      </c>
      <c r="D26" s="54">
        <v>2</v>
      </c>
      <c r="E26" s="54">
        <v>25</v>
      </c>
      <c r="F26" s="54">
        <v>20</v>
      </c>
      <c r="G26" s="237">
        <f t="shared" si="0"/>
        <v>5</v>
      </c>
    </row>
    <row r="27" spans="1:7" s="185" customFormat="1" ht="13.5" customHeight="1">
      <c r="A27" s="54" t="s">
        <v>501</v>
      </c>
      <c r="B27" s="54" t="s">
        <v>502</v>
      </c>
      <c r="C27" s="54" t="s">
        <v>503</v>
      </c>
      <c r="D27" s="54">
        <v>1</v>
      </c>
      <c r="E27" s="54">
        <v>12</v>
      </c>
      <c r="F27" s="54">
        <v>10</v>
      </c>
      <c r="G27" s="237">
        <f t="shared" si="0"/>
        <v>2</v>
      </c>
    </row>
    <row r="28" spans="1:7" s="185" customFormat="1" ht="13.5" customHeight="1">
      <c r="A28" s="54" t="s">
        <v>504</v>
      </c>
      <c r="B28" s="54" t="s">
        <v>505</v>
      </c>
      <c r="C28" s="54" t="s">
        <v>506</v>
      </c>
      <c r="D28" s="54">
        <v>1</v>
      </c>
      <c r="E28" s="54">
        <v>15</v>
      </c>
      <c r="F28" s="54">
        <v>10</v>
      </c>
      <c r="G28" s="237">
        <f t="shared" si="0"/>
        <v>5</v>
      </c>
    </row>
    <row r="29" spans="1:7" s="185" customFormat="1" ht="13.5" customHeight="1">
      <c r="A29" s="54" t="s">
        <v>507</v>
      </c>
      <c r="B29" s="54" t="s">
        <v>508</v>
      </c>
      <c r="C29" s="54" t="s">
        <v>509</v>
      </c>
      <c r="D29" s="54">
        <v>2</v>
      </c>
      <c r="E29" s="54">
        <v>30</v>
      </c>
      <c r="F29" s="54">
        <v>40</v>
      </c>
      <c r="G29" s="237">
        <f t="shared" si="0"/>
        <v>-10</v>
      </c>
    </row>
    <row r="30" spans="1:7" s="185" customFormat="1" ht="13.5" customHeight="1">
      <c r="A30" s="54" t="s">
        <v>510</v>
      </c>
      <c r="B30" s="54" t="s">
        <v>511</v>
      </c>
      <c r="C30" s="54" t="s">
        <v>512</v>
      </c>
      <c r="D30" s="54">
        <v>1</v>
      </c>
      <c r="E30" s="54">
        <v>30</v>
      </c>
      <c r="F30" s="54">
        <v>20</v>
      </c>
      <c r="G30" s="237">
        <f t="shared" si="0"/>
        <v>10</v>
      </c>
    </row>
    <row r="31" spans="1:7" s="185" customFormat="1" ht="13.5" customHeight="1">
      <c r="A31" s="54" t="s">
        <v>513</v>
      </c>
      <c r="B31" s="54" t="s">
        <v>514</v>
      </c>
      <c r="C31" s="54" t="s">
        <v>515</v>
      </c>
      <c r="D31" s="54">
        <v>2</v>
      </c>
      <c r="E31" s="54">
        <v>25</v>
      </c>
      <c r="F31" s="54">
        <v>20</v>
      </c>
      <c r="G31" s="237">
        <f t="shared" si="0"/>
        <v>5</v>
      </c>
    </row>
    <row r="32" spans="1:7" s="185" customFormat="1" ht="13.5" customHeight="1">
      <c r="A32" s="54" t="s">
        <v>516</v>
      </c>
      <c r="B32" s="54" t="s">
        <v>517</v>
      </c>
      <c r="C32" s="54" t="s">
        <v>518</v>
      </c>
      <c r="D32" s="54">
        <v>1</v>
      </c>
      <c r="E32" s="54">
        <v>3</v>
      </c>
      <c r="F32" s="54">
        <v>5</v>
      </c>
      <c r="G32" s="237">
        <f t="shared" si="0"/>
        <v>-2</v>
      </c>
    </row>
    <row r="33" spans="1:8" s="185" customFormat="1" ht="13.5" customHeight="1">
      <c r="A33" s="54" t="s">
        <v>519</v>
      </c>
      <c r="B33" s="54" t="s">
        <v>520</v>
      </c>
      <c r="C33" s="54" t="s">
        <v>521</v>
      </c>
      <c r="D33" s="54">
        <v>2</v>
      </c>
      <c r="E33" s="54">
        <v>25</v>
      </c>
      <c r="F33" s="54">
        <v>20</v>
      </c>
      <c r="G33" s="237">
        <f t="shared" si="0"/>
        <v>5</v>
      </c>
    </row>
    <row r="34" spans="1:8" s="185" customFormat="1" ht="13.5" customHeight="1">
      <c r="A34" s="54" t="s">
        <v>522</v>
      </c>
      <c r="B34" s="54" t="s">
        <v>523</v>
      </c>
      <c r="C34" s="54" t="s">
        <v>524</v>
      </c>
      <c r="D34" s="54">
        <v>1</v>
      </c>
      <c r="E34" s="54">
        <v>50</v>
      </c>
      <c r="F34" s="54">
        <v>40</v>
      </c>
      <c r="G34" s="237">
        <f t="shared" si="0"/>
        <v>10</v>
      </c>
    </row>
    <row r="35" spans="1:8" s="185" customFormat="1" ht="13.5" customHeight="1">
      <c r="A35" s="54" t="s">
        <v>525</v>
      </c>
      <c r="B35" s="54" t="s">
        <v>526</v>
      </c>
      <c r="C35" s="54" t="s">
        <v>527</v>
      </c>
      <c r="D35" s="54">
        <v>2</v>
      </c>
      <c r="E35" s="54">
        <v>120</v>
      </c>
      <c r="F35" s="54">
        <v>100</v>
      </c>
      <c r="G35" s="237">
        <f t="shared" si="0"/>
        <v>20</v>
      </c>
    </row>
    <row r="36" spans="1:8" ht="13.5" customHeight="1">
      <c r="A36" s="54" t="s">
        <v>528</v>
      </c>
      <c r="B36" s="54" t="s">
        <v>529</v>
      </c>
      <c r="C36" s="54" t="s">
        <v>530</v>
      </c>
      <c r="D36" s="54">
        <v>1</v>
      </c>
      <c r="E36" s="54">
        <v>70</v>
      </c>
      <c r="F36" s="54">
        <v>50</v>
      </c>
      <c r="G36" s="237">
        <f t="shared" si="0"/>
        <v>20</v>
      </c>
    </row>
    <row r="37" spans="1:8" ht="13.5" customHeight="1">
      <c r="A37" s="54" t="s">
        <v>528</v>
      </c>
      <c r="B37" s="54" t="s">
        <v>531</v>
      </c>
      <c r="C37" s="54" t="s">
        <v>532</v>
      </c>
      <c r="D37" s="54">
        <v>1</v>
      </c>
      <c r="E37" s="54">
        <v>10</v>
      </c>
      <c r="F37" s="54">
        <v>40</v>
      </c>
      <c r="G37" s="237">
        <f t="shared" si="0"/>
        <v>-30</v>
      </c>
    </row>
    <row r="38" spans="1:8" ht="13.5" customHeight="1">
      <c r="A38" s="54" t="s">
        <v>533</v>
      </c>
      <c r="B38" s="54" t="s">
        <v>534</v>
      </c>
      <c r="C38" s="54" t="s">
        <v>535</v>
      </c>
      <c r="D38" s="54">
        <v>2</v>
      </c>
      <c r="E38" s="54">
        <v>10</v>
      </c>
      <c r="F38" s="54">
        <v>10</v>
      </c>
      <c r="G38" s="237">
        <f t="shared" si="0"/>
        <v>0</v>
      </c>
    </row>
    <row r="39" spans="1:8" ht="13.5" customHeight="1">
      <c r="A39" s="54" t="s">
        <v>536</v>
      </c>
      <c r="B39" s="54" t="s">
        <v>537</v>
      </c>
      <c r="C39" s="54" t="s">
        <v>538</v>
      </c>
      <c r="D39" s="54">
        <v>2</v>
      </c>
      <c r="E39" s="54">
        <v>30</v>
      </c>
      <c r="F39" s="54">
        <v>120</v>
      </c>
      <c r="G39" s="237">
        <f t="shared" si="0"/>
        <v>-90</v>
      </c>
    </row>
    <row r="40" spans="1:8" ht="13.5" customHeight="1">
      <c r="A40" s="54" t="s">
        <v>539</v>
      </c>
      <c r="B40" s="54" t="s">
        <v>540</v>
      </c>
      <c r="C40" s="54" t="s">
        <v>538</v>
      </c>
      <c r="D40" s="54">
        <v>1</v>
      </c>
      <c r="E40" s="54">
        <v>20</v>
      </c>
      <c r="F40" s="54">
        <v>80</v>
      </c>
      <c r="G40" s="237">
        <f t="shared" si="0"/>
        <v>-60</v>
      </c>
    </row>
    <row r="41" spans="1:8" ht="13.5" customHeight="1">
      <c r="A41" s="54" t="s">
        <v>541</v>
      </c>
      <c r="B41" s="54" t="s">
        <v>542</v>
      </c>
      <c r="C41" s="54" t="s">
        <v>543</v>
      </c>
      <c r="D41" s="54">
        <v>2</v>
      </c>
      <c r="E41" s="54">
        <v>10</v>
      </c>
      <c r="F41" s="54">
        <v>5</v>
      </c>
      <c r="G41" s="237">
        <f t="shared" si="0"/>
        <v>5</v>
      </c>
    </row>
    <row r="42" spans="1:8" ht="13.5" customHeight="1">
      <c r="A42" s="54" t="s">
        <v>544</v>
      </c>
      <c r="B42" s="54" t="s">
        <v>545</v>
      </c>
      <c r="C42" s="54" t="s">
        <v>546</v>
      </c>
      <c r="D42" s="54">
        <v>1</v>
      </c>
      <c r="E42" s="54">
        <v>70</v>
      </c>
      <c r="F42" s="54">
        <v>80</v>
      </c>
      <c r="G42" s="237">
        <f t="shared" si="0"/>
        <v>-10</v>
      </c>
    </row>
    <row r="43" spans="1:8" ht="13.5" customHeight="1">
      <c r="A43" s="54" t="s">
        <v>547</v>
      </c>
      <c r="B43" s="54" t="s">
        <v>548</v>
      </c>
      <c r="C43" s="54" t="s">
        <v>549</v>
      </c>
      <c r="D43" s="54">
        <v>1</v>
      </c>
      <c r="E43" s="54">
        <v>25</v>
      </c>
      <c r="F43" s="54">
        <v>20</v>
      </c>
      <c r="G43" s="237">
        <f t="shared" si="0"/>
        <v>5</v>
      </c>
    </row>
    <row r="44" spans="1:8" ht="13.5" customHeight="1">
      <c r="A44" s="54" t="s">
        <v>550</v>
      </c>
      <c r="B44" s="54" t="s">
        <v>551</v>
      </c>
      <c r="C44" s="54" t="s">
        <v>549</v>
      </c>
      <c r="D44" s="54">
        <v>2</v>
      </c>
      <c r="E44" s="54">
        <v>10</v>
      </c>
      <c r="F44" s="54">
        <v>8</v>
      </c>
      <c r="G44" s="237">
        <f t="shared" si="0"/>
        <v>2</v>
      </c>
    </row>
    <row r="45" spans="1:8">
      <c r="G45" s="186"/>
      <c r="H45" s="186"/>
    </row>
    <row r="46" spans="1:8">
      <c r="G46" s="186"/>
      <c r="H46" s="186"/>
    </row>
    <row r="47" spans="1:8">
      <c r="G47" s="186"/>
      <c r="H47" s="186"/>
    </row>
    <row r="48" spans="1:8">
      <c r="G48" s="186"/>
      <c r="H48" s="186"/>
    </row>
    <row r="49" s="186" customFormat="1"/>
    <row r="50" s="186" customFormat="1"/>
    <row r="51" s="186" customFormat="1"/>
    <row r="52" s="186" customFormat="1"/>
    <row r="53" s="186" customFormat="1"/>
    <row r="54" s="186" customFormat="1"/>
    <row r="55" s="186" customFormat="1"/>
    <row r="56" s="186" customFormat="1"/>
    <row r="57" s="186" customFormat="1"/>
    <row r="58" s="186" customFormat="1"/>
    <row r="59" s="186" customFormat="1"/>
    <row r="60" s="186" customFormat="1"/>
    <row r="61" s="186" customFormat="1"/>
    <row r="62" s="186" customFormat="1"/>
    <row r="63" s="186" customFormat="1"/>
    <row r="64" s="186" customFormat="1"/>
    <row r="65" s="186" customFormat="1"/>
    <row r="66" s="186" customFormat="1"/>
    <row r="67" s="186" customFormat="1"/>
    <row r="68" s="186" customFormat="1"/>
    <row r="69" s="186" customFormat="1"/>
    <row r="70" s="186" customFormat="1"/>
    <row r="71" s="186" customFormat="1"/>
    <row r="72" s="186" customFormat="1"/>
    <row r="73" s="186" customFormat="1"/>
    <row r="74" s="186" customFormat="1"/>
    <row r="75" s="186" customFormat="1"/>
    <row r="76" s="186" customFormat="1"/>
  </sheetData>
  <mergeCells count="3">
    <mergeCell ref="A1:N1"/>
    <mergeCell ref="A2:N2"/>
    <mergeCell ref="A3:N3"/>
  </mergeCells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9251F-518F-4BBB-9D65-E038DCD961AC}">
  <sheetPr codeName="Лист47">
    <tabColor rgb="FFFF0000"/>
  </sheetPr>
  <dimension ref="A1:N32"/>
  <sheetViews>
    <sheetView showGridLines="0" zoomScale="50" zoomScaleNormal="50" workbookViewId="0">
      <selection activeCell="Q17" sqref="Q17"/>
    </sheetView>
  </sheetViews>
  <sheetFormatPr defaultRowHeight="14.25"/>
  <cols>
    <col min="1" max="1" width="13" style="181" customWidth="1"/>
    <col min="2" max="2" width="17.7109375" style="181" customWidth="1"/>
    <col min="3" max="4" width="16.7109375" style="181" customWidth="1"/>
    <col min="5" max="256" width="9.140625" style="181"/>
    <col min="257" max="257" width="13" style="181" customWidth="1"/>
    <col min="258" max="258" width="17.7109375" style="181" customWidth="1"/>
    <col min="259" max="260" width="16.7109375" style="181" customWidth="1"/>
    <col min="261" max="512" width="9.140625" style="181"/>
    <col min="513" max="513" width="13" style="181" customWidth="1"/>
    <col min="514" max="514" width="17.7109375" style="181" customWidth="1"/>
    <col min="515" max="516" width="16.7109375" style="181" customWidth="1"/>
    <col min="517" max="768" width="9.140625" style="181"/>
    <col min="769" max="769" width="13" style="181" customWidth="1"/>
    <col min="770" max="770" width="17.7109375" style="181" customWidth="1"/>
    <col min="771" max="772" width="16.7109375" style="181" customWidth="1"/>
    <col min="773" max="1024" width="9.140625" style="181"/>
    <col min="1025" max="1025" width="13" style="181" customWidth="1"/>
    <col min="1026" max="1026" width="17.7109375" style="181" customWidth="1"/>
    <col min="1027" max="1028" width="16.7109375" style="181" customWidth="1"/>
    <col min="1029" max="1280" width="9.140625" style="181"/>
    <col min="1281" max="1281" width="13" style="181" customWidth="1"/>
    <col min="1282" max="1282" width="17.7109375" style="181" customWidth="1"/>
    <col min="1283" max="1284" width="16.7109375" style="181" customWidth="1"/>
    <col min="1285" max="1536" width="9.140625" style="181"/>
    <col min="1537" max="1537" width="13" style="181" customWidth="1"/>
    <col min="1538" max="1538" width="17.7109375" style="181" customWidth="1"/>
    <col min="1539" max="1540" width="16.7109375" style="181" customWidth="1"/>
    <col min="1541" max="1792" width="9.140625" style="181"/>
    <col min="1793" max="1793" width="13" style="181" customWidth="1"/>
    <col min="1794" max="1794" width="17.7109375" style="181" customWidth="1"/>
    <col min="1795" max="1796" width="16.7109375" style="181" customWidth="1"/>
    <col min="1797" max="2048" width="9.140625" style="181"/>
    <col min="2049" max="2049" width="13" style="181" customWidth="1"/>
    <col min="2050" max="2050" width="17.7109375" style="181" customWidth="1"/>
    <col min="2051" max="2052" width="16.7109375" style="181" customWidth="1"/>
    <col min="2053" max="2304" width="9.140625" style="181"/>
    <col min="2305" max="2305" width="13" style="181" customWidth="1"/>
    <col min="2306" max="2306" width="17.7109375" style="181" customWidth="1"/>
    <col min="2307" max="2308" width="16.7109375" style="181" customWidth="1"/>
    <col min="2309" max="2560" width="9.140625" style="181"/>
    <col min="2561" max="2561" width="13" style="181" customWidth="1"/>
    <col min="2562" max="2562" width="17.7109375" style="181" customWidth="1"/>
    <col min="2563" max="2564" width="16.7109375" style="181" customWidth="1"/>
    <col min="2565" max="2816" width="9.140625" style="181"/>
    <col min="2817" max="2817" width="13" style="181" customWidth="1"/>
    <col min="2818" max="2818" width="17.7109375" style="181" customWidth="1"/>
    <col min="2819" max="2820" width="16.7109375" style="181" customWidth="1"/>
    <col min="2821" max="3072" width="9.140625" style="181"/>
    <col min="3073" max="3073" width="13" style="181" customWidth="1"/>
    <col min="3074" max="3074" width="17.7109375" style="181" customWidth="1"/>
    <col min="3075" max="3076" width="16.7109375" style="181" customWidth="1"/>
    <col min="3077" max="3328" width="9.140625" style="181"/>
    <col min="3329" max="3329" width="13" style="181" customWidth="1"/>
    <col min="3330" max="3330" width="17.7109375" style="181" customWidth="1"/>
    <col min="3331" max="3332" width="16.7109375" style="181" customWidth="1"/>
    <col min="3333" max="3584" width="9.140625" style="181"/>
    <col min="3585" max="3585" width="13" style="181" customWidth="1"/>
    <col min="3586" max="3586" width="17.7109375" style="181" customWidth="1"/>
    <col min="3587" max="3588" width="16.7109375" style="181" customWidth="1"/>
    <col min="3589" max="3840" width="9.140625" style="181"/>
    <col min="3841" max="3841" width="13" style="181" customWidth="1"/>
    <col min="3842" max="3842" width="17.7109375" style="181" customWidth="1"/>
    <col min="3843" max="3844" width="16.7109375" style="181" customWidth="1"/>
    <col min="3845" max="4096" width="9.140625" style="181"/>
    <col min="4097" max="4097" width="13" style="181" customWidth="1"/>
    <col min="4098" max="4098" width="17.7109375" style="181" customWidth="1"/>
    <col min="4099" max="4100" width="16.7109375" style="181" customWidth="1"/>
    <col min="4101" max="4352" width="9.140625" style="181"/>
    <col min="4353" max="4353" width="13" style="181" customWidth="1"/>
    <col min="4354" max="4354" width="17.7109375" style="181" customWidth="1"/>
    <col min="4355" max="4356" width="16.7109375" style="181" customWidth="1"/>
    <col min="4357" max="4608" width="9.140625" style="181"/>
    <col min="4609" max="4609" width="13" style="181" customWidth="1"/>
    <col min="4610" max="4610" width="17.7109375" style="181" customWidth="1"/>
    <col min="4611" max="4612" width="16.7109375" style="181" customWidth="1"/>
    <col min="4613" max="4864" width="9.140625" style="181"/>
    <col min="4865" max="4865" width="13" style="181" customWidth="1"/>
    <col min="4866" max="4866" width="17.7109375" style="181" customWidth="1"/>
    <col min="4867" max="4868" width="16.7109375" style="181" customWidth="1"/>
    <col min="4869" max="5120" width="9.140625" style="181"/>
    <col min="5121" max="5121" width="13" style="181" customWidth="1"/>
    <col min="5122" max="5122" width="17.7109375" style="181" customWidth="1"/>
    <col min="5123" max="5124" width="16.7109375" style="181" customWidth="1"/>
    <col min="5125" max="5376" width="9.140625" style="181"/>
    <col min="5377" max="5377" width="13" style="181" customWidth="1"/>
    <col min="5378" max="5378" width="17.7109375" style="181" customWidth="1"/>
    <col min="5379" max="5380" width="16.7109375" style="181" customWidth="1"/>
    <col min="5381" max="5632" width="9.140625" style="181"/>
    <col min="5633" max="5633" width="13" style="181" customWidth="1"/>
    <col min="5634" max="5634" width="17.7109375" style="181" customWidth="1"/>
    <col min="5635" max="5636" width="16.7109375" style="181" customWidth="1"/>
    <col min="5637" max="5888" width="9.140625" style="181"/>
    <col min="5889" max="5889" width="13" style="181" customWidth="1"/>
    <col min="5890" max="5890" width="17.7109375" style="181" customWidth="1"/>
    <col min="5891" max="5892" width="16.7109375" style="181" customWidth="1"/>
    <col min="5893" max="6144" width="9.140625" style="181"/>
    <col min="6145" max="6145" width="13" style="181" customWidth="1"/>
    <col min="6146" max="6146" width="17.7109375" style="181" customWidth="1"/>
    <col min="6147" max="6148" width="16.7109375" style="181" customWidth="1"/>
    <col min="6149" max="6400" width="9.140625" style="181"/>
    <col min="6401" max="6401" width="13" style="181" customWidth="1"/>
    <col min="6402" max="6402" width="17.7109375" style="181" customWidth="1"/>
    <col min="6403" max="6404" width="16.7109375" style="181" customWidth="1"/>
    <col min="6405" max="6656" width="9.140625" style="181"/>
    <col min="6657" max="6657" width="13" style="181" customWidth="1"/>
    <col min="6658" max="6658" width="17.7109375" style="181" customWidth="1"/>
    <col min="6659" max="6660" width="16.7109375" style="181" customWidth="1"/>
    <col min="6661" max="6912" width="9.140625" style="181"/>
    <col min="6913" max="6913" width="13" style="181" customWidth="1"/>
    <col min="6914" max="6914" width="17.7109375" style="181" customWidth="1"/>
    <col min="6915" max="6916" width="16.7109375" style="181" customWidth="1"/>
    <col min="6917" max="7168" width="9.140625" style="181"/>
    <col min="7169" max="7169" width="13" style="181" customWidth="1"/>
    <col min="7170" max="7170" width="17.7109375" style="181" customWidth="1"/>
    <col min="7171" max="7172" width="16.7109375" style="181" customWidth="1"/>
    <col min="7173" max="7424" width="9.140625" style="181"/>
    <col min="7425" max="7425" width="13" style="181" customWidth="1"/>
    <col min="7426" max="7426" width="17.7109375" style="181" customWidth="1"/>
    <col min="7427" max="7428" width="16.7109375" style="181" customWidth="1"/>
    <col min="7429" max="7680" width="9.140625" style="181"/>
    <col min="7681" max="7681" width="13" style="181" customWidth="1"/>
    <col min="7682" max="7682" width="17.7109375" style="181" customWidth="1"/>
    <col min="7683" max="7684" width="16.7109375" style="181" customWidth="1"/>
    <col min="7685" max="7936" width="9.140625" style="181"/>
    <col min="7937" max="7937" width="13" style="181" customWidth="1"/>
    <col min="7938" max="7938" width="17.7109375" style="181" customWidth="1"/>
    <col min="7939" max="7940" width="16.7109375" style="181" customWidth="1"/>
    <col min="7941" max="8192" width="9.140625" style="181"/>
    <col min="8193" max="8193" width="13" style="181" customWidth="1"/>
    <col min="8194" max="8194" width="17.7109375" style="181" customWidth="1"/>
    <col min="8195" max="8196" width="16.7109375" style="181" customWidth="1"/>
    <col min="8197" max="8448" width="9.140625" style="181"/>
    <col min="8449" max="8449" width="13" style="181" customWidth="1"/>
    <col min="8450" max="8450" width="17.7109375" style="181" customWidth="1"/>
    <col min="8451" max="8452" width="16.7109375" style="181" customWidth="1"/>
    <col min="8453" max="8704" width="9.140625" style="181"/>
    <col min="8705" max="8705" width="13" style="181" customWidth="1"/>
    <col min="8706" max="8706" width="17.7109375" style="181" customWidth="1"/>
    <col min="8707" max="8708" width="16.7109375" style="181" customWidth="1"/>
    <col min="8709" max="8960" width="9.140625" style="181"/>
    <col min="8961" max="8961" width="13" style="181" customWidth="1"/>
    <col min="8962" max="8962" width="17.7109375" style="181" customWidth="1"/>
    <col min="8963" max="8964" width="16.7109375" style="181" customWidth="1"/>
    <col min="8965" max="9216" width="9.140625" style="181"/>
    <col min="9217" max="9217" width="13" style="181" customWidth="1"/>
    <col min="9218" max="9218" width="17.7109375" style="181" customWidth="1"/>
    <col min="9219" max="9220" width="16.7109375" style="181" customWidth="1"/>
    <col min="9221" max="9472" width="9.140625" style="181"/>
    <col min="9473" max="9473" width="13" style="181" customWidth="1"/>
    <col min="9474" max="9474" width="17.7109375" style="181" customWidth="1"/>
    <col min="9475" max="9476" width="16.7109375" style="181" customWidth="1"/>
    <col min="9477" max="9728" width="9.140625" style="181"/>
    <col min="9729" max="9729" width="13" style="181" customWidth="1"/>
    <col min="9730" max="9730" width="17.7109375" style="181" customWidth="1"/>
    <col min="9731" max="9732" width="16.7109375" style="181" customWidth="1"/>
    <col min="9733" max="9984" width="9.140625" style="181"/>
    <col min="9985" max="9985" width="13" style="181" customWidth="1"/>
    <col min="9986" max="9986" width="17.7109375" style="181" customWidth="1"/>
    <col min="9987" max="9988" width="16.7109375" style="181" customWidth="1"/>
    <col min="9989" max="10240" width="9.140625" style="181"/>
    <col min="10241" max="10241" width="13" style="181" customWidth="1"/>
    <col min="10242" max="10242" width="17.7109375" style="181" customWidth="1"/>
    <col min="10243" max="10244" width="16.7109375" style="181" customWidth="1"/>
    <col min="10245" max="10496" width="9.140625" style="181"/>
    <col min="10497" max="10497" width="13" style="181" customWidth="1"/>
    <col min="10498" max="10498" width="17.7109375" style="181" customWidth="1"/>
    <col min="10499" max="10500" width="16.7109375" style="181" customWidth="1"/>
    <col min="10501" max="10752" width="9.140625" style="181"/>
    <col min="10753" max="10753" width="13" style="181" customWidth="1"/>
    <col min="10754" max="10754" width="17.7109375" style="181" customWidth="1"/>
    <col min="10755" max="10756" width="16.7109375" style="181" customWidth="1"/>
    <col min="10757" max="11008" width="9.140625" style="181"/>
    <col min="11009" max="11009" width="13" style="181" customWidth="1"/>
    <col min="11010" max="11010" width="17.7109375" style="181" customWidth="1"/>
    <col min="11011" max="11012" width="16.7109375" style="181" customWidth="1"/>
    <col min="11013" max="11264" width="9.140625" style="181"/>
    <col min="11265" max="11265" width="13" style="181" customWidth="1"/>
    <col min="11266" max="11266" width="17.7109375" style="181" customWidth="1"/>
    <col min="11267" max="11268" width="16.7109375" style="181" customWidth="1"/>
    <col min="11269" max="11520" width="9.140625" style="181"/>
    <col min="11521" max="11521" width="13" style="181" customWidth="1"/>
    <col min="11522" max="11522" width="17.7109375" style="181" customWidth="1"/>
    <col min="11523" max="11524" width="16.7109375" style="181" customWidth="1"/>
    <col min="11525" max="11776" width="9.140625" style="181"/>
    <col min="11777" max="11777" width="13" style="181" customWidth="1"/>
    <col min="11778" max="11778" width="17.7109375" style="181" customWidth="1"/>
    <col min="11779" max="11780" width="16.7109375" style="181" customWidth="1"/>
    <col min="11781" max="12032" width="9.140625" style="181"/>
    <col min="12033" max="12033" width="13" style="181" customWidth="1"/>
    <col min="12034" max="12034" width="17.7109375" style="181" customWidth="1"/>
    <col min="12035" max="12036" width="16.7109375" style="181" customWidth="1"/>
    <col min="12037" max="12288" width="9.140625" style="181"/>
    <col min="12289" max="12289" width="13" style="181" customWidth="1"/>
    <col min="12290" max="12290" width="17.7109375" style="181" customWidth="1"/>
    <col min="12291" max="12292" width="16.7109375" style="181" customWidth="1"/>
    <col min="12293" max="12544" width="9.140625" style="181"/>
    <col min="12545" max="12545" width="13" style="181" customWidth="1"/>
    <col min="12546" max="12546" width="17.7109375" style="181" customWidth="1"/>
    <col min="12547" max="12548" width="16.7109375" style="181" customWidth="1"/>
    <col min="12549" max="12800" width="9.140625" style="181"/>
    <col min="12801" max="12801" width="13" style="181" customWidth="1"/>
    <col min="12802" max="12802" width="17.7109375" style="181" customWidth="1"/>
    <col min="12803" max="12804" width="16.7109375" style="181" customWidth="1"/>
    <col min="12805" max="13056" width="9.140625" style="181"/>
    <col min="13057" max="13057" width="13" style="181" customWidth="1"/>
    <col min="13058" max="13058" width="17.7109375" style="181" customWidth="1"/>
    <col min="13059" max="13060" width="16.7109375" style="181" customWidth="1"/>
    <col min="13061" max="13312" width="9.140625" style="181"/>
    <col min="13313" max="13313" width="13" style="181" customWidth="1"/>
    <col min="13314" max="13314" width="17.7109375" style="181" customWidth="1"/>
    <col min="13315" max="13316" width="16.7109375" style="181" customWidth="1"/>
    <col min="13317" max="13568" width="9.140625" style="181"/>
    <col min="13569" max="13569" width="13" style="181" customWidth="1"/>
    <col min="13570" max="13570" width="17.7109375" style="181" customWidth="1"/>
    <col min="13571" max="13572" width="16.7109375" style="181" customWidth="1"/>
    <col min="13573" max="13824" width="9.140625" style="181"/>
    <col min="13825" max="13825" width="13" style="181" customWidth="1"/>
    <col min="13826" max="13826" width="17.7109375" style="181" customWidth="1"/>
    <col min="13827" max="13828" width="16.7109375" style="181" customWidth="1"/>
    <col min="13829" max="14080" width="9.140625" style="181"/>
    <col min="14081" max="14081" width="13" style="181" customWidth="1"/>
    <col min="14082" max="14082" width="17.7109375" style="181" customWidth="1"/>
    <col min="14083" max="14084" width="16.7109375" style="181" customWidth="1"/>
    <col min="14085" max="14336" width="9.140625" style="181"/>
    <col min="14337" max="14337" width="13" style="181" customWidth="1"/>
    <col min="14338" max="14338" width="17.7109375" style="181" customWidth="1"/>
    <col min="14339" max="14340" width="16.7109375" style="181" customWidth="1"/>
    <col min="14341" max="14592" width="9.140625" style="181"/>
    <col min="14593" max="14593" width="13" style="181" customWidth="1"/>
    <col min="14594" max="14594" width="17.7109375" style="181" customWidth="1"/>
    <col min="14595" max="14596" width="16.7109375" style="181" customWidth="1"/>
    <col min="14597" max="14848" width="9.140625" style="181"/>
    <col min="14849" max="14849" width="13" style="181" customWidth="1"/>
    <col min="14850" max="14850" width="17.7109375" style="181" customWidth="1"/>
    <col min="14851" max="14852" width="16.7109375" style="181" customWidth="1"/>
    <col min="14853" max="15104" width="9.140625" style="181"/>
    <col min="15105" max="15105" width="13" style="181" customWidth="1"/>
    <col min="15106" max="15106" width="17.7109375" style="181" customWidth="1"/>
    <col min="15107" max="15108" width="16.7109375" style="181" customWidth="1"/>
    <col min="15109" max="15360" width="9.140625" style="181"/>
    <col min="15361" max="15361" width="13" style="181" customWidth="1"/>
    <col min="15362" max="15362" width="17.7109375" style="181" customWidth="1"/>
    <col min="15363" max="15364" width="16.7109375" style="181" customWidth="1"/>
    <col min="15365" max="15616" width="9.140625" style="181"/>
    <col min="15617" max="15617" width="13" style="181" customWidth="1"/>
    <col min="15618" max="15618" width="17.7109375" style="181" customWidth="1"/>
    <col min="15619" max="15620" width="16.7109375" style="181" customWidth="1"/>
    <col min="15621" max="15872" width="9.140625" style="181"/>
    <col min="15873" max="15873" width="13" style="181" customWidth="1"/>
    <col min="15874" max="15874" width="17.7109375" style="181" customWidth="1"/>
    <col min="15875" max="15876" width="16.7109375" style="181" customWidth="1"/>
    <col min="15877" max="16128" width="9.140625" style="181"/>
    <col min="16129" max="16129" width="13" style="181" customWidth="1"/>
    <col min="16130" max="16130" width="17.7109375" style="181" customWidth="1"/>
    <col min="16131" max="16132" width="16.7109375" style="181" customWidth="1"/>
    <col min="16133" max="16384" width="9.140625" style="181"/>
  </cols>
  <sheetData>
    <row r="1" spans="1:14" ht="20.25" thickBot="1">
      <c r="A1" s="253" t="s">
        <v>683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</row>
    <row r="2" spans="1:14" ht="18.75" thickTop="1" thickBot="1">
      <c r="A2" s="252" t="s">
        <v>723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</row>
    <row r="3" spans="1:14" ht="16.5" thickTop="1">
      <c r="A3" s="251" t="s">
        <v>727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</row>
    <row r="4" spans="1:14" ht="15">
      <c r="A4" s="52" t="s">
        <v>552</v>
      </c>
      <c r="B4" s="52" t="s">
        <v>553</v>
      </c>
      <c r="C4" s="52" t="s">
        <v>554</v>
      </c>
      <c r="D4" s="52" t="s">
        <v>555</v>
      </c>
    </row>
    <row r="5" spans="1:14">
      <c r="A5" s="238">
        <v>34</v>
      </c>
      <c r="B5" s="239">
        <v>7</v>
      </c>
      <c r="C5" s="240">
        <v>-27</v>
      </c>
      <c r="D5" s="241">
        <v>-223</v>
      </c>
    </row>
    <row r="6" spans="1:14">
      <c r="A6" s="238">
        <v>19</v>
      </c>
      <c r="B6" s="239">
        <v>4</v>
      </c>
      <c r="C6" s="240">
        <v>-15</v>
      </c>
      <c r="D6" s="241" t="s">
        <v>556</v>
      </c>
    </row>
    <row r="7" spans="1:14">
      <c r="A7" s="238">
        <v>0</v>
      </c>
      <c r="B7" s="239">
        <v>0</v>
      </c>
      <c r="C7" s="240">
        <v>0</v>
      </c>
      <c r="D7" s="241">
        <v>0</v>
      </c>
    </row>
    <row r="8" spans="1:14">
      <c r="A8" s="238">
        <v>42</v>
      </c>
      <c r="B8" s="239">
        <v>8</v>
      </c>
      <c r="C8" s="240">
        <v>-34</v>
      </c>
      <c r="D8" s="241">
        <v>213</v>
      </c>
    </row>
    <row r="9" spans="1:14">
      <c r="A9" s="238">
        <v>20</v>
      </c>
      <c r="B9" s="239">
        <v>4</v>
      </c>
      <c r="C9" s="240">
        <v>-16</v>
      </c>
      <c r="D9" s="241">
        <v>-84</v>
      </c>
    </row>
    <row r="10" spans="1:14">
      <c r="A10" s="238">
        <v>-10</v>
      </c>
      <c r="B10" s="239">
        <v>-2</v>
      </c>
      <c r="C10" s="240">
        <v>8</v>
      </c>
      <c r="D10" s="241">
        <v>-6</v>
      </c>
    </row>
    <row r="11" spans="1:14">
      <c r="A11" s="238">
        <v>-2</v>
      </c>
      <c r="B11" s="239">
        <v>-1</v>
      </c>
      <c r="C11" s="240">
        <v>1</v>
      </c>
      <c r="D11" s="241">
        <v>1</v>
      </c>
    </row>
    <row r="12" spans="1:14">
      <c r="A12" s="238">
        <v>79</v>
      </c>
      <c r="B12" s="239">
        <v>16</v>
      </c>
      <c r="C12" s="240">
        <v>-63</v>
      </c>
      <c r="D12" s="241" t="s">
        <v>557</v>
      </c>
    </row>
    <row r="13" spans="1:14">
      <c r="A13" s="238">
        <v>36</v>
      </c>
      <c r="B13" s="239">
        <v>7</v>
      </c>
      <c r="C13" s="240">
        <v>-29</v>
      </c>
      <c r="D13" s="241">
        <v>-239</v>
      </c>
    </row>
    <row r="14" spans="1:14">
      <c r="A14" s="238">
        <v>-20</v>
      </c>
      <c r="B14" s="239">
        <v>4</v>
      </c>
      <c r="C14" s="240">
        <v>0</v>
      </c>
      <c r="D14" s="241">
        <v>20</v>
      </c>
    </row>
    <row r="15" spans="1:14">
      <c r="A15" s="238">
        <v>46</v>
      </c>
      <c r="B15" s="239">
        <v>10</v>
      </c>
      <c r="C15" s="240">
        <v>-36</v>
      </c>
      <c r="D15" s="241">
        <v>434</v>
      </c>
    </row>
    <row r="16" spans="1:14">
      <c r="A16" s="238">
        <v>15</v>
      </c>
      <c r="B16" s="239">
        <v>3</v>
      </c>
      <c r="C16" s="240">
        <v>-12</v>
      </c>
      <c r="D16" s="241">
        <v>-51</v>
      </c>
    </row>
    <row r="17" spans="1:4">
      <c r="A17" s="238">
        <v>19</v>
      </c>
      <c r="B17" s="239">
        <v>4</v>
      </c>
      <c r="C17" s="240">
        <v>-15</v>
      </c>
      <c r="D17" s="241">
        <v>0</v>
      </c>
    </row>
    <row r="18" spans="1:4">
      <c r="A18" s="238">
        <v>26</v>
      </c>
      <c r="B18" s="239">
        <v>5</v>
      </c>
      <c r="C18" s="240">
        <v>-21</v>
      </c>
      <c r="D18" s="241">
        <v>-131</v>
      </c>
    </row>
    <row r="19" spans="1:4">
      <c r="A19" s="238">
        <v>-10</v>
      </c>
      <c r="B19" s="239">
        <v>-2</v>
      </c>
      <c r="C19" s="240">
        <v>8</v>
      </c>
      <c r="D19" s="241" t="s">
        <v>558</v>
      </c>
    </row>
    <row r="20" spans="1:4">
      <c r="A20" s="238">
        <v>-5</v>
      </c>
      <c r="B20" s="239">
        <v>-1</v>
      </c>
      <c r="C20" s="240">
        <v>4</v>
      </c>
      <c r="D20" s="241">
        <v>1</v>
      </c>
    </row>
    <row r="21" spans="1:4">
      <c r="A21" s="238">
        <v>19</v>
      </c>
      <c r="B21" s="239">
        <v>4</v>
      </c>
      <c r="C21" s="240">
        <v>-15</v>
      </c>
      <c r="D21" s="241">
        <v>-79</v>
      </c>
    </row>
    <row r="22" spans="1:4">
      <c r="A22" s="238">
        <v>-8</v>
      </c>
      <c r="B22" s="239">
        <v>-2</v>
      </c>
      <c r="C22" s="240">
        <v>6</v>
      </c>
      <c r="D22" s="241">
        <v>0</v>
      </c>
    </row>
    <row r="23" spans="1:4">
      <c r="A23" s="238">
        <v>76</v>
      </c>
      <c r="B23" s="239">
        <v>15</v>
      </c>
      <c r="C23" s="240">
        <v>0</v>
      </c>
      <c r="D23" s="241">
        <v>-76</v>
      </c>
    </row>
    <row r="24" spans="1:4">
      <c r="A24" s="238">
        <v>-16</v>
      </c>
      <c r="B24" s="239">
        <v>-3</v>
      </c>
      <c r="C24" s="240">
        <v>13</v>
      </c>
      <c r="D24" s="241">
        <v>-23</v>
      </c>
    </row>
    <row r="25" spans="1:4">
      <c r="A25" s="238">
        <v>42</v>
      </c>
      <c r="B25" s="239">
        <v>8</v>
      </c>
      <c r="C25" s="240">
        <v>-34</v>
      </c>
      <c r="D25" s="241" t="s">
        <v>556</v>
      </c>
    </row>
    <row r="26" spans="1:4">
      <c r="A26" s="238">
        <v>-9</v>
      </c>
      <c r="B26" s="239">
        <v>-2</v>
      </c>
      <c r="C26" s="240">
        <v>7</v>
      </c>
      <c r="D26" s="241">
        <v>5</v>
      </c>
    </row>
    <row r="27" spans="1:4">
      <c r="A27" s="238">
        <v>11</v>
      </c>
      <c r="B27" s="239">
        <v>2</v>
      </c>
      <c r="C27" s="240">
        <v>-9</v>
      </c>
      <c r="D27" s="241">
        <v>-29</v>
      </c>
    </row>
    <row r="28" spans="1:4">
      <c r="A28" s="238">
        <v>-15</v>
      </c>
      <c r="B28" s="239">
        <v>-3</v>
      </c>
      <c r="C28" s="240">
        <v>12</v>
      </c>
      <c r="D28" s="241">
        <v>-21</v>
      </c>
    </row>
    <row r="29" spans="1:4">
      <c r="A29" s="238">
        <v>26</v>
      </c>
      <c r="B29" s="239">
        <v>5</v>
      </c>
      <c r="C29" s="240">
        <v>-21</v>
      </c>
      <c r="D29" s="241" t="s">
        <v>557</v>
      </c>
    </row>
    <row r="30" spans="1:4">
      <c r="A30" s="238">
        <v>14</v>
      </c>
      <c r="B30" s="239">
        <v>3</v>
      </c>
      <c r="C30" s="240">
        <v>0</v>
      </c>
      <c r="D30" s="241">
        <v>141</v>
      </c>
    </row>
    <row r="31" spans="1:4">
      <c r="A31" s="238">
        <v>96</v>
      </c>
      <c r="B31" s="239">
        <v>19</v>
      </c>
      <c r="C31" s="240">
        <v>-77</v>
      </c>
      <c r="D31" s="241">
        <v>656</v>
      </c>
    </row>
    <row r="32" spans="1:4">
      <c r="A32" s="238">
        <v>-1</v>
      </c>
      <c r="B32" s="239">
        <v>-1</v>
      </c>
      <c r="C32" s="240">
        <v>0</v>
      </c>
      <c r="D32" s="241">
        <v>1</v>
      </c>
    </row>
  </sheetData>
  <mergeCells count="3">
    <mergeCell ref="A1:N1"/>
    <mergeCell ref="A2:N2"/>
    <mergeCell ref="A3:N3"/>
  </mergeCells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48">
    <tabColor rgb="FF7030A0"/>
  </sheetPr>
  <dimension ref="A1"/>
  <sheetViews>
    <sheetView topLeftCell="B1" zoomScaleNormal="100" workbookViewId="0">
      <selection activeCell="L4" sqref="L4"/>
    </sheetView>
  </sheetViews>
  <sheetFormatPr defaultRowHeight="15"/>
  <cols>
    <col min="1" max="16384" width="9.140625" style="48"/>
  </cols>
  <sheetData/>
  <pageMargins left="0.7" right="0.7" top="0.75" bottom="0.75" header="0.3" footer="0.3"/>
  <pageSetup paperSize="9" orientation="portrait" verticalDpi="36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E46D-71FE-4066-9B96-0878284F97AF}">
  <sheetPr codeName="Лист49">
    <tabColor rgb="FF7030A0"/>
  </sheetPr>
  <dimension ref="A1:U50"/>
  <sheetViews>
    <sheetView zoomScale="75" zoomScaleNormal="75" workbookViewId="0">
      <selection activeCell="M20" sqref="M20"/>
    </sheetView>
  </sheetViews>
  <sheetFormatPr defaultRowHeight="15"/>
  <cols>
    <col min="1" max="1" width="16.7109375" style="63" customWidth="1"/>
    <col min="2" max="2" width="10.7109375" style="63" customWidth="1"/>
    <col min="3" max="16384" width="9.140625" style="63"/>
  </cols>
  <sheetData>
    <row r="1" spans="1:21" s="243" customFormat="1" ht="122.25" customHeight="1">
      <c r="A1" s="242" t="s">
        <v>135</v>
      </c>
      <c r="B1" s="243" t="s">
        <v>153</v>
      </c>
      <c r="C1" s="243" t="s">
        <v>154</v>
      </c>
      <c r="D1" s="243" t="s">
        <v>155</v>
      </c>
      <c r="E1" s="243" t="s">
        <v>156</v>
      </c>
      <c r="F1" s="243" t="s">
        <v>157</v>
      </c>
      <c r="G1" s="243" t="s">
        <v>158</v>
      </c>
      <c r="H1" s="243" t="s">
        <v>159</v>
      </c>
      <c r="I1" s="243" t="s">
        <v>160</v>
      </c>
      <c r="J1" s="243" t="s">
        <v>161</v>
      </c>
      <c r="K1" s="243" t="s">
        <v>162</v>
      </c>
      <c r="L1" s="243" t="s">
        <v>163</v>
      </c>
      <c r="M1" s="245" t="s">
        <v>164</v>
      </c>
      <c r="N1" s="243" t="s">
        <v>165</v>
      </c>
      <c r="O1" s="243" t="s">
        <v>166</v>
      </c>
      <c r="P1" s="243" t="s">
        <v>285</v>
      </c>
      <c r="U1" s="244"/>
    </row>
    <row r="2" spans="1:21">
      <c r="A2" s="213" t="s">
        <v>865</v>
      </c>
      <c r="B2" s="214">
        <v>3</v>
      </c>
      <c r="C2" s="214">
        <v>3</v>
      </c>
      <c r="D2" s="214">
        <v>3</v>
      </c>
      <c r="E2" s="214">
        <v>3</v>
      </c>
      <c r="F2" s="214">
        <v>3</v>
      </c>
      <c r="G2" s="214">
        <v>3</v>
      </c>
      <c r="H2" s="214">
        <v>3</v>
      </c>
      <c r="I2" s="214">
        <v>3</v>
      </c>
      <c r="J2" s="214">
        <v>3</v>
      </c>
      <c r="K2" s="214">
        <v>3</v>
      </c>
      <c r="L2" s="214">
        <v>3</v>
      </c>
      <c r="M2" s="214">
        <v>3</v>
      </c>
      <c r="N2" s="214">
        <v>3</v>
      </c>
      <c r="O2" s="214">
        <v>3</v>
      </c>
      <c r="P2" s="214">
        <v>42</v>
      </c>
    </row>
    <row r="3" spans="1:21">
      <c r="A3" s="213" t="s">
        <v>866</v>
      </c>
      <c r="B3" s="214">
        <v>3</v>
      </c>
      <c r="C3" s="214">
        <v>3</v>
      </c>
      <c r="D3" s="214">
        <v>3</v>
      </c>
      <c r="E3" s="214">
        <v>3</v>
      </c>
      <c r="F3" s="214">
        <v>3</v>
      </c>
      <c r="G3" s="214">
        <v>3</v>
      </c>
      <c r="H3" s="214">
        <v>3</v>
      </c>
      <c r="I3" s="214">
        <v>3</v>
      </c>
      <c r="J3" s="214">
        <v>3</v>
      </c>
      <c r="K3" s="214">
        <v>3</v>
      </c>
      <c r="L3" s="214">
        <v>3</v>
      </c>
      <c r="M3" s="214">
        <v>3</v>
      </c>
      <c r="N3" s="214">
        <v>3</v>
      </c>
      <c r="O3" s="214">
        <v>3</v>
      </c>
      <c r="P3" s="214">
        <v>42</v>
      </c>
    </row>
    <row r="4" spans="1:21">
      <c r="A4" s="213" t="s">
        <v>867</v>
      </c>
      <c r="B4" s="214">
        <v>2</v>
      </c>
      <c r="C4" s="214">
        <v>3</v>
      </c>
      <c r="D4" s="214">
        <v>3</v>
      </c>
      <c r="E4" s="214">
        <v>3</v>
      </c>
      <c r="F4" s="214">
        <v>3</v>
      </c>
      <c r="G4" s="214">
        <v>3</v>
      </c>
      <c r="H4" s="214">
        <v>3</v>
      </c>
      <c r="I4" s="214">
        <v>3</v>
      </c>
      <c r="J4" s="214">
        <v>3</v>
      </c>
      <c r="K4" s="214">
        <v>3</v>
      </c>
      <c r="L4" s="214">
        <v>2</v>
      </c>
      <c r="M4" s="214">
        <v>3</v>
      </c>
      <c r="N4" s="214">
        <v>3</v>
      </c>
      <c r="O4" s="214">
        <v>3</v>
      </c>
      <c r="P4" s="214">
        <v>40</v>
      </c>
    </row>
    <row r="5" spans="1:21">
      <c r="A5" s="213" t="s">
        <v>868</v>
      </c>
      <c r="B5" s="214">
        <v>3</v>
      </c>
      <c r="C5" s="214">
        <v>0</v>
      </c>
      <c r="D5" s="214">
        <v>3</v>
      </c>
      <c r="E5" s="214">
        <v>3</v>
      </c>
      <c r="F5" s="214">
        <v>3</v>
      </c>
      <c r="G5" s="214">
        <v>3</v>
      </c>
      <c r="H5" s="214">
        <v>3</v>
      </c>
      <c r="I5" s="214">
        <v>3</v>
      </c>
      <c r="J5" s="214">
        <v>2</v>
      </c>
      <c r="K5" s="214">
        <v>1</v>
      </c>
      <c r="L5" s="214">
        <v>3</v>
      </c>
      <c r="M5" s="214">
        <v>3</v>
      </c>
      <c r="N5" s="214">
        <v>2</v>
      </c>
      <c r="O5" s="214">
        <v>2</v>
      </c>
      <c r="P5" s="214">
        <v>34</v>
      </c>
    </row>
    <row r="6" spans="1:21">
      <c r="A6" s="213" t="s">
        <v>869</v>
      </c>
      <c r="B6" s="214">
        <v>3</v>
      </c>
      <c r="C6" s="214">
        <v>3</v>
      </c>
      <c r="D6" s="214">
        <v>3</v>
      </c>
      <c r="E6" s="214">
        <v>3</v>
      </c>
      <c r="F6" s="214">
        <v>3</v>
      </c>
      <c r="G6" s="214">
        <v>3</v>
      </c>
      <c r="H6" s="214">
        <v>3</v>
      </c>
      <c r="I6" s="214">
        <v>3</v>
      </c>
      <c r="J6" s="214">
        <v>3</v>
      </c>
      <c r="K6" s="214">
        <v>3</v>
      </c>
      <c r="L6" s="214">
        <v>3</v>
      </c>
      <c r="M6" s="214">
        <v>3</v>
      </c>
      <c r="N6" s="214">
        <v>3</v>
      </c>
      <c r="O6" s="214">
        <v>3</v>
      </c>
      <c r="P6" s="214">
        <v>42</v>
      </c>
    </row>
    <row r="7" spans="1:21">
      <c r="A7" s="213" t="s">
        <v>863</v>
      </c>
      <c r="B7" s="214">
        <v>3</v>
      </c>
      <c r="C7" s="214">
        <v>3</v>
      </c>
      <c r="D7" s="214">
        <v>3</v>
      </c>
      <c r="E7" s="214">
        <v>3</v>
      </c>
      <c r="F7" s="214">
        <v>3</v>
      </c>
      <c r="G7" s="214">
        <v>3</v>
      </c>
      <c r="H7" s="214">
        <v>3</v>
      </c>
      <c r="I7" s="214">
        <v>3</v>
      </c>
      <c r="J7" s="214">
        <v>3</v>
      </c>
      <c r="K7" s="214">
        <v>3</v>
      </c>
      <c r="L7" s="214">
        <v>3</v>
      </c>
      <c r="M7" s="214">
        <v>3</v>
      </c>
      <c r="N7" s="214">
        <v>3</v>
      </c>
      <c r="O7" s="214">
        <v>3</v>
      </c>
      <c r="P7" s="214">
        <v>42</v>
      </c>
    </row>
    <row r="8" spans="1:21">
      <c r="A8" s="213" t="s">
        <v>870</v>
      </c>
      <c r="B8" s="214">
        <v>3</v>
      </c>
      <c r="C8" s="214">
        <v>3</v>
      </c>
      <c r="D8" s="214">
        <v>3</v>
      </c>
      <c r="E8" s="214">
        <v>3</v>
      </c>
      <c r="F8" s="214">
        <v>3</v>
      </c>
      <c r="G8" s="214">
        <v>3</v>
      </c>
      <c r="H8" s="214">
        <v>3</v>
      </c>
      <c r="I8" s="214">
        <v>3</v>
      </c>
      <c r="J8" s="214">
        <v>3</v>
      </c>
      <c r="K8" s="214">
        <v>3</v>
      </c>
      <c r="L8" s="214">
        <v>3</v>
      </c>
      <c r="M8" s="214">
        <v>3</v>
      </c>
      <c r="N8" s="214">
        <v>3</v>
      </c>
      <c r="O8" s="214">
        <v>3</v>
      </c>
      <c r="P8" s="214">
        <v>42</v>
      </c>
    </row>
    <row r="9" spans="1:21">
      <c r="A9" s="213" t="s">
        <v>871</v>
      </c>
      <c r="B9" s="214">
        <v>3</v>
      </c>
      <c r="C9" s="214">
        <v>3</v>
      </c>
      <c r="D9" s="214">
        <v>3</v>
      </c>
      <c r="E9" s="214">
        <v>3</v>
      </c>
      <c r="F9" s="214">
        <v>3</v>
      </c>
      <c r="G9" s="214">
        <v>3</v>
      </c>
      <c r="H9" s="214">
        <v>3</v>
      </c>
      <c r="I9" s="214">
        <v>3</v>
      </c>
      <c r="J9" s="214">
        <v>3</v>
      </c>
      <c r="K9" s="214">
        <v>3</v>
      </c>
      <c r="L9" s="214">
        <v>3</v>
      </c>
      <c r="M9" s="214">
        <v>3</v>
      </c>
      <c r="N9" s="214">
        <v>3</v>
      </c>
      <c r="O9" s="214">
        <v>2</v>
      </c>
      <c r="P9" s="214">
        <v>41</v>
      </c>
    </row>
    <row r="10" spans="1:21">
      <c r="A10" s="213" t="s">
        <v>872</v>
      </c>
      <c r="B10" s="214">
        <v>3</v>
      </c>
      <c r="C10" s="214">
        <v>3</v>
      </c>
      <c r="D10" s="214">
        <v>3</v>
      </c>
      <c r="E10" s="214">
        <v>3</v>
      </c>
      <c r="F10" s="214">
        <v>3</v>
      </c>
      <c r="G10" s="214">
        <v>3</v>
      </c>
      <c r="H10" s="214">
        <v>3</v>
      </c>
      <c r="I10" s="214">
        <v>3</v>
      </c>
      <c r="J10" s="214">
        <v>3</v>
      </c>
      <c r="K10" s="214">
        <v>2</v>
      </c>
      <c r="L10" s="214">
        <v>3</v>
      </c>
      <c r="M10" s="214">
        <v>3</v>
      </c>
      <c r="N10" s="214">
        <v>3</v>
      </c>
      <c r="O10" s="214">
        <v>3</v>
      </c>
      <c r="P10" s="214">
        <v>41</v>
      </c>
    </row>
    <row r="11" spans="1:21">
      <c r="A11" s="213" t="s">
        <v>873</v>
      </c>
      <c r="B11" s="214">
        <v>3</v>
      </c>
      <c r="C11" s="214">
        <v>3</v>
      </c>
      <c r="D11" s="214">
        <v>3</v>
      </c>
      <c r="E11" s="214">
        <v>3</v>
      </c>
      <c r="F11" s="214">
        <v>3</v>
      </c>
      <c r="G11" s="214">
        <v>3</v>
      </c>
      <c r="H11" s="214">
        <v>3</v>
      </c>
      <c r="I11" s="214">
        <v>3</v>
      </c>
      <c r="J11" s="214">
        <v>3</v>
      </c>
      <c r="K11" s="214">
        <v>3</v>
      </c>
      <c r="L11" s="214">
        <v>3</v>
      </c>
      <c r="M11" s="214">
        <v>2</v>
      </c>
      <c r="N11" s="214">
        <v>3</v>
      </c>
      <c r="O11" s="214">
        <v>3</v>
      </c>
      <c r="P11" s="214">
        <v>41</v>
      </c>
    </row>
    <row r="12" spans="1:21">
      <c r="A12" s="213" t="s">
        <v>874</v>
      </c>
      <c r="B12" s="214">
        <v>2</v>
      </c>
      <c r="C12" s="214">
        <v>3</v>
      </c>
      <c r="D12" s="214">
        <v>3</v>
      </c>
      <c r="E12" s="214">
        <v>3</v>
      </c>
      <c r="F12" s="214">
        <v>3</v>
      </c>
      <c r="G12" s="214">
        <v>3</v>
      </c>
      <c r="H12" s="214">
        <v>3</v>
      </c>
      <c r="I12" s="214">
        <v>3</v>
      </c>
      <c r="J12" s="214">
        <v>3</v>
      </c>
      <c r="K12" s="214">
        <v>3</v>
      </c>
      <c r="L12" s="214">
        <v>3</v>
      </c>
      <c r="M12" s="214">
        <v>3</v>
      </c>
      <c r="N12" s="214">
        <v>3</v>
      </c>
      <c r="O12" s="214">
        <v>3</v>
      </c>
      <c r="P12" s="214">
        <v>41</v>
      </c>
    </row>
    <row r="13" spans="1:21">
      <c r="A13" s="213" t="s">
        <v>875</v>
      </c>
      <c r="B13" s="214">
        <v>3</v>
      </c>
      <c r="C13" s="214">
        <v>3</v>
      </c>
      <c r="D13" s="214">
        <v>3</v>
      </c>
      <c r="E13" s="214">
        <v>3</v>
      </c>
      <c r="F13" s="214">
        <v>3</v>
      </c>
      <c r="G13" s="214">
        <v>3</v>
      </c>
      <c r="H13" s="214">
        <v>3</v>
      </c>
      <c r="I13" s="214">
        <v>3</v>
      </c>
      <c r="J13" s="214">
        <v>3</v>
      </c>
      <c r="K13" s="214">
        <v>3</v>
      </c>
      <c r="L13" s="214">
        <v>3</v>
      </c>
      <c r="M13" s="214">
        <v>2</v>
      </c>
      <c r="N13" s="214">
        <v>3</v>
      </c>
      <c r="O13" s="214">
        <v>2</v>
      </c>
      <c r="P13" s="214">
        <v>40</v>
      </c>
    </row>
    <row r="14" spans="1:21">
      <c r="A14" s="213" t="s">
        <v>876</v>
      </c>
      <c r="B14" s="214">
        <v>3</v>
      </c>
      <c r="C14" s="214">
        <v>3</v>
      </c>
      <c r="D14" s="214">
        <v>3</v>
      </c>
      <c r="E14" s="214">
        <v>3</v>
      </c>
      <c r="F14" s="214">
        <v>3</v>
      </c>
      <c r="G14" s="214">
        <v>3</v>
      </c>
      <c r="H14" s="214">
        <v>3</v>
      </c>
      <c r="I14" s="214">
        <v>3</v>
      </c>
      <c r="J14" s="214">
        <v>3</v>
      </c>
      <c r="K14" s="214">
        <v>2</v>
      </c>
      <c r="L14" s="214">
        <v>3</v>
      </c>
      <c r="M14" s="214">
        <v>3</v>
      </c>
      <c r="N14" s="214">
        <v>3</v>
      </c>
      <c r="O14" s="214">
        <v>2</v>
      </c>
      <c r="P14" s="214">
        <v>40</v>
      </c>
    </row>
    <row r="15" spans="1:21">
      <c r="A15" s="213" t="s">
        <v>877</v>
      </c>
      <c r="B15" s="214">
        <v>3</v>
      </c>
      <c r="C15" s="214">
        <v>3</v>
      </c>
      <c r="D15" s="214">
        <v>3</v>
      </c>
      <c r="E15" s="214">
        <v>3</v>
      </c>
      <c r="F15" s="214">
        <v>3</v>
      </c>
      <c r="G15" s="214">
        <v>3</v>
      </c>
      <c r="H15" s="214">
        <v>3</v>
      </c>
      <c r="I15" s="214">
        <v>2</v>
      </c>
      <c r="J15" s="214">
        <v>3</v>
      </c>
      <c r="K15" s="214">
        <v>3</v>
      </c>
      <c r="L15" s="214">
        <v>3</v>
      </c>
      <c r="M15" s="214">
        <v>3</v>
      </c>
      <c r="N15" s="214">
        <v>3</v>
      </c>
      <c r="O15" s="214">
        <v>2</v>
      </c>
      <c r="P15" s="214">
        <v>40</v>
      </c>
    </row>
    <row r="16" spans="1:21">
      <c r="A16" s="213" t="s">
        <v>878</v>
      </c>
      <c r="B16" s="214">
        <v>2</v>
      </c>
      <c r="C16" s="214">
        <v>3</v>
      </c>
      <c r="D16" s="214">
        <v>3</v>
      </c>
      <c r="E16" s="214">
        <v>3</v>
      </c>
      <c r="F16" s="214">
        <v>3</v>
      </c>
      <c r="G16" s="214">
        <v>3</v>
      </c>
      <c r="H16" s="214">
        <v>3</v>
      </c>
      <c r="I16" s="214">
        <v>3</v>
      </c>
      <c r="J16" s="214">
        <v>3</v>
      </c>
      <c r="K16" s="214">
        <v>2</v>
      </c>
      <c r="L16" s="214">
        <v>3</v>
      </c>
      <c r="M16" s="214">
        <v>3</v>
      </c>
      <c r="N16" s="214">
        <v>3</v>
      </c>
      <c r="O16" s="214">
        <v>3</v>
      </c>
      <c r="P16" s="214">
        <v>40</v>
      </c>
    </row>
    <row r="17" spans="1:16">
      <c r="A17" s="213" t="s">
        <v>879</v>
      </c>
      <c r="B17" s="214">
        <v>2</v>
      </c>
      <c r="C17" s="214">
        <v>3</v>
      </c>
      <c r="D17" s="214">
        <v>3</v>
      </c>
      <c r="E17" s="214">
        <v>3</v>
      </c>
      <c r="F17" s="214">
        <v>3</v>
      </c>
      <c r="G17" s="214">
        <v>3</v>
      </c>
      <c r="H17" s="214">
        <v>3</v>
      </c>
      <c r="I17" s="214">
        <v>3</v>
      </c>
      <c r="J17" s="214">
        <v>3</v>
      </c>
      <c r="K17" s="214">
        <v>2</v>
      </c>
      <c r="L17" s="214">
        <v>3</v>
      </c>
      <c r="M17" s="214">
        <v>3</v>
      </c>
      <c r="N17" s="214">
        <v>3</v>
      </c>
      <c r="O17" s="214">
        <v>3</v>
      </c>
      <c r="P17" s="214">
        <v>40</v>
      </c>
    </row>
    <row r="18" spans="1:16">
      <c r="A18" s="213" t="s">
        <v>880</v>
      </c>
      <c r="B18" s="214">
        <v>3</v>
      </c>
      <c r="C18" s="214">
        <v>3</v>
      </c>
      <c r="D18" s="214">
        <v>3</v>
      </c>
      <c r="E18" s="214">
        <v>2</v>
      </c>
      <c r="F18" s="214">
        <v>3</v>
      </c>
      <c r="G18" s="214">
        <v>3</v>
      </c>
      <c r="H18" s="214">
        <v>3</v>
      </c>
      <c r="I18" s="214">
        <v>3</v>
      </c>
      <c r="J18" s="214">
        <v>3</v>
      </c>
      <c r="K18" s="214">
        <v>3</v>
      </c>
      <c r="L18" s="214">
        <v>3</v>
      </c>
      <c r="M18" s="214">
        <v>3</v>
      </c>
      <c r="N18" s="214">
        <v>3</v>
      </c>
      <c r="O18" s="214">
        <v>2</v>
      </c>
      <c r="P18" s="214">
        <v>40</v>
      </c>
    </row>
    <row r="19" spans="1:16">
      <c r="A19" s="213" t="s">
        <v>881</v>
      </c>
      <c r="B19" s="214">
        <v>3</v>
      </c>
      <c r="C19" s="214">
        <v>3</v>
      </c>
      <c r="D19" s="214">
        <v>3</v>
      </c>
      <c r="E19" s="214">
        <v>2</v>
      </c>
      <c r="F19" s="214">
        <v>2</v>
      </c>
      <c r="G19" s="214">
        <v>3</v>
      </c>
      <c r="H19" s="214">
        <v>3</v>
      </c>
      <c r="I19" s="214">
        <v>3</v>
      </c>
      <c r="J19" s="214">
        <v>3</v>
      </c>
      <c r="K19" s="214">
        <v>3</v>
      </c>
      <c r="L19" s="214">
        <v>3</v>
      </c>
      <c r="M19" s="214">
        <v>3</v>
      </c>
      <c r="N19" s="214">
        <v>3</v>
      </c>
      <c r="O19" s="214">
        <v>3</v>
      </c>
      <c r="P19" s="214">
        <v>40</v>
      </c>
    </row>
    <row r="20" spans="1:16">
      <c r="A20" s="213" t="s">
        <v>882</v>
      </c>
      <c r="B20" s="214">
        <v>3</v>
      </c>
      <c r="C20" s="214">
        <v>3</v>
      </c>
      <c r="D20" s="214">
        <v>3</v>
      </c>
      <c r="E20" s="214">
        <v>3</v>
      </c>
      <c r="F20" s="214">
        <v>2</v>
      </c>
      <c r="G20" s="214">
        <v>3</v>
      </c>
      <c r="H20" s="214">
        <v>3</v>
      </c>
      <c r="I20" s="214">
        <v>3</v>
      </c>
      <c r="J20" s="214">
        <v>3</v>
      </c>
      <c r="K20" s="214">
        <v>3</v>
      </c>
      <c r="L20" s="214">
        <v>2</v>
      </c>
      <c r="M20" s="214">
        <v>3</v>
      </c>
      <c r="N20" s="214">
        <v>3</v>
      </c>
      <c r="O20" s="214">
        <v>3</v>
      </c>
      <c r="P20" s="214">
        <v>40</v>
      </c>
    </row>
    <row r="21" spans="1:16">
      <c r="A21" s="213" t="s">
        <v>883</v>
      </c>
      <c r="B21" s="214">
        <v>3</v>
      </c>
      <c r="C21" s="214">
        <v>3</v>
      </c>
      <c r="D21" s="214">
        <v>3</v>
      </c>
      <c r="E21" s="214">
        <v>3</v>
      </c>
      <c r="F21" s="214">
        <v>3</v>
      </c>
      <c r="G21" s="214">
        <v>3</v>
      </c>
      <c r="H21" s="214">
        <v>3</v>
      </c>
      <c r="I21" s="214">
        <v>3</v>
      </c>
      <c r="J21" s="214">
        <v>3</v>
      </c>
      <c r="K21" s="214">
        <v>3</v>
      </c>
      <c r="L21" s="214">
        <v>3</v>
      </c>
      <c r="M21" s="214">
        <v>3</v>
      </c>
      <c r="N21" s="214">
        <v>2</v>
      </c>
      <c r="O21" s="214">
        <v>2</v>
      </c>
      <c r="P21" s="214">
        <v>40</v>
      </c>
    </row>
    <row r="22" spans="1:16">
      <c r="A22" s="213" t="s">
        <v>884</v>
      </c>
      <c r="B22" s="214">
        <v>3</v>
      </c>
      <c r="C22" s="214">
        <v>3</v>
      </c>
      <c r="D22" s="214">
        <v>3</v>
      </c>
      <c r="E22" s="214">
        <v>3</v>
      </c>
      <c r="F22" s="214">
        <v>3</v>
      </c>
      <c r="G22" s="214">
        <v>2</v>
      </c>
      <c r="H22" s="214">
        <v>3</v>
      </c>
      <c r="I22" s="214">
        <v>3</v>
      </c>
      <c r="J22" s="214">
        <v>3</v>
      </c>
      <c r="K22" s="214">
        <v>3</v>
      </c>
      <c r="L22" s="214">
        <v>3</v>
      </c>
      <c r="M22" s="214">
        <v>2</v>
      </c>
      <c r="N22" s="214">
        <v>2</v>
      </c>
      <c r="O22" s="214">
        <v>3</v>
      </c>
      <c r="P22" s="214">
        <v>39</v>
      </c>
    </row>
    <row r="23" spans="1:16">
      <c r="A23" s="213" t="s">
        <v>885</v>
      </c>
      <c r="B23" s="214">
        <v>3</v>
      </c>
      <c r="C23" s="214">
        <v>3</v>
      </c>
      <c r="D23" s="214">
        <v>2</v>
      </c>
      <c r="E23" s="214">
        <v>2</v>
      </c>
      <c r="F23" s="214">
        <v>3</v>
      </c>
      <c r="G23" s="214">
        <v>3</v>
      </c>
      <c r="H23" s="214">
        <v>3</v>
      </c>
      <c r="I23" s="214">
        <v>3</v>
      </c>
      <c r="J23" s="214">
        <v>3</v>
      </c>
      <c r="K23" s="214">
        <v>3</v>
      </c>
      <c r="L23" s="214">
        <v>3</v>
      </c>
      <c r="M23" s="214">
        <v>2</v>
      </c>
      <c r="N23" s="214">
        <v>3</v>
      </c>
      <c r="O23" s="214">
        <v>3</v>
      </c>
      <c r="P23" s="214">
        <v>39</v>
      </c>
    </row>
    <row r="24" spans="1:16">
      <c r="A24" s="213" t="s">
        <v>886</v>
      </c>
      <c r="B24" s="214">
        <v>3</v>
      </c>
      <c r="C24" s="214">
        <v>3</v>
      </c>
      <c r="D24" s="214">
        <v>3</v>
      </c>
      <c r="E24" s="214">
        <v>3</v>
      </c>
      <c r="F24" s="214">
        <v>3</v>
      </c>
      <c r="G24" s="214">
        <v>3</v>
      </c>
      <c r="H24" s="214">
        <v>1</v>
      </c>
      <c r="I24" s="214">
        <v>3</v>
      </c>
      <c r="J24" s="214">
        <v>3</v>
      </c>
      <c r="K24" s="214">
        <v>3</v>
      </c>
      <c r="L24" s="214">
        <v>3</v>
      </c>
      <c r="M24" s="214">
        <v>2</v>
      </c>
      <c r="N24" s="214">
        <v>3</v>
      </c>
      <c r="O24" s="214">
        <v>3</v>
      </c>
      <c r="P24" s="214">
        <v>39</v>
      </c>
    </row>
    <row r="25" spans="1:16">
      <c r="A25" s="213" t="s">
        <v>887</v>
      </c>
      <c r="B25" s="214">
        <v>3</v>
      </c>
      <c r="C25" s="214">
        <v>3</v>
      </c>
      <c r="D25" s="214">
        <v>2</v>
      </c>
      <c r="E25" s="214">
        <v>3</v>
      </c>
      <c r="F25" s="214">
        <v>3</v>
      </c>
      <c r="G25" s="214">
        <v>3</v>
      </c>
      <c r="H25" s="214">
        <v>3</v>
      </c>
      <c r="I25" s="214">
        <v>3</v>
      </c>
      <c r="J25" s="214">
        <v>3</v>
      </c>
      <c r="K25" s="214">
        <v>2</v>
      </c>
      <c r="L25" s="214">
        <v>3</v>
      </c>
      <c r="M25" s="214">
        <v>3</v>
      </c>
      <c r="N25" s="214">
        <v>3</v>
      </c>
      <c r="O25" s="214">
        <v>2</v>
      </c>
      <c r="P25" s="214">
        <v>39</v>
      </c>
    </row>
    <row r="26" spans="1:16">
      <c r="A26" s="213" t="s">
        <v>888</v>
      </c>
      <c r="B26" s="214">
        <v>3</v>
      </c>
      <c r="C26" s="214">
        <v>3</v>
      </c>
      <c r="D26" s="214">
        <v>3</v>
      </c>
      <c r="E26" s="214">
        <v>3</v>
      </c>
      <c r="F26" s="214">
        <v>3</v>
      </c>
      <c r="G26" s="214">
        <v>3</v>
      </c>
      <c r="H26" s="214">
        <v>3</v>
      </c>
      <c r="I26" s="214">
        <v>3</v>
      </c>
      <c r="J26" s="214">
        <v>2</v>
      </c>
      <c r="K26" s="214">
        <v>3</v>
      </c>
      <c r="L26" s="214">
        <v>3</v>
      </c>
      <c r="M26" s="214">
        <v>3</v>
      </c>
      <c r="N26" s="214">
        <v>2</v>
      </c>
      <c r="O26" s="214">
        <v>2</v>
      </c>
      <c r="P26" s="214">
        <v>39</v>
      </c>
    </row>
    <row r="27" spans="1:16">
      <c r="A27" s="213" t="s">
        <v>889</v>
      </c>
      <c r="B27" s="214">
        <v>3</v>
      </c>
      <c r="C27" s="214">
        <v>3</v>
      </c>
      <c r="D27" s="214">
        <v>2</v>
      </c>
      <c r="E27" s="214">
        <v>3</v>
      </c>
      <c r="F27" s="214">
        <v>2</v>
      </c>
      <c r="G27" s="214">
        <v>3</v>
      </c>
      <c r="H27" s="214">
        <v>3</v>
      </c>
      <c r="I27" s="214">
        <v>3</v>
      </c>
      <c r="J27" s="214">
        <v>3</v>
      </c>
      <c r="K27" s="214">
        <v>3</v>
      </c>
      <c r="L27" s="214">
        <v>3</v>
      </c>
      <c r="M27" s="214">
        <v>3</v>
      </c>
      <c r="N27" s="214">
        <v>3</v>
      </c>
      <c r="O27" s="214">
        <v>2</v>
      </c>
      <c r="P27" s="214">
        <v>39</v>
      </c>
    </row>
    <row r="28" spans="1:16">
      <c r="A28" s="213" t="s">
        <v>890</v>
      </c>
      <c r="B28" s="214">
        <v>2</v>
      </c>
      <c r="C28" s="214">
        <v>2</v>
      </c>
      <c r="D28" s="214">
        <v>3</v>
      </c>
      <c r="E28" s="214">
        <v>3</v>
      </c>
      <c r="F28" s="214">
        <v>3</v>
      </c>
      <c r="G28" s="214">
        <v>3</v>
      </c>
      <c r="H28" s="214">
        <v>3</v>
      </c>
      <c r="I28" s="214">
        <v>3</v>
      </c>
      <c r="J28" s="214">
        <v>3</v>
      </c>
      <c r="K28" s="214">
        <v>2</v>
      </c>
      <c r="L28" s="214">
        <v>3</v>
      </c>
      <c r="M28" s="214">
        <v>3</v>
      </c>
      <c r="N28" s="214">
        <v>3</v>
      </c>
      <c r="O28" s="214">
        <v>3</v>
      </c>
      <c r="P28" s="214">
        <v>39</v>
      </c>
    </row>
    <row r="29" spans="1:16">
      <c r="A29" s="213" t="s">
        <v>891</v>
      </c>
      <c r="B29" s="214">
        <v>2</v>
      </c>
      <c r="C29" s="214">
        <v>3</v>
      </c>
      <c r="D29" s="214">
        <v>3</v>
      </c>
      <c r="E29" s="214">
        <v>3</v>
      </c>
      <c r="F29" s="214">
        <v>3</v>
      </c>
      <c r="G29" s="214">
        <v>3</v>
      </c>
      <c r="H29" s="214">
        <v>3</v>
      </c>
      <c r="I29" s="214">
        <v>3</v>
      </c>
      <c r="J29" s="214">
        <v>3</v>
      </c>
      <c r="K29" s="214">
        <v>3</v>
      </c>
      <c r="L29" s="214">
        <v>3</v>
      </c>
      <c r="M29" s="214">
        <v>3</v>
      </c>
      <c r="N29" s="214">
        <v>2</v>
      </c>
      <c r="O29" s="214">
        <v>2</v>
      </c>
      <c r="P29" s="214">
        <v>39</v>
      </c>
    </row>
    <row r="30" spans="1:16">
      <c r="A30" s="213" t="s">
        <v>892</v>
      </c>
      <c r="B30" s="214">
        <v>3</v>
      </c>
      <c r="C30" s="214">
        <v>3</v>
      </c>
      <c r="D30" s="214">
        <v>2</v>
      </c>
      <c r="E30" s="214">
        <v>3</v>
      </c>
      <c r="F30" s="214">
        <v>3</v>
      </c>
      <c r="G30" s="214">
        <v>3</v>
      </c>
      <c r="H30" s="214">
        <v>3</v>
      </c>
      <c r="I30" s="214">
        <v>3</v>
      </c>
      <c r="J30" s="214">
        <v>3</v>
      </c>
      <c r="K30" s="214">
        <v>2</v>
      </c>
      <c r="L30" s="214">
        <v>3</v>
      </c>
      <c r="M30" s="214">
        <v>3</v>
      </c>
      <c r="N30" s="214">
        <v>3</v>
      </c>
      <c r="O30" s="214">
        <v>2</v>
      </c>
      <c r="P30" s="214">
        <v>39</v>
      </c>
    </row>
    <row r="31" spans="1:16">
      <c r="A31" s="213" t="s">
        <v>893</v>
      </c>
      <c r="B31" s="214">
        <v>2</v>
      </c>
      <c r="C31" s="214">
        <v>3</v>
      </c>
      <c r="D31" s="214">
        <v>3</v>
      </c>
      <c r="E31" s="214">
        <v>2</v>
      </c>
      <c r="F31" s="214">
        <v>3</v>
      </c>
      <c r="G31" s="214">
        <v>3</v>
      </c>
      <c r="H31" s="214">
        <v>3</v>
      </c>
      <c r="I31" s="214">
        <v>3</v>
      </c>
      <c r="J31" s="214">
        <v>2</v>
      </c>
      <c r="K31" s="214">
        <v>3</v>
      </c>
      <c r="L31" s="214">
        <v>3</v>
      </c>
      <c r="M31" s="214">
        <v>3</v>
      </c>
      <c r="N31" s="214">
        <v>3</v>
      </c>
      <c r="O31" s="214">
        <v>3</v>
      </c>
      <c r="P31" s="214">
        <v>39</v>
      </c>
    </row>
    <row r="32" spans="1:16">
      <c r="A32" s="213" t="s">
        <v>894</v>
      </c>
      <c r="B32" s="214">
        <v>2</v>
      </c>
      <c r="C32" s="214">
        <v>3</v>
      </c>
      <c r="D32" s="214">
        <v>3</v>
      </c>
      <c r="E32" s="214">
        <v>3</v>
      </c>
      <c r="F32" s="214">
        <v>3</v>
      </c>
      <c r="G32" s="214">
        <v>3</v>
      </c>
      <c r="H32" s="214">
        <v>2</v>
      </c>
      <c r="I32" s="214">
        <v>3</v>
      </c>
      <c r="J32" s="214">
        <v>3</v>
      </c>
      <c r="K32" s="214">
        <v>2</v>
      </c>
      <c r="L32" s="214">
        <v>3</v>
      </c>
      <c r="M32" s="214">
        <v>3</v>
      </c>
      <c r="N32" s="214">
        <v>3</v>
      </c>
      <c r="O32" s="214">
        <v>2</v>
      </c>
      <c r="P32" s="214">
        <v>38</v>
      </c>
    </row>
    <row r="33" spans="1:16">
      <c r="A33" s="213" t="s">
        <v>895</v>
      </c>
      <c r="B33" s="214">
        <v>3</v>
      </c>
      <c r="C33" s="214">
        <v>3</v>
      </c>
      <c r="D33" s="214">
        <v>3</v>
      </c>
      <c r="E33" s="214">
        <v>3</v>
      </c>
      <c r="F33" s="214">
        <v>2</v>
      </c>
      <c r="G33" s="214">
        <v>3</v>
      </c>
      <c r="H33" s="214">
        <v>3</v>
      </c>
      <c r="I33" s="214">
        <v>3</v>
      </c>
      <c r="J33" s="214">
        <v>3</v>
      </c>
      <c r="K33" s="214">
        <v>3</v>
      </c>
      <c r="L33" s="214">
        <v>2</v>
      </c>
      <c r="M33" s="214">
        <v>2</v>
      </c>
      <c r="N33" s="214">
        <v>3</v>
      </c>
      <c r="O33" s="214">
        <v>2</v>
      </c>
      <c r="P33" s="214">
        <v>38</v>
      </c>
    </row>
    <row r="34" spans="1:16">
      <c r="A34" s="213" t="s">
        <v>896</v>
      </c>
      <c r="B34" s="214">
        <v>3</v>
      </c>
      <c r="C34" s="214">
        <v>2</v>
      </c>
      <c r="D34" s="214">
        <v>3</v>
      </c>
      <c r="E34" s="214">
        <v>3</v>
      </c>
      <c r="F34" s="214">
        <v>3</v>
      </c>
      <c r="G34" s="214">
        <v>3</v>
      </c>
      <c r="H34" s="214">
        <v>2</v>
      </c>
      <c r="I34" s="214">
        <v>3</v>
      </c>
      <c r="J34" s="214">
        <v>2</v>
      </c>
      <c r="K34" s="214">
        <v>3</v>
      </c>
      <c r="L34" s="214">
        <v>2</v>
      </c>
      <c r="M34" s="214">
        <v>3</v>
      </c>
      <c r="N34" s="214">
        <v>3</v>
      </c>
      <c r="O34" s="214">
        <v>3</v>
      </c>
      <c r="P34" s="214">
        <v>38</v>
      </c>
    </row>
    <row r="35" spans="1:16">
      <c r="A35" s="213" t="s">
        <v>897</v>
      </c>
      <c r="B35" s="214">
        <v>3</v>
      </c>
      <c r="C35" s="214">
        <v>3</v>
      </c>
      <c r="D35" s="214">
        <v>2</v>
      </c>
      <c r="E35" s="214">
        <v>1</v>
      </c>
      <c r="F35" s="214">
        <v>3</v>
      </c>
      <c r="G35" s="214">
        <v>3</v>
      </c>
      <c r="H35" s="214">
        <v>3</v>
      </c>
      <c r="I35" s="214">
        <v>3</v>
      </c>
      <c r="J35" s="214">
        <v>3</v>
      </c>
      <c r="K35" s="214">
        <v>3</v>
      </c>
      <c r="L35" s="214">
        <v>3</v>
      </c>
      <c r="M35" s="214">
        <v>3</v>
      </c>
      <c r="N35" s="214">
        <v>3</v>
      </c>
      <c r="O35" s="214">
        <v>2</v>
      </c>
      <c r="P35" s="214">
        <v>38</v>
      </c>
    </row>
    <row r="36" spans="1:16">
      <c r="A36" s="213" t="s">
        <v>898</v>
      </c>
      <c r="B36" s="214">
        <v>3</v>
      </c>
      <c r="C36" s="214">
        <v>3</v>
      </c>
      <c r="D36" s="214">
        <v>2</v>
      </c>
      <c r="E36" s="214">
        <v>3</v>
      </c>
      <c r="F36" s="214">
        <v>3</v>
      </c>
      <c r="G36" s="214">
        <v>3</v>
      </c>
      <c r="H36" s="214">
        <v>3</v>
      </c>
      <c r="I36" s="214">
        <v>3</v>
      </c>
      <c r="J36" s="214">
        <v>3</v>
      </c>
      <c r="K36" s="214">
        <v>2</v>
      </c>
      <c r="L36" s="214">
        <v>3</v>
      </c>
      <c r="M36" s="214">
        <v>3</v>
      </c>
      <c r="N36" s="214">
        <v>3</v>
      </c>
      <c r="O36" s="214">
        <v>1</v>
      </c>
      <c r="P36" s="214">
        <v>38</v>
      </c>
    </row>
    <row r="37" spans="1:16">
      <c r="A37" s="213" t="s">
        <v>899</v>
      </c>
      <c r="B37" s="214">
        <v>3</v>
      </c>
      <c r="C37" s="214">
        <v>3</v>
      </c>
      <c r="D37" s="214">
        <v>3</v>
      </c>
      <c r="E37" s="214">
        <v>3</v>
      </c>
      <c r="F37" s="214">
        <v>1</v>
      </c>
      <c r="G37" s="214">
        <v>3</v>
      </c>
      <c r="H37" s="214">
        <v>3</v>
      </c>
      <c r="I37" s="214">
        <v>3</v>
      </c>
      <c r="J37" s="214">
        <v>3</v>
      </c>
      <c r="K37" s="214">
        <v>3</v>
      </c>
      <c r="L37" s="214">
        <v>2</v>
      </c>
      <c r="M37" s="214">
        <v>3</v>
      </c>
      <c r="N37" s="214">
        <v>3</v>
      </c>
      <c r="O37" s="214">
        <v>2</v>
      </c>
      <c r="P37" s="214">
        <v>38</v>
      </c>
    </row>
    <row r="38" spans="1:16">
      <c r="A38" s="213" t="s">
        <v>900</v>
      </c>
      <c r="B38" s="214">
        <v>3</v>
      </c>
      <c r="C38" s="214">
        <v>3</v>
      </c>
      <c r="D38" s="214">
        <v>3</v>
      </c>
      <c r="E38" s="214">
        <v>3</v>
      </c>
      <c r="F38" s="214">
        <v>3</v>
      </c>
      <c r="G38" s="214">
        <v>3</v>
      </c>
      <c r="H38" s="214">
        <v>2</v>
      </c>
      <c r="I38" s="214">
        <v>3</v>
      </c>
      <c r="J38" s="214">
        <v>3</v>
      </c>
      <c r="K38" s="214">
        <v>2</v>
      </c>
      <c r="L38" s="214">
        <v>3</v>
      </c>
      <c r="M38" s="214">
        <v>2</v>
      </c>
      <c r="N38" s="214">
        <v>3</v>
      </c>
      <c r="O38" s="214">
        <v>2</v>
      </c>
      <c r="P38" s="214">
        <v>38</v>
      </c>
    </row>
    <row r="39" spans="1:16">
      <c r="A39" s="213" t="s">
        <v>901</v>
      </c>
      <c r="B39" s="214">
        <v>2</v>
      </c>
      <c r="C39" s="214">
        <v>2</v>
      </c>
      <c r="D39" s="214">
        <v>2</v>
      </c>
      <c r="E39" s="214">
        <v>3</v>
      </c>
      <c r="F39" s="214">
        <v>3</v>
      </c>
      <c r="G39" s="214">
        <v>3</v>
      </c>
      <c r="H39" s="214">
        <v>3</v>
      </c>
      <c r="I39" s="214">
        <v>3</v>
      </c>
      <c r="J39" s="214">
        <v>3</v>
      </c>
      <c r="K39" s="214">
        <v>3</v>
      </c>
      <c r="L39" s="214">
        <v>3</v>
      </c>
      <c r="M39" s="214">
        <v>2</v>
      </c>
      <c r="N39" s="214">
        <v>3</v>
      </c>
      <c r="O39" s="214">
        <v>3</v>
      </c>
      <c r="P39" s="214">
        <v>38</v>
      </c>
    </row>
    <row r="40" spans="1:16">
      <c r="A40" s="213" t="s">
        <v>902</v>
      </c>
      <c r="B40" s="214">
        <v>2</v>
      </c>
      <c r="C40" s="214">
        <v>3</v>
      </c>
      <c r="D40" s="214">
        <v>2</v>
      </c>
      <c r="E40" s="214">
        <v>3</v>
      </c>
      <c r="F40" s="214">
        <v>2</v>
      </c>
      <c r="G40" s="214">
        <v>3</v>
      </c>
      <c r="H40" s="214">
        <v>3</v>
      </c>
      <c r="I40" s="214">
        <v>3</v>
      </c>
      <c r="J40" s="214">
        <v>3</v>
      </c>
      <c r="K40" s="214">
        <v>2</v>
      </c>
      <c r="L40" s="214">
        <v>2</v>
      </c>
      <c r="M40" s="214">
        <v>3</v>
      </c>
      <c r="N40" s="214">
        <v>3</v>
      </c>
      <c r="O40" s="214">
        <v>3</v>
      </c>
      <c r="P40" s="214">
        <v>37</v>
      </c>
    </row>
    <row r="41" spans="1:16">
      <c r="A41" s="213" t="s">
        <v>903</v>
      </c>
      <c r="B41" s="214">
        <v>2</v>
      </c>
      <c r="C41" s="214">
        <v>2</v>
      </c>
      <c r="D41" s="214">
        <v>3</v>
      </c>
      <c r="E41" s="214">
        <v>3</v>
      </c>
      <c r="F41" s="214">
        <v>2</v>
      </c>
      <c r="G41" s="214">
        <v>3</v>
      </c>
      <c r="H41" s="214">
        <v>2</v>
      </c>
      <c r="I41" s="214">
        <v>3</v>
      </c>
      <c r="J41" s="214">
        <v>3</v>
      </c>
      <c r="K41" s="214">
        <v>3</v>
      </c>
      <c r="L41" s="214">
        <v>3</v>
      </c>
      <c r="M41" s="214">
        <v>2</v>
      </c>
      <c r="N41" s="214">
        <v>3</v>
      </c>
      <c r="O41" s="214">
        <v>3</v>
      </c>
      <c r="P41" s="214">
        <v>37</v>
      </c>
    </row>
    <row r="42" spans="1:16">
      <c r="A42" s="213" t="s">
        <v>904</v>
      </c>
      <c r="B42" s="214">
        <v>3</v>
      </c>
      <c r="C42" s="214">
        <v>3</v>
      </c>
      <c r="D42" s="214">
        <v>3</v>
      </c>
      <c r="E42" s="214">
        <v>3</v>
      </c>
      <c r="F42" s="214">
        <v>3</v>
      </c>
      <c r="G42" s="214">
        <v>3</v>
      </c>
      <c r="H42" s="214">
        <v>3</v>
      </c>
      <c r="I42" s="214">
        <v>1</v>
      </c>
      <c r="J42" s="214">
        <v>2</v>
      </c>
      <c r="K42" s="214">
        <v>3</v>
      </c>
      <c r="L42" s="214">
        <v>2</v>
      </c>
      <c r="M42" s="214">
        <v>3</v>
      </c>
      <c r="N42" s="214">
        <v>3</v>
      </c>
      <c r="O42" s="214">
        <v>2</v>
      </c>
      <c r="P42" s="214">
        <v>37</v>
      </c>
    </row>
    <row r="43" spans="1:16">
      <c r="A43" s="213" t="s">
        <v>905</v>
      </c>
      <c r="B43" s="214">
        <v>3</v>
      </c>
      <c r="C43" s="214">
        <v>3</v>
      </c>
      <c r="D43" s="214">
        <v>3</v>
      </c>
      <c r="E43" s="214">
        <v>2</v>
      </c>
      <c r="F43" s="214">
        <v>2</v>
      </c>
      <c r="G43" s="214">
        <v>3</v>
      </c>
      <c r="H43" s="214">
        <v>2</v>
      </c>
      <c r="I43" s="214">
        <v>2</v>
      </c>
      <c r="J43" s="214">
        <v>3</v>
      </c>
      <c r="K43" s="214">
        <v>1</v>
      </c>
      <c r="L43" s="214">
        <v>3</v>
      </c>
      <c r="M43" s="214">
        <v>3</v>
      </c>
      <c r="N43" s="214">
        <v>3</v>
      </c>
      <c r="O43" s="214">
        <v>3</v>
      </c>
      <c r="P43" s="214">
        <v>36</v>
      </c>
    </row>
    <row r="44" spans="1:16">
      <c r="A44" s="213" t="s">
        <v>906</v>
      </c>
      <c r="B44" s="214">
        <v>3</v>
      </c>
      <c r="C44" s="214">
        <v>3</v>
      </c>
      <c r="D44" s="214">
        <v>3</v>
      </c>
      <c r="E44" s="214">
        <v>3</v>
      </c>
      <c r="F44" s="214">
        <v>2</v>
      </c>
      <c r="G44" s="214">
        <v>3</v>
      </c>
      <c r="H44" s="214">
        <v>3</v>
      </c>
      <c r="I44" s="214">
        <v>3</v>
      </c>
      <c r="J44" s="214">
        <v>3</v>
      </c>
      <c r="K44" s="214">
        <v>1</v>
      </c>
      <c r="L44" s="214">
        <v>2</v>
      </c>
      <c r="M44" s="214">
        <v>3</v>
      </c>
      <c r="N44" s="214">
        <v>2</v>
      </c>
      <c r="O44" s="214">
        <v>2</v>
      </c>
      <c r="P44" s="214">
        <v>36</v>
      </c>
    </row>
    <row r="45" spans="1:16">
      <c r="A45" s="213" t="s">
        <v>907</v>
      </c>
      <c r="B45" s="214">
        <v>1</v>
      </c>
      <c r="C45" s="214">
        <v>2</v>
      </c>
      <c r="D45" s="214">
        <v>2</v>
      </c>
      <c r="E45" s="214">
        <v>3</v>
      </c>
      <c r="F45" s="214">
        <v>2</v>
      </c>
      <c r="G45" s="214">
        <v>3</v>
      </c>
      <c r="H45" s="214">
        <v>3</v>
      </c>
      <c r="I45" s="214">
        <v>3</v>
      </c>
      <c r="J45" s="214">
        <v>3</v>
      </c>
      <c r="K45" s="214">
        <v>3</v>
      </c>
      <c r="L45" s="214">
        <v>3</v>
      </c>
      <c r="M45" s="214">
        <v>3</v>
      </c>
      <c r="N45" s="214">
        <v>3</v>
      </c>
      <c r="O45" s="214">
        <v>1</v>
      </c>
      <c r="P45" s="214">
        <v>35</v>
      </c>
    </row>
    <row r="46" spans="1:16">
      <c r="A46" s="213" t="s">
        <v>226</v>
      </c>
      <c r="B46" s="214">
        <v>2</v>
      </c>
      <c r="C46" s="214">
        <v>3</v>
      </c>
      <c r="D46" s="214">
        <v>3</v>
      </c>
      <c r="E46" s="214">
        <v>2</v>
      </c>
      <c r="F46" s="214">
        <v>3</v>
      </c>
      <c r="G46" s="214">
        <v>3</v>
      </c>
      <c r="H46" s="214">
        <v>3</v>
      </c>
      <c r="I46" s="214">
        <v>3</v>
      </c>
      <c r="J46" s="214">
        <v>3</v>
      </c>
      <c r="K46" s="214">
        <v>1</v>
      </c>
      <c r="L46" s="214">
        <v>2</v>
      </c>
      <c r="M46" s="214">
        <v>3</v>
      </c>
      <c r="N46" s="214">
        <v>1</v>
      </c>
      <c r="O46" s="214">
        <v>3</v>
      </c>
      <c r="P46" s="214">
        <v>35</v>
      </c>
    </row>
    <row r="47" spans="1:16">
      <c r="A47" s="213" t="s">
        <v>908</v>
      </c>
      <c r="B47" s="214">
        <v>2</v>
      </c>
      <c r="C47" s="214">
        <v>3</v>
      </c>
      <c r="D47" s="214">
        <v>2</v>
      </c>
      <c r="E47" s="214">
        <v>3</v>
      </c>
      <c r="F47" s="214">
        <v>1</v>
      </c>
      <c r="G47" s="214">
        <v>3</v>
      </c>
      <c r="H47" s="214">
        <v>3</v>
      </c>
      <c r="I47" s="214">
        <v>2</v>
      </c>
      <c r="J47" s="214">
        <v>3</v>
      </c>
      <c r="K47" s="214">
        <v>2</v>
      </c>
      <c r="L47" s="214">
        <v>3</v>
      </c>
      <c r="M47" s="214">
        <v>1</v>
      </c>
      <c r="N47" s="214">
        <v>3</v>
      </c>
      <c r="O47" s="214">
        <v>2</v>
      </c>
      <c r="P47" s="214">
        <v>33</v>
      </c>
    </row>
    <row r="48" spans="1:16">
      <c r="A48" s="213" t="s">
        <v>909</v>
      </c>
      <c r="B48" s="214">
        <v>1</v>
      </c>
      <c r="C48" s="214">
        <v>2</v>
      </c>
      <c r="D48" s="214">
        <v>2</v>
      </c>
      <c r="E48" s="214">
        <v>2</v>
      </c>
      <c r="F48" s="214">
        <v>2</v>
      </c>
      <c r="G48" s="214">
        <v>1</v>
      </c>
      <c r="H48" s="214">
        <v>2</v>
      </c>
      <c r="I48" s="214">
        <v>1</v>
      </c>
      <c r="J48" s="214">
        <v>3</v>
      </c>
      <c r="K48" s="214">
        <v>1</v>
      </c>
      <c r="L48" s="214">
        <v>1</v>
      </c>
      <c r="M48" s="214">
        <v>1</v>
      </c>
      <c r="N48" s="214">
        <v>2</v>
      </c>
      <c r="O48" s="214">
        <v>0</v>
      </c>
      <c r="P48" s="214">
        <v>21</v>
      </c>
    </row>
    <row r="49" spans="1:16">
      <c r="A49" s="213" t="s">
        <v>910</v>
      </c>
      <c r="B49" s="214">
        <v>1</v>
      </c>
      <c r="C49" s="214">
        <v>1</v>
      </c>
      <c r="D49" s="214">
        <v>2</v>
      </c>
      <c r="E49" s="214">
        <v>1</v>
      </c>
      <c r="F49" s="214">
        <v>2</v>
      </c>
      <c r="G49" s="214">
        <v>1</v>
      </c>
      <c r="H49" s="214">
        <v>1</v>
      </c>
      <c r="I49" s="214">
        <v>1</v>
      </c>
      <c r="J49" s="214">
        <v>2</v>
      </c>
      <c r="K49" s="214">
        <v>1</v>
      </c>
      <c r="L49" s="214">
        <v>2</v>
      </c>
      <c r="M49" s="214">
        <v>1</v>
      </c>
      <c r="N49" s="214">
        <v>2</v>
      </c>
      <c r="O49" s="214">
        <v>2</v>
      </c>
      <c r="P49" s="214">
        <v>20</v>
      </c>
    </row>
    <row r="50" spans="1:16">
      <c r="A50" s="213" t="s">
        <v>911</v>
      </c>
      <c r="B50" s="214">
        <v>0</v>
      </c>
      <c r="C50" s="214">
        <v>2</v>
      </c>
      <c r="D50" s="214">
        <v>1</v>
      </c>
      <c r="E50" s="214">
        <v>2</v>
      </c>
      <c r="F50" s="214">
        <v>3</v>
      </c>
      <c r="G50" s="214">
        <v>3</v>
      </c>
      <c r="H50" s="214">
        <v>0</v>
      </c>
      <c r="I50" s="214">
        <v>1</v>
      </c>
      <c r="J50" s="214">
        <v>3</v>
      </c>
      <c r="K50" s="214">
        <v>1</v>
      </c>
      <c r="L50" s="214">
        <v>1</v>
      </c>
      <c r="M50" s="214">
        <v>1</v>
      </c>
      <c r="N50" s="214">
        <v>1</v>
      </c>
      <c r="O50" s="214">
        <v>1</v>
      </c>
      <c r="P50" s="214">
        <v>20</v>
      </c>
    </row>
  </sheetData>
  <sortState xmlns:xlrd2="http://schemas.microsoft.com/office/spreadsheetml/2017/richdata2" ref="A2:P21">
    <sortCondition ref="A6"/>
  </sortState>
  <conditionalFormatting sqref="A9:A11">
    <cfRule type="expression" dxfId="23" priority="25">
      <formula>#REF!&gt;30</formula>
    </cfRule>
  </conditionalFormatting>
  <conditionalFormatting sqref="A2:A8">
    <cfRule type="expression" dxfId="22" priority="1">
      <formula>#REF!&gt;30</formula>
    </cfRule>
  </conditionalFormatting>
  <pageMargins left="0.7" right="0.7" top="0.75" bottom="0.75" header="0.3" footer="0.3"/>
  <pageSetup paperSize="9" orientation="portrait" verticalDpi="36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E063F-4496-4CA0-8094-5ABD797238CB}">
  <sheetPr codeName="Лист50">
    <tabColor rgb="FF7030A0"/>
    <pageSetUpPr fitToPage="1"/>
  </sheetPr>
  <dimension ref="A1:R51"/>
  <sheetViews>
    <sheetView showGridLines="0" zoomScale="55" zoomScaleNormal="55" workbookViewId="0">
      <selection activeCell="B1" sqref="B1"/>
    </sheetView>
  </sheetViews>
  <sheetFormatPr defaultRowHeight="15"/>
  <cols>
    <col min="1" max="9" width="17" style="67" customWidth="1"/>
    <col min="10" max="16" width="18.7109375" style="67" customWidth="1"/>
    <col min="17" max="17" width="12.85546875" style="67" customWidth="1"/>
    <col min="18" max="16384" width="9.140625" style="67"/>
  </cols>
  <sheetData>
    <row r="1" spans="1:18" ht="69.75">
      <c r="A1" s="249" t="s">
        <v>1004</v>
      </c>
      <c r="B1" s="249" t="s">
        <v>1005</v>
      </c>
      <c r="C1" s="249" t="s">
        <v>1006</v>
      </c>
      <c r="D1" s="249" t="s">
        <v>1007</v>
      </c>
      <c r="E1" s="249" t="s">
        <v>1008</v>
      </c>
      <c r="F1" s="249" t="s">
        <v>1009</v>
      </c>
      <c r="G1" s="249" t="s">
        <v>1010</v>
      </c>
      <c r="H1" s="249" t="s">
        <v>1011</v>
      </c>
      <c r="I1" s="249" t="s">
        <v>1012</v>
      </c>
      <c r="J1" s="249" t="s">
        <v>1013</v>
      </c>
      <c r="K1" s="249" t="s">
        <v>1014</v>
      </c>
      <c r="L1" s="249" t="s">
        <v>1015</v>
      </c>
      <c r="M1" s="249" t="s">
        <v>1016</v>
      </c>
      <c r="N1" s="249" t="s">
        <v>1017</v>
      </c>
      <c r="O1" s="249" t="s">
        <v>1018</v>
      </c>
      <c r="P1" s="249" t="s">
        <v>1019</v>
      </c>
      <c r="Q1" s="249" t="s">
        <v>1020</v>
      </c>
    </row>
    <row r="2" spans="1:18" ht="23.25">
      <c r="A2" s="248" t="s">
        <v>314</v>
      </c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R2" s="246">
        <f>100/42</f>
        <v>2.3809523809523809</v>
      </c>
    </row>
    <row r="3" spans="1:18">
      <c r="A3" s="213" t="s">
        <v>865</v>
      </c>
      <c r="B3" s="214">
        <v>3</v>
      </c>
      <c r="C3" s="214">
        <v>3</v>
      </c>
      <c r="D3" s="214">
        <v>3</v>
      </c>
      <c r="E3" s="214">
        <v>3</v>
      </c>
      <c r="F3" s="214">
        <v>3</v>
      </c>
      <c r="G3" s="214">
        <v>3</v>
      </c>
      <c r="H3" s="214">
        <v>3</v>
      </c>
      <c r="I3" s="214">
        <v>3</v>
      </c>
      <c r="J3" s="214">
        <v>3</v>
      </c>
      <c r="K3" s="214">
        <v>3</v>
      </c>
      <c r="L3" s="214">
        <v>3</v>
      </c>
      <c r="M3" s="214">
        <v>3</v>
      </c>
      <c r="N3" s="214">
        <v>3</v>
      </c>
      <c r="O3" s="214">
        <v>3</v>
      </c>
      <c r="P3" s="214">
        <v>42</v>
      </c>
      <c r="Q3" s="247">
        <f>42*(100/42)</f>
        <v>100</v>
      </c>
    </row>
    <row r="4" spans="1:18">
      <c r="A4" s="213" t="s">
        <v>866</v>
      </c>
      <c r="B4" s="214">
        <v>3</v>
      </c>
      <c r="C4" s="214">
        <v>3</v>
      </c>
      <c r="D4" s="214">
        <v>3</v>
      </c>
      <c r="E4" s="214">
        <v>3</v>
      </c>
      <c r="F4" s="214">
        <v>3</v>
      </c>
      <c r="G4" s="214">
        <v>3</v>
      </c>
      <c r="H4" s="214">
        <v>3</v>
      </c>
      <c r="I4" s="214">
        <v>3</v>
      </c>
      <c r="J4" s="214">
        <v>3</v>
      </c>
      <c r="K4" s="214">
        <v>3</v>
      </c>
      <c r="L4" s="214">
        <v>3</v>
      </c>
      <c r="M4" s="214">
        <v>3</v>
      </c>
      <c r="N4" s="214">
        <v>3</v>
      </c>
      <c r="O4" s="214">
        <v>3</v>
      </c>
      <c r="P4" s="214">
        <v>42</v>
      </c>
      <c r="Q4" s="247">
        <f>42*(100/42)</f>
        <v>100</v>
      </c>
    </row>
    <row r="5" spans="1:18">
      <c r="A5" s="213" t="s">
        <v>867</v>
      </c>
      <c r="B5" s="214">
        <v>2</v>
      </c>
      <c r="C5" s="214">
        <v>3</v>
      </c>
      <c r="D5" s="214">
        <v>3</v>
      </c>
      <c r="E5" s="214">
        <v>3</v>
      </c>
      <c r="F5" s="214">
        <v>3</v>
      </c>
      <c r="G5" s="214">
        <v>3</v>
      </c>
      <c r="H5" s="214">
        <v>3</v>
      </c>
      <c r="I5" s="214">
        <v>3</v>
      </c>
      <c r="J5" s="214">
        <v>3</v>
      </c>
      <c r="K5" s="214">
        <v>3</v>
      </c>
      <c r="L5" s="214">
        <v>2</v>
      </c>
      <c r="M5" s="214">
        <v>3</v>
      </c>
      <c r="N5" s="214">
        <v>3</v>
      </c>
      <c r="O5" s="214">
        <v>3</v>
      </c>
      <c r="P5" s="214">
        <v>40</v>
      </c>
      <c r="Q5" s="247">
        <f>40*(100/42)</f>
        <v>95.238095238095241</v>
      </c>
    </row>
    <row r="6" spans="1:18">
      <c r="A6" s="213" t="s">
        <v>868</v>
      </c>
      <c r="B6" s="214">
        <v>3</v>
      </c>
      <c r="C6" s="214">
        <v>0</v>
      </c>
      <c r="D6" s="214">
        <v>3</v>
      </c>
      <c r="E6" s="214">
        <v>3</v>
      </c>
      <c r="F6" s="214">
        <v>3</v>
      </c>
      <c r="G6" s="214">
        <v>3</v>
      </c>
      <c r="H6" s="214">
        <v>3</v>
      </c>
      <c r="I6" s="214">
        <v>3</v>
      </c>
      <c r="J6" s="214">
        <v>2</v>
      </c>
      <c r="K6" s="214">
        <v>1</v>
      </c>
      <c r="L6" s="214">
        <v>3</v>
      </c>
      <c r="M6" s="214">
        <v>3</v>
      </c>
      <c r="N6" s="214">
        <v>2</v>
      </c>
      <c r="O6" s="214">
        <v>2</v>
      </c>
      <c r="P6" s="214">
        <v>34</v>
      </c>
      <c r="Q6" s="247">
        <f>34*(100/42)</f>
        <v>80.952380952380949</v>
      </c>
    </row>
    <row r="7" spans="1:18">
      <c r="A7" s="213" t="s">
        <v>869</v>
      </c>
      <c r="B7" s="214">
        <v>3</v>
      </c>
      <c r="C7" s="214">
        <v>3</v>
      </c>
      <c r="D7" s="214">
        <v>3</v>
      </c>
      <c r="E7" s="214">
        <v>3</v>
      </c>
      <c r="F7" s="214">
        <v>3</v>
      </c>
      <c r="G7" s="214">
        <v>3</v>
      </c>
      <c r="H7" s="214">
        <v>3</v>
      </c>
      <c r="I7" s="214">
        <v>3</v>
      </c>
      <c r="J7" s="214">
        <v>3</v>
      </c>
      <c r="K7" s="214">
        <v>3</v>
      </c>
      <c r="L7" s="214">
        <v>3</v>
      </c>
      <c r="M7" s="214">
        <v>3</v>
      </c>
      <c r="N7" s="214">
        <v>3</v>
      </c>
      <c r="O7" s="214">
        <v>3</v>
      </c>
      <c r="P7" s="214">
        <v>42</v>
      </c>
      <c r="Q7" s="247">
        <f>42*(100/42)</f>
        <v>100</v>
      </c>
    </row>
    <row r="8" spans="1:18">
      <c r="A8" s="213" t="s">
        <v>863</v>
      </c>
      <c r="B8" s="214">
        <v>3</v>
      </c>
      <c r="C8" s="214">
        <v>3</v>
      </c>
      <c r="D8" s="214">
        <v>3</v>
      </c>
      <c r="E8" s="214">
        <v>3</v>
      </c>
      <c r="F8" s="214">
        <v>3</v>
      </c>
      <c r="G8" s="214">
        <v>3</v>
      </c>
      <c r="H8" s="214">
        <v>3</v>
      </c>
      <c r="I8" s="214">
        <v>3</v>
      </c>
      <c r="J8" s="214">
        <v>3</v>
      </c>
      <c r="K8" s="214">
        <v>3</v>
      </c>
      <c r="L8" s="214">
        <v>3</v>
      </c>
      <c r="M8" s="214">
        <v>3</v>
      </c>
      <c r="N8" s="214">
        <v>3</v>
      </c>
      <c r="O8" s="214">
        <v>3</v>
      </c>
      <c r="P8" s="214">
        <v>42</v>
      </c>
      <c r="Q8" s="247">
        <f>42*(100/42)</f>
        <v>100</v>
      </c>
    </row>
    <row r="9" spans="1:18">
      <c r="A9" s="213" t="s">
        <v>870</v>
      </c>
      <c r="B9" s="214">
        <v>3</v>
      </c>
      <c r="C9" s="214">
        <v>3</v>
      </c>
      <c r="D9" s="214">
        <v>3</v>
      </c>
      <c r="E9" s="214">
        <v>3</v>
      </c>
      <c r="F9" s="214">
        <v>3</v>
      </c>
      <c r="G9" s="214">
        <v>3</v>
      </c>
      <c r="H9" s="214">
        <v>3</v>
      </c>
      <c r="I9" s="214">
        <v>3</v>
      </c>
      <c r="J9" s="214">
        <v>3</v>
      </c>
      <c r="K9" s="214">
        <v>3</v>
      </c>
      <c r="L9" s="214">
        <v>3</v>
      </c>
      <c r="M9" s="214">
        <v>3</v>
      </c>
      <c r="N9" s="214">
        <v>3</v>
      </c>
      <c r="O9" s="214">
        <v>3</v>
      </c>
      <c r="P9" s="214">
        <v>42</v>
      </c>
      <c r="Q9" s="247">
        <f>42*(100/42)</f>
        <v>100</v>
      </c>
    </row>
    <row r="10" spans="1:18">
      <c r="A10" s="213" t="s">
        <v>871</v>
      </c>
      <c r="B10" s="214">
        <v>3</v>
      </c>
      <c r="C10" s="214">
        <v>3</v>
      </c>
      <c r="D10" s="214">
        <v>3</v>
      </c>
      <c r="E10" s="214">
        <v>3</v>
      </c>
      <c r="F10" s="214">
        <v>3</v>
      </c>
      <c r="G10" s="214">
        <v>3</v>
      </c>
      <c r="H10" s="214">
        <v>3</v>
      </c>
      <c r="I10" s="214">
        <v>3</v>
      </c>
      <c r="J10" s="214">
        <v>3</v>
      </c>
      <c r="K10" s="214">
        <v>3</v>
      </c>
      <c r="L10" s="214">
        <v>3</v>
      </c>
      <c r="M10" s="214">
        <v>3</v>
      </c>
      <c r="N10" s="214">
        <v>3</v>
      </c>
      <c r="O10" s="214">
        <v>2</v>
      </c>
      <c r="P10" s="214">
        <v>41</v>
      </c>
      <c r="Q10" s="247">
        <f>41*(100/42)</f>
        <v>97.61904761904762</v>
      </c>
    </row>
    <row r="11" spans="1:18">
      <c r="A11" s="213" t="s">
        <v>872</v>
      </c>
      <c r="B11" s="214">
        <v>3</v>
      </c>
      <c r="C11" s="214">
        <v>3</v>
      </c>
      <c r="D11" s="214">
        <v>3</v>
      </c>
      <c r="E11" s="214">
        <v>3</v>
      </c>
      <c r="F11" s="214">
        <v>3</v>
      </c>
      <c r="G11" s="214">
        <v>3</v>
      </c>
      <c r="H11" s="214">
        <v>3</v>
      </c>
      <c r="I11" s="214">
        <v>3</v>
      </c>
      <c r="J11" s="214">
        <v>3</v>
      </c>
      <c r="K11" s="214">
        <v>2</v>
      </c>
      <c r="L11" s="214">
        <v>3</v>
      </c>
      <c r="M11" s="214">
        <v>3</v>
      </c>
      <c r="N11" s="214">
        <v>3</v>
      </c>
      <c r="O11" s="214">
        <v>3</v>
      </c>
      <c r="P11" s="214">
        <v>41</v>
      </c>
      <c r="Q11" s="247">
        <f>41*(100/42)</f>
        <v>97.61904761904762</v>
      </c>
    </row>
    <row r="12" spans="1:18">
      <c r="A12" s="213" t="s">
        <v>873</v>
      </c>
      <c r="B12" s="214">
        <v>3</v>
      </c>
      <c r="C12" s="214">
        <v>3</v>
      </c>
      <c r="D12" s="214">
        <v>3</v>
      </c>
      <c r="E12" s="214">
        <v>3</v>
      </c>
      <c r="F12" s="214">
        <v>3</v>
      </c>
      <c r="G12" s="214">
        <v>3</v>
      </c>
      <c r="H12" s="214">
        <v>3</v>
      </c>
      <c r="I12" s="214">
        <v>3</v>
      </c>
      <c r="J12" s="214">
        <v>3</v>
      </c>
      <c r="K12" s="214">
        <v>3</v>
      </c>
      <c r="L12" s="214">
        <v>3</v>
      </c>
      <c r="M12" s="214">
        <v>2</v>
      </c>
      <c r="N12" s="214">
        <v>3</v>
      </c>
      <c r="O12" s="214">
        <v>3</v>
      </c>
      <c r="P12" s="214">
        <v>41</v>
      </c>
      <c r="Q12" s="247">
        <f>41*(100/42)</f>
        <v>97.61904761904762</v>
      </c>
    </row>
    <row r="13" spans="1:18">
      <c r="A13" s="213" t="s">
        <v>874</v>
      </c>
      <c r="B13" s="214">
        <v>2</v>
      </c>
      <c r="C13" s="214">
        <v>3</v>
      </c>
      <c r="D13" s="214">
        <v>3</v>
      </c>
      <c r="E13" s="214">
        <v>3</v>
      </c>
      <c r="F13" s="214">
        <v>3</v>
      </c>
      <c r="G13" s="214">
        <v>3</v>
      </c>
      <c r="H13" s="214">
        <v>3</v>
      </c>
      <c r="I13" s="214">
        <v>3</v>
      </c>
      <c r="J13" s="214">
        <v>3</v>
      </c>
      <c r="K13" s="214">
        <v>3</v>
      </c>
      <c r="L13" s="214">
        <v>3</v>
      </c>
      <c r="M13" s="214">
        <v>3</v>
      </c>
      <c r="N13" s="214">
        <v>3</v>
      </c>
      <c r="O13" s="214">
        <v>3</v>
      </c>
      <c r="P13" s="214">
        <v>41</v>
      </c>
      <c r="Q13" s="247">
        <f>41*(100/42)</f>
        <v>97.61904761904762</v>
      </c>
    </row>
    <row r="14" spans="1:18">
      <c r="A14" s="213" t="s">
        <v>875</v>
      </c>
      <c r="B14" s="214">
        <v>3</v>
      </c>
      <c r="C14" s="214">
        <v>3</v>
      </c>
      <c r="D14" s="214">
        <v>3</v>
      </c>
      <c r="E14" s="214">
        <v>3</v>
      </c>
      <c r="F14" s="214">
        <v>3</v>
      </c>
      <c r="G14" s="214">
        <v>3</v>
      </c>
      <c r="H14" s="214">
        <v>3</v>
      </c>
      <c r="I14" s="214">
        <v>3</v>
      </c>
      <c r="J14" s="214">
        <v>3</v>
      </c>
      <c r="K14" s="214">
        <v>3</v>
      </c>
      <c r="L14" s="214">
        <v>3</v>
      </c>
      <c r="M14" s="214">
        <v>2</v>
      </c>
      <c r="N14" s="214">
        <v>3</v>
      </c>
      <c r="O14" s="214">
        <v>2</v>
      </c>
      <c r="P14" s="214">
        <v>40</v>
      </c>
      <c r="Q14" s="247">
        <f t="shared" ref="Q14:Q22" si="0">40*(100/42)</f>
        <v>95.238095238095241</v>
      </c>
    </row>
    <row r="15" spans="1:18">
      <c r="A15" s="213" t="s">
        <v>876</v>
      </c>
      <c r="B15" s="214">
        <v>3</v>
      </c>
      <c r="C15" s="214">
        <v>3</v>
      </c>
      <c r="D15" s="214">
        <v>3</v>
      </c>
      <c r="E15" s="214">
        <v>3</v>
      </c>
      <c r="F15" s="214">
        <v>3</v>
      </c>
      <c r="G15" s="214">
        <v>3</v>
      </c>
      <c r="H15" s="214">
        <v>3</v>
      </c>
      <c r="I15" s="214">
        <v>3</v>
      </c>
      <c r="J15" s="214">
        <v>3</v>
      </c>
      <c r="K15" s="214">
        <v>2</v>
      </c>
      <c r="L15" s="214">
        <v>3</v>
      </c>
      <c r="M15" s="214">
        <v>3</v>
      </c>
      <c r="N15" s="214">
        <v>3</v>
      </c>
      <c r="O15" s="214">
        <v>2</v>
      </c>
      <c r="P15" s="214">
        <v>40</v>
      </c>
      <c r="Q15" s="247">
        <f t="shared" si="0"/>
        <v>95.238095238095241</v>
      </c>
    </row>
    <row r="16" spans="1:18">
      <c r="A16" s="213" t="s">
        <v>877</v>
      </c>
      <c r="B16" s="214">
        <v>3</v>
      </c>
      <c r="C16" s="214">
        <v>3</v>
      </c>
      <c r="D16" s="214">
        <v>3</v>
      </c>
      <c r="E16" s="214">
        <v>3</v>
      </c>
      <c r="F16" s="214">
        <v>3</v>
      </c>
      <c r="G16" s="214">
        <v>3</v>
      </c>
      <c r="H16" s="214">
        <v>3</v>
      </c>
      <c r="I16" s="214">
        <v>2</v>
      </c>
      <c r="J16" s="214">
        <v>3</v>
      </c>
      <c r="K16" s="214">
        <v>3</v>
      </c>
      <c r="L16" s="214">
        <v>3</v>
      </c>
      <c r="M16" s="214">
        <v>3</v>
      </c>
      <c r="N16" s="214">
        <v>3</v>
      </c>
      <c r="O16" s="214">
        <v>2</v>
      </c>
      <c r="P16" s="214">
        <v>40</v>
      </c>
      <c r="Q16" s="247">
        <f t="shared" si="0"/>
        <v>95.238095238095241</v>
      </c>
    </row>
    <row r="17" spans="1:17">
      <c r="A17" s="213" t="s">
        <v>878</v>
      </c>
      <c r="B17" s="214">
        <v>2</v>
      </c>
      <c r="C17" s="214">
        <v>3</v>
      </c>
      <c r="D17" s="214">
        <v>3</v>
      </c>
      <c r="E17" s="214">
        <v>3</v>
      </c>
      <c r="F17" s="214">
        <v>3</v>
      </c>
      <c r="G17" s="214">
        <v>3</v>
      </c>
      <c r="H17" s="214">
        <v>3</v>
      </c>
      <c r="I17" s="214">
        <v>3</v>
      </c>
      <c r="J17" s="214">
        <v>3</v>
      </c>
      <c r="K17" s="214">
        <v>2</v>
      </c>
      <c r="L17" s="214">
        <v>3</v>
      </c>
      <c r="M17" s="214">
        <v>3</v>
      </c>
      <c r="N17" s="214">
        <v>3</v>
      </c>
      <c r="O17" s="214">
        <v>3</v>
      </c>
      <c r="P17" s="214">
        <v>40</v>
      </c>
      <c r="Q17" s="247">
        <f t="shared" si="0"/>
        <v>95.238095238095241</v>
      </c>
    </row>
    <row r="18" spans="1:17">
      <c r="A18" s="213" t="s">
        <v>879</v>
      </c>
      <c r="B18" s="214">
        <v>2</v>
      </c>
      <c r="C18" s="214">
        <v>3</v>
      </c>
      <c r="D18" s="214">
        <v>3</v>
      </c>
      <c r="E18" s="214">
        <v>3</v>
      </c>
      <c r="F18" s="214">
        <v>3</v>
      </c>
      <c r="G18" s="214">
        <v>3</v>
      </c>
      <c r="H18" s="214">
        <v>3</v>
      </c>
      <c r="I18" s="214">
        <v>3</v>
      </c>
      <c r="J18" s="214">
        <v>3</v>
      </c>
      <c r="K18" s="214">
        <v>2</v>
      </c>
      <c r="L18" s="214">
        <v>3</v>
      </c>
      <c r="M18" s="214">
        <v>3</v>
      </c>
      <c r="N18" s="214">
        <v>3</v>
      </c>
      <c r="O18" s="214">
        <v>3</v>
      </c>
      <c r="P18" s="214">
        <v>40</v>
      </c>
      <c r="Q18" s="247">
        <f t="shared" si="0"/>
        <v>95.238095238095241</v>
      </c>
    </row>
    <row r="19" spans="1:17">
      <c r="A19" s="213" t="s">
        <v>880</v>
      </c>
      <c r="B19" s="214">
        <v>3</v>
      </c>
      <c r="C19" s="214">
        <v>3</v>
      </c>
      <c r="D19" s="214">
        <v>3</v>
      </c>
      <c r="E19" s="214">
        <v>2</v>
      </c>
      <c r="F19" s="214">
        <v>3</v>
      </c>
      <c r="G19" s="214">
        <v>3</v>
      </c>
      <c r="H19" s="214">
        <v>3</v>
      </c>
      <c r="I19" s="214">
        <v>3</v>
      </c>
      <c r="J19" s="214">
        <v>3</v>
      </c>
      <c r="K19" s="214">
        <v>3</v>
      </c>
      <c r="L19" s="214">
        <v>3</v>
      </c>
      <c r="M19" s="214">
        <v>3</v>
      </c>
      <c r="N19" s="214">
        <v>3</v>
      </c>
      <c r="O19" s="214">
        <v>2</v>
      </c>
      <c r="P19" s="214">
        <v>40</v>
      </c>
      <c r="Q19" s="247">
        <f t="shared" si="0"/>
        <v>95.238095238095241</v>
      </c>
    </row>
    <row r="20" spans="1:17">
      <c r="A20" s="213" t="s">
        <v>881</v>
      </c>
      <c r="B20" s="214">
        <v>3</v>
      </c>
      <c r="C20" s="214">
        <v>3</v>
      </c>
      <c r="D20" s="214">
        <v>3</v>
      </c>
      <c r="E20" s="214">
        <v>2</v>
      </c>
      <c r="F20" s="214">
        <v>2</v>
      </c>
      <c r="G20" s="214">
        <v>3</v>
      </c>
      <c r="H20" s="214">
        <v>3</v>
      </c>
      <c r="I20" s="214">
        <v>3</v>
      </c>
      <c r="J20" s="214">
        <v>3</v>
      </c>
      <c r="K20" s="214">
        <v>3</v>
      </c>
      <c r="L20" s="214">
        <v>3</v>
      </c>
      <c r="M20" s="214">
        <v>3</v>
      </c>
      <c r="N20" s="214">
        <v>3</v>
      </c>
      <c r="O20" s="214">
        <v>3</v>
      </c>
      <c r="P20" s="214">
        <v>40</v>
      </c>
      <c r="Q20" s="247">
        <f t="shared" si="0"/>
        <v>95.238095238095241</v>
      </c>
    </row>
    <row r="21" spans="1:17">
      <c r="A21" s="213" t="s">
        <v>882</v>
      </c>
      <c r="B21" s="214">
        <v>3</v>
      </c>
      <c r="C21" s="214">
        <v>3</v>
      </c>
      <c r="D21" s="214">
        <v>3</v>
      </c>
      <c r="E21" s="214">
        <v>3</v>
      </c>
      <c r="F21" s="214">
        <v>2</v>
      </c>
      <c r="G21" s="214">
        <v>3</v>
      </c>
      <c r="H21" s="214">
        <v>3</v>
      </c>
      <c r="I21" s="214">
        <v>3</v>
      </c>
      <c r="J21" s="214">
        <v>3</v>
      </c>
      <c r="K21" s="214">
        <v>3</v>
      </c>
      <c r="L21" s="214">
        <v>2</v>
      </c>
      <c r="M21" s="214">
        <v>3</v>
      </c>
      <c r="N21" s="214">
        <v>3</v>
      </c>
      <c r="O21" s="214">
        <v>3</v>
      </c>
      <c r="P21" s="214">
        <v>40</v>
      </c>
      <c r="Q21" s="247">
        <f t="shared" si="0"/>
        <v>95.238095238095241</v>
      </c>
    </row>
    <row r="22" spans="1:17">
      <c r="A22" s="213" t="s">
        <v>883</v>
      </c>
      <c r="B22" s="214">
        <v>3</v>
      </c>
      <c r="C22" s="214">
        <v>3</v>
      </c>
      <c r="D22" s="214">
        <v>3</v>
      </c>
      <c r="E22" s="214">
        <v>3</v>
      </c>
      <c r="F22" s="214">
        <v>3</v>
      </c>
      <c r="G22" s="214">
        <v>3</v>
      </c>
      <c r="H22" s="214">
        <v>3</v>
      </c>
      <c r="I22" s="214">
        <v>3</v>
      </c>
      <c r="J22" s="214">
        <v>3</v>
      </c>
      <c r="K22" s="214">
        <v>3</v>
      </c>
      <c r="L22" s="214">
        <v>3</v>
      </c>
      <c r="M22" s="214">
        <v>3</v>
      </c>
      <c r="N22" s="214">
        <v>2</v>
      </c>
      <c r="O22" s="214">
        <v>2</v>
      </c>
      <c r="P22" s="214">
        <v>40</v>
      </c>
      <c r="Q22" s="247">
        <f t="shared" si="0"/>
        <v>95.238095238095241</v>
      </c>
    </row>
    <row r="23" spans="1:17">
      <c r="A23" s="213" t="s">
        <v>884</v>
      </c>
      <c r="B23" s="214">
        <v>3</v>
      </c>
      <c r="C23" s="214">
        <v>3</v>
      </c>
      <c r="D23" s="214">
        <v>3</v>
      </c>
      <c r="E23" s="214">
        <v>3</v>
      </c>
      <c r="F23" s="214">
        <v>3</v>
      </c>
      <c r="G23" s="214">
        <v>2</v>
      </c>
      <c r="H23" s="214">
        <v>3</v>
      </c>
      <c r="I23" s="214">
        <v>3</v>
      </c>
      <c r="J23" s="214">
        <v>3</v>
      </c>
      <c r="K23" s="214">
        <v>3</v>
      </c>
      <c r="L23" s="214">
        <v>3</v>
      </c>
      <c r="M23" s="214">
        <v>2</v>
      </c>
      <c r="N23" s="214">
        <v>2</v>
      </c>
      <c r="O23" s="214">
        <v>3</v>
      </c>
      <c r="P23" s="214">
        <v>39</v>
      </c>
      <c r="Q23" s="247">
        <f t="shared" ref="Q23:Q32" si="1">39*(100/42)</f>
        <v>92.857142857142861</v>
      </c>
    </row>
    <row r="24" spans="1:17">
      <c r="A24" s="213" t="s">
        <v>885</v>
      </c>
      <c r="B24" s="214">
        <v>3</v>
      </c>
      <c r="C24" s="214">
        <v>3</v>
      </c>
      <c r="D24" s="214">
        <v>2</v>
      </c>
      <c r="E24" s="214">
        <v>2</v>
      </c>
      <c r="F24" s="214">
        <v>3</v>
      </c>
      <c r="G24" s="214">
        <v>3</v>
      </c>
      <c r="H24" s="214">
        <v>3</v>
      </c>
      <c r="I24" s="214">
        <v>3</v>
      </c>
      <c r="J24" s="214">
        <v>3</v>
      </c>
      <c r="K24" s="214">
        <v>3</v>
      </c>
      <c r="L24" s="214">
        <v>3</v>
      </c>
      <c r="M24" s="214">
        <v>2</v>
      </c>
      <c r="N24" s="214">
        <v>3</v>
      </c>
      <c r="O24" s="214">
        <v>3</v>
      </c>
      <c r="P24" s="214">
        <v>39</v>
      </c>
      <c r="Q24" s="247">
        <f t="shared" si="1"/>
        <v>92.857142857142861</v>
      </c>
    </row>
    <row r="25" spans="1:17">
      <c r="A25" s="213" t="s">
        <v>886</v>
      </c>
      <c r="B25" s="214">
        <v>3</v>
      </c>
      <c r="C25" s="214">
        <v>3</v>
      </c>
      <c r="D25" s="214">
        <v>3</v>
      </c>
      <c r="E25" s="214">
        <v>3</v>
      </c>
      <c r="F25" s="214">
        <v>3</v>
      </c>
      <c r="G25" s="214">
        <v>3</v>
      </c>
      <c r="H25" s="214">
        <v>1</v>
      </c>
      <c r="I25" s="214">
        <v>3</v>
      </c>
      <c r="J25" s="214">
        <v>3</v>
      </c>
      <c r="K25" s="214">
        <v>3</v>
      </c>
      <c r="L25" s="214">
        <v>3</v>
      </c>
      <c r="M25" s="214">
        <v>2</v>
      </c>
      <c r="N25" s="214">
        <v>3</v>
      </c>
      <c r="O25" s="214">
        <v>3</v>
      </c>
      <c r="P25" s="214">
        <v>39</v>
      </c>
      <c r="Q25" s="247">
        <f t="shared" si="1"/>
        <v>92.857142857142861</v>
      </c>
    </row>
    <row r="26" spans="1:17">
      <c r="A26" s="213" t="s">
        <v>887</v>
      </c>
      <c r="B26" s="214">
        <v>3</v>
      </c>
      <c r="C26" s="214">
        <v>3</v>
      </c>
      <c r="D26" s="214">
        <v>2</v>
      </c>
      <c r="E26" s="214">
        <v>3</v>
      </c>
      <c r="F26" s="214">
        <v>3</v>
      </c>
      <c r="G26" s="214">
        <v>3</v>
      </c>
      <c r="H26" s="214">
        <v>3</v>
      </c>
      <c r="I26" s="214">
        <v>3</v>
      </c>
      <c r="J26" s="214">
        <v>3</v>
      </c>
      <c r="K26" s="214">
        <v>2</v>
      </c>
      <c r="L26" s="214">
        <v>3</v>
      </c>
      <c r="M26" s="214">
        <v>3</v>
      </c>
      <c r="N26" s="214">
        <v>3</v>
      </c>
      <c r="O26" s="214">
        <v>2</v>
      </c>
      <c r="P26" s="214">
        <v>39</v>
      </c>
      <c r="Q26" s="247">
        <f t="shared" si="1"/>
        <v>92.857142857142861</v>
      </c>
    </row>
    <row r="27" spans="1:17">
      <c r="A27" s="213" t="s">
        <v>888</v>
      </c>
      <c r="B27" s="214">
        <v>3</v>
      </c>
      <c r="C27" s="214">
        <v>3</v>
      </c>
      <c r="D27" s="214">
        <v>3</v>
      </c>
      <c r="E27" s="214">
        <v>3</v>
      </c>
      <c r="F27" s="214">
        <v>3</v>
      </c>
      <c r="G27" s="214">
        <v>3</v>
      </c>
      <c r="H27" s="214">
        <v>3</v>
      </c>
      <c r="I27" s="214">
        <v>3</v>
      </c>
      <c r="J27" s="214">
        <v>2</v>
      </c>
      <c r="K27" s="214">
        <v>3</v>
      </c>
      <c r="L27" s="214">
        <v>3</v>
      </c>
      <c r="M27" s="214">
        <v>3</v>
      </c>
      <c r="N27" s="214">
        <v>2</v>
      </c>
      <c r="O27" s="214">
        <v>2</v>
      </c>
      <c r="P27" s="214">
        <v>39</v>
      </c>
      <c r="Q27" s="247">
        <f t="shared" si="1"/>
        <v>92.857142857142861</v>
      </c>
    </row>
    <row r="28" spans="1:17">
      <c r="A28" s="213" t="s">
        <v>889</v>
      </c>
      <c r="B28" s="214">
        <v>3</v>
      </c>
      <c r="C28" s="214">
        <v>3</v>
      </c>
      <c r="D28" s="214">
        <v>2</v>
      </c>
      <c r="E28" s="214">
        <v>3</v>
      </c>
      <c r="F28" s="214">
        <v>2</v>
      </c>
      <c r="G28" s="214">
        <v>3</v>
      </c>
      <c r="H28" s="214">
        <v>3</v>
      </c>
      <c r="I28" s="214">
        <v>3</v>
      </c>
      <c r="J28" s="214">
        <v>3</v>
      </c>
      <c r="K28" s="214">
        <v>3</v>
      </c>
      <c r="L28" s="214">
        <v>3</v>
      </c>
      <c r="M28" s="214">
        <v>3</v>
      </c>
      <c r="N28" s="214">
        <v>3</v>
      </c>
      <c r="O28" s="214">
        <v>2</v>
      </c>
      <c r="P28" s="214">
        <v>39</v>
      </c>
      <c r="Q28" s="247">
        <f t="shared" si="1"/>
        <v>92.857142857142861</v>
      </c>
    </row>
    <row r="29" spans="1:17">
      <c r="A29" s="213" t="s">
        <v>890</v>
      </c>
      <c r="B29" s="214">
        <v>2</v>
      </c>
      <c r="C29" s="214">
        <v>2</v>
      </c>
      <c r="D29" s="214">
        <v>3</v>
      </c>
      <c r="E29" s="214">
        <v>3</v>
      </c>
      <c r="F29" s="214">
        <v>3</v>
      </c>
      <c r="G29" s="214">
        <v>3</v>
      </c>
      <c r="H29" s="214">
        <v>3</v>
      </c>
      <c r="I29" s="214">
        <v>3</v>
      </c>
      <c r="J29" s="214">
        <v>3</v>
      </c>
      <c r="K29" s="214">
        <v>2</v>
      </c>
      <c r="L29" s="214">
        <v>3</v>
      </c>
      <c r="M29" s="214">
        <v>3</v>
      </c>
      <c r="N29" s="214">
        <v>3</v>
      </c>
      <c r="O29" s="214">
        <v>3</v>
      </c>
      <c r="P29" s="214">
        <v>39</v>
      </c>
      <c r="Q29" s="247">
        <f t="shared" si="1"/>
        <v>92.857142857142861</v>
      </c>
    </row>
    <row r="30" spans="1:17">
      <c r="A30" s="213" t="s">
        <v>891</v>
      </c>
      <c r="B30" s="214">
        <v>2</v>
      </c>
      <c r="C30" s="214">
        <v>3</v>
      </c>
      <c r="D30" s="214">
        <v>3</v>
      </c>
      <c r="E30" s="214">
        <v>3</v>
      </c>
      <c r="F30" s="214">
        <v>3</v>
      </c>
      <c r="G30" s="214">
        <v>3</v>
      </c>
      <c r="H30" s="214">
        <v>3</v>
      </c>
      <c r="I30" s="214">
        <v>3</v>
      </c>
      <c r="J30" s="214">
        <v>3</v>
      </c>
      <c r="K30" s="214">
        <v>3</v>
      </c>
      <c r="L30" s="214">
        <v>3</v>
      </c>
      <c r="M30" s="214">
        <v>3</v>
      </c>
      <c r="N30" s="214">
        <v>2</v>
      </c>
      <c r="O30" s="214">
        <v>2</v>
      </c>
      <c r="P30" s="214">
        <v>39</v>
      </c>
      <c r="Q30" s="247">
        <f t="shared" si="1"/>
        <v>92.857142857142861</v>
      </c>
    </row>
    <row r="31" spans="1:17">
      <c r="A31" s="213" t="s">
        <v>892</v>
      </c>
      <c r="B31" s="214">
        <v>3</v>
      </c>
      <c r="C31" s="214">
        <v>3</v>
      </c>
      <c r="D31" s="214">
        <v>2</v>
      </c>
      <c r="E31" s="214">
        <v>3</v>
      </c>
      <c r="F31" s="214">
        <v>3</v>
      </c>
      <c r="G31" s="214">
        <v>3</v>
      </c>
      <c r="H31" s="214">
        <v>3</v>
      </c>
      <c r="I31" s="214">
        <v>3</v>
      </c>
      <c r="J31" s="214">
        <v>3</v>
      </c>
      <c r="K31" s="214">
        <v>2</v>
      </c>
      <c r="L31" s="214">
        <v>3</v>
      </c>
      <c r="M31" s="214">
        <v>3</v>
      </c>
      <c r="N31" s="214">
        <v>3</v>
      </c>
      <c r="O31" s="214">
        <v>2</v>
      </c>
      <c r="P31" s="214">
        <v>39</v>
      </c>
      <c r="Q31" s="247">
        <f t="shared" si="1"/>
        <v>92.857142857142861</v>
      </c>
    </row>
    <row r="32" spans="1:17">
      <c r="A32" s="213" t="s">
        <v>893</v>
      </c>
      <c r="B32" s="214">
        <v>2</v>
      </c>
      <c r="C32" s="214">
        <v>3</v>
      </c>
      <c r="D32" s="214">
        <v>3</v>
      </c>
      <c r="E32" s="214">
        <v>2</v>
      </c>
      <c r="F32" s="214">
        <v>3</v>
      </c>
      <c r="G32" s="214">
        <v>3</v>
      </c>
      <c r="H32" s="214">
        <v>3</v>
      </c>
      <c r="I32" s="214">
        <v>3</v>
      </c>
      <c r="J32" s="214">
        <v>2</v>
      </c>
      <c r="K32" s="214">
        <v>3</v>
      </c>
      <c r="L32" s="214">
        <v>3</v>
      </c>
      <c r="M32" s="214">
        <v>3</v>
      </c>
      <c r="N32" s="214">
        <v>3</v>
      </c>
      <c r="O32" s="214">
        <v>3</v>
      </c>
      <c r="P32" s="214">
        <v>39</v>
      </c>
      <c r="Q32" s="247">
        <f t="shared" si="1"/>
        <v>92.857142857142861</v>
      </c>
    </row>
    <row r="33" spans="1:17">
      <c r="A33" s="213" t="s">
        <v>894</v>
      </c>
      <c r="B33" s="214">
        <v>2</v>
      </c>
      <c r="C33" s="214">
        <v>3</v>
      </c>
      <c r="D33" s="214">
        <v>3</v>
      </c>
      <c r="E33" s="214">
        <v>3</v>
      </c>
      <c r="F33" s="214">
        <v>3</v>
      </c>
      <c r="G33" s="214">
        <v>3</v>
      </c>
      <c r="H33" s="214">
        <v>2</v>
      </c>
      <c r="I33" s="214">
        <v>3</v>
      </c>
      <c r="J33" s="214">
        <v>3</v>
      </c>
      <c r="K33" s="214">
        <v>2</v>
      </c>
      <c r="L33" s="214">
        <v>3</v>
      </c>
      <c r="M33" s="214">
        <v>3</v>
      </c>
      <c r="N33" s="214">
        <v>3</v>
      </c>
      <c r="O33" s="214">
        <v>2</v>
      </c>
      <c r="P33" s="214">
        <v>38</v>
      </c>
      <c r="Q33" s="247">
        <f t="shared" ref="Q33:Q40" si="2">38*(100/42)</f>
        <v>90.476190476190482</v>
      </c>
    </row>
    <row r="34" spans="1:17">
      <c r="A34" s="213" t="s">
        <v>895</v>
      </c>
      <c r="B34" s="214">
        <v>3</v>
      </c>
      <c r="C34" s="214">
        <v>3</v>
      </c>
      <c r="D34" s="214">
        <v>3</v>
      </c>
      <c r="E34" s="214">
        <v>3</v>
      </c>
      <c r="F34" s="214">
        <v>2</v>
      </c>
      <c r="G34" s="214">
        <v>3</v>
      </c>
      <c r="H34" s="214">
        <v>3</v>
      </c>
      <c r="I34" s="214">
        <v>3</v>
      </c>
      <c r="J34" s="214">
        <v>3</v>
      </c>
      <c r="K34" s="214">
        <v>3</v>
      </c>
      <c r="L34" s="214">
        <v>2</v>
      </c>
      <c r="M34" s="214">
        <v>2</v>
      </c>
      <c r="N34" s="214">
        <v>3</v>
      </c>
      <c r="O34" s="214">
        <v>2</v>
      </c>
      <c r="P34" s="214">
        <v>38</v>
      </c>
      <c r="Q34" s="247">
        <f t="shared" si="2"/>
        <v>90.476190476190482</v>
      </c>
    </row>
    <row r="35" spans="1:17">
      <c r="A35" s="213" t="s">
        <v>896</v>
      </c>
      <c r="B35" s="214">
        <v>3</v>
      </c>
      <c r="C35" s="214">
        <v>2</v>
      </c>
      <c r="D35" s="214">
        <v>3</v>
      </c>
      <c r="E35" s="214">
        <v>3</v>
      </c>
      <c r="F35" s="214">
        <v>3</v>
      </c>
      <c r="G35" s="214">
        <v>3</v>
      </c>
      <c r="H35" s="214">
        <v>2</v>
      </c>
      <c r="I35" s="214">
        <v>3</v>
      </c>
      <c r="J35" s="214">
        <v>2</v>
      </c>
      <c r="K35" s="214">
        <v>3</v>
      </c>
      <c r="L35" s="214">
        <v>2</v>
      </c>
      <c r="M35" s="214">
        <v>3</v>
      </c>
      <c r="N35" s="214">
        <v>3</v>
      </c>
      <c r="O35" s="214">
        <v>3</v>
      </c>
      <c r="P35" s="214">
        <v>38</v>
      </c>
      <c r="Q35" s="247">
        <f t="shared" si="2"/>
        <v>90.476190476190482</v>
      </c>
    </row>
    <row r="36" spans="1:17">
      <c r="A36" s="213" t="s">
        <v>897</v>
      </c>
      <c r="B36" s="214">
        <v>3</v>
      </c>
      <c r="C36" s="214">
        <v>3</v>
      </c>
      <c r="D36" s="214">
        <v>2</v>
      </c>
      <c r="E36" s="214">
        <v>1</v>
      </c>
      <c r="F36" s="214">
        <v>3</v>
      </c>
      <c r="G36" s="214">
        <v>3</v>
      </c>
      <c r="H36" s="214">
        <v>3</v>
      </c>
      <c r="I36" s="214">
        <v>3</v>
      </c>
      <c r="J36" s="214">
        <v>3</v>
      </c>
      <c r="K36" s="214">
        <v>3</v>
      </c>
      <c r="L36" s="214">
        <v>3</v>
      </c>
      <c r="M36" s="214">
        <v>3</v>
      </c>
      <c r="N36" s="214">
        <v>3</v>
      </c>
      <c r="O36" s="214">
        <v>2</v>
      </c>
      <c r="P36" s="214">
        <v>38</v>
      </c>
      <c r="Q36" s="247">
        <f t="shared" si="2"/>
        <v>90.476190476190482</v>
      </c>
    </row>
    <row r="37" spans="1:17">
      <c r="A37" s="213" t="s">
        <v>898</v>
      </c>
      <c r="B37" s="214">
        <v>3</v>
      </c>
      <c r="C37" s="214">
        <v>3</v>
      </c>
      <c r="D37" s="214">
        <v>2</v>
      </c>
      <c r="E37" s="214">
        <v>3</v>
      </c>
      <c r="F37" s="214">
        <v>3</v>
      </c>
      <c r="G37" s="214">
        <v>3</v>
      </c>
      <c r="H37" s="214">
        <v>3</v>
      </c>
      <c r="I37" s="214">
        <v>3</v>
      </c>
      <c r="J37" s="214">
        <v>3</v>
      </c>
      <c r="K37" s="214">
        <v>2</v>
      </c>
      <c r="L37" s="214">
        <v>3</v>
      </c>
      <c r="M37" s="214">
        <v>3</v>
      </c>
      <c r="N37" s="214">
        <v>3</v>
      </c>
      <c r="O37" s="214">
        <v>1</v>
      </c>
      <c r="P37" s="214">
        <v>38</v>
      </c>
      <c r="Q37" s="247">
        <f t="shared" si="2"/>
        <v>90.476190476190482</v>
      </c>
    </row>
    <row r="38" spans="1:17">
      <c r="A38" s="213" t="s">
        <v>899</v>
      </c>
      <c r="B38" s="214">
        <v>3</v>
      </c>
      <c r="C38" s="214">
        <v>3</v>
      </c>
      <c r="D38" s="214">
        <v>3</v>
      </c>
      <c r="E38" s="214">
        <v>3</v>
      </c>
      <c r="F38" s="214">
        <v>1</v>
      </c>
      <c r="G38" s="214">
        <v>3</v>
      </c>
      <c r="H38" s="214">
        <v>3</v>
      </c>
      <c r="I38" s="214">
        <v>3</v>
      </c>
      <c r="J38" s="214">
        <v>3</v>
      </c>
      <c r="K38" s="214">
        <v>3</v>
      </c>
      <c r="L38" s="214">
        <v>2</v>
      </c>
      <c r="M38" s="214">
        <v>3</v>
      </c>
      <c r="N38" s="214">
        <v>3</v>
      </c>
      <c r="O38" s="214">
        <v>2</v>
      </c>
      <c r="P38" s="214">
        <v>38</v>
      </c>
      <c r="Q38" s="247">
        <f t="shared" si="2"/>
        <v>90.476190476190482</v>
      </c>
    </row>
    <row r="39" spans="1:17">
      <c r="A39" s="213" t="s">
        <v>900</v>
      </c>
      <c r="B39" s="214">
        <v>3</v>
      </c>
      <c r="C39" s="214">
        <v>3</v>
      </c>
      <c r="D39" s="214">
        <v>3</v>
      </c>
      <c r="E39" s="214">
        <v>3</v>
      </c>
      <c r="F39" s="214">
        <v>3</v>
      </c>
      <c r="G39" s="214">
        <v>3</v>
      </c>
      <c r="H39" s="214">
        <v>2</v>
      </c>
      <c r="I39" s="214">
        <v>3</v>
      </c>
      <c r="J39" s="214">
        <v>3</v>
      </c>
      <c r="K39" s="214">
        <v>2</v>
      </c>
      <c r="L39" s="214">
        <v>3</v>
      </c>
      <c r="M39" s="214">
        <v>2</v>
      </c>
      <c r="N39" s="214">
        <v>3</v>
      </c>
      <c r="O39" s="214">
        <v>2</v>
      </c>
      <c r="P39" s="214">
        <v>38</v>
      </c>
      <c r="Q39" s="247">
        <f t="shared" si="2"/>
        <v>90.476190476190482</v>
      </c>
    </row>
    <row r="40" spans="1:17">
      <c r="A40" s="213" t="s">
        <v>901</v>
      </c>
      <c r="B40" s="214">
        <v>2</v>
      </c>
      <c r="C40" s="214">
        <v>2</v>
      </c>
      <c r="D40" s="214">
        <v>2</v>
      </c>
      <c r="E40" s="214">
        <v>3</v>
      </c>
      <c r="F40" s="214">
        <v>3</v>
      </c>
      <c r="G40" s="214">
        <v>3</v>
      </c>
      <c r="H40" s="214">
        <v>3</v>
      </c>
      <c r="I40" s="214">
        <v>3</v>
      </c>
      <c r="J40" s="214">
        <v>3</v>
      </c>
      <c r="K40" s="214">
        <v>3</v>
      </c>
      <c r="L40" s="214">
        <v>3</v>
      </c>
      <c r="M40" s="214">
        <v>2</v>
      </c>
      <c r="N40" s="214">
        <v>3</v>
      </c>
      <c r="O40" s="214">
        <v>3</v>
      </c>
      <c r="P40" s="214">
        <v>38</v>
      </c>
      <c r="Q40" s="247">
        <f t="shared" si="2"/>
        <v>90.476190476190482</v>
      </c>
    </row>
    <row r="41" spans="1:17">
      <c r="A41" s="213" t="s">
        <v>902</v>
      </c>
      <c r="B41" s="214">
        <v>2</v>
      </c>
      <c r="C41" s="214">
        <v>3</v>
      </c>
      <c r="D41" s="214">
        <v>2</v>
      </c>
      <c r="E41" s="214">
        <v>3</v>
      </c>
      <c r="F41" s="214">
        <v>2</v>
      </c>
      <c r="G41" s="214">
        <v>3</v>
      </c>
      <c r="H41" s="214">
        <v>3</v>
      </c>
      <c r="I41" s="214">
        <v>3</v>
      </c>
      <c r="J41" s="214">
        <v>3</v>
      </c>
      <c r="K41" s="214">
        <v>2</v>
      </c>
      <c r="L41" s="214">
        <v>2</v>
      </c>
      <c r="M41" s="214">
        <v>3</v>
      </c>
      <c r="N41" s="214">
        <v>3</v>
      </c>
      <c r="O41" s="214">
        <v>3</v>
      </c>
      <c r="P41" s="214">
        <v>37</v>
      </c>
      <c r="Q41" s="247">
        <f>37*(100/42)</f>
        <v>88.095238095238088</v>
      </c>
    </row>
    <row r="42" spans="1:17">
      <c r="A42" s="213" t="s">
        <v>903</v>
      </c>
      <c r="B42" s="214">
        <v>2</v>
      </c>
      <c r="C42" s="214">
        <v>2</v>
      </c>
      <c r="D42" s="214">
        <v>3</v>
      </c>
      <c r="E42" s="214">
        <v>3</v>
      </c>
      <c r="F42" s="214">
        <v>2</v>
      </c>
      <c r="G42" s="214">
        <v>3</v>
      </c>
      <c r="H42" s="214">
        <v>2</v>
      </c>
      <c r="I42" s="214">
        <v>3</v>
      </c>
      <c r="J42" s="214">
        <v>3</v>
      </c>
      <c r="K42" s="214">
        <v>3</v>
      </c>
      <c r="L42" s="214">
        <v>3</v>
      </c>
      <c r="M42" s="214">
        <v>2</v>
      </c>
      <c r="N42" s="214">
        <v>3</v>
      </c>
      <c r="O42" s="214">
        <v>3</v>
      </c>
      <c r="P42" s="214">
        <v>37</v>
      </c>
      <c r="Q42" s="247">
        <f>37*(100/42)</f>
        <v>88.095238095238088</v>
      </c>
    </row>
    <row r="43" spans="1:17">
      <c r="A43" s="250" t="s">
        <v>904</v>
      </c>
      <c r="B43" s="214">
        <v>3</v>
      </c>
      <c r="C43" s="214">
        <v>3</v>
      </c>
      <c r="D43" s="214">
        <v>3</v>
      </c>
      <c r="E43" s="214">
        <v>3</v>
      </c>
      <c r="F43" s="214">
        <v>3</v>
      </c>
      <c r="G43" s="214">
        <v>3</v>
      </c>
      <c r="H43" s="214">
        <v>3</v>
      </c>
      <c r="I43" s="214">
        <v>1</v>
      </c>
      <c r="J43" s="214">
        <v>2</v>
      </c>
      <c r="K43" s="214">
        <v>3</v>
      </c>
      <c r="L43" s="214">
        <v>2</v>
      </c>
      <c r="M43" s="214">
        <v>3</v>
      </c>
      <c r="N43" s="214">
        <v>3</v>
      </c>
      <c r="O43" s="214">
        <v>2</v>
      </c>
      <c r="P43" s="214">
        <v>37</v>
      </c>
      <c r="Q43" s="247">
        <f>37*(100/42)</f>
        <v>88.095238095238088</v>
      </c>
    </row>
    <row r="44" spans="1:17">
      <c r="A44" s="213" t="s">
        <v>905</v>
      </c>
      <c r="B44" s="214">
        <v>3</v>
      </c>
      <c r="C44" s="214">
        <v>3</v>
      </c>
      <c r="D44" s="214">
        <v>3</v>
      </c>
      <c r="E44" s="214">
        <v>2</v>
      </c>
      <c r="F44" s="214">
        <v>2</v>
      </c>
      <c r="G44" s="214">
        <v>3</v>
      </c>
      <c r="H44" s="214">
        <v>2</v>
      </c>
      <c r="I44" s="214">
        <v>2</v>
      </c>
      <c r="J44" s="214">
        <v>3</v>
      </c>
      <c r="K44" s="214">
        <v>1</v>
      </c>
      <c r="L44" s="214">
        <v>3</v>
      </c>
      <c r="M44" s="214">
        <v>3</v>
      </c>
      <c r="N44" s="214">
        <v>3</v>
      </c>
      <c r="O44" s="214">
        <v>3</v>
      </c>
      <c r="P44" s="214">
        <v>36</v>
      </c>
      <c r="Q44" s="247">
        <f>36*(100/42)</f>
        <v>85.714285714285708</v>
      </c>
    </row>
    <row r="45" spans="1:17">
      <c r="A45" s="213" t="s">
        <v>906</v>
      </c>
      <c r="B45" s="214">
        <v>3</v>
      </c>
      <c r="C45" s="214">
        <v>3</v>
      </c>
      <c r="D45" s="214">
        <v>3</v>
      </c>
      <c r="E45" s="214">
        <v>3</v>
      </c>
      <c r="F45" s="214">
        <v>2</v>
      </c>
      <c r="G45" s="214">
        <v>3</v>
      </c>
      <c r="H45" s="214">
        <v>3</v>
      </c>
      <c r="I45" s="214">
        <v>3</v>
      </c>
      <c r="J45" s="214">
        <v>3</v>
      </c>
      <c r="K45" s="214">
        <v>1</v>
      </c>
      <c r="L45" s="214">
        <v>2</v>
      </c>
      <c r="M45" s="214">
        <v>3</v>
      </c>
      <c r="N45" s="214">
        <v>2</v>
      </c>
      <c r="O45" s="214">
        <v>2</v>
      </c>
      <c r="P45" s="214">
        <v>36</v>
      </c>
      <c r="Q45" s="247">
        <f>36*(100/42)</f>
        <v>85.714285714285708</v>
      </c>
    </row>
    <row r="46" spans="1:17">
      <c r="A46" s="213" t="s">
        <v>907</v>
      </c>
      <c r="B46" s="214">
        <v>1</v>
      </c>
      <c r="C46" s="214">
        <v>2</v>
      </c>
      <c r="D46" s="214">
        <v>2</v>
      </c>
      <c r="E46" s="214">
        <v>3</v>
      </c>
      <c r="F46" s="214">
        <v>2</v>
      </c>
      <c r="G46" s="214">
        <v>3</v>
      </c>
      <c r="H46" s="214">
        <v>3</v>
      </c>
      <c r="I46" s="214">
        <v>3</v>
      </c>
      <c r="J46" s="214">
        <v>3</v>
      </c>
      <c r="K46" s="214">
        <v>3</v>
      </c>
      <c r="L46" s="214">
        <v>3</v>
      </c>
      <c r="M46" s="214">
        <v>3</v>
      </c>
      <c r="N46" s="214">
        <v>3</v>
      </c>
      <c r="O46" s="214">
        <v>1</v>
      </c>
      <c r="P46" s="214">
        <v>35</v>
      </c>
      <c r="Q46" s="247">
        <f>35*(100/42)</f>
        <v>83.333333333333329</v>
      </c>
    </row>
    <row r="47" spans="1:17">
      <c r="A47" s="213" t="s">
        <v>226</v>
      </c>
      <c r="B47" s="214">
        <v>2</v>
      </c>
      <c r="C47" s="214">
        <v>3</v>
      </c>
      <c r="D47" s="214">
        <v>3</v>
      </c>
      <c r="E47" s="214">
        <v>2</v>
      </c>
      <c r="F47" s="214">
        <v>3</v>
      </c>
      <c r="G47" s="214">
        <v>3</v>
      </c>
      <c r="H47" s="214">
        <v>3</v>
      </c>
      <c r="I47" s="214">
        <v>3</v>
      </c>
      <c r="J47" s="214">
        <v>3</v>
      </c>
      <c r="K47" s="214">
        <v>1</v>
      </c>
      <c r="L47" s="214">
        <v>2</v>
      </c>
      <c r="M47" s="214">
        <v>3</v>
      </c>
      <c r="N47" s="214">
        <v>1</v>
      </c>
      <c r="O47" s="214">
        <v>3</v>
      </c>
      <c r="P47" s="214">
        <v>35</v>
      </c>
      <c r="Q47" s="247">
        <f>35*(100/42)</f>
        <v>83.333333333333329</v>
      </c>
    </row>
    <row r="48" spans="1:17">
      <c r="A48" s="213" t="s">
        <v>908</v>
      </c>
      <c r="B48" s="214">
        <v>2</v>
      </c>
      <c r="C48" s="214">
        <v>3</v>
      </c>
      <c r="D48" s="214">
        <v>2</v>
      </c>
      <c r="E48" s="214">
        <v>3</v>
      </c>
      <c r="F48" s="214">
        <v>1</v>
      </c>
      <c r="G48" s="214">
        <v>3</v>
      </c>
      <c r="H48" s="214">
        <v>3</v>
      </c>
      <c r="I48" s="214">
        <v>2</v>
      </c>
      <c r="J48" s="214">
        <v>3</v>
      </c>
      <c r="K48" s="214">
        <v>2</v>
      </c>
      <c r="L48" s="214">
        <v>3</v>
      </c>
      <c r="M48" s="214">
        <v>1</v>
      </c>
      <c r="N48" s="214">
        <v>3</v>
      </c>
      <c r="O48" s="214">
        <v>2</v>
      </c>
      <c r="P48" s="214">
        <v>33</v>
      </c>
      <c r="Q48" s="247">
        <f>33*(100/42)</f>
        <v>78.571428571428569</v>
      </c>
    </row>
    <row r="49" spans="1:17">
      <c r="A49" s="213" t="s">
        <v>909</v>
      </c>
      <c r="B49" s="214">
        <v>1</v>
      </c>
      <c r="C49" s="214">
        <v>2</v>
      </c>
      <c r="D49" s="214">
        <v>2</v>
      </c>
      <c r="E49" s="214">
        <v>2</v>
      </c>
      <c r="F49" s="214">
        <v>2</v>
      </c>
      <c r="G49" s="214">
        <v>1</v>
      </c>
      <c r="H49" s="214">
        <v>2</v>
      </c>
      <c r="I49" s="214">
        <v>1</v>
      </c>
      <c r="J49" s="214">
        <v>3</v>
      </c>
      <c r="K49" s="214">
        <v>1</v>
      </c>
      <c r="L49" s="214">
        <v>1</v>
      </c>
      <c r="M49" s="214">
        <v>1</v>
      </c>
      <c r="N49" s="214">
        <v>2</v>
      </c>
      <c r="O49" s="214">
        <v>0</v>
      </c>
      <c r="P49" s="214">
        <v>21</v>
      </c>
      <c r="Q49" s="247">
        <f>21*(100/42)</f>
        <v>50</v>
      </c>
    </row>
    <row r="50" spans="1:17">
      <c r="A50" s="213" t="s">
        <v>910</v>
      </c>
      <c r="B50" s="214">
        <v>1</v>
      </c>
      <c r="C50" s="214">
        <v>1</v>
      </c>
      <c r="D50" s="214">
        <v>2</v>
      </c>
      <c r="E50" s="214">
        <v>1</v>
      </c>
      <c r="F50" s="214">
        <v>2</v>
      </c>
      <c r="G50" s="214">
        <v>1</v>
      </c>
      <c r="H50" s="214">
        <v>1</v>
      </c>
      <c r="I50" s="214">
        <v>1</v>
      </c>
      <c r="J50" s="214">
        <v>2</v>
      </c>
      <c r="K50" s="214">
        <v>1</v>
      </c>
      <c r="L50" s="214">
        <v>2</v>
      </c>
      <c r="M50" s="214">
        <v>1</v>
      </c>
      <c r="N50" s="214">
        <v>2</v>
      </c>
      <c r="O50" s="214">
        <v>2</v>
      </c>
      <c r="P50" s="214">
        <v>20</v>
      </c>
      <c r="Q50" s="247">
        <f>20*(100/42)</f>
        <v>47.61904761904762</v>
      </c>
    </row>
    <row r="51" spans="1:17">
      <c r="A51" s="213" t="s">
        <v>911</v>
      </c>
      <c r="B51" s="214">
        <v>0</v>
      </c>
      <c r="C51" s="214">
        <v>2</v>
      </c>
      <c r="D51" s="214">
        <v>1</v>
      </c>
      <c r="E51" s="214">
        <v>2</v>
      </c>
      <c r="F51" s="214">
        <v>3</v>
      </c>
      <c r="G51" s="214">
        <v>3</v>
      </c>
      <c r="H51" s="214">
        <v>0</v>
      </c>
      <c r="I51" s="214">
        <v>1</v>
      </c>
      <c r="J51" s="214">
        <v>3</v>
      </c>
      <c r="K51" s="214">
        <v>1</v>
      </c>
      <c r="L51" s="214">
        <v>1</v>
      </c>
      <c r="M51" s="214">
        <v>1</v>
      </c>
      <c r="N51" s="214">
        <v>1</v>
      </c>
      <c r="O51" s="214">
        <v>1</v>
      </c>
      <c r="P51" s="214">
        <v>20</v>
      </c>
      <c r="Q51" s="247">
        <f>20*(100/42)</f>
        <v>47.61904761904762</v>
      </c>
    </row>
  </sheetData>
  <conditionalFormatting sqref="A10:A12">
    <cfRule type="expression" dxfId="21" priority="2">
      <formula>#REF!&gt;30</formula>
    </cfRule>
  </conditionalFormatting>
  <conditionalFormatting sqref="A3:A9">
    <cfRule type="expression" dxfId="20" priority="1">
      <formula>#REF!&gt;30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38" fitToHeight="0" orientation="landscape" verticalDpi="360" r:id="rId1"/>
  <headerFooter>
    <oddHeader>&amp;L&amp;F</oddHeader>
    <oddFooter>&amp;L&amp;D&amp;R&amp;P&amp;"-,полужирный"/&amp;N</oddFooter>
  </headerFooter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107AB-5D44-4510-98C0-CCB770DA8980}">
  <sheetPr codeName="Лист51">
    <tabColor rgb="FF7030A0"/>
  </sheetPr>
  <dimension ref="A1:P50"/>
  <sheetViews>
    <sheetView zoomScaleNormal="100" workbookViewId="0">
      <selection activeCell="T11" sqref="T11"/>
    </sheetView>
  </sheetViews>
  <sheetFormatPr defaultRowHeight="15"/>
  <cols>
    <col min="1" max="1" width="9.140625" style="63"/>
    <col min="2" max="4" width="4.7109375" style="63" customWidth="1"/>
    <col min="5" max="7" width="9.140625" style="63"/>
    <col min="8" max="8" width="4.7109375" style="63" customWidth="1"/>
    <col min="9" max="16384" width="9.140625" style="63"/>
  </cols>
  <sheetData>
    <row r="1" spans="1:16">
      <c r="A1" s="204" t="s">
        <v>135</v>
      </c>
      <c r="B1" s="63" t="s">
        <v>153</v>
      </c>
      <c r="C1" s="63" t="s">
        <v>154</v>
      </c>
      <c r="D1" s="63" t="s">
        <v>155</v>
      </c>
      <c r="E1" s="63" t="s">
        <v>156</v>
      </c>
      <c r="F1" s="63" t="s">
        <v>157</v>
      </c>
      <c r="G1" s="63" t="s">
        <v>158</v>
      </c>
      <c r="H1" s="63" t="s">
        <v>159</v>
      </c>
      <c r="I1" s="63" t="s">
        <v>160</v>
      </c>
      <c r="J1" s="63" t="s">
        <v>161</v>
      </c>
      <c r="K1" s="63" t="s">
        <v>162</v>
      </c>
      <c r="L1" s="63" t="s">
        <v>163</v>
      </c>
      <c r="M1" s="63" t="s">
        <v>164</v>
      </c>
      <c r="N1" s="63" t="s">
        <v>165</v>
      </c>
      <c r="O1" s="63" t="s">
        <v>166</v>
      </c>
      <c r="P1" s="63" t="s">
        <v>285</v>
      </c>
    </row>
    <row r="2" spans="1:16">
      <c r="A2" s="213" t="s">
        <v>865</v>
      </c>
      <c r="B2" s="214">
        <v>3</v>
      </c>
      <c r="C2" s="214">
        <v>3</v>
      </c>
      <c r="D2" s="214">
        <v>3</v>
      </c>
      <c r="E2" s="214">
        <v>3</v>
      </c>
      <c r="F2" s="214">
        <v>3</v>
      </c>
      <c r="G2" s="214">
        <v>3</v>
      </c>
      <c r="H2" s="214">
        <v>3</v>
      </c>
      <c r="I2" s="214">
        <v>3</v>
      </c>
      <c r="J2" s="214">
        <v>3</v>
      </c>
      <c r="K2" s="214">
        <v>3</v>
      </c>
      <c r="L2" s="214">
        <v>3</v>
      </c>
      <c r="M2" s="214">
        <v>3</v>
      </c>
      <c r="N2" s="214">
        <v>3</v>
      </c>
      <c r="O2" s="214">
        <v>3</v>
      </c>
      <c r="P2" s="214">
        <v>42</v>
      </c>
    </row>
    <row r="3" spans="1:16">
      <c r="A3" s="213" t="s">
        <v>866</v>
      </c>
      <c r="B3" s="214">
        <v>3</v>
      </c>
      <c r="C3" s="214">
        <v>3</v>
      </c>
      <c r="D3" s="214">
        <v>3</v>
      </c>
      <c r="E3" s="214">
        <v>3</v>
      </c>
      <c r="F3" s="214">
        <v>3</v>
      </c>
      <c r="G3" s="214">
        <v>3</v>
      </c>
      <c r="H3" s="214">
        <v>3</v>
      </c>
      <c r="I3" s="214">
        <v>3</v>
      </c>
      <c r="J3" s="214">
        <v>3</v>
      </c>
      <c r="K3" s="214">
        <v>3</v>
      </c>
      <c r="L3" s="214">
        <v>3</v>
      </c>
      <c r="M3" s="214">
        <v>3</v>
      </c>
      <c r="N3" s="214">
        <v>3</v>
      </c>
      <c r="O3" s="214">
        <v>3</v>
      </c>
      <c r="P3" s="214">
        <v>42</v>
      </c>
    </row>
    <row r="4" spans="1:16">
      <c r="A4" s="213" t="s">
        <v>867</v>
      </c>
      <c r="B4" s="214">
        <v>2</v>
      </c>
      <c r="C4" s="214">
        <v>3</v>
      </c>
      <c r="D4" s="214">
        <v>3</v>
      </c>
      <c r="E4" s="214">
        <v>3</v>
      </c>
      <c r="F4" s="214">
        <v>3</v>
      </c>
      <c r="G4" s="214">
        <v>3</v>
      </c>
      <c r="H4" s="214">
        <v>3</v>
      </c>
      <c r="I4" s="214">
        <v>3</v>
      </c>
      <c r="J4" s="214">
        <v>3</v>
      </c>
      <c r="K4" s="214">
        <v>3</v>
      </c>
      <c r="L4" s="214">
        <v>2</v>
      </c>
      <c r="M4" s="214">
        <v>3</v>
      </c>
      <c r="N4" s="214">
        <v>3</v>
      </c>
      <c r="O4" s="214">
        <v>3</v>
      </c>
      <c r="P4" s="214">
        <v>40</v>
      </c>
    </row>
    <row r="5" spans="1:16">
      <c r="A5" s="213" t="s">
        <v>868</v>
      </c>
      <c r="B5" s="214">
        <v>3</v>
      </c>
      <c r="C5" s="214">
        <v>0</v>
      </c>
      <c r="D5" s="214">
        <v>3</v>
      </c>
      <c r="E5" s="214">
        <v>3</v>
      </c>
      <c r="F5" s="214">
        <v>3</v>
      </c>
      <c r="G5" s="214">
        <v>3</v>
      </c>
      <c r="H5" s="214">
        <v>3</v>
      </c>
      <c r="I5" s="214">
        <v>3</v>
      </c>
      <c r="J5" s="214">
        <v>2</v>
      </c>
      <c r="K5" s="214">
        <v>1</v>
      </c>
      <c r="L5" s="214">
        <v>3</v>
      </c>
      <c r="M5" s="214">
        <v>3</v>
      </c>
      <c r="N5" s="214">
        <v>2</v>
      </c>
      <c r="O5" s="214">
        <v>2</v>
      </c>
      <c r="P5" s="214">
        <v>34</v>
      </c>
    </row>
    <row r="6" spans="1:16">
      <c r="A6" s="213" t="s">
        <v>869</v>
      </c>
      <c r="B6" s="214">
        <v>3</v>
      </c>
      <c r="C6" s="214">
        <v>3</v>
      </c>
      <c r="D6" s="214">
        <v>3</v>
      </c>
      <c r="E6" s="214">
        <v>3</v>
      </c>
      <c r="F6" s="214">
        <v>3</v>
      </c>
      <c r="G6" s="214">
        <v>3</v>
      </c>
      <c r="H6" s="214">
        <v>3</v>
      </c>
      <c r="I6" s="214">
        <v>3</v>
      </c>
      <c r="J6" s="214">
        <v>3</v>
      </c>
      <c r="K6" s="214">
        <v>3</v>
      </c>
      <c r="L6" s="214">
        <v>3</v>
      </c>
      <c r="M6" s="214">
        <v>3</v>
      </c>
      <c r="N6" s="214">
        <v>3</v>
      </c>
      <c r="O6" s="214">
        <v>3</v>
      </c>
      <c r="P6" s="214">
        <v>42</v>
      </c>
    </row>
    <row r="7" spans="1:16">
      <c r="A7" s="213" t="s">
        <v>863</v>
      </c>
      <c r="B7" s="214">
        <v>3</v>
      </c>
      <c r="C7" s="214">
        <v>3</v>
      </c>
      <c r="D7" s="214">
        <v>3</v>
      </c>
      <c r="E7" s="214">
        <v>3</v>
      </c>
      <c r="F7" s="214">
        <v>3</v>
      </c>
      <c r="G7" s="214">
        <v>3</v>
      </c>
      <c r="H7" s="214">
        <v>3</v>
      </c>
      <c r="I7" s="214">
        <v>3</v>
      </c>
      <c r="J7" s="214">
        <v>3</v>
      </c>
      <c r="K7" s="214">
        <v>3</v>
      </c>
      <c r="L7" s="214">
        <v>3</v>
      </c>
      <c r="M7" s="214">
        <v>3</v>
      </c>
      <c r="N7" s="214">
        <v>3</v>
      </c>
      <c r="O7" s="214">
        <v>3</v>
      </c>
      <c r="P7" s="214">
        <v>42</v>
      </c>
    </row>
    <row r="8" spans="1:16">
      <c r="A8" s="213" t="s">
        <v>870</v>
      </c>
      <c r="B8" s="214">
        <v>3</v>
      </c>
      <c r="C8" s="214">
        <v>3</v>
      </c>
      <c r="D8" s="214">
        <v>3</v>
      </c>
      <c r="E8" s="214">
        <v>3</v>
      </c>
      <c r="F8" s="214">
        <v>3</v>
      </c>
      <c r="G8" s="214">
        <v>3</v>
      </c>
      <c r="H8" s="214">
        <v>3</v>
      </c>
      <c r="I8" s="214">
        <v>3</v>
      </c>
      <c r="J8" s="214">
        <v>3</v>
      </c>
      <c r="K8" s="214">
        <v>3</v>
      </c>
      <c r="L8" s="214">
        <v>3</v>
      </c>
      <c r="M8" s="214">
        <v>3</v>
      </c>
      <c r="N8" s="214">
        <v>3</v>
      </c>
      <c r="O8" s="214">
        <v>3</v>
      </c>
      <c r="P8" s="214">
        <v>42</v>
      </c>
    </row>
    <row r="9" spans="1:16">
      <c r="A9" s="213" t="s">
        <v>871</v>
      </c>
      <c r="B9" s="214">
        <v>3</v>
      </c>
      <c r="C9" s="214">
        <v>3</v>
      </c>
      <c r="D9" s="214">
        <v>3</v>
      </c>
      <c r="E9" s="214">
        <v>3</v>
      </c>
      <c r="F9" s="214">
        <v>3</v>
      </c>
      <c r="G9" s="214">
        <v>3</v>
      </c>
      <c r="H9" s="214">
        <v>3</v>
      </c>
      <c r="I9" s="214">
        <v>3</v>
      </c>
      <c r="J9" s="214">
        <v>3</v>
      </c>
      <c r="K9" s="214">
        <v>3</v>
      </c>
      <c r="L9" s="214">
        <v>3</v>
      </c>
      <c r="M9" s="214">
        <v>3</v>
      </c>
      <c r="N9" s="214">
        <v>3</v>
      </c>
      <c r="O9" s="214">
        <v>2</v>
      </c>
      <c r="P9" s="214">
        <v>41</v>
      </c>
    </row>
    <row r="10" spans="1:16">
      <c r="A10" s="213" t="s">
        <v>872</v>
      </c>
      <c r="B10" s="214">
        <v>3</v>
      </c>
      <c r="C10" s="214">
        <v>3</v>
      </c>
      <c r="D10" s="214">
        <v>3</v>
      </c>
      <c r="E10" s="214">
        <v>3</v>
      </c>
      <c r="F10" s="214">
        <v>3</v>
      </c>
      <c r="G10" s="214">
        <v>3</v>
      </c>
      <c r="H10" s="214">
        <v>3</v>
      </c>
      <c r="I10" s="214">
        <v>3</v>
      </c>
      <c r="J10" s="214">
        <v>3</v>
      </c>
      <c r="K10" s="214">
        <v>2</v>
      </c>
      <c r="L10" s="214">
        <v>3</v>
      </c>
      <c r="M10" s="214">
        <v>3</v>
      </c>
      <c r="N10" s="214">
        <v>3</v>
      </c>
      <c r="O10" s="214">
        <v>3</v>
      </c>
      <c r="P10" s="214">
        <v>41</v>
      </c>
    </row>
    <row r="11" spans="1:16">
      <c r="A11" s="213" t="s">
        <v>873</v>
      </c>
      <c r="B11" s="214">
        <v>3</v>
      </c>
      <c r="C11" s="214">
        <v>3</v>
      </c>
      <c r="D11" s="214">
        <v>3</v>
      </c>
      <c r="E11" s="214">
        <v>3</v>
      </c>
      <c r="F11" s="214">
        <v>3</v>
      </c>
      <c r="G11" s="214">
        <v>3</v>
      </c>
      <c r="H11" s="214">
        <v>3</v>
      </c>
      <c r="I11" s="214">
        <v>3</v>
      </c>
      <c r="J11" s="214">
        <v>3</v>
      </c>
      <c r="K11" s="214">
        <v>3</v>
      </c>
      <c r="L11" s="214">
        <v>3</v>
      </c>
      <c r="M11" s="214">
        <v>2</v>
      </c>
      <c r="N11" s="214">
        <v>3</v>
      </c>
      <c r="O11" s="214">
        <v>3</v>
      </c>
      <c r="P11" s="214">
        <v>41</v>
      </c>
    </row>
    <row r="12" spans="1:16">
      <c r="A12" s="213" t="s">
        <v>874</v>
      </c>
      <c r="B12" s="214">
        <v>2</v>
      </c>
      <c r="C12" s="214">
        <v>3</v>
      </c>
      <c r="D12" s="214">
        <v>3</v>
      </c>
      <c r="E12" s="214">
        <v>3</v>
      </c>
      <c r="F12" s="214">
        <v>3</v>
      </c>
      <c r="G12" s="214">
        <v>3</v>
      </c>
      <c r="H12" s="214">
        <v>3</v>
      </c>
      <c r="I12" s="214">
        <v>3</v>
      </c>
      <c r="J12" s="214">
        <v>3</v>
      </c>
      <c r="K12" s="214">
        <v>3</v>
      </c>
      <c r="L12" s="214">
        <v>3</v>
      </c>
      <c r="M12" s="214">
        <v>3</v>
      </c>
      <c r="N12" s="214">
        <v>3</v>
      </c>
      <c r="O12" s="214">
        <v>3</v>
      </c>
      <c r="P12" s="214">
        <v>41</v>
      </c>
    </row>
    <row r="13" spans="1:16">
      <c r="A13" s="213" t="s">
        <v>875</v>
      </c>
      <c r="B13" s="214">
        <v>3</v>
      </c>
      <c r="C13" s="214">
        <v>3</v>
      </c>
      <c r="D13" s="214">
        <v>3</v>
      </c>
      <c r="E13" s="214">
        <v>3</v>
      </c>
      <c r="F13" s="214">
        <v>3</v>
      </c>
      <c r="G13" s="214">
        <v>3</v>
      </c>
      <c r="H13" s="214">
        <v>3</v>
      </c>
      <c r="I13" s="214">
        <v>3</v>
      </c>
      <c r="J13" s="214">
        <v>3</v>
      </c>
      <c r="K13" s="214">
        <v>3</v>
      </c>
      <c r="L13" s="214">
        <v>3</v>
      </c>
      <c r="M13" s="214">
        <v>2</v>
      </c>
      <c r="N13" s="214">
        <v>3</v>
      </c>
      <c r="O13" s="214">
        <v>2</v>
      </c>
      <c r="P13" s="214">
        <v>40</v>
      </c>
    </row>
    <row r="14" spans="1:16">
      <c r="A14" s="213" t="s">
        <v>876</v>
      </c>
      <c r="B14" s="214">
        <v>3</v>
      </c>
      <c r="C14" s="214">
        <v>3</v>
      </c>
      <c r="D14" s="214">
        <v>3</v>
      </c>
      <c r="E14" s="214">
        <v>3</v>
      </c>
      <c r="F14" s="214">
        <v>3</v>
      </c>
      <c r="G14" s="214">
        <v>3</v>
      </c>
      <c r="H14" s="214">
        <v>3</v>
      </c>
      <c r="I14" s="214">
        <v>3</v>
      </c>
      <c r="J14" s="214">
        <v>3</v>
      </c>
      <c r="K14" s="214">
        <v>2</v>
      </c>
      <c r="L14" s="214">
        <v>3</v>
      </c>
      <c r="M14" s="214">
        <v>3</v>
      </c>
      <c r="N14" s="214">
        <v>3</v>
      </c>
      <c r="O14" s="214">
        <v>2</v>
      </c>
      <c r="P14" s="214">
        <v>40</v>
      </c>
    </row>
    <row r="15" spans="1:16">
      <c r="A15" s="213" t="s">
        <v>877</v>
      </c>
      <c r="B15" s="214">
        <v>3</v>
      </c>
      <c r="C15" s="214">
        <v>3</v>
      </c>
      <c r="D15" s="214">
        <v>3</v>
      </c>
      <c r="E15" s="214">
        <v>3</v>
      </c>
      <c r="F15" s="214">
        <v>3</v>
      </c>
      <c r="G15" s="214">
        <v>3</v>
      </c>
      <c r="H15" s="214">
        <v>3</v>
      </c>
      <c r="I15" s="214">
        <v>2</v>
      </c>
      <c r="J15" s="214">
        <v>3</v>
      </c>
      <c r="K15" s="214">
        <v>3</v>
      </c>
      <c r="L15" s="214">
        <v>3</v>
      </c>
      <c r="M15" s="214">
        <v>3</v>
      </c>
      <c r="N15" s="214">
        <v>3</v>
      </c>
      <c r="O15" s="214">
        <v>2</v>
      </c>
      <c r="P15" s="214">
        <v>40</v>
      </c>
    </row>
    <row r="16" spans="1:16">
      <c r="A16" s="213" t="s">
        <v>878</v>
      </c>
      <c r="B16" s="214">
        <v>2</v>
      </c>
      <c r="C16" s="214">
        <v>3</v>
      </c>
      <c r="D16" s="214">
        <v>3</v>
      </c>
      <c r="E16" s="214">
        <v>3</v>
      </c>
      <c r="F16" s="214">
        <v>3</v>
      </c>
      <c r="G16" s="214">
        <v>3</v>
      </c>
      <c r="H16" s="214">
        <v>3</v>
      </c>
      <c r="I16" s="214">
        <v>3</v>
      </c>
      <c r="J16" s="214">
        <v>3</v>
      </c>
      <c r="K16" s="214">
        <v>2</v>
      </c>
      <c r="L16" s="214">
        <v>3</v>
      </c>
      <c r="M16" s="214">
        <v>3</v>
      </c>
      <c r="N16" s="214">
        <v>3</v>
      </c>
      <c r="O16" s="214">
        <v>3</v>
      </c>
      <c r="P16" s="214">
        <v>40</v>
      </c>
    </row>
    <row r="17" spans="1:16">
      <c r="A17" s="213" t="s">
        <v>879</v>
      </c>
      <c r="B17" s="214">
        <v>2</v>
      </c>
      <c r="C17" s="214">
        <v>3</v>
      </c>
      <c r="D17" s="214">
        <v>3</v>
      </c>
      <c r="E17" s="214">
        <v>3</v>
      </c>
      <c r="F17" s="214">
        <v>3</v>
      </c>
      <c r="G17" s="214">
        <v>3</v>
      </c>
      <c r="H17" s="214">
        <v>3</v>
      </c>
      <c r="I17" s="214">
        <v>3</v>
      </c>
      <c r="J17" s="214">
        <v>3</v>
      </c>
      <c r="K17" s="214">
        <v>2</v>
      </c>
      <c r="L17" s="214">
        <v>3</v>
      </c>
      <c r="M17" s="214">
        <v>3</v>
      </c>
      <c r="N17" s="214">
        <v>3</v>
      </c>
      <c r="O17" s="214">
        <v>3</v>
      </c>
      <c r="P17" s="214">
        <v>40</v>
      </c>
    </row>
    <row r="18" spans="1:16">
      <c r="A18" s="213" t="s">
        <v>880</v>
      </c>
      <c r="B18" s="214">
        <v>3</v>
      </c>
      <c r="C18" s="214">
        <v>3</v>
      </c>
      <c r="D18" s="214">
        <v>3</v>
      </c>
      <c r="E18" s="214">
        <v>2</v>
      </c>
      <c r="F18" s="214">
        <v>3</v>
      </c>
      <c r="G18" s="214">
        <v>3</v>
      </c>
      <c r="H18" s="214">
        <v>3</v>
      </c>
      <c r="I18" s="214">
        <v>3</v>
      </c>
      <c r="J18" s="214">
        <v>3</v>
      </c>
      <c r="K18" s="214">
        <v>3</v>
      </c>
      <c r="L18" s="214">
        <v>3</v>
      </c>
      <c r="M18" s="214">
        <v>3</v>
      </c>
      <c r="N18" s="214">
        <v>3</v>
      </c>
      <c r="O18" s="214">
        <v>2</v>
      </c>
      <c r="P18" s="214">
        <v>40</v>
      </c>
    </row>
    <row r="19" spans="1:16">
      <c r="A19" s="213" t="s">
        <v>881</v>
      </c>
      <c r="B19" s="214">
        <v>3</v>
      </c>
      <c r="C19" s="214">
        <v>3</v>
      </c>
      <c r="D19" s="214">
        <v>3</v>
      </c>
      <c r="E19" s="214">
        <v>2</v>
      </c>
      <c r="F19" s="214">
        <v>2</v>
      </c>
      <c r="G19" s="214">
        <v>3</v>
      </c>
      <c r="H19" s="214">
        <v>3</v>
      </c>
      <c r="I19" s="214">
        <v>3</v>
      </c>
      <c r="J19" s="214">
        <v>3</v>
      </c>
      <c r="K19" s="214">
        <v>3</v>
      </c>
      <c r="L19" s="214">
        <v>3</v>
      </c>
      <c r="M19" s="214">
        <v>3</v>
      </c>
      <c r="N19" s="214">
        <v>3</v>
      </c>
      <c r="O19" s="214">
        <v>3</v>
      </c>
      <c r="P19" s="214">
        <v>40</v>
      </c>
    </row>
    <row r="20" spans="1:16">
      <c r="A20" s="213" t="s">
        <v>882</v>
      </c>
      <c r="B20" s="214">
        <v>3</v>
      </c>
      <c r="C20" s="214">
        <v>3</v>
      </c>
      <c r="D20" s="214">
        <v>3</v>
      </c>
      <c r="E20" s="214">
        <v>3</v>
      </c>
      <c r="F20" s="214">
        <v>2</v>
      </c>
      <c r="G20" s="214">
        <v>3</v>
      </c>
      <c r="H20" s="214">
        <v>3</v>
      </c>
      <c r="I20" s="214">
        <v>3</v>
      </c>
      <c r="J20" s="214">
        <v>3</v>
      </c>
      <c r="K20" s="214">
        <v>3</v>
      </c>
      <c r="L20" s="214">
        <v>2</v>
      </c>
      <c r="M20" s="214">
        <v>3</v>
      </c>
      <c r="N20" s="214">
        <v>3</v>
      </c>
      <c r="O20" s="214">
        <v>3</v>
      </c>
      <c r="P20" s="214">
        <v>40</v>
      </c>
    </row>
    <row r="21" spans="1:16">
      <c r="A21" s="213" t="s">
        <v>883</v>
      </c>
      <c r="B21" s="214">
        <v>3</v>
      </c>
      <c r="C21" s="214">
        <v>3</v>
      </c>
      <c r="D21" s="214">
        <v>3</v>
      </c>
      <c r="E21" s="214">
        <v>3</v>
      </c>
      <c r="F21" s="214">
        <v>3</v>
      </c>
      <c r="G21" s="214">
        <v>3</v>
      </c>
      <c r="H21" s="214">
        <v>3</v>
      </c>
      <c r="I21" s="214">
        <v>3</v>
      </c>
      <c r="J21" s="214">
        <v>3</v>
      </c>
      <c r="K21" s="214">
        <v>3</v>
      </c>
      <c r="L21" s="214">
        <v>3</v>
      </c>
      <c r="M21" s="214">
        <v>3</v>
      </c>
      <c r="N21" s="214">
        <v>2</v>
      </c>
      <c r="O21" s="214">
        <v>2</v>
      </c>
      <c r="P21" s="214">
        <v>40</v>
      </c>
    </row>
    <row r="22" spans="1:16">
      <c r="A22" s="213" t="s">
        <v>884</v>
      </c>
      <c r="B22" s="214">
        <v>3</v>
      </c>
      <c r="C22" s="214">
        <v>3</v>
      </c>
      <c r="D22" s="214">
        <v>3</v>
      </c>
      <c r="E22" s="214">
        <v>3</v>
      </c>
      <c r="F22" s="214">
        <v>3</v>
      </c>
      <c r="G22" s="214">
        <v>2</v>
      </c>
      <c r="H22" s="214">
        <v>3</v>
      </c>
      <c r="I22" s="214">
        <v>3</v>
      </c>
      <c r="J22" s="214">
        <v>3</v>
      </c>
      <c r="K22" s="214">
        <v>3</v>
      </c>
      <c r="L22" s="214">
        <v>3</v>
      </c>
      <c r="M22" s="214">
        <v>2</v>
      </c>
      <c r="N22" s="214">
        <v>2</v>
      </c>
      <c r="O22" s="214">
        <v>3</v>
      </c>
      <c r="P22" s="214">
        <v>39</v>
      </c>
    </row>
    <row r="23" spans="1:16">
      <c r="A23" s="213" t="s">
        <v>885</v>
      </c>
      <c r="B23" s="214">
        <v>3</v>
      </c>
      <c r="C23" s="214">
        <v>3</v>
      </c>
      <c r="D23" s="214">
        <v>2</v>
      </c>
      <c r="E23" s="214">
        <v>2</v>
      </c>
      <c r="F23" s="214">
        <v>3</v>
      </c>
      <c r="G23" s="214">
        <v>3</v>
      </c>
      <c r="H23" s="214">
        <v>3</v>
      </c>
      <c r="I23" s="214">
        <v>3</v>
      </c>
      <c r="J23" s="214">
        <v>3</v>
      </c>
      <c r="K23" s="214">
        <v>3</v>
      </c>
      <c r="L23" s="214">
        <v>3</v>
      </c>
      <c r="M23" s="214">
        <v>2</v>
      </c>
      <c r="N23" s="214">
        <v>3</v>
      </c>
      <c r="O23" s="214">
        <v>3</v>
      </c>
      <c r="P23" s="214">
        <v>39</v>
      </c>
    </row>
    <row r="24" spans="1:16">
      <c r="A24" s="213" t="s">
        <v>886</v>
      </c>
      <c r="B24" s="214">
        <v>3</v>
      </c>
      <c r="C24" s="214">
        <v>3</v>
      </c>
      <c r="D24" s="214">
        <v>3</v>
      </c>
      <c r="E24" s="214">
        <v>3</v>
      </c>
      <c r="F24" s="214">
        <v>3</v>
      </c>
      <c r="G24" s="214">
        <v>3</v>
      </c>
      <c r="H24" s="214">
        <v>1</v>
      </c>
      <c r="I24" s="214">
        <v>3</v>
      </c>
      <c r="J24" s="214">
        <v>3</v>
      </c>
      <c r="K24" s="214">
        <v>3</v>
      </c>
      <c r="L24" s="214">
        <v>3</v>
      </c>
      <c r="M24" s="214">
        <v>2</v>
      </c>
      <c r="N24" s="214">
        <v>3</v>
      </c>
      <c r="O24" s="214">
        <v>3</v>
      </c>
      <c r="P24" s="214">
        <v>39</v>
      </c>
    </row>
    <row r="25" spans="1:16">
      <c r="A25" s="213" t="s">
        <v>887</v>
      </c>
      <c r="B25" s="214">
        <v>3</v>
      </c>
      <c r="C25" s="214">
        <v>3</v>
      </c>
      <c r="D25" s="214">
        <v>2</v>
      </c>
      <c r="E25" s="214">
        <v>3</v>
      </c>
      <c r="F25" s="214">
        <v>3</v>
      </c>
      <c r="G25" s="214">
        <v>3</v>
      </c>
      <c r="H25" s="214">
        <v>3</v>
      </c>
      <c r="I25" s="214">
        <v>3</v>
      </c>
      <c r="J25" s="214">
        <v>3</v>
      </c>
      <c r="K25" s="214">
        <v>2</v>
      </c>
      <c r="L25" s="214">
        <v>3</v>
      </c>
      <c r="M25" s="214">
        <v>3</v>
      </c>
      <c r="N25" s="214">
        <v>3</v>
      </c>
      <c r="O25" s="214">
        <v>2</v>
      </c>
      <c r="P25" s="214">
        <v>39</v>
      </c>
    </row>
    <row r="26" spans="1:16">
      <c r="A26" s="213" t="s">
        <v>888</v>
      </c>
      <c r="B26" s="214">
        <v>3</v>
      </c>
      <c r="C26" s="214">
        <v>3</v>
      </c>
      <c r="D26" s="214">
        <v>3</v>
      </c>
      <c r="E26" s="214">
        <v>3</v>
      </c>
      <c r="F26" s="214">
        <v>3</v>
      </c>
      <c r="G26" s="214">
        <v>3</v>
      </c>
      <c r="H26" s="214">
        <v>3</v>
      </c>
      <c r="I26" s="214">
        <v>3</v>
      </c>
      <c r="J26" s="214">
        <v>2</v>
      </c>
      <c r="K26" s="214">
        <v>3</v>
      </c>
      <c r="L26" s="214">
        <v>3</v>
      </c>
      <c r="M26" s="214">
        <v>3</v>
      </c>
      <c r="N26" s="214">
        <v>2</v>
      </c>
      <c r="O26" s="214">
        <v>2</v>
      </c>
      <c r="P26" s="214">
        <v>39</v>
      </c>
    </row>
    <row r="27" spans="1:16">
      <c r="A27" s="213" t="s">
        <v>889</v>
      </c>
      <c r="B27" s="214">
        <v>3</v>
      </c>
      <c r="C27" s="214">
        <v>3</v>
      </c>
      <c r="D27" s="214">
        <v>2</v>
      </c>
      <c r="E27" s="214">
        <v>3</v>
      </c>
      <c r="F27" s="214">
        <v>2</v>
      </c>
      <c r="G27" s="214">
        <v>3</v>
      </c>
      <c r="H27" s="214">
        <v>3</v>
      </c>
      <c r="I27" s="214">
        <v>3</v>
      </c>
      <c r="J27" s="214">
        <v>3</v>
      </c>
      <c r="K27" s="214">
        <v>3</v>
      </c>
      <c r="L27" s="214">
        <v>3</v>
      </c>
      <c r="M27" s="214">
        <v>3</v>
      </c>
      <c r="N27" s="214">
        <v>3</v>
      </c>
      <c r="O27" s="214">
        <v>2</v>
      </c>
      <c r="P27" s="214">
        <v>39</v>
      </c>
    </row>
    <row r="28" spans="1:16">
      <c r="A28" s="213" t="s">
        <v>890</v>
      </c>
      <c r="B28" s="214">
        <v>2</v>
      </c>
      <c r="C28" s="214">
        <v>2</v>
      </c>
      <c r="D28" s="214">
        <v>3</v>
      </c>
      <c r="E28" s="214">
        <v>3</v>
      </c>
      <c r="F28" s="214">
        <v>3</v>
      </c>
      <c r="G28" s="214">
        <v>3</v>
      </c>
      <c r="H28" s="214">
        <v>3</v>
      </c>
      <c r="I28" s="214">
        <v>3</v>
      </c>
      <c r="J28" s="214">
        <v>3</v>
      </c>
      <c r="K28" s="214">
        <v>2</v>
      </c>
      <c r="L28" s="214">
        <v>3</v>
      </c>
      <c r="M28" s="214">
        <v>3</v>
      </c>
      <c r="N28" s="214">
        <v>3</v>
      </c>
      <c r="O28" s="214">
        <v>3</v>
      </c>
      <c r="P28" s="214">
        <v>39</v>
      </c>
    </row>
    <row r="29" spans="1:16">
      <c r="A29" s="213" t="s">
        <v>891</v>
      </c>
      <c r="B29" s="214">
        <v>2</v>
      </c>
      <c r="C29" s="214">
        <v>3</v>
      </c>
      <c r="D29" s="214">
        <v>3</v>
      </c>
      <c r="E29" s="214">
        <v>3</v>
      </c>
      <c r="F29" s="214">
        <v>3</v>
      </c>
      <c r="G29" s="214">
        <v>3</v>
      </c>
      <c r="H29" s="214">
        <v>3</v>
      </c>
      <c r="I29" s="214">
        <v>3</v>
      </c>
      <c r="J29" s="214">
        <v>3</v>
      </c>
      <c r="K29" s="214">
        <v>3</v>
      </c>
      <c r="L29" s="214">
        <v>3</v>
      </c>
      <c r="M29" s="214">
        <v>3</v>
      </c>
      <c r="N29" s="214">
        <v>2</v>
      </c>
      <c r="O29" s="214">
        <v>2</v>
      </c>
      <c r="P29" s="214">
        <v>39</v>
      </c>
    </row>
    <row r="30" spans="1:16">
      <c r="A30" s="213" t="s">
        <v>892</v>
      </c>
      <c r="B30" s="214">
        <v>3</v>
      </c>
      <c r="C30" s="214">
        <v>3</v>
      </c>
      <c r="D30" s="214">
        <v>2</v>
      </c>
      <c r="E30" s="214">
        <v>3</v>
      </c>
      <c r="F30" s="214">
        <v>3</v>
      </c>
      <c r="G30" s="214">
        <v>3</v>
      </c>
      <c r="H30" s="214">
        <v>3</v>
      </c>
      <c r="I30" s="214">
        <v>3</v>
      </c>
      <c r="J30" s="214">
        <v>3</v>
      </c>
      <c r="K30" s="214">
        <v>2</v>
      </c>
      <c r="L30" s="214">
        <v>3</v>
      </c>
      <c r="M30" s="214">
        <v>3</v>
      </c>
      <c r="N30" s="214">
        <v>3</v>
      </c>
      <c r="O30" s="214">
        <v>2</v>
      </c>
      <c r="P30" s="214">
        <v>39</v>
      </c>
    </row>
    <row r="31" spans="1:16">
      <c r="A31" s="213" t="s">
        <v>893</v>
      </c>
      <c r="B31" s="214">
        <v>2</v>
      </c>
      <c r="C31" s="214">
        <v>3</v>
      </c>
      <c r="D31" s="214">
        <v>3</v>
      </c>
      <c r="E31" s="214">
        <v>2</v>
      </c>
      <c r="F31" s="214">
        <v>3</v>
      </c>
      <c r="G31" s="214">
        <v>3</v>
      </c>
      <c r="H31" s="214">
        <v>3</v>
      </c>
      <c r="I31" s="214">
        <v>3</v>
      </c>
      <c r="J31" s="214">
        <v>2</v>
      </c>
      <c r="K31" s="214">
        <v>3</v>
      </c>
      <c r="L31" s="214">
        <v>3</v>
      </c>
      <c r="M31" s="214">
        <v>3</v>
      </c>
      <c r="N31" s="214">
        <v>3</v>
      </c>
      <c r="O31" s="214">
        <v>3</v>
      </c>
      <c r="P31" s="214">
        <v>39</v>
      </c>
    </row>
    <row r="32" spans="1:16">
      <c r="A32" s="213" t="s">
        <v>894</v>
      </c>
      <c r="B32" s="214">
        <v>2</v>
      </c>
      <c r="C32" s="214">
        <v>3</v>
      </c>
      <c r="D32" s="214">
        <v>3</v>
      </c>
      <c r="E32" s="214">
        <v>3</v>
      </c>
      <c r="F32" s="214">
        <v>3</v>
      </c>
      <c r="G32" s="214">
        <v>3</v>
      </c>
      <c r="H32" s="214">
        <v>2</v>
      </c>
      <c r="I32" s="214">
        <v>3</v>
      </c>
      <c r="J32" s="214">
        <v>3</v>
      </c>
      <c r="K32" s="214">
        <v>2</v>
      </c>
      <c r="L32" s="214">
        <v>3</v>
      </c>
      <c r="M32" s="214">
        <v>3</v>
      </c>
      <c r="N32" s="214">
        <v>3</v>
      </c>
      <c r="O32" s="214">
        <v>2</v>
      </c>
      <c r="P32" s="214">
        <v>38</v>
      </c>
    </row>
    <row r="33" spans="1:16">
      <c r="A33" s="213" t="s">
        <v>895</v>
      </c>
      <c r="B33" s="214">
        <v>3</v>
      </c>
      <c r="C33" s="214">
        <v>3</v>
      </c>
      <c r="D33" s="214">
        <v>3</v>
      </c>
      <c r="E33" s="214">
        <v>3</v>
      </c>
      <c r="F33" s="214">
        <v>2</v>
      </c>
      <c r="G33" s="214">
        <v>3</v>
      </c>
      <c r="H33" s="214">
        <v>3</v>
      </c>
      <c r="I33" s="214">
        <v>3</v>
      </c>
      <c r="J33" s="214">
        <v>3</v>
      </c>
      <c r="K33" s="214">
        <v>3</v>
      </c>
      <c r="L33" s="214">
        <v>2</v>
      </c>
      <c r="M33" s="214">
        <v>2</v>
      </c>
      <c r="N33" s="214">
        <v>3</v>
      </c>
      <c r="O33" s="214">
        <v>2</v>
      </c>
      <c r="P33" s="214">
        <v>38</v>
      </c>
    </row>
    <row r="34" spans="1:16">
      <c r="A34" s="213" t="s">
        <v>896</v>
      </c>
      <c r="B34" s="214">
        <v>3</v>
      </c>
      <c r="C34" s="214">
        <v>2</v>
      </c>
      <c r="D34" s="214">
        <v>3</v>
      </c>
      <c r="E34" s="214">
        <v>3</v>
      </c>
      <c r="F34" s="214">
        <v>3</v>
      </c>
      <c r="G34" s="214">
        <v>3</v>
      </c>
      <c r="H34" s="214">
        <v>2</v>
      </c>
      <c r="I34" s="214">
        <v>3</v>
      </c>
      <c r="J34" s="214">
        <v>2</v>
      </c>
      <c r="K34" s="214">
        <v>3</v>
      </c>
      <c r="L34" s="214">
        <v>2</v>
      </c>
      <c r="M34" s="214">
        <v>3</v>
      </c>
      <c r="N34" s="214">
        <v>3</v>
      </c>
      <c r="O34" s="214">
        <v>3</v>
      </c>
      <c r="P34" s="214">
        <v>38</v>
      </c>
    </row>
    <row r="35" spans="1:16">
      <c r="A35" s="213" t="s">
        <v>897</v>
      </c>
      <c r="B35" s="214">
        <v>3</v>
      </c>
      <c r="C35" s="214">
        <v>3</v>
      </c>
      <c r="D35" s="214">
        <v>2</v>
      </c>
      <c r="E35" s="214">
        <v>1</v>
      </c>
      <c r="F35" s="214">
        <v>3</v>
      </c>
      <c r="G35" s="214">
        <v>3</v>
      </c>
      <c r="H35" s="214">
        <v>3</v>
      </c>
      <c r="I35" s="214">
        <v>3</v>
      </c>
      <c r="J35" s="214">
        <v>3</v>
      </c>
      <c r="K35" s="214">
        <v>3</v>
      </c>
      <c r="L35" s="214">
        <v>3</v>
      </c>
      <c r="M35" s="214">
        <v>3</v>
      </c>
      <c r="N35" s="214">
        <v>3</v>
      </c>
      <c r="O35" s="214">
        <v>2</v>
      </c>
      <c r="P35" s="214">
        <v>38</v>
      </c>
    </row>
    <row r="36" spans="1:16">
      <c r="A36" s="213" t="s">
        <v>898</v>
      </c>
      <c r="B36" s="214">
        <v>3</v>
      </c>
      <c r="C36" s="214">
        <v>3</v>
      </c>
      <c r="D36" s="214">
        <v>2</v>
      </c>
      <c r="E36" s="214">
        <v>3</v>
      </c>
      <c r="F36" s="214">
        <v>3</v>
      </c>
      <c r="G36" s="214">
        <v>3</v>
      </c>
      <c r="H36" s="214">
        <v>3</v>
      </c>
      <c r="I36" s="214">
        <v>3</v>
      </c>
      <c r="J36" s="214">
        <v>3</v>
      </c>
      <c r="K36" s="214">
        <v>2</v>
      </c>
      <c r="L36" s="214">
        <v>3</v>
      </c>
      <c r="M36" s="214">
        <v>3</v>
      </c>
      <c r="N36" s="214">
        <v>3</v>
      </c>
      <c r="O36" s="214">
        <v>1</v>
      </c>
      <c r="P36" s="214">
        <v>38</v>
      </c>
    </row>
    <row r="37" spans="1:16">
      <c r="A37" s="213" t="s">
        <v>899</v>
      </c>
      <c r="B37" s="214">
        <v>3</v>
      </c>
      <c r="C37" s="214">
        <v>3</v>
      </c>
      <c r="D37" s="214">
        <v>3</v>
      </c>
      <c r="E37" s="214">
        <v>3</v>
      </c>
      <c r="F37" s="214">
        <v>1</v>
      </c>
      <c r="G37" s="214">
        <v>3</v>
      </c>
      <c r="H37" s="214">
        <v>3</v>
      </c>
      <c r="I37" s="214">
        <v>3</v>
      </c>
      <c r="J37" s="214">
        <v>3</v>
      </c>
      <c r="K37" s="214">
        <v>3</v>
      </c>
      <c r="L37" s="214">
        <v>2</v>
      </c>
      <c r="M37" s="214">
        <v>3</v>
      </c>
      <c r="N37" s="214">
        <v>3</v>
      </c>
      <c r="O37" s="214">
        <v>2</v>
      </c>
      <c r="P37" s="214">
        <v>38</v>
      </c>
    </row>
    <row r="38" spans="1:16">
      <c r="A38" s="213" t="s">
        <v>900</v>
      </c>
      <c r="B38" s="214">
        <v>3</v>
      </c>
      <c r="C38" s="214">
        <v>3</v>
      </c>
      <c r="D38" s="214">
        <v>3</v>
      </c>
      <c r="E38" s="214">
        <v>3</v>
      </c>
      <c r="F38" s="214">
        <v>3</v>
      </c>
      <c r="G38" s="214">
        <v>3</v>
      </c>
      <c r="H38" s="214">
        <v>2</v>
      </c>
      <c r="I38" s="214">
        <v>3</v>
      </c>
      <c r="J38" s="214">
        <v>3</v>
      </c>
      <c r="K38" s="214">
        <v>2</v>
      </c>
      <c r="L38" s="214">
        <v>3</v>
      </c>
      <c r="M38" s="214">
        <v>2</v>
      </c>
      <c r="N38" s="214">
        <v>3</v>
      </c>
      <c r="O38" s="214">
        <v>2</v>
      </c>
      <c r="P38" s="214">
        <v>38</v>
      </c>
    </row>
    <row r="39" spans="1:16">
      <c r="A39" s="213" t="s">
        <v>901</v>
      </c>
      <c r="B39" s="214">
        <v>2</v>
      </c>
      <c r="C39" s="214">
        <v>2</v>
      </c>
      <c r="D39" s="214">
        <v>2</v>
      </c>
      <c r="E39" s="214">
        <v>3</v>
      </c>
      <c r="F39" s="214">
        <v>3</v>
      </c>
      <c r="G39" s="214">
        <v>3</v>
      </c>
      <c r="H39" s="214">
        <v>3</v>
      </c>
      <c r="I39" s="214">
        <v>3</v>
      </c>
      <c r="J39" s="214">
        <v>3</v>
      </c>
      <c r="K39" s="214">
        <v>3</v>
      </c>
      <c r="L39" s="214">
        <v>3</v>
      </c>
      <c r="M39" s="214">
        <v>2</v>
      </c>
      <c r="N39" s="214">
        <v>3</v>
      </c>
      <c r="O39" s="214">
        <v>3</v>
      </c>
      <c r="P39" s="214">
        <v>38</v>
      </c>
    </row>
    <row r="40" spans="1:16">
      <c r="A40" s="213" t="s">
        <v>902</v>
      </c>
      <c r="B40" s="214">
        <v>2</v>
      </c>
      <c r="C40" s="214">
        <v>3</v>
      </c>
      <c r="D40" s="214">
        <v>2</v>
      </c>
      <c r="E40" s="214">
        <v>3</v>
      </c>
      <c r="F40" s="214">
        <v>2</v>
      </c>
      <c r="G40" s="214">
        <v>3</v>
      </c>
      <c r="H40" s="214">
        <v>3</v>
      </c>
      <c r="I40" s="214">
        <v>3</v>
      </c>
      <c r="J40" s="214">
        <v>3</v>
      </c>
      <c r="K40" s="214">
        <v>2</v>
      </c>
      <c r="L40" s="214">
        <v>2</v>
      </c>
      <c r="M40" s="214">
        <v>3</v>
      </c>
      <c r="N40" s="214">
        <v>3</v>
      </c>
      <c r="O40" s="214">
        <v>3</v>
      </c>
      <c r="P40" s="214">
        <v>37</v>
      </c>
    </row>
    <row r="41" spans="1:16">
      <c r="A41" s="213" t="s">
        <v>903</v>
      </c>
      <c r="B41" s="214">
        <v>2</v>
      </c>
      <c r="C41" s="214">
        <v>2</v>
      </c>
      <c r="D41" s="214">
        <v>3</v>
      </c>
      <c r="E41" s="214">
        <v>3</v>
      </c>
      <c r="F41" s="214">
        <v>2</v>
      </c>
      <c r="G41" s="214">
        <v>3</v>
      </c>
      <c r="H41" s="214">
        <v>2</v>
      </c>
      <c r="I41" s="214">
        <v>3</v>
      </c>
      <c r="J41" s="214">
        <v>3</v>
      </c>
      <c r="K41" s="214">
        <v>3</v>
      </c>
      <c r="L41" s="214">
        <v>3</v>
      </c>
      <c r="M41" s="214">
        <v>2</v>
      </c>
      <c r="N41" s="214">
        <v>3</v>
      </c>
      <c r="O41" s="214">
        <v>3</v>
      </c>
      <c r="P41" s="214">
        <v>37</v>
      </c>
    </row>
    <row r="42" spans="1:16">
      <c r="A42" s="213" t="s">
        <v>904</v>
      </c>
      <c r="B42" s="214">
        <v>3</v>
      </c>
      <c r="C42" s="214">
        <v>3</v>
      </c>
      <c r="D42" s="214">
        <v>3</v>
      </c>
      <c r="E42" s="214">
        <v>3</v>
      </c>
      <c r="F42" s="214">
        <v>3</v>
      </c>
      <c r="G42" s="214">
        <v>3</v>
      </c>
      <c r="H42" s="214">
        <v>3</v>
      </c>
      <c r="I42" s="214">
        <v>1</v>
      </c>
      <c r="J42" s="214">
        <v>2</v>
      </c>
      <c r="K42" s="214">
        <v>3</v>
      </c>
      <c r="L42" s="214">
        <v>2</v>
      </c>
      <c r="M42" s="214">
        <v>3</v>
      </c>
      <c r="N42" s="214">
        <v>3</v>
      </c>
      <c r="O42" s="214">
        <v>2</v>
      </c>
      <c r="P42" s="214">
        <v>37</v>
      </c>
    </row>
    <row r="43" spans="1:16">
      <c r="A43" s="213" t="s">
        <v>905</v>
      </c>
      <c r="B43" s="214">
        <v>3</v>
      </c>
      <c r="C43" s="214">
        <v>3</v>
      </c>
      <c r="D43" s="214">
        <v>3</v>
      </c>
      <c r="E43" s="214">
        <v>2</v>
      </c>
      <c r="F43" s="214">
        <v>2</v>
      </c>
      <c r="G43" s="214">
        <v>3</v>
      </c>
      <c r="H43" s="214">
        <v>2</v>
      </c>
      <c r="I43" s="214">
        <v>2</v>
      </c>
      <c r="J43" s="214">
        <v>3</v>
      </c>
      <c r="K43" s="214">
        <v>1</v>
      </c>
      <c r="L43" s="214">
        <v>3</v>
      </c>
      <c r="M43" s="214">
        <v>3</v>
      </c>
      <c r="N43" s="214">
        <v>3</v>
      </c>
      <c r="O43" s="214">
        <v>3</v>
      </c>
      <c r="P43" s="214">
        <v>36</v>
      </c>
    </row>
    <row r="44" spans="1:16">
      <c r="A44" s="213" t="s">
        <v>906</v>
      </c>
      <c r="B44" s="214">
        <v>3</v>
      </c>
      <c r="C44" s="214">
        <v>3</v>
      </c>
      <c r="D44" s="214">
        <v>3</v>
      </c>
      <c r="E44" s="214">
        <v>3</v>
      </c>
      <c r="F44" s="214">
        <v>2</v>
      </c>
      <c r="G44" s="214">
        <v>3</v>
      </c>
      <c r="H44" s="214">
        <v>3</v>
      </c>
      <c r="I44" s="214">
        <v>3</v>
      </c>
      <c r="J44" s="214">
        <v>3</v>
      </c>
      <c r="K44" s="214">
        <v>1</v>
      </c>
      <c r="L44" s="214">
        <v>2</v>
      </c>
      <c r="M44" s="214">
        <v>3</v>
      </c>
      <c r="N44" s="214">
        <v>2</v>
      </c>
      <c r="O44" s="214">
        <v>2</v>
      </c>
      <c r="P44" s="214">
        <v>36</v>
      </c>
    </row>
    <row r="45" spans="1:16">
      <c r="A45" s="213" t="s">
        <v>907</v>
      </c>
      <c r="B45" s="214">
        <v>1</v>
      </c>
      <c r="C45" s="214">
        <v>2</v>
      </c>
      <c r="D45" s="214">
        <v>2</v>
      </c>
      <c r="E45" s="214">
        <v>3</v>
      </c>
      <c r="F45" s="214">
        <v>2</v>
      </c>
      <c r="G45" s="214">
        <v>3</v>
      </c>
      <c r="H45" s="214">
        <v>3</v>
      </c>
      <c r="I45" s="214">
        <v>3</v>
      </c>
      <c r="J45" s="214">
        <v>3</v>
      </c>
      <c r="K45" s="214">
        <v>3</v>
      </c>
      <c r="L45" s="214">
        <v>3</v>
      </c>
      <c r="M45" s="214">
        <v>3</v>
      </c>
      <c r="N45" s="214">
        <v>3</v>
      </c>
      <c r="O45" s="214">
        <v>1</v>
      </c>
      <c r="P45" s="214">
        <v>35</v>
      </c>
    </row>
    <row r="46" spans="1:16">
      <c r="A46" s="213" t="s">
        <v>226</v>
      </c>
      <c r="B46" s="214">
        <v>2</v>
      </c>
      <c r="C46" s="214">
        <v>3</v>
      </c>
      <c r="D46" s="214">
        <v>3</v>
      </c>
      <c r="E46" s="214">
        <v>2</v>
      </c>
      <c r="F46" s="214">
        <v>3</v>
      </c>
      <c r="G46" s="214">
        <v>3</v>
      </c>
      <c r="H46" s="214">
        <v>3</v>
      </c>
      <c r="I46" s="214">
        <v>3</v>
      </c>
      <c r="J46" s="214">
        <v>3</v>
      </c>
      <c r="K46" s="214">
        <v>1</v>
      </c>
      <c r="L46" s="214">
        <v>2</v>
      </c>
      <c r="M46" s="214">
        <v>3</v>
      </c>
      <c r="N46" s="214">
        <v>1</v>
      </c>
      <c r="O46" s="214">
        <v>3</v>
      </c>
      <c r="P46" s="214">
        <v>35</v>
      </c>
    </row>
    <row r="47" spans="1:16">
      <c r="A47" s="213" t="s">
        <v>908</v>
      </c>
      <c r="B47" s="214">
        <v>2</v>
      </c>
      <c r="C47" s="214">
        <v>3</v>
      </c>
      <c r="D47" s="214">
        <v>2</v>
      </c>
      <c r="E47" s="214">
        <v>3</v>
      </c>
      <c r="F47" s="214">
        <v>1</v>
      </c>
      <c r="G47" s="214">
        <v>3</v>
      </c>
      <c r="H47" s="214">
        <v>3</v>
      </c>
      <c r="I47" s="214">
        <v>2</v>
      </c>
      <c r="J47" s="214">
        <v>3</v>
      </c>
      <c r="K47" s="214">
        <v>2</v>
      </c>
      <c r="L47" s="214">
        <v>3</v>
      </c>
      <c r="M47" s="214">
        <v>1</v>
      </c>
      <c r="N47" s="214">
        <v>3</v>
      </c>
      <c r="O47" s="214">
        <v>2</v>
      </c>
      <c r="P47" s="214">
        <v>33</v>
      </c>
    </row>
    <row r="48" spans="1:16">
      <c r="A48" s="213" t="s">
        <v>909</v>
      </c>
      <c r="B48" s="214">
        <v>1</v>
      </c>
      <c r="C48" s="214">
        <v>2</v>
      </c>
      <c r="D48" s="214">
        <v>2</v>
      </c>
      <c r="E48" s="214">
        <v>2</v>
      </c>
      <c r="F48" s="214">
        <v>2</v>
      </c>
      <c r="G48" s="214">
        <v>1</v>
      </c>
      <c r="H48" s="214">
        <v>2</v>
      </c>
      <c r="I48" s="214">
        <v>1</v>
      </c>
      <c r="J48" s="214">
        <v>3</v>
      </c>
      <c r="K48" s="214">
        <v>1</v>
      </c>
      <c r="L48" s="214">
        <v>1</v>
      </c>
      <c r="M48" s="214">
        <v>1</v>
      </c>
      <c r="N48" s="214">
        <v>2</v>
      </c>
      <c r="O48" s="214">
        <v>0</v>
      </c>
      <c r="P48" s="214">
        <v>21</v>
      </c>
    </row>
    <row r="49" spans="1:16">
      <c r="A49" s="213" t="s">
        <v>910</v>
      </c>
      <c r="B49" s="214">
        <v>1</v>
      </c>
      <c r="C49" s="214">
        <v>1</v>
      </c>
      <c r="D49" s="214">
        <v>2</v>
      </c>
      <c r="E49" s="214">
        <v>1</v>
      </c>
      <c r="F49" s="214">
        <v>2</v>
      </c>
      <c r="G49" s="214">
        <v>1</v>
      </c>
      <c r="H49" s="214">
        <v>1</v>
      </c>
      <c r="I49" s="214">
        <v>1</v>
      </c>
      <c r="J49" s="214">
        <v>2</v>
      </c>
      <c r="K49" s="214">
        <v>1</v>
      </c>
      <c r="L49" s="214">
        <v>2</v>
      </c>
      <c r="M49" s="214">
        <v>1</v>
      </c>
      <c r="N49" s="214">
        <v>2</v>
      </c>
      <c r="O49" s="214">
        <v>2</v>
      </c>
      <c r="P49" s="214">
        <v>20</v>
      </c>
    </row>
    <row r="50" spans="1:16">
      <c r="A50" s="213" t="s">
        <v>911</v>
      </c>
      <c r="B50" s="214">
        <v>0</v>
      </c>
      <c r="C50" s="214">
        <v>2</v>
      </c>
      <c r="D50" s="214">
        <v>1</v>
      </c>
      <c r="E50" s="214">
        <v>2</v>
      </c>
      <c r="F50" s="214">
        <v>3</v>
      </c>
      <c r="G50" s="214">
        <v>3</v>
      </c>
      <c r="H50" s="214">
        <v>0</v>
      </c>
      <c r="I50" s="214">
        <v>1</v>
      </c>
      <c r="J50" s="214">
        <v>3</v>
      </c>
      <c r="K50" s="214">
        <v>1</v>
      </c>
      <c r="L50" s="214">
        <v>1</v>
      </c>
      <c r="M50" s="214">
        <v>1</v>
      </c>
      <c r="N50" s="214">
        <v>1</v>
      </c>
      <c r="O50" s="214">
        <v>1</v>
      </c>
      <c r="P50" s="214">
        <v>20</v>
      </c>
    </row>
  </sheetData>
  <conditionalFormatting sqref="A9:A11">
    <cfRule type="expression" dxfId="1" priority="2">
      <formula>#REF!&gt;30</formula>
    </cfRule>
  </conditionalFormatting>
  <conditionalFormatting sqref="A2:A8">
    <cfRule type="expression" dxfId="0" priority="1">
      <formula>#REF!&gt;30</formula>
    </cfRule>
  </conditionalFormatting>
  <pageMargins left="0.7" right="0.7" top="0.75" bottom="0.75" header="0.3" footer="0.3"/>
  <pageSetup paperSize="9" orientation="portrait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Ширина4">
                <anchor moveWithCells="1" sizeWithCells="1">
                  <from>
                    <xdr:col>17</xdr:col>
                    <xdr:colOff>9525</xdr:colOff>
                    <xdr:row>5</xdr:row>
                    <xdr:rowOff>19050</xdr:rowOff>
                  </from>
                  <to>
                    <xdr:col>18</xdr:col>
                    <xdr:colOff>590550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4C48-35D0-4B26-A5C6-2F506AB47842}">
  <sheetPr codeName="Лист52">
    <tabColor rgb="FF7030A0"/>
  </sheetPr>
  <dimension ref="B2:Q36"/>
  <sheetViews>
    <sheetView topLeftCell="B1" zoomScale="75" zoomScaleNormal="75" workbookViewId="0">
      <selection activeCell="P45" sqref="P45"/>
    </sheetView>
  </sheetViews>
  <sheetFormatPr defaultRowHeight="15"/>
  <cols>
    <col min="1" max="5" width="4.7109375" style="69" customWidth="1"/>
    <col min="6" max="16384" width="9.140625" style="69"/>
  </cols>
  <sheetData>
    <row r="2" spans="2:17" ht="18.75">
      <c r="B2" s="192"/>
    </row>
    <row r="3" spans="2:17" ht="18.75">
      <c r="B3" s="192"/>
    </row>
    <row r="4" spans="2:17" ht="18.75">
      <c r="B4" s="192"/>
    </row>
    <row r="5" spans="2:17" ht="18.75">
      <c r="B5" s="192"/>
    </row>
    <row r="6" spans="2:17" ht="18.75">
      <c r="B6" s="192"/>
    </row>
    <row r="7" spans="2:17" ht="18.75">
      <c r="B7" s="192"/>
    </row>
    <row r="8" spans="2:17" ht="18.75">
      <c r="B8" s="192"/>
    </row>
    <row r="9" spans="2:17" ht="18.75">
      <c r="B9" s="192"/>
    </row>
    <row r="10" spans="2:17" ht="18.75">
      <c r="B10" s="192"/>
    </row>
    <row r="11" spans="2:17" ht="18.75">
      <c r="B11" s="192"/>
    </row>
    <row r="12" spans="2:17" ht="18.75">
      <c r="B12" s="192"/>
    </row>
    <row r="13" spans="2:17" ht="18.75">
      <c r="B13" s="192"/>
    </row>
    <row r="14" spans="2:17" ht="18.75">
      <c r="B14" s="192"/>
      <c r="J14" s="193"/>
      <c r="K14" s="193"/>
      <c r="L14" s="193"/>
      <c r="M14" s="193"/>
      <c r="N14" s="193"/>
      <c r="O14" s="193"/>
      <c r="P14" s="193"/>
      <c r="Q14" s="193"/>
    </row>
    <row r="15" spans="2:17" ht="18.75">
      <c r="B15" s="192"/>
      <c r="J15" s="193"/>
      <c r="K15" s="193"/>
      <c r="L15" s="193"/>
      <c r="M15" s="193"/>
      <c r="N15" s="193"/>
      <c r="O15" s="193"/>
      <c r="P15" s="193"/>
      <c r="Q15" s="193"/>
    </row>
    <row r="16" spans="2:17" ht="18.75">
      <c r="B16" s="192"/>
      <c r="J16" s="193"/>
      <c r="K16" s="193"/>
      <c r="L16" s="193"/>
      <c r="M16" s="193"/>
      <c r="N16" s="193"/>
      <c r="O16" s="193"/>
      <c r="P16" s="193"/>
      <c r="Q16" s="193"/>
    </row>
    <row r="17" spans="10:17">
      <c r="J17" s="193"/>
      <c r="K17" s="193"/>
      <c r="L17" s="193"/>
      <c r="M17" s="193"/>
      <c r="N17" s="193"/>
      <c r="O17" s="193"/>
      <c r="P17" s="193"/>
      <c r="Q17" s="193"/>
    </row>
    <row r="18" spans="10:17">
      <c r="J18" s="193"/>
      <c r="K18" s="193"/>
      <c r="L18" s="193"/>
      <c r="M18" s="193"/>
      <c r="N18" s="193"/>
      <c r="O18" s="193"/>
      <c r="P18" s="193"/>
      <c r="Q18" s="193"/>
    </row>
    <row r="19" spans="10:17">
      <c r="J19" s="193"/>
      <c r="K19" s="193"/>
      <c r="L19" s="193"/>
      <c r="M19" s="193"/>
      <c r="N19" s="193"/>
      <c r="O19" s="193"/>
      <c r="P19" s="193"/>
      <c r="Q19" s="193"/>
    </row>
    <row r="20" spans="10:17">
      <c r="J20" s="193"/>
      <c r="K20" s="193"/>
      <c r="L20" s="193"/>
      <c r="M20" s="193"/>
      <c r="N20" s="193"/>
      <c r="O20" s="193"/>
      <c r="P20" s="193"/>
      <c r="Q20" s="193"/>
    </row>
    <row r="21" spans="10:17">
      <c r="J21" s="193"/>
      <c r="K21" s="193"/>
      <c r="L21" s="193"/>
      <c r="M21" s="193"/>
      <c r="N21" s="193"/>
      <c r="O21" s="193"/>
      <c r="P21" s="193"/>
      <c r="Q21" s="193"/>
    </row>
    <row r="22" spans="10:17">
      <c r="J22" s="193"/>
      <c r="K22" s="193"/>
      <c r="L22" s="193"/>
      <c r="M22" s="193"/>
      <c r="N22" s="193"/>
      <c r="O22" s="193"/>
      <c r="P22" s="193"/>
      <c r="Q22" s="193"/>
    </row>
    <row r="23" spans="10:17">
      <c r="J23" s="193"/>
      <c r="K23" s="193"/>
      <c r="L23" s="193"/>
      <c r="M23" s="193"/>
      <c r="N23" s="193"/>
      <c r="O23" s="193"/>
      <c r="P23" s="193"/>
      <c r="Q23" s="193"/>
    </row>
    <row r="24" spans="10:17">
      <c r="J24" s="193"/>
      <c r="K24" s="193"/>
      <c r="L24" s="193"/>
      <c r="M24" s="193"/>
      <c r="N24" s="193"/>
      <c r="O24" s="193"/>
      <c r="P24" s="193"/>
      <c r="Q24" s="193"/>
    </row>
    <row r="25" spans="10:17">
      <c r="J25" s="193"/>
      <c r="K25" s="193"/>
      <c r="L25" s="193"/>
      <c r="M25" s="193"/>
      <c r="N25" s="193"/>
      <c r="O25" s="193"/>
      <c r="P25" s="193"/>
      <c r="Q25" s="193"/>
    </row>
    <row r="26" spans="10:17">
      <c r="J26" s="193"/>
      <c r="K26" s="193"/>
      <c r="L26" s="193"/>
      <c r="M26" s="193"/>
      <c r="N26" s="193"/>
      <c r="O26" s="193"/>
      <c r="P26" s="193"/>
      <c r="Q26" s="193"/>
    </row>
    <row r="27" spans="10:17">
      <c r="J27" s="193"/>
      <c r="K27" s="193"/>
      <c r="L27" s="193"/>
      <c r="M27" s="193"/>
      <c r="N27" s="193"/>
      <c r="O27" s="193"/>
      <c r="P27" s="193"/>
      <c r="Q27" s="193"/>
    </row>
    <row r="28" spans="10:17">
      <c r="J28" s="193"/>
      <c r="K28" s="193"/>
      <c r="L28" s="193"/>
      <c r="M28" s="193"/>
      <c r="N28" s="193"/>
      <c r="O28" s="193"/>
      <c r="P28" s="193"/>
      <c r="Q28" s="193"/>
    </row>
    <row r="29" spans="10:17">
      <c r="J29" s="193"/>
      <c r="K29" s="193"/>
      <c r="L29" s="193"/>
      <c r="M29" s="193"/>
      <c r="N29" s="193"/>
      <c r="O29" s="193"/>
      <c r="P29" s="193"/>
      <c r="Q29" s="193"/>
    </row>
    <row r="30" spans="10:17">
      <c r="J30" s="193"/>
      <c r="K30" s="193"/>
      <c r="L30" s="193"/>
      <c r="M30" s="193"/>
      <c r="N30" s="193"/>
      <c r="O30" s="193"/>
      <c r="P30" s="193"/>
      <c r="Q30" s="193"/>
    </row>
    <row r="31" spans="10:17">
      <c r="J31" s="193"/>
      <c r="K31" s="193"/>
      <c r="L31" s="193"/>
      <c r="M31" s="193"/>
      <c r="N31" s="193"/>
      <c r="O31" s="193"/>
      <c r="P31" s="193"/>
      <c r="Q31" s="193"/>
    </row>
    <row r="32" spans="10:17">
      <c r="J32" s="193"/>
      <c r="K32" s="193"/>
      <c r="L32" s="193"/>
      <c r="M32" s="193"/>
      <c r="N32" s="193"/>
      <c r="O32" s="193"/>
      <c r="P32" s="193"/>
      <c r="Q32" s="193"/>
    </row>
    <row r="33" spans="10:17">
      <c r="J33" s="193"/>
      <c r="K33" s="193"/>
      <c r="L33" s="193"/>
      <c r="M33" s="193"/>
      <c r="N33" s="193"/>
      <c r="O33" s="193"/>
      <c r="P33" s="193"/>
      <c r="Q33" s="193"/>
    </row>
    <row r="34" spans="10:17">
      <c r="J34" s="193"/>
      <c r="K34" s="193"/>
      <c r="L34" s="193"/>
      <c r="M34" s="193"/>
      <c r="N34" s="193"/>
      <c r="O34" s="193"/>
      <c r="P34" s="193"/>
      <c r="Q34" s="193"/>
    </row>
    <row r="35" spans="10:17">
      <c r="J35" s="193"/>
      <c r="K35" s="193"/>
      <c r="L35" s="193"/>
      <c r="M35" s="193"/>
      <c r="N35" s="193"/>
      <c r="O35" s="193"/>
      <c r="P35" s="193"/>
      <c r="Q35" s="193"/>
    </row>
    <row r="36" spans="10:17">
      <c r="J36" s="193"/>
      <c r="K36" s="193"/>
      <c r="L36" s="193"/>
      <c r="M36" s="193"/>
      <c r="N36" s="193"/>
      <c r="O36" s="193"/>
      <c r="P36" s="193"/>
      <c r="Q36" s="193"/>
    </row>
  </sheetData>
  <pageMargins left="0.7" right="0.7" top="0.75" bottom="0.75" header="0.3" footer="0.3"/>
  <pageSetup paperSize="9" orientation="portrait" verticalDpi="36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06F08-7E52-45D2-A326-0D31D4626CF8}">
  <sheetPr codeName="Лист53">
    <tabColor rgb="FF7030A0"/>
  </sheetPr>
  <dimension ref="B6:Q18"/>
  <sheetViews>
    <sheetView zoomScaleNormal="100" workbookViewId="0">
      <selection activeCell="O17" sqref="O17"/>
    </sheetView>
  </sheetViews>
  <sheetFormatPr defaultRowHeight="15"/>
  <cols>
    <col min="1" max="2" width="5.28515625" style="179" customWidth="1"/>
    <col min="3" max="3" width="2.42578125" style="179" customWidth="1"/>
    <col min="4" max="4" width="4" style="179" customWidth="1"/>
    <col min="5" max="16384" width="9.140625" style="179"/>
  </cols>
  <sheetData>
    <row r="6" spans="2:17" ht="18.75">
      <c r="B6" s="178"/>
    </row>
    <row r="7" spans="2:17" ht="18.75">
      <c r="B7" s="178"/>
    </row>
    <row r="8" spans="2:17" ht="18.75">
      <c r="B8" s="178"/>
      <c r="J8" s="180"/>
      <c r="K8" s="180"/>
      <c r="L8" s="180"/>
      <c r="M8" s="180"/>
      <c r="N8" s="180"/>
      <c r="O8" s="180"/>
      <c r="P8" s="180"/>
      <c r="Q8" s="180"/>
    </row>
    <row r="9" spans="2:17" ht="18.75">
      <c r="B9" s="178"/>
      <c r="J9" s="180"/>
      <c r="K9" s="180"/>
      <c r="L9" s="180"/>
      <c r="M9" s="180"/>
      <c r="N9" s="180"/>
      <c r="O9" s="180"/>
      <c r="P9" s="180"/>
      <c r="Q9" s="180"/>
    </row>
    <row r="10" spans="2:17" ht="18.75">
      <c r="B10" s="178"/>
      <c r="J10" s="180"/>
      <c r="K10" s="180"/>
      <c r="L10" s="180"/>
      <c r="M10" s="180"/>
      <c r="N10" s="180"/>
      <c r="O10" s="180"/>
      <c r="P10" s="180"/>
      <c r="Q10" s="180"/>
    </row>
    <row r="11" spans="2:17">
      <c r="B11" s="179" t="s">
        <v>426</v>
      </c>
      <c r="C11" s="179">
        <v>4</v>
      </c>
      <c r="J11" s="180"/>
      <c r="K11" s="180"/>
      <c r="L11" s="180"/>
      <c r="M11" s="180"/>
      <c r="N11" s="180"/>
      <c r="O11" s="180"/>
      <c r="P11" s="180"/>
      <c r="Q11" s="180"/>
    </row>
    <row r="12" spans="2:17">
      <c r="J12" s="180"/>
      <c r="K12" s="180"/>
      <c r="L12" s="180"/>
      <c r="M12" s="180"/>
      <c r="N12" s="180"/>
      <c r="O12" s="180"/>
      <c r="P12" s="180"/>
      <c r="Q12" s="180"/>
    </row>
    <row r="13" spans="2:17">
      <c r="J13" s="180"/>
      <c r="K13" s="180"/>
      <c r="L13" s="180"/>
      <c r="M13" s="180"/>
      <c r="N13" s="180"/>
      <c r="O13" s="180"/>
      <c r="P13" s="180"/>
      <c r="Q13" s="180"/>
    </row>
    <row r="14" spans="2:17">
      <c r="J14" s="180"/>
      <c r="K14" s="180"/>
      <c r="L14" s="180"/>
      <c r="M14" s="180"/>
      <c r="N14" s="180"/>
      <c r="O14" s="180"/>
      <c r="P14" s="180"/>
      <c r="Q14" s="180"/>
    </row>
    <row r="15" spans="2:17">
      <c r="J15" s="180"/>
      <c r="K15" s="180"/>
      <c r="L15" s="180"/>
      <c r="M15" s="180"/>
      <c r="N15" s="180"/>
      <c r="O15" s="180"/>
      <c r="P15" s="180"/>
      <c r="Q15" s="180"/>
    </row>
    <row r="16" spans="2:17">
      <c r="J16" s="180"/>
      <c r="K16" s="180"/>
      <c r="L16" s="180"/>
      <c r="M16" s="180"/>
      <c r="N16" s="180"/>
      <c r="O16" s="180"/>
      <c r="P16" s="180"/>
      <c r="Q16" s="180"/>
    </row>
    <row r="17" spans="10:17">
      <c r="J17" s="180"/>
      <c r="K17" s="180"/>
      <c r="L17" s="180"/>
      <c r="M17" s="180"/>
      <c r="N17" s="180"/>
      <c r="O17" s="180"/>
      <c r="P17" s="180"/>
      <c r="Q17" s="180"/>
    </row>
    <row r="18" spans="10:17">
      <c r="J18" s="180"/>
      <c r="K18" s="180"/>
      <c r="L18" s="180"/>
      <c r="M18" s="180"/>
      <c r="N18" s="180"/>
      <c r="O18" s="180"/>
      <c r="P18" s="180"/>
      <c r="Q18" s="180"/>
    </row>
  </sheetData>
  <pageMargins left="0.7" right="0.7" top="0.75" bottom="0.75" header="0.3" footer="0.3"/>
  <pageSetup paperSize="9" orientation="portrait" verticalDpi="36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8581-140D-49CB-BFA9-9DA522BB29AB}">
  <sheetPr codeName="Лист54">
    <tabColor rgb="FF7030A0"/>
  </sheetPr>
  <dimension ref="A1:E21"/>
  <sheetViews>
    <sheetView showGridLines="0" zoomScaleNormal="100" workbookViewId="0">
      <selection activeCell="G17" sqref="G17"/>
    </sheetView>
  </sheetViews>
  <sheetFormatPr defaultColWidth="9.140625" defaultRowHeight="14.25"/>
  <cols>
    <col min="1" max="1" width="12.140625" style="188" customWidth="1"/>
    <col min="2" max="2" width="16.28515625" style="188" customWidth="1"/>
    <col min="3" max="3" width="12.28515625" style="188" customWidth="1"/>
    <col min="4" max="4" width="13.5703125" style="188" customWidth="1"/>
    <col min="5" max="5" width="35.140625" style="188" customWidth="1"/>
    <col min="6" max="16384" width="9.140625" style="188"/>
  </cols>
  <sheetData>
    <row r="1" spans="1:5" ht="15">
      <c r="A1" s="187" t="s">
        <v>286</v>
      </c>
      <c r="B1" s="187" t="s">
        <v>559</v>
      </c>
      <c r="C1" s="187" t="s">
        <v>560</v>
      </c>
      <c r="D1" s="187" t="s">
        <v>283</v>
      </c>
      <c r="E1" s="187" t="s">
        <v>561</v>
      </c>
    </row>
    <row r="2" spans="1:5">
      <c r="A2" s="272">
        <v>1</v>
      </c>
      <c r="B2" s="273">
        <v>41315</v>
      </c>
      <c r="C2" s="274">
        <v>15</v>
      </c>
      <c r="D2" s="275">
        <v>4</v>
      </c>
      <c r="E2" s="276" t="s">
        <v>562</v>
      </c>
    </row>
    <row r="3" spans="1:5">
      <c r="A3" s="272">
        <v>2</v>
      </c>
      <c r="B3" s="273">
        <v>41316</v>
      </c>
      <c r="C3" s="274">
        <v>13</v>
      </c>
      <c r="D3" s="275">
        <v>12</v>
      </c>
      <c r="E3" s="276" t="s">
        <v>563</v>
      </c>
    </row>
    <row r="4" spans="1:5">
      <c r="A4" s="272">
        <v>3</v>
      </c>
      <c r="B4" s="273">
        <v>41317</v>
      </c>
      <c r="C4" s="274">
        <v>13</v>
      </c>
      <c r="D4" s="275">
        <v>20</v>
      </c>
      <c r="E4" s="276" t="s">
        <v>564</v>
      </c>
    </row>
    <row r="5" spans="1:5">
      <c r="A5" s="272">
        <v>4</v>
      </c>
      <c r="B5" s="273">
        <v>41318</v>
      </c>
      <c r="C5" s="274">
        <v>16</v>
      </c>
      <c r="D5" s="275">
        <v>16</v>
      </c>
      <c r="E5" s="276" t="s">
        <v>565</v>
      </c>
    </row>
    <row r="6" spans="1:5">
      <c r="A6" s="272">
        <v>5</v>
      </c>
      <c r="B6" s="273">
        <v>41319</v>
      </c>
      <c r="C6" s="274">
        <v>14</v>
      </c>
      <c r="D6" s="275">
        <v>12</v>
      </c>
      <c r="E6" s="276" t="s">
        <v>566</v>
      </c>
    </row>
    <row r="7" spans="1:5">
      <c r="A7" s="272">
        <v>6</v>
      </c>
      <c r="B7" s="273">
        <v>41320</v>
      </c>
      <c r="C7" s="274">
        <v>14</v>
      </c>
      <c r="D7" s="275">
        <v>10</v>
      </c>
      <c r="E7" s="276" t="s">
        <v>567</v>
      </c>
    </row>
    <row r="8" spans="1:5">
      <c r="A8" s="272">
        <v>7</v>
      </c>
      <c r="B8" s="273">
        <v>41320</v>
      </c>
      <c r="C8" s="274">
        <v>18</v>
      </c>
      <c r="D8" s="275">
        <v>12</v>
      </c>
      <c r="E8" s="276" t="s">
        <v>568</v>
      </c>
    </row>
    <row r="9" spans="1:5">
      <c r="A9" s="272">
        <v>8</v>
      </c>
      <c r="B9" s="273">
        <v>41324</v>
      </c>
      <c r="C9" s="274">
        <v>17</v>
      </c>
      <c r="D9" s="275">
        <v>32</v>
      </c>
      <c r="E9" s="276" t="s">
        <v>569</v>
      </c>
    </row>
    <row r="10" spans="1:5">
      <c r="A10" s="272">
        <v>9</v>
      </c>
      <c r="B10" s="273">
        <v>41325</v>
      </c>
      <c r="C10" s="274">
        <v>13</v>
      </c>
      <c r="D10" s="275">
        <v>40</v>
      </c>
      <c r="E10" s="276" t="s">
        <v>570</v>
      </c>
    </row>
    <row r="11" spans="1:5">
      <c r="A11" s="272">
        <v>10</v>
      </c>
      <c r="B11" s="273">
        <v>41325</v>
      </c>
      <c r="C11" s="274">
        <v>16</v>
      </c>
      <c r="D11" s="275">
        <v>4</v>
      </c>
      <c r="E11" s="276" t="s">
        <v>571</v>
      </c>
    </row>
    <row r="12" spans="1:5">
      <c r="A12" s="272">
        <v>11</v>
      </c>
      <c r="B12" s="273">
        <v>41327</v>
      </c>
      <c r="C12" s="274">
        <v>16</v>
      </c>
      <c r="D12" s="275">
        <v>28</v>
      </c>
      <c r="E12" s="276" t="s">
        <v>572</v>
      </c>
    </row>
    <row r="13" spans="1:5">
      <c r="A13" s="272">
        <v>12</v>
      </c>
      <c r="B13" s="273">
        <v>41330</v>
      </c>
      <c r="C13" s="274">
        <v>19</v>
      </c>
      <c r="D13" s="275">
        <v>8</v>
      </c>
      <c r="E13" s="276" t="s">
        <v>573</v>
      </c>
    </row>
    <row r="14" spans="1:5">
      <c r="A14" s="272">
        <v>13</v>
      </c>
      <c r="B14" s="273">
        <v>41330</v>
      </c>
      <c r="C14" s="274">
        <v>18</v>
      </c>
      <c r="D14" s="275">
        <v>24</v>
      </c>
      <c r="E14" s="276" t="s">
        <v>574</v>
      </c>
    </row>
    <row r="15" spans="1:5">
      <c r="A15" s="272">
        <v>14</v>
      </c>
      <c r="B15" s="273">
        <v>41332</v>
      </c>
      <c r="C15" s="274">
        <v>13</v>
      </c>
      <c r="D15" s="275">
        <v>44</v>
      </c>
      <c r="E15" s="276" t="s">
        <v>575</v>
      </c>
    </row>
    <row r="16" spans="1:5">
      <c r="A16" s="272">
        <v>15</v>
      </c>
      <c r="B16" s="273">
        <v>41333</v>
      </c>
      <c r="C16" s="274">
        <v>15</v>
      </c>
      <c r="D16" s="275">
        <v>20</v>
      </c>
      <c r="E16" s="276" t="s">
        <v>576</v>
      </c>
    </row>
    <row r="17" spans="1:5">
      <c r="A17" s="272">
        <v>16</v>
      </c>
      <c r="B17" s="273">
        <v>41333</v>
      </c>
      <c r="C17" s="274">
        <v>13</v>
      </c>
      <c r="D17" s="275">
        <v>4</v>
      </c>
      <c r="E17" s="276" t="s">
        <v>577</v>
      </c>
    </row>
    <row r="18" spans="1:5">
      <c r="A18" s="272">
        <v>17</v>
      </c>
      <c r="B18" s="273">
        <v>41337</v>
      </c>
      <c r="C18" s="274">
        <v>16</v>
      </c>
      <c r="D18" s="275">
        <v>8</v>
      </c>
      <c r="E18" s="276" t="s">
        <v>578</v>
      </c>
    </row>
    <row r="19" spans="1:5">
      <c r="A19" s="272">
        <v>18</v>
      </c>
      <c r="B19" s="273">
        <v>41338</v>
      </c>
      <c r="C19" s="274">
        <v>14</v>
      </c>
      <c r="D19" s="275">
        <v>12</v>
      </c>
      <c r="E19" s="276" t="s">
        <v>579</v>
      </c>
    </row>
    <row r="20" spans="1:5">
      <c r="A20" s="272">
        <v>19</v>
      </c>
      <c r="B20" s="273">
        <v>41338</v>
      </c>
      <c r="C20" s="274">
        <v>18</v>
      </c>
      <c r="D20" s="275">
        <v>16</v>
      </c>
      <c r="E20" s="276" t="s">
        <v>580</v>
      </c>
    </row>
    <row r="21" spans="1:5">
      <c r="A21" s="272">
        <v>20</v>
      </c>
      <c r="B21" s="273">
        <v>41338</v>
      </c>
      <c r="C21" s="274">
        <v>19</v>
      </c>
      <c r="D21" s="275">
        <v>20</v>
      </c>
      <c r="E21" s="276" t="s">
        <v>581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5EE7-3C76-42D1-8970-C62C096036E4}">
  <sheetPr codeName="Лист55">
    <tabColor rgb="FF7030A0"/>
  </sheetPr>
  <dimension ref="A1:E71"/>
  <sheetViews>
    <sheetView showGridLines="0" tabSelected="1" zoomScaleNormal="100" workbookViewId="0">
      <selection activeCell="F18" sqref="F18"/>
    </sheetView>
  </sheetViews>
  <sheetFormatPr defaultColWidth="9.140625" defaultRowHeight="14.25"/>
  <cols>
    <col min="1" max="1" width="3.42578125" style="191" customWidth="1"/>
    <col min="2" max="2" width="25.85546875" style="191" customWidth="1"/>
    <col min="3" max="3" width="14.42578125" style="191" customWidth="1"/>
    <col min="4" max="4" width="14.7109375" style="191" customWidth="1"/>
    <col min="5" max="5" width="18" style="191" bestFit="1" customWidth="1"/>
    <col min="6" max="16384" width="9.140625" style="188"/>
  </cols>
  <sheetData>
    <row r="1" spans="1:5" ht="30">
      <c r="A1" s="187" t="s">
        <v>1</v>
      </c>
      <c r="B1" s="187" t="s">
        <v>582</v>
      </c>
      <c r="C1" s="187" t="s">
        <v>583</v>
      </c>
      <c r="D1" s="187" t="s">
        <v>584</v>
      </c>
      <c r="E1" s="187" t="s">
        <v>585</v>
      </c>
    </row>
    <row r="2" spans="1:5">
      <c r="A2" s="189">
        <v>1</v>
      </c>
      <c r="B2" s="190" t="s">
        <v>586</v>
      </c>
      <c r="C2" s="190">
        <v>115</v>
      </c>
      <c r="D2" s="190">
        <v>115</v>
      </c>
      <c r="E2" s="277">
        <f>C2-D2</f>
        <v>0</v>
      </c>
    </row>
    <row r="3" spans="1:5">
      <c r="A3" s="189">
        <v>2</v>
      </c>
      <c r="B3" s="190" t="s">
        <v>587</v>
      </c>
      <c r="C3" s="190">
        <v>100</v>
      </c>
      <c r="D3" s="190">
        <v>100</v>
      </c>
      <c r="E3" s="277">
        <f t="shared" ref="E3:E66" si="0">C3-D3</f>
        <v>0</v>
      </c>
    </row>
    <row r="4" spans="1:5">
      <c r="A4" s="189">
        <v>3</v>
      </c>
      <c r="B4" s="190" t="s">
        <v>588</v>
      </c>
      <c r="C4" s="190">
        <v>180</v>
      </c>
      <c r="D4" s="190">
        <v>125</v>
      </c>
      <c r="E4" s="277">
        <f t="shared" si="0"/>
        <v>55</v>
      </c>
    </row>
    <row r="5" spans="1:5">
      <c r="A5" s="189">
        <v>4</v>
      </c>
      <c r="B5" s="190" t="s">
        <v>589</v>
      </c>
      <c r="C5" s="190">
        <v>150</v>
      </c>
      <c r="D5" s="190">
        <v>135</v>
      </c>
      <c r="E5" s="277">
        <f t="shared" si="0"/>
        <v>15</v>
      </c>
    </row>
    <row r="6" spans="1:5">
      <c r="A6" s="189">
        <v>5</v>
      </c>
      <c r="B6" s="190" t="s">
        <v>590</v>
      </c>
      <c r="C6" s="190">
        <v>200</v>
      </c>
      <c r="D6" s="190">
        <v>140</v>
      </c>
      <c r="E6" s="277">
        <f t="shared" si="0"/>
        <v>60</v>
      </c>
    </row>
    <row r="7" spans="1:5">
      <c r="A7" s="189">
        <v>6</v>
      </c>
      <c r="B7" s="190" t="s">
        <v>591</v>
      </c>
      <c r="C7" s="190">
        <v>135</v>
      </c>
      <c r="D7" s="190">
        <v>150</v>
      </c>
      <c r="E7" s="277">
        <f t="shared" si="0"/>
        <v>-15</v>
      </c>
    </row>
    <row r="8" spans="1:5">
      <c r="A8" s="189">
        <v>7</v>
      </c>
      <c r="B8" s="190" t="s">
        <v>592</v>
      </c>
      <c r="C8" s="190">
        <v>145</v>
      </c>
      <c r="D8" s="190">
        <v>200</v>
      </c>
      <c r="E8" s="277">
        <f t="shared" si="0"/>
        <v>-55</v>
      </c>
    </row>
    <row r="9" spans="1:5">
      <c r="A9" s="189">
        <v>8</v>
      </c>
      <c r="B9" s="190" t="s">
        <v>593</v>
      </c>
      <c r="C9" s="190">
        <v>180</v>
      </c>
      <c r="D9" s="190">
        <v>135</v>
      </c>
      <c r="E9" s="277">
        <f t="shared" si="0"/>
        <v>45</v>
      </c>
    </row>
    <row r="10" spans="1:5">
      <c r="A10" s="189">
        <v>9</v>
      </c>
      <c r="B10" s="190" t="s">
        <v>594</v>
      </c>
      <c r="C10" s="190">
        <v>160</v>
      </c>
      <c r="D10" s="190">
        <v>145</v>
      </c>
      <c r="E10" s="277">
        <f t="shared" si="0"/>
        <v>15</v>
      </c>
    </row>
    <row r="11" spans="1:5">
      <c r="A11" s="189">
        <v>10</v>
      </c>
      <c r="B11" s="190" t="s">
        <v>595</v>
      </c>
      <c r="C11" s="190">
        <v>135</v>
      </c>
      <c r="D11" s="190">
        <v>180</v>
      </c>
      <c r="E11" s="277">
        <f t="shared" si="0"/>
        <v>-45</v>
      </c>
    </row>
    <row r="12" spans="1:5">
      <c r="A12" s="189">
        <v>11</v>
      </c>
      <c r="B12" s="190" t="s">
        <v>596</v>
      </c>
      <c r="C12" s="190">
        <v>130</v>
      </c>
      <c r="D12" s="190">
        <v>200</v>
      </c>
      <c r="E12" s="277">
        <f t="shared" si="0"/>
        <v>-70</v>
      </c>
    </row>
    <row r="13" spans="1:5">
      <c r="A13" s="189">
        <v>12</v>
      </c>
      <c r="B13" s="190" t="s">
        <v>597</v>
      </c>
      <c r="C13" s="190">
        <v>145</v>
      </c>
      <c r="D13" s="190">
        <v>130</v>
      </c>
      <c r="E13" s="277">
        <f t="shared" si="0"/>
        <v>15</v>
      </c>
    </row>
    <row r="14" spans="1:5">
      <c r="A14" s="189">
        <v>13</v>
      </c>
      <c r="B14" s="190" t="s">
        <v>598</v>
      </c>
      <c r="C14" s="190">
        <v>140</v>
      </c>
      <c r="D14" s="190">
        <v>100</v>
      </c>
      <c r="E14" s="277">
        <f t="shared" si="0"/>
        <v>40</v>
      </c>
    </row>
    <row r="15" spans="1:5">
      <c r="A15" s="189">
        <v>14</v>
      </c>
      <c r="B15" s="190" t="s">
        <v>599</v>
      </c>
      <c r="C15" s="190">
        <v>170</v>
      </c>
      <c r="D15" s="190">
        <v>140</v>
      </c>
      <c r="E15" s="277">
        <f t="shared" si="0"/>
        <v>30</v>
      </c>
    </row>
    <row r="16" spans="1:5">
      <c r="A16" s="189">
        <v>15</v>
      </c>
      <c r="B16" s="190" t="s">
        <v>600</v>
      </c>
      <c r="C16" s="190">
        <v>80</v>
      </c>
      <c r="D16" s="190">
        <v>170</v>
      </c>
      <c r="E16" s="277">
        <f t="shared" si="0"/>
        <v>-90</v>
      </c>
    </row>
    <row r="17" spans="1:5">
      <c r="A17" s="189">
        <v>16</v>
      </c>
      <c r="B17" s="190" t="s">
        <v>601</v>
      </c>
      <c r="C17" s="190">
        <v>130</v>
      </c>
      <c r="D17" s="190">
        <v>80</v>
      </c>
      <c r="E17" s="277">
        <f t="shared" si="0"/>
        <v>50</v>
      </c>
    </row>
    <row r="18" spans="1:5">
      <c r="A18" s="189">
        <v>17</v>
      </c>
      <c r="B18" s="190" t="s">
        <v>602</v>
      </c>
      <c r="C18" s="190">
        <v>170</v>
      </c>
      <c r="D18" s="190">
        <v>170</v>
      </c>
      <c r="E18" s="277">
        <f t="shared" si="0"/>
        <v>0</v>
      </c>
    </row>
    <row r="19" spans="1:5">
      <c r="A19" s="189">
        <v>18</v>
      </c>
      <c r="B19" s="190" t="s">
        <v>603</v>
      </c>
      <c r="C19" s="190">
        <v>160</v>
      </c>
      <c r="D19" s="190">
        <v>160</v>
      </c>
      <c r="E19" s="277">
        <f t="shared" si="0"/>
        <v>0</v>
      </c>
    </row>
    <row r="20" spans="1:5">
      <c r="A20" s="189">
        <v>19</v>
      </c>
      <c r="B20" s="190" t="s">
        <v>604</v>
      </c>
      <c r="C20" s="190">
        <v>150</v>
      </c>
      <c r="D20" s="190">
        <v>145</v>
      </c>
      <c r="E20" s="277">
        <f t="shared" si="0"/>
        <v>5</v>
      </c>
    </row>
    <row r="21" spans="1:5">
      <c r="A21" s="189">
        <v>20</v>
      </c>
      <c r="B21" s="190" t="s">
        <v>605</v>
      </c>
      <c r="C21" s="190">
        <v>160</v>
      </c>
      <c r="D21" s="190">
        <v>160</v>
      </c>
      <c r="E21" s="277">
        <f t="shared" si="0"/>
        <v>0</v>
      </c>
    </row>
    <row r="22" spans="1:5">
      <c r="A22" s="189">
        <v>21</v>
      </c>
      <c r="B22" s="190" t="s">
        <v>606</v>
      </c>
      <c r="C22" s="190">
        <v>140</v>
      </c>
      <c r="D22" s="190">
        <v>140</v>
      </c>
      <c r="E22" s="277">
        <f t="shared" si="0"/>
        <v>0</v>
      </c>
    </row>
    <row r="23" spans="1:5">
      <c r="A23" s="189">
        <v>22</v>
      </c>
      <c r="B23" s="190" t="s">
        <v>607</v>
      </c>
      <c r="C23" s="190">
        <v>135</v>
      </c>
      <c r="D23" s="190">
        <v>135</v>
      </c>
      <c r="E23" s="277">
        <f t="shared" si="0"/>
        <v>0</v>
      </c>
    </row>
    <row r="24" spans="1:5">
      <c r="A24" s="189">
        <v>23</v>
      </c>
      <c r="B24" s="190" t="s">
        <v>608</v>
      </c>
      <c r="C24" s="190">
        <v>150</v>
      </c>
      <c r="D24" s="190">
        <v>145</v>
      </c>
      <c r="E24" s="277">
        <f t="shared" si="0"/>
        <v>5</v>
      </c>
    </row>
    <row r="25" spans="1:5">
      <c r="A25" s="189">
        <v>24</v>
      </c>
      <c r="B25" s="190" t="s">
        <v>609</v>
      </c>
      <c r="C25" s="190">
        <v>180</v>
      </c>
      <c r="D25" s="190">
        <v>165</v>
      </c>
      <c r="E25" s="277">
        <f t="shared" si="0"/>
        <v>15</v>
      </c>
    </row>
    <row r="26" spans="1:5">
      <c r="A26" s="189">
        <v>25</v>
      </c>
      <c r="B26" s="190" t="s">
        <v>610</v>
      </c>
      <c r="C26" s="190">
        <v>165</v>
      </c>
      <c r="D26" s="190">
        <v>200</v>
      </c>
      <c r="E26" s="277">
        <f t="shared" si="0"/>
        <v>-35</v>
      </c>
    </row>
    <row r="27" spans="1:5">
      <c r="A27" s="189">
        <v>26</v>
      </c>
      <c r="B27" s="190" t="s">
        <v>611</v>
      </c>
      <c r="C27" s="190">
        <v>200</v>
      </c>
      <c r="D27" s="190">
        <v>250</v>
      </c>
      <c r="E27" s="277">
        <f t="shared" si="0"/>
        <v>-50</v>
      </c>
    </row>
    <row r="28" spans="1:5">
      <c r="A28" s="189">
        <v>27</v>
      </c>
      <c r="B28" s="190" t="s">
        <v>612</v>
      </c>
      <c r="C28" s="190">
        <v>220</v>
      </c>
      <c r="D28" s="190">
        <v>220</v>
      </c>
      <c r="E28" s="277">
        <f t="shared" si="0"/>
        <v>0</v>
      </c>
    </row>
    <row r="29" spans="1:5">
      <c r="A29" s="189">
        <v>28</v>
      </c>
      <c r="B29" s="190" t="s">
        <v>613</v>
      </c>
      <c r="C29" s="190">
        <v>200</v>
      </c>
      <c r="D29" s="190">
        <v>200</v>
      </c>
      <c r="E29" s="277">
        <f t="shared" si="0"/>
        <v>0</v>
      </c>
    </row>
    <row r="30" spans="1:5">
      <c r="A30" s="189">
        <v>29</v>
      </c>
      <c r="B30" s="190" t="s">
        <v>614</v>
      </c>
      <c r="C30" s="190">
        <v>160</v>
      </c>
      <c r="D30" s="190">
        <v>160</v>
      </c>
      <c r="E30" s="277">
        <f t="shared" si="0"/>
        <v>0</v>
      </c>
    </row>
    <row r="31" spans="1:5">
      <c r="A31" s="189">
        <v>30</v>
      </c>
      <c r="B31" s="190" t="s">
        <v>615</v>
      </c>
      <c r="C31" s="190">
        <v>160</v>
      </c>
      <c r="D31" s="190">
        <v>160</v>
      </c>
      <c r="E31" s="277">
        <f t="shared" si="0"/>
        <v>0</v>
      </c>
    </row>
    <row r="32" spans="1:5">
      <c r="A32" s="189">
        <v>31</v>
      </c>
      <c r="B32" s="190" t="s">
        <v>616</v>
      </c>
      <c r="C32" s="190">
        <v>175</v>
      </c>
      <c r="D32" s="190">
        <v>175</v>
      </c>
      <c r="E32" s="277">
        <f t="shared" si="0"/>
        <v>0</v>
      </c>
    </row>
    <row r="33" spans="1:5">
      <c r="A33" s="189">
        <v>32</v>
      </c>
      <c r="B33" s="190" t="s">
        <v>617</v>
      </c>
      <c r="C33" s="190">
        <v>180</v>
      </c>
      <c r="D33" s="190">
        <v>180</v>
      </c>
      <c r="E33" s="277">
        <f t="shared" si="0"/>
        <v>0</v>
      </c>
    </row>
    <row r="34" spans="1:5">
      <c r="A34" s="189">
        <v>33</v>
      </c>
      <c r="B34" s="190" t="s">
        <v>618</v>
      </c>
      <c r="C34" s="190">
        <v>180</v>
      </c>
      <c r="D34" s="190">
        <v>150</v>
      </c>
      <c r="E34" s="277">
        <f t="shared" si="0"/>
        <v>30</v>
      </c>
    </row>
    <row r="35" spans="1:5">
      <c r="A35" s="189">
        <v>34</v>
      </c>
      <c r="B35" s="190" t="s">
        <v>619</v>
      </c>
      <c r="C35" s="190">
        <v>150</v>
      </c>
      <c r="D35" s="190">
        <v>120</v>
      </c>
      <c r="E35" s="277">
        <f t="shared" si="0"/>
        <v>30</v>
      </c>
    </row>
    <row r="36" spans="1:5">
      <c r="A36" s="189">
        <v>35</v>
      </c>
      <c r="B36" s="190" t="s">
        <v>620</v>
      </c>
      <c r="C36" s="190">
        <v>180</v>
      </c>
      <c r="D36" s="190">
        <v>250</v>
      </c>
      <c r="E36" s="277">
        <f t="shared" si="0"/>
        <v>-70</v>
      </c>
    </row>
    <row r="37" spans="1:5">
      <c r="A37" s="189">
        <v>36</v>
      </c>
      <c r="B37" s="190" t="s">
        <v>621</v>
      </c>
      <c r="C37" s="190">
        <v>250</v>
      </c>
      <c r="D37" s="190">
        <v>145</v>
      </c>
      <c r="E37" s="277">
        <f t="shared" si="0"/>
        <v>105</v>
      </c>
    </row>
    <row r="38" spans="1:5">
      <c r="A38" s="189">
        <v>37</v>
      </c>
      <c r="B38" s="190" t="s">
        <v>622</v>
      </c>
      <c r="C38" s="190">
        <v>190</v>
      </c>
      <c r="D38" s="190">
        <v>100</v>
      </c>
      <c r="E38" s="277">
        <f t="shared" si="0"/>
        <v>90</v>
      </c>
    </row>
    <row r="39" spans="1:5">
      <c r="A39" s="189">
        <v>38</v>
      </c>
      <c r="B39" s="190" t="s">
        <v>623</v>
      </c>
      <c r="C39" s="190">
        <v>145</v>
      </c>
      <c r="D39" s="190">
        <v>100</v>
      </c>
      <c r="E39" s="277">
        <f t="shared" si="0"/>
        <v>45</v>
      </c>
    </row>
    <row r="40" spans="1:5">
      <c r="A40" s="189">
        <v>39</v>
      </c>
      <c r="B40" s="190" t="s">
        <v>624</v>
      </c>
      <c r="C40" s="190">
        <v>155</v>
      </c>
      <c r="D40" s="190">
        <v>125</v>
      </c>
      <c r="E40" s="277">
        <f t="shared" si="0"/>
        <v>30</v>
      </c>
    </row>
    <row r="41" spans="1:5">
      <c r="A41" s="189">
        <v>40</v>
      </c>
      <c r="B41" s="190" t="s">
        <v>625</v>
      </c>
      <c r="C41" s="190">
        <v>300</v>
      </c>
      <c r="D41" s="190">
        <v>180</v>
      </c>
      <c r="E41" s="277">
        <f t="shared" si="0"/>
        <v>120</v>
      </c>
    </row>
    <row r="42" spans="1:5">
      <c r="A42" s="189">
        <v>41</v>
      </c>
      <c r="B42" s="190" t="s">
        <v>626</v>
      </c>
      <c r="C42" s="190">
        <v>100</v>
      </c>
      <c r="D42" s="190">
        <v>150</v>
      </c>
      <c r="E42" s="277">
        <f t="shared" si="0"/>
        <v>-50</v>
      </c>
    </row>
    <row r="43" spans="1:5">
      <c r="A43" s="189">
        <v>42</v>
      </c>
      <c r="B43" s="190" t="s">
        <v>627</v>
      </c>
      <c r="C43" s="190">
        <v>100</v>
      </c>
      <c r="D43" s="190">
        <v>185</v>
      </c>
      <c r="E43" s="277">
        <f t="shared" si="0"/>
        <v>-85</v>
      </c>
    </row>
    <row r="44" spans="1:5">
      <c r="A44" s="189">
        <v>43</v>
      </c>
      <c r="B44" s="190" t="s">
        <v>628</v>
      </c>
      <c r="C44" s="190">
        <v>165</v>
      </c>
      <c r="D44" s="190">
        <v>125</v>
      </c>
      <c r="E44" s="277">
        <f t="shared" si="0"/>
        <v>40</v>
      </c>
    </row>
    <row r="45" spans="1:5">
      <c r="A45" s="189">
        <v>44</v>
      </c>
      <c r="B45" s="190" t="s">
        <v>629</v>
      </c>
      <c r="C45" s="190">
        <v>125</v>
      </c>
      <c r="D45" s="190">
        <v>155</v>
      </c>
      <c r="E45" s="277">
        <f t="shared" si="0"/>
        <v>-30</v>
      </c>
    </row>
    <row r="46" spans="1:5">
      <c r="A46" s="189">
        <v>45</v>
      </c>
      <c r="B46" s="190" t="s">
        <v>630</v>
      </c>
      <c r="C46" s="190">
        <v>140</v>
      </c>
      <c r="D46" s="190">
        <v>145</v>
      </c>
      <c r="E46" s="277">
        <f t="shared" si="0"/>
        <v>-5</v>
      </c>
    </row>
    <row r="47" spans="1:5">
      <c r="A47" s="189">
        <v>46</v>
      </c>
      <c r="B47" s="190" t="s">
        <v>631</v>
      </c>
      <c r="C47" s="190">
        <v>150</v>
      </c>
      <c r="D47" s="190">
        <v>135</v>
      </c>
      <c r="E47" s="277">
        <f t="shared" si="0"/>
        <v>15</v>
      </c>
    </row>
    <row r="48" spans="1:5">
      <c r="A48" s="189">
        <v>47</v>
      </c>
      <c r="B48" s="190" t="s">
        <v>632</v>
      </c>
      <c r="C48" s="190">
        <v>185</v>
      </c>
      <c r="D48" s="190">
        <v>125</v>
      </c>
      <c r="E48" s="277">
        <f t="shared" si="0"/>
        <v>60</v>
      </c>
    </row>
    <row r="49" spans="1:5">
      <c r="A49" s="189">
        <v>48</v>
      </c>
      <c r="B49" s="190" t="s">
        <v>633</v>
      </c>
      <c r="C49" s="190">
        <v>125</v>
      </c>
      <c r="D49" s="190">
        <v>130</v>
      </c>
      <c r="E49" s="277">
        <f t="shared" si="0"/>
        <v>-5</v>
      </c>
    </row>
    <row r="50" spans="1:5">
      <c r="A50" s="189">
        <v>49</v>
      </c>
      <c r="B50" s="190" t="s">
        <v>634</v>
      </c>
      <c r="C50" s="190">
        <v>155</v>
      </c>
      <c r="D50" s="190">
        <v>140</v>
      </c>
      <c r="E50" s="277">
        <f t="shared" si="0"/>
        <v>15</v>
      </c>
    </row>
    <row r="51" spans="1:5">
      <c r="A51" s="189">
        <v>50</v>
      </c>
      <c r="B51" s="190" t="s">
        <v>635</v>
      </c>
      <c r="C51" s="190">
        <v>145</v>
      </c>
      <c r="D51" s="190">
        <v>155</v>
      </c>
      <c r="E51" s="277">
        <f t="shared" si="0"/>
        <v>-10</v>
      </c>
    </row>
    <row r="52" spans="1:5">
      <c r="A52" s="189">
        <v>51</v>
      </c>
      <c r="B52" s="190" t="s">
        <v>636</v>
      </c>
      <c r="C52" s="190">
        <v>135</v>
      </c>
      <c r="D52" s="190">
        <v>125</v>
      </c>
      <c r="E52" s="277">
        <f t="shared" si="0"/>
        <v>10</v>
      </c>
    </row>
    <row r="53" spans="1:5">
      <c r="A53" s="189">
        <v>52</v>
      </c>
      <c r="B53" s="190" t="s">
        <v>637</v>
      </c>
      <c r="C53" s="190">
        <v>200</v>
      </c>
      <c r="D53" s="190">
        <v>180</v>
      </c>
      <c r="E53" s="277">
        <f t="shared" si="0"/>
        <v>20</v>
      </c>
    </row>
    <row r="54" spans="1:5">
      <c r="A54" s="189">
        <v>53</v>
      </c>
      <c r="B54" s="190" t="s">
        <v>638</v>
      </c>
      <c r="C54" s="190">
        <v>125</v>
      </c>
      <c r="D54" s="190">
        <v>145</v>
      </c>
      <c r="E54" s="277">
        <f t="shared" si="0"/>
        <v>-20</v>
      </c>
    </row>
    <row r="55" spans="1:5">
      <c r="A55" s="189">
        <v>54</v>
      </c>
      <c r="B55" s="190" t="s">
        <v>639</v>
      </c>
      <c r="C55" s="190">
        <v>130</v>
      </c>
      <c r="D55" s="190">
        <v>180</v>
      </c>
      <c r="E55" s="277">
        <f t="shared" si="0"/>
        <v>-50</v>
      </c>
    </row>
    <row r="56" spans="1:5">
      <c r="A56" s="189">
        <v>55</v>
      </c>
      <c r="B56" s="190" t="s">
        <v>640</v>
      </c>
      <c r="C56" s="190">
        <v>140</v>
      </c>
      <c r="D56" s="190">
        <v>180</v>
      </c>
      <c r="E56" s="277">
        <f t="shared" si="0"/>
        <v>-40</v>
      </c>
    </row>
    <row r="57" spans="1:5">
      <c r="A57" s="189">
        <v>56</v>
      </c>
      <c r="B57" s="190" t="s">
        <v>641</v>
      </c>
      <c r="C57" s="190">
        <v>155</v>
      </c>
      <c r="D57" s="190">
        <v>140</v>
      </c>
      <c r="E57" s="277">
        <f t="shared" si="0"/>
        <v>15</v>
      </c>
    </row>
    <row r="58" spans="1:5">
      <c r="A58" s="189">
        <v>57</v>
      </c>
      <c r="B58" s="190" t="s">
        <v>642</v>
      </c>
      <c r="C58" s="190">
        <v>125</v>
      </c>
      <c r="D58" s="190">
        <v>200</v>
      </c>
      <c r="E58" s="277">
        <f t="shared" si="0"/>
        <v>-75</v>
      </c>
    </row>
    <row r="59" spans="1:5">
      <c r="A59" s="189">
        <v>58</v>
      </c>
      <c r="B59" s="190" t="s">
        <v>643</v>
      </c>
      <c r="C59" s="190">
        <v>180</v>
      </c>
      <c r="D59" s="190">
        <v>190</v>
      </c>
      <c r="E59" s="277">
        <f t="shared" si="0"/>
        <v>-10</v>
      </c>
    </row>
    <row r="60" spans="1:5">
      <c r="A60" s="189">
        <v>59</v>
      </c>
      <c r="B60" s="190" t="s">
        <v>644</v>
      </c>
      <c r="C60" s="190">
        <v>145</v>
      </c>
      <c r="D60" s="190">
        <v>150</v>
      </c>
      <c r="E60" s="277">
        <f t="shared" si="0"/>
        <v>-5</v>
      </c>
    </row>
    <row r="61" spans="1:5">
      <c r="A61" s="189">
        <v>60</v>
      </c>
      <c r="B61" s="190" t="s">
        <v>645</v>
      </c>
      <c r="C61" s="190">
        <v>180</v>
      </c>
      <c r="D61" s="190">
        <v>160</v>
      </c>
      <c r="E61" s="277">
        <f t="shared" si="0"/>
        <v>20</v>
      </c>
    </row>
    <row r="62" spans="1:5">
      <c r="A62" s="189">
        <v>61</v>
      </c>
      <c r="B62" s="190" t="s">
        <v>646</v>
      </c>
      <c r="C62" s="190">
        <v>200</v>
      </c>
      <c r="D62" s="190">
        <v>200</v>
      </c>
      <c r="E62" s="277">
        <f t="shared" si="0"/>
        <v>0</v>
      </c>
    </row>
    <row r="63" spans="1:5">
      <c r="A63" s="189">
        <v>62</v>
      </c>
      <c r="B63" s="190" t="s">
        <v>647</v>
      </c>
      <c r="C63" s="190">
        <v>140</v>
      </c>
      <c r="D63" s="190">
        <v>140</v>
      </c>
      <c r="E63" s="277">
        <f t="shared" si="0"/>
        <v>0</v>
      </c>
    </row>
    <row r="64" spans="1:5">
      <c r="A64" s="189">
        <v>63</v>
      </c>
      <c r="B64" s="190" t="s">
        <v>648</v>
      </c>
      <c r="C64" s="190">
        <v>150</v>
      </c>
      <c r="D64" s="190">
        <v>150</v>
      </c>
      <c r="E64" s="277">
        <f t="shared" si="0"/>
        <v>0</v>
      </c>
    </row>
    <row r="65" spans="1:5">
      <c r="A65" s="189">
        <v>64</v>
      </c>
      <c r="B65" s="190" t="s">
        <v>649</v>
      </c>
      <c r="C65" s="190">
        <v>200</v>
      </c>
      <c r="D65" s="190">
        <v>200</v>
      </c>
      <c r="E65" s="277">
        <f t="shared" si="0"/>
        <v>0</v>
      </c>
    </row>
    <row r="66" spans="1:5">
      <c r="A66" s="189">
        <v>65</v>
      </c>
      <c r="B66" s="190" t="s">
        <v>650</v>
      </c>
      <c r="C66" s="190">
        <v>160</v>
      </c>
      <c r="D66" s="190">
        <v>160</v>
      </c>
      <c r="E66" s="277">
        <f t="shared" si="0"/>
        <v>0</v>
      </c>
    </row>
    <row r="67" spans="1:5">
      <c r="A67" s="189">
        <v>66</v>
      </c>
      <c r="B67" s="190" t="s">
        <v>651</v>
      </c>
      <c r="C67" s="190">
        <v>190</v>
      </c>
      <c r="D67" s="190">
        <v>190</v>
      </c>
      <c r="E67" s="277">
        <f t="shared" ref="E67:E71" si="1">C67-D67</f>
        <v>0</v>
      </c>
    </row>
    <row r="68" spans="1:5">
      <c r="A68" s="189">
        <v>67</v>
      </c>
      <c r="B68" s="190" t="s">
        <v>652</v>
      </c>
      <c r="C68" s="190">
        <v>190</v>
      </c>
      <c r="D68" s="190">
        <v>190</v>
      </c>
      <c r="E68" s="277">
        <f t="shared" si="1"/>
        <v>0</v>
      </c>
    </row>
    <row r="69" spans="1:5">
      <c r="A69" s="189">
        <v>68</v>
      </c>
      <c r="B69" s="190" t="s">
        <v>653</v>
      </c>
      <c r="C69" s="190">
        <v>150</v>
      </c>
      <c r="D69" s="190">
        <v>150</v>
      </c>
      <c r="E69" s="277">
        <f t="shared" si="1"/>
        <v>0</v>
      </c>
    </row>
    <row r="70" spans="1:5">
      <c r="A70" s="189">
        <v>69</v>
      </c>
      <c r="B70" s="190" t="s">
        <v>654</v>
      </c>
      <c r="C70" s="190">
        <v>160</v>
      </c>
      <c r="D70" s="190">
        <v>160</v>
      </c>
      <c r="E70" s="277">
        <f t="shared" si="1"/>
        <v>0</v>
      </c>
    </row>
    <row r="71" spans="1:5">
      <c r="A71" s="189">
        <v>70</v>
      </c>
      <c r="B71" s="190" t="s">
        <v>655</v>
      </c>
      <c r="C71" s="190">
        <v>125</v>
      </c>
      <c r="D71" s="190">
        <v>125</v>
      </c>
      <c r="E71" s="277">
        <f t="shared" si="1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55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62" baseType="lpstr">
      <vt:lpstr>Содержание</vt:lpstr>
      <vt:lpstr>1.1</vt:lpstr>
      <vt:lpstr>1.2</vt:lpstr>
      <vt:lpstr>1.3</vt:lpstr>
      <vt:lpstr>1.4</vt:lpstr>
      <vt:lpstr>1.5</vt:lpstr>
      <vt:lpstr>1.6</vt:lpstr>
      <vt:lpstr>2.1</vt:lpstr>
      <vt:lpstr>2.2</vt:lpstr>
      <vt:lpstr>2.3</vt:lpstr>
      <vt:lpstr>2.4</vt:lpstr>
      <vt:lpstr>2.5</vt:lpstr>
      <vt:lpstr>2.6</vt:lpstr>
      <vt:lpstr>2.7</vt:lpstr>
      <vt:lpstr>2.8</vt:lpstr>
      <vt:lpstr>3.1</vt:lpstr>
      <vt:lpstr>3.2</vt:lpstr>
      <vt:lpstr>3.3</vt:lpstr>
      <vt:lpstr>3.4</vt:lpstr>
      <vt:lpstr>3.5</vt:lpstr>
      <vt:lpstr>4.1</vt:lpstr>
      <vt:lpstr>4.2</vt:lpstr>
      <vt:lpstr>4.3</vt:lpstr>
      <vt:lpstr>4.4</vt:lpstr>
      <vt:lpstr>5.1</vt:lpstr>
      <vt:lpstr>5.2</vt:lpstr>
      <vt:lpstr>5.3</vt:lpstr>
      <vt:lpstr>5.4</vt:lpstr>
      <vt:lpstr>5.5</vt:lpstr>
      <vt:lpstr>5.6</vt:lpstr>
      <vt:lpstr>5.7</vt:lpstr>
      <vt:lpstr>6.1</vt:lpstr>
      <vt:lpstr>6.2</vt:lpstr>
      <vt:lpstr>6.3</vt:lpstr>
      <vt:lpstr>6.4</vt:lpstr>
      <vt:lpstr>6.5</vt:lpstr>
      <vt:lpstr>6.6</vt:lpstr>
      <vt:lpstr>6.7</vt:lpstr>
      <vt:lpstr>6.8</vt:lpstr>
      <vt:lpstr>6.9</vt:lpstr>
      <vt:lpstr>6.10</vt:lpstr>
      <vt:lpstr>6.11</vt:lpstr>
      <vt:lpstr>7.1</vt:lpstr>
      <vt:lpstr>7.2</vt:lpstr>
      <vt:lpstr>7.3</vt:lpstr>
      <vt:lpstr>7.4</vt:lpstr>
      <vt:lpstr>7.5</vt:lpstr>
      <vt:lpstr>СР 1.1</vt:lpstr>
      <vt:lpstr>СР 2.1</vt:lpstr>
      <vt:lpstr>СР 3.1</vt:lpstr>
      <vt:lpstr>СР 4.1</vt:lpstr>
      <vt:lpstr>СР 5.1</vt:lpstr>
      <vt:lpstr>СР 6.1</vt:lpstr>
      <vt:lpstr>СР 7.1</vt:lpstr>
      <vt:lpstr>СР 7.2</vt:lpstr>
      <vt:lpstr>Диаграмма1</vt:lpstr>
      <vt:lpstr>'6.10'!Заголовки_для_печати</vt:lpstr>
      <vt:lpstr>'6.11'!Заголовки_для_печати</vt:lpstr>
      <vt:lpstr>'6.4'!Заголовки_для_печати</vt:lpstr>
      <vt:lpstr>'6.5'!Заголовки_для_печати</vt:lpstr>
      <vt:lpstr>'6.2'!Область_печати</vt:lpstr>
      <vt:lpstr>'6.3'!Область_печати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Ввод данных и оформление таблиц</dc:title>
  <dc:creator/>
  <cp:lastModifiedBy/>
  <dcterms:created xsi:type="dcterms:W3CDTF">2006-09-16T00:00:00Z</dcterms:created>
  <dcterms:modified xsi:type="dcterms:W3CDTF">2022-10-08T18:19:35Z</dcterms:modified>
</cp:coreProperties>
</file>