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40" windowWidth="9720" windowHeight="7200"/>
  </bookViews>
  <sheets>
    <sheet name="Лист1" sheetId="3" r:id="rId1"/>
  </sheets>
  <definedNames>
    <definedName name="_xlnm.Print_Area" localSheetId="0">Лист1!$A$1:$L$58</definedName>
  </definedNames>
  <calcPr calcId="124519"/>
</workbook>
</file>

<file path=xl/calcChain.xml><?xml version="1.0" encoding="utf-8"?>
<calcChain xmlns="http://schemas.openxmlformats.org/spreadsheetml/2006/main">
  <c r="D47" i="3"/>
  <c r="F47" s="1"/>
  <c r="D46"/>
  <c r="F46" s="1"/>
  <c r="E48"/>
  <c r="E47"/>
  <c r="E46"/>
  <c r="C48"/>
  <c r="D48" s="1"/>
  <c r="F48" s="1"/>
  <c r="C47"/>
  <c r="C46"/>
  <c r="D42"/>
  <c r="E42" s="1"/>
  <c r="D41"/>
  <c r="E41" s="1"/>
  <c r="D40"/>
  <c r="E40" s="1"/>
  <c r="G29"/>
  <c r="G31"/>
  <c r="G30"/>
  <c r="G28"/>
</calcChain>
</file>

<file path=xl/sharedStrings.xml><?xml version="1.0" encoding="utf-8"?>
<sst xmlns="http://schemas.openxmlformats.org/spreadsheetml/2006/main" count="90" uniqueCount="78">
  <si>
    <t>ООО "Метрологический Сервис"</t>
  </si>
  <si>
    <t>info@metroservis.ru</t>
  </si>
  <si>
    <t>Заводской номер прибора</t>
  </si>
  <si>
    <t>2. Условия поверки:</t>
  </si>
  <si>
    <t>Поверитель</t>
  </si>
  <si>
    <t>подпись</t>
  </si>
  <si>
    <t>ФИО</t>
  </si>
  <si>
    <r>
      <t xml:space="preserve">Температура, </t>
    </r>
    <r>
      <rPr>
        <sz val="10"/>
        <rFont val="Calibri"/>
        <family val="2"/>
        <charset val="204"/>
      </rPr>
      <t>°</t>
    </r>
    <r>
      <rPr>
        <sz val="10"/>
        <rFont val="Arial"/>
        <family val="2"/>
        <charset val="204"/>
      </rPr>
      <t>С</t>
    </r>
  </si>
  <si>
    <t>Относительная влажность, %</t>
  </si>
  <si>
    <t>Атмосферное давление, мм рт.ст.</t>
  </si>
  <si>
    <t>3. Результаты поверки:</t>
  </si>
  <si>
    <t>Внешний осмотр</t>
  </si>
  <si>
    <t>+7 (495) 545 34 81, +7 (495) 259 24 59</t>
  </si>
  <si>
    <t>Тел.:</t>
  </si>
  <si>
    <t>E-mail:</t>
  </si>
  <si>
    <t>Адрес:</t>
  </si>
  <si>
    <t>Москва,</t>
  </si>
  <si>
    <t>RA.RU.312120</t>
  </si>
  <si>
    <t>Опробование</t>
  </si>
  <si>
    <t>Кастанаевская ул., д.27, к.4</t>
  </si>
  <si>
    <t>Наименование, тип, модификация, год изготовления СИ</t>
  </si>
  <si>
    <t>Шошолин П.О.</t>
  </si>
  <si>
    <t>к применению.</t>
  </si>
  <si>
    <t>Протокол поверки расходомера</t>
  </si>
  <si>
    <t>ООО "СИГНУР-ПРИБОРЫ"</t>
  </si>
  <si>
    <t>Проверка комплектности</t>
  </si>
  <si>
    <t>Проверка маркировки</t>
  </si>
  <si>
    <t>годен</t>
  </si>
  <si>
    <t xml:space="preserve">Дата: </t>
  </si>
  <si>
    <t>Аттестат аккредитации</t>
  </si>
  <si>
    <t xml:space="preserve"> </t>
  </si>
  <si>
    <t>Организация, выполнившая поверку:</t>
  </si>
  <si>
    <t xml:space="preserve">Расходомер </t>
  </si>
  <si>
    <t>Вспомогательное оборудование:</t>
  </si>
  <si>
    <t xml:space="preserve">      </t>
  </si>
  <si>
    <t>Основное оборудование:</t>
  </si>
  <si>
    <t>Организация (частное лицо), предоставившая прибор</t>
  </si>
  <si>
    <t xml:space="preserve">                             №:</t>
  </si>
  <si>
    <t>Результат поверки:</t>
  </si>
  <si>
    <t>Расходомер</t>
  </si>
  <si>
    <t>Регистрационный номер  по Госреестру СИ</t>
  </si>
  <si>
    <t>барометр-анероид М-67, 3744-73, зав. №4333</t>
  </si>
  <si>
    <t>гигрометр психрометрический ВИТ-2; 9364-08, зав. №36</t>
  </si>
  <si>
    <t xml:space="preserve">термометр ТЛ4, 303-91; зав. №1013 </t>
  </si>
  <si>
    <t xml:space="preserve">                     ультразвуковой с накладными излучателями АКРОН-01</t>
  </si>
  <si>
    <t>Первичный преобразователь ПП-1</t>
  </si>
  <si>
    <t>Блок электронный БЭ</t>
  </si>
  <si>
    <t>Температура воды,  °С</t>
  </si>
  <si>
    <t>20711-00</t>
  </si>
  <si>
    <t>Основная относительная погрешность расходомера не превышает ± 2%</t>
  </si>
  <si>
    <t xml:space="preserve">     Определение приведенной погрешности измерения расхода</t>
  </si>
  <si>
    <t xml:space="preserve">Имитирован-ный расход % от Qmax </t>
  </si>
  <si>
    <t>Определение относительной погрешности измерения объема</t>
  </si>
  <si>
    <r>
      <rPr>
        <sz val="16"/>
        <rFont val="Georgia"/>
        <family val="1"/>
        <charset val="204"/>
      </rPr>
      <t xml:space="preserve">γ                    </t>
    </r>
    <r>
      <rPr>
        <sz val="10"/>
        <rFont val="Arial"/>
        <family val="2"/>
        <charset val="204"/>
      </rPr>
      <t xml:space="preserve"> %</t>
    </r>
  </si>
  <si>
    <t>Заключение</t>
  </si>
  <si>
    <t>Qр</t>
  </si>
  <si>
    <t>Годен</t>
  </si>
  <si>
    <t>х 100 %</t>
  </si>
  <si>
    <t xml:space="preserve">Qр - Qcр </t>
  </si>
  <si>
    <t xml:space="preserve">Расчетный расход Qр  м3/ч </t>
  </si>
  <si>
    <t>Полученный объем, Vi  м3</t>
  </si>
  <si>
    <t>δ</t>
  </si>
  <si>
    <t>Vр =</t>
  </si>
  <si>
    <r>
      <t xml:space="preserve">х </t>
    </r>
    <r>
      <rPr>
        <sz val="20"/>
        <rFont val="Times New Roman"/>
        <family val="1"/>
        <charset val="204"/>
      </rPr>
      <t>t</t>
    </r>
  </si>
  <si>
    <t xml:space="preserve">Vр - Vi </t>
  </si>
  <si>
    <t>Vр</t>
  </si>
  <si>
    <t>Расчетный объем, Vр м3</t>
  </si>
  <si>
    <t xml:space="preserve">Расчетный расход, Qр м3/ч </t>
  </si>
  <si>
    <t xml:space="preserve">Измеренный расход, Qср  м3/ч </t>
  </si>
  <si>
    <t>труба заполненная водой с заглушкой с одной стороны</t>
  </si>
  <si>
    <t>рулетка измерительная Р3У3Д, Госреестр № 46391-11; зав. №572</t>
  </si>
  <si>
    <t>секундомер электронный Интеграл-01, Госреестр №44154-10, зав.№152615</t>
  </si>
  <si>
    <t>γ  =</t>
  </si>
  <si>
    <t>Время измерения объема, t сек</t>
  </si>
  <si>
    <t xml:space="preserve">  №</t>
  </si>
  <si>
    <t xml:space="preserve">      соответствует</t>
  </si>
  <si>
    <t>δ  =</t>
  </si>
  <si>
    <t xml:space="preserve"> наименование и адрес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</si>
</sst>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6"/>
      <name val="Arial"/>
      <family val="2"/>
      <charset val="204"/>
    </font>
    <font>
      <sz val="10"/>
      <name val="Calibri"/>
      <family val="2"/>
      <charset val="204"/>
    </font>
    <font>
      <sz val="8"/>
      <name val="Arial"/>
      <family val="2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Georgia"/>
      <family val="1"/>
      <charset val="204"/>
    </font>
    <font>
      <sz val="2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4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/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Alignment="1"/>
    <xf numFmtId="49" fontId="1" fillId="0" borderId="0" xfId="0" applyNumberFormat="1" applyFont="1"/>
    <xf numFmtId="49" fontId="1" fillId="0" borderId="0" xfId="0" applyNumberFormat="1" applyFont="1" applyBorder="1" applyAlignment="1">
      <alignment horizontal="center"/>
    </xf>
    <xf numFmtId="0" fontId="1" fillId="0" borderId="0" xfId="0" applyFont="1"/>
    <xf numFmtId="49" fontId="1" fillId="0" borderId="1" xfId="0" applyNumberFormat="1" applyFont="1" applyBorder="1" applyAlignment="1">
      <alignment horizontal="left"/>
    </xf>
    <xf numFmtId="0" fontId="7" fillId="0" borderId="0" xfId="0" applyFont="1" applyBorder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/>
    <xf numFmtId="49" fontId="1" fillId="0" borderId="2" xfId="0" applyNumberFormat="1" applyFont="1" applyBorder="1" applyAlignment="1"/>
    <xf numFmtId="49" fontId="0" fillId="0" borderId="1" xfId="0" applyNumberFormat="1" applyBorder="1"/>
    <xf numFmtId="49" fontId="0" fillId="0" borderId="3" xfId="0" applyNumberFormat="1" applyBorder="1"/>
    <xf numFmtId="49" fontId="1" fillId="0" borderId="1" xfId="0" applyNumberFormat="1" applyFont="1" applyBorder="1" applyAlignment="1"/>
    <xf numFmtId="49" fontId="1" fillId="0" borderId="0" xfId="0" applyNumberFormat="1" applyFont="1" applyBorder="1" applyAlignment="1"/>
    <xf numFmtId="49" fontId="1" fillId="0" borderId="1" xfId="0" applyNumberFormat="1" applyFont="1" applyBorder="1"/>
    <xf numFmtId="49" fontId="1" fillId="0" borderId="3" xfId="0" applyNumberFormat="1" applyFont="1" applyBorder="1"/>
    <xf numFmtId="49" fontId="4" fillId="0" borderId="0" xfId="0" applyNumberFormat="1" applyFont="1" applyBorder="1" applyAlignment="1"/>
    <xf numFmtId="49" fontId="0" fillId="0" borderId="1" xfId="0" applyNumberFormat="1" applyBorder="1" applyAlignment="1"/>
    <xf numFmtId="49" fontId="0" fillId="0" borderId="0" xfId="0" applyNumberFormat="1" applyBorder="1" applyAlignment="1"/>
    <xf numFmtId="49" fontId="1" fillId="0" borderId="3" xfId="0" applyNumberFormat="1" applyFont="1" applyBorder="1" applyAlignment="1"/>
    <xf numFmtId="49" fontId="0" fillId="0" borderId="3" xfId="0" applyNumberFormat="1" applyBorder="1" applyAlignment="1"/>
    <xf numFmtId="49" fontId="0" fillId="0" borderId="1" xfId="0" applyNumberFormat="1" applyBorder="1" applyAlignment="1">
      <alignment horizontal="left"/>
    </xf>
    <xf numFmtId="0" fontId="1" fillId="0" borderId="3" xfId="0" applyFont="1" applyBorder="1"/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/>
    <xf numFmtId="2" fontId="8" fillId="0" borderId="0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/>
    <xf numFmtId="49" fontId="1" fillId="0" borderId="4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12" fillId="0" borderId="0" xfId="0" applyNumberFormat="1" applyFont="1"/>
    <xf numFmtId="0" fontId="8" fillId="0" borderId="0" xfId="0" applyFont="1" applyAlignment="1">
      <alignment horizontal="center"/>
    </xf>
    <xf numFmtId="49" fontId="0" fillId="0" borderId="0" xfId="0" applyNumberFormat="1" applyAlignment="1">
      <alignment vertical="top"/>
    </xf>
    <xf numFmtId="49" fontId="12" fillId="0" borderId="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1" xfId="0" applyFont="1" applyBorder="1"/>
    <xf numFmtId="2" fontId="2" fillId="0" borderId="4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/>
    <xf numFmtId="49" fontId="0" fillId="0" borderId="0" xfId="0" applyNumberFormat="1" applyAlignment="1"/>
    <xf numFmtId="49" fontId="1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0</xdr:row>
      <xdr:rowOff>66675</xdr:rowOff>
    </xdr:from>
    <xdr:to>
      <xdr:col>10</xdr:col>
      <xdr:colOff>571500</xdr:colOff>
      <xdr:row>6</xdr:row>
      <xdr:rowOff>28575</xdr:rowOff>
    </xdr:to>
    <xdr:pic>
      <xdr:nvPicPr>
        <xdr:cNvPr id="1236" name="Picture 1" descr="http://npobaikal.com/ms_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00925" y="66675"/>
          <a:ext cx="95250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7"/>
  <sheetViews>
    <sheetView tabSelected="1" view="pageBreakPreview" topLeftCell="A10" zoomScaleSheetLayoutView="100" workbookViewId="0">
      <selection activeCell="T54" sqref="T54"/>
    </sheetView>
  </sheetViews>
  <sheetFormatPr defaultRowHeight="12.75"/>
  <cols>
    <col min="1" max="1" width="1.7109375" customWidth="1"/>
    <col min="2" max="2" width="14" customWidth="1"/>
    <col min="3" max="3" width="12" customWidth="1"/>
    <col min="4" max="4" width="11.85546875" customWidth="1"/>
    <col min="5" max="5" width="13.85546875" customWidth="1"/>
    <col min="6" max="6" width="12.42578125" customWidth="1"/>
    <col min="7" max="7" width="15.28515625" customWidth="1"/>
    <col min="8" max="8" width="9" customWidth="1"/>
    <col min="9" max="9" width="18.85546875" customWidth="1"/>
    <col min="10" max="10" width="7.7109375" style="71" customWidth="1"/>
    <col min="11" max="11" width="11.5703125" customWidth="1"/>
    <col min="12" max="12" width="0.140625" customWidth="1"/>
  </cols>
  <sheetData>
    <row r="1" spans="1:11" s="3" customFormat="1" ht="15.75" customHeight="1">
      <c r="A1" s="82" t="s">
        <v>23</v>
      </c>
      <c r="B1" s="82"/>
      <c r="C1" s="82"/>
      <c r="D1" s="82"/>
      <c r="E1" s="82"/>
      <c r="F1" s="82"/>
      <c r="G1" s="82"/>
      <c r="H1" s="82"/>
      <c r="I1" s="82"/>
      <c r="J1" s="14"/>
    </row>
    <row r="2" spans="1:11" s="3" customFormat="1">
      <c r="B2" s="82" t="s">
        <v>37</v>
      </c>
      <c r="C2" s="82"/>
      <c r="D2" s="82"/>
      <c r="E2" s="82"/>
      <c r="F2" s="82"/>
      <c r="G2" s="82"/>
      <c r="H2" s="82"/>
      <c r="J2" s="14"/>
    </row>
    <row r="3" spans="1:11" s="3" customFormat="1">
      <c r="B3" s="4"/>
      <c r="D3" s="83"/>
      <c r="E3" s="84"/>
      <c r="F3" s="85"/>
      <c r="G3" s="85"/>
      <c r="H3" s="6"/>
      <c r="J3" s="14"/>
    </row>
    <row r="4" spans="1:11" s="3" customFormat="1">
      <c r="B4" s="83" t="s">
        <v>31</v>
      </c>
      <c r="C4" s="83"/>
      <c r="D4" s="83"/>
      <c r="E4" s="83"/>
      <c r="F4" s="83"/>
      <c r="G4" s="91" t="s">
        <v>0</v>
      </c>
      <c r="H4" s="92"/>
      <c r="I4" s="92"/>
      <c r="J4" s="92"/>
    </row>
    <row r="5" spans="1:11" s="3" customFormat="1">
      <c r="B5" s="83" t="s">
        <v>29</v>
      </c>
      <c r="C5" s="83"/>
      <c r="D5" s="83"/>
      <c r="E5" s="83"/>
      <c r="F5" s="83"/>
      <c r="G5" s="78" t="s">
        <v>17</v>
      </c>
      <c r="H5" s="78"/>
      <c r="I5" s="78"/>
      <c r="J5" s="14"/>
    </row>
    <row r="6" spans="1:11" s="3" customFormat="1">
      <c r="B6" s="4"/>
      <c r="C6" s="83" t="s">
        <v>15</v>
      </c>
      <c r="D6" s="83"/>
      <c r="E6" s="83"/>
      <c r="F6" s="83"/>
      <c r="G6" s="15" t="s">
        <v>16</v>
      </c>
      <c r="H6" s="15"/>
      <c r="I6" s="15"/>
      <c r="J6" s="14"/>
    </row>
    <row r="7" spans="1:11" s="3" customFormat="1">
      <c r="E7" s="15"/>
      <c r="F7" s="15"/>
      <c r="G7" s="15" t="s">
        <v>19</v>
      </c>
      <c r="J7" s="65"/>
    </row>
    <row r="8" spans="1:11" s="3" customFormat="1">
      <c r="C8" s="84" t="s">
        <v>13</v>
      </c>
      <c r="D8" s="84"/>
      <c r="E8" s="84"/>
      <c r="F8" s="84"/>
      <c r="G8" s="15" t="s">
        <v>12</v>
      </c>
      <c r="H8" s="15"/>
      <c r="I8" s="15"/>
      <c r="J8" s="14"/>
    </row>
    <row r="9" spans="1:11" s="3" customFormat="1">
      <c r="D9" s="83" t="s">
        <v>14</v>
      </c>
      <c r="E9" s="83"/>
      <c r="F9" s="83"/>
      <c r="G9" s="94" t="s">
        <v>1</v>
      </c>
      <c r="H9" s="94"/>
      <c r="I9" s="94"/>
      <c r="J9" s="94"/>
      <c r="K9" s="94"/>
    </row>
    <row r="10" spans="1:11" s="3" customFormat="1" ht="5.25" customHeight="1">
      <c r="J10" s="14"/>
    </row>
    <row r="11" spans="1:11" s="3" customFormat="1">
      <c r="B11" s="8" t="s">
        <v>20</v>
      </c>
      <c r="C11" s="8"/>
      <c r="D11" s="8"/>
      <c r="E11" s="8"/>
      <c r="F11" s="8"/>
      <c r="I11" s="87" t="s">
        <v>32</v>
      </c>
      <c r="J11" s="87"/>
      <c r="K11" s="87"/>
    </row>
    <row r="12" spans="1:11" s="3" customFormat="1">
      <c r="B12" s="76" t="s">
        <v>44</v>
      </c>
      <c r="C12" s="12"/>
      <c r="D12" s="12"/>
      <c r="E12" s="12"/>
      <c r="F12" s="12"/>
      <c r="G12" s="12"/>
      <c r="H12" s="12"/>
      <c r="I12" s="19"/>
      <c r="J12" s="14"/>
    </row>
    <row r="13" spans="1:11" s="3" customFormat="1">
      <c r="B13" s="16" t="s">
        <v>40</v>
      </c>
      <c r="C13" s="16"/>
      <c r="D13" s="16"/>
      <c r="E13" s="16"/>
      <c r="F13" s="16"/>
      <c r="J13" s="93" t="s">
        <v>48</v>
      </c>
      <c r="K13" s="93"/>
    </row>
    <row r="14" spans="1:11" s="3" customFormat="1" ht="17.25" customHeight="1">
      <c r="B14" s="8" t="s">
        <v>2</v>
      </c>
      <c r="C14" s="8"/>
      <c r="D14" s="8"/>
      <c r="E14" s="8"/>
      <c r="F14" s="83" t="s">
        <v>45</v>
      </c>
      <c r="G14" s="83"/>
      <c r="H14" s="83"/>
      <c r="I14" s="83"/>
      <c r="J14" s="58" t="s">
        <v>74</v>
      </c>
      <c r="K14" s="18"/>
    </row>
    <row r="15" spans="1:11" s="3" customFormat="1" ht="17.25" customHeight="1">
      <c r="B15" s="8"/>
      <c r="C15" s="8"/>
      <c r="D15" s="83" t="s">
        <v>46</v>
      </c>
      <c r="E15" s="83"/>
      <c r="F15" s="83"/>
      <c r="G15" s="83"/>
      <c r="H15" s="83"/>
      <c r="I15" s="83"/>
      <c r="J15" s="58" t="s">
        <v>74</v>
      </c>
      <c r="K15" s="17"/>
    </row>
    <row r="16" spans="1:11" s="3" customFormat="1" ht="5.25" customHeight="1">
      <c r="B16" s="4"/>
      <c r="C16" s="4"/>
      <c r="D16" s="4"/>
      <c r="F16" s="7"/>
      <c r="G16" s="88"/>
      <c r="H16" s="88"/>
      <c r="J16" s="14"/>
    </row>
    <row r="17" spans="1:18" s="3" customFormat="1" ht="14.25" customHeight="1">
      <c r="B17" s="78" t="s">
        <v>36</v>
      </c>
      <c r="C17" s="78"/>
      <c r="D17" s="78"/>
      <c r="E17" s="78"/>
      <c r="F17" s="78"/>
      <c r="G17" s="78"/>
      <c r="H17" s="78"/>
      <c r="I17" s="19" t="s">
        <v>24</v>
      </c>
      <c r="J17" s="66"/>
      <c r="K17" s="24"/>
      <c r="L17" s="25"/>
    </row>
    <row r="18" spans="1:18" s="3" customFormat="1" ht="8.25" customHeight="1">
      <c r="H18" s="23"/>
      <c r="I18" s="75" t="s">
        <v>77</v>
      </c>
      <c r="J18" s="14"/>
    </row>
    <row r="19" spans="1:18" s="3" customFormat="1" ht="16.5" customHeight="1">
      <c r="B19" s="3" t="s">
        <v>35</v>
      </c>
      <c r="F19" s="23"/>
      <c r="G19" s="23"/>
      <c r="H19" s="23"/>
      <c r="I19" s="23"/>
      <c r="J19" s="14"/>
    </row>
    <row r="20" spans="1:18" s="3" customFormat="1" ht="16.5" customHeight="1">
      <c r="E20" s="9" t="s">
        <v>70</v>
      </c>
      <c r="F20" s="23"/>
      <c r="G20" s="23"/>
      <c r="H20" s="23"/>
      <c r="I20" s="23"/>
      <c r="J20" s="14"/>
    </row>
    <row r="21" spans="1:18" s="3" customFormat="1" ht="12.75" customHeight="1">
      <c r="B21" s="4"/>
      <c r="C21" s="4"/>
      <c r="D21" s="4"/>
      <c r="E21" s="26" t="s">
        <v>71</v>
      </c>
      <c r="F21" s="26"/>
      <c r="G21" s="26"/>
      <c r="H21" s="26"/>
      <c r="I21" s="26"/>
      <c r="J21" s="67"/>
      <c r="K21" s="27"/>
    </row>
    <row r="22" spans="1:18" s="3" customFormat="1" ht="12.75" customHeight="1">
      <c r="B22" s="8" t="s">
        <v>33</v>
      </c>
      <c r="C22" s="8"/>
      <c r="D22" s="8"/>
      <c r="E22" s="10"/>
      <c r="F22" s="10"/>
      <c r="G22" s="10"/>
      <c r="H22" s="10"/>
      <c r="I22" s="10"/>
      <c r="J22" s="14"/>
      <c r="L22" s="13"/>
    </row>
    <row r="23" spans="1:18" s="3" customFormat="1" ht="12.75" customHeight="1">
      <c r="B23" s="20"/>
      <c r="C23" s="10"/>
      <c r="D23" s="10"/>
      <c r="E23" s="19" t="s">
        <v>69</v>
      </c>
      <c r="F23" s="19"/>
      <c r="G23" s="19"/>
      <c r="H23" s="19"/>
      <c r="I23" s="19"/>
      <c r="J23" s="68"/>
      <c r="K23" s="19"/>
      <c r="L23" s="5"/>
    </row>
    <row r="24" spans="1:18" s="3" customFormat="1" ht="12.75" customHeight="1">
      <c r="B24" s="20"/>
      <c r="C24" s="20"/>
      <c r="D24" s="20"/>
      <c r="E24" s="29" t="s">
        <v>43</v>
      </c>
      <c r="F24" s="19"/>
      <c r="G24" s="19"/>
      <c r="H24" s="19"/>
      <c r="I24" s="19"/>
      <c r="J24" s="68"/>
      <c r="K24" s="28"/>
      <c r="L24" s="5"/>
    </row>
    <row r="25" spans="1:18" s="3" customFormat="1" ht="12.75" customHeight="1">
      <c r="B25" s="20" t="s">
        <v>34</v>
      </c>
      <c r="C25" s="20"/>
      <c r="D25" s="20"/>
      <c r="E25" s="19" t="s">
        <v>42</v>
      </c>
      <c r="F25" s="24"/>
      <c r="G25" s="24"/>
      <c r="H25" s="24"/>
      <c r="I25" s="24"/>
      <c r="J25" s="66"/>
      <c r="K25" s="27"/>
      <c r="L25" s="25"/>
    </row>
    <row r="26" spans="1:18" s="3" customFormat="1" ht="12.75" customHeight="1">
      <c r="B26" s="20"/>
      <c r="C26" s="20"/>
      <c r="D26" s="20"/>
      <c r="E26" s="26" t="s">
        <v>41</v>
      </c>
      <c r="F26" s="26"/>
      <c r="G26" s="26"/>
      <c r="H26" s="26"/>
      <c r="I26" s="26"/>
      <c r="J26" s="58"/>
      <c r="K26" s="26"/>
      <c r="L26" s="20"/>
    </row>
    <row r="27" spans="1:18" s="3" customFormat="1" ht="26.25" customHeight="1">
      <c r="A27" s="9"/>
      <c r="B27" s="8" t="s">
        <v>3</v>
      </c>
      <c r="C27" s="8"/>
      <c r="D27" s="4"/>
      <c r="J27" s="14"/>
    </row>
    <row r="28" spans="1:18" s="3" customFormat="1" ht="12.75" customHeight="1">
      <c r="A28" s="9"/>
      <c r="B28" s="78" t="s">
        <v>7</v>
      </c>
      <c r="C28" s="78"/>
      <c r="D28" s="78"/>
      <c r="F28" s="10"/>
      <c r="G28" s="49" t="e">
        <f>XLRParams_Temperature</f>
        <v>#NAME?</v>
      </c>
      <c r="H28" s="17"/>
      <c r="I28" s="17"/>
      <c r="J28" s="14"/>
      <c r="O28" s="47"/>
      <c r="P28" s="48"/>
      <c r="Q28" s="48"/>
      <c r="R28" s="48"/>
    </row>
    <row r="29" spans="1:18" s="3" customFormat="1" ht="12.75" customHeight="1">
      <c r="A29" s="9"/>
      <c r="B29" s="4" t="s">
        <v>47</v>
      </c>
      <c r="C29" s="4"/>
      <c r="D29" s="4"/>
      <c r="F29" s="10"/>
      <c r="G29" s="49" t="e">
        <f>XLRParams_TEMPH2O</f>
        <v>#NAME?</v>
      </c>
      <c r="H29" s="17"/>
      <c r="I29" s="17"/>
      <c r="J29" s="14"/>
      <c r="O29" s="47"/>
      <c r="P29" s="48"/>
      <c r="Q29" s="48"/>
      <c r="R29" s="48"/>
    </row>
    <row r="30" spans="1:18" s="3" customFormat="1" ht="12.75" customHeight="1">
      <c r="A30" s="9"/>
      <c r="B30" s="8" t="s">
        <v>8</v>
      </c>
      <c r="C30" s="8"/>
      <c r="D30" s="8"/>
      <c r="F30" s="10"/>
      <c r="G30" s="49" t="e">
        <f>XLRParams_humidity</f>
        <v>#NAME?</v>
      </c>
      <c r="H30" s="18"/>
      <c r="I30" s="18"/>
      <c r="J30" s="14"/>
      <c r="O30" s="47"/>
      <c r="P30" s="48"/>
      <c r="Q30" s="48"/>
      <c r="R30" s="48"/>
    </row>
    <row r="31" spans="1:18" s="3" customFormat="1" ht="12.75" customHeight="1">
      <c r="A31" s="9"/>
      <c r="B31" s="8" t="s">
        <v>9</v>
      </c>
      <c r="C31" s="8"/>
      <c r="D31" s="8"/>
      <c r="F31" s="10"/>
      <c r="G31" s="49" t="e">
        <f>XLRParams_Pressure</f>
        <v>#NAME?</v>
      </c>
      <c r="H31" s="18"/>
      <c r="I31" s="18"/>
      <c r="J31" s="14"/>
    </row>
    <row r="32" spans="1:18" s="3" customFormat="1" ht="24.75" customHeight="1">
      <c r="A32" s="9"/>
      <c r="B32" s="78" t="s">
        <v>10</v>
      </c>
      <c r="C32" s="78"/>
      <c r="D32" s="78"/>
      <c r="E32" s="78"/>
      <c r="F32" s="10"/>
      <c r="G32" s="17"/>
      <c r="H32" s="17"/>
      <c r="I32" s="21" t="s">
        <v>30</v>
      </c>
      <c r="J32" s="14"/>
    </row>
    <row r="33" spans="1:11" s="3" customFormat="1" ht="12.75" customHeight="1">
      <c r="A33" s="9"/>
      <c r="B33" s="4" t="s">
        <v>11</v>
      </c>
      <c r="C33" s="4"/>
      <c r="D33" s="4"/>
      <c r="G33" s="22" t="s">
        <v>75</v>
      </c>
      <c r="H33" s="18"/>
      <c r="I33" s="18"/>
      <c r="J33" s="14"/>
    </row>
    <row r="34" spans="1:11" s="3" customFormat="1" ht="12.75" customHeight="1">
      <c r="A34" s="9"/>
      <c r="B34" s="4" t="s">
        <v>26</v>
      </c>
      <c r="C34" s="4"/>
      <c r="D34" s="4"/>
      <c r="F34" s="10"/>
      <c r="G34" s="22" t="s">
        <v>75</v>
      </c>
      <c r="H34" s="18"/>
      <c r="I34" s="18"/>
      <c r="J34" s="14"/>
    </row>
    <row r="35" spans="1:11" s="3" customFormat="1" ht="12.75" customHeight="1">
      <c r="A35" s="9"/>
      <c r="B35" s="8" t="s">
        <v>25</v>
      </c>
      <c r="C35" s="8"/>
      <c r="D35" s="8"/>
      <c r="F35" s="10"/>
      <c r="G35" s="22" t="s">
        <v>75</v>
      </c>
      <c r="H35" s="18"/>
      <c r="I35" s="18"/>
      <c r="J35" s="14"/>
    </row>
    <row r="36" spans="1:11" s="61" customFormat="1" ht="25.5" customHeight="1">
      <c r="A36" s="60"/>
      <c r="B36" s="81" t="s">
        <v>18</v>
      </c>
      <c r="C36" s="81"/>
      <c r="D36" s="81"/>
      <c r="F36" s="62"/>
      <c r="G36" s="63" t="s">
        <v>75</v>
      </c>
      <c r="H36" s="64"/>
      <c r="I36" s="64"/>
      <c r="J36" s="69"/>
    </row>
    <row r="37" spans="1:11" s="3" customFormat="1" ht="32.25" customHeight="1">
      <c r="A37" s="9"/>
      <c r="B37" s="4" t="s">
        <v>50</v>
      </c>
      <c r="C37" s="4"/>
      <c r="D37" s="4"/>
      <c r="F37" s="10"/>
      <c r="G37" s="14"/>
      <c r="J37" s="14"/>
    </row>
    <row r="38" spans="1:11" s="3" customFormat="1" ht="50.25" customHeight="1">
      <c r="A38" s="9"/>
      <c r="B38" s="56" t="s">
        <v>51</v>
      </c>
      <c r="C38" s="56" t="s">
        <v>67</v>
      </c>
      <c r="D38" s="56" t="s">
        <v>68</v>
      </c>
      <c r="E38" s="38" t="s">
        <v>53</v>
      </c>
      <c r="F38" s="38" t="s">
        <v>54</v>
      </c>
      <c r="G38" s="39"/>
      <c r="H38" s="43"/>
      <c r="I38" s="42"/>
      <c r="J38" s="14"/>
    </row>
    <row r="39" spans="1:11" s="3" customFormat="1" ht="23.25" customHeight="1">
      <c r="A39" s="9"/>
      <c r="B39" s="50">
        <v>0</v>
      </c>
      <c r="C39" s="50">
        <v>0</v>
      </c>
      <c r="D39" s="50">
        <v>0</v>
      </c>
      <c r="E39" s="50">
        <v>0</v>
      </c>
      <c r="F39" s="57" t="s">
        <v>56</v>
      </c>
      <c r="G39" s="39"/>
      <c r="I39" s="44"/>
      <c r="J39" s="70"/>
      <c r="K39" s="45"/>
    </row>
    <row r="40" spans="1:11" s="3" customFormat="1" ht="23.25" customHeight="1">
      <c r="A40" s="9"/>
      <c r="B40" s="50">
        <v>20</v>
      </c>
      <c r="C40" s="50">
        <v>20</v>
      </c>
      <c r="D40" s="51" t="e">
        <f>XLRParams_Q20</f>
        <v>#NAME?</v>
      </c>
      <c r="E40" s="51" t="e">
        <f>(C40-D40)/100*100</f>
        <v>#NAME?</v>
      </c>
      <c r="F40" s="57" t="s">
        <v>56</v>
      </c>
      <c r="H40" s="72"/>
      <c r="I40" s="96" t="s">
        <v>72</v>
      </c>
      <c r="J40" s="53" t="s">
        <v>58</v>
      </c>
      <c r="K40" s="95" t="s">
        <v>57</v>
      </c>
    </row>
    <row r="41" spans="1:11" s="3" customFormat="1" ht="25.5" customHeight="1">
      <c r="A41" s="9"/>
      <c r="B41" s="50">
        <v>80</v>
      </c>
      <c r="C41" s="50">
        <v>80</v>
      </c>
      <c r="D41" s="51" t="e">
        <f>XLRParams_Q80</f>
        <v>#NAME?</v>
      </c>
      <c r="E41" s="51" t="e">
        <f t="shared" ref="E41:E42" si="0">(C41-D41)/100*100</f>
        <v>#NAME?</v>
      </c>
      <c r="F41" s="57" t="s">
        <v>56</v>
      </c>
      <c r="H41" s="72"/>
      <c r="I41" s="96"/>
      <c r="J41" s="52">
        <v>100</v>
      </c>
      <c r="K41" s="95"/>
    </row>
    <row r="42" spans="1:11" s="3" customFormat="1" ht="23.25" customHeight="1">
      <c r="A42" s="9"/>
      <c r="B42" s="50">
        <v>100</v>
      </c>
      <c r="C42" s="50">
        <v>100</v>
      </c>
      <c r="D42" s="51" t="e">
        <f>XLRParams_Q100</f>
        <v>#NAME?</v>
      </c>
      <c r="E42" s="51" t="e">
        <f t="shared" si="0"/>
        <v>#NAME?</v>
      </c>
      <c r="F42" s="57" t="s">
        <v>56</v>
      </c>
      <c r="G42" s="39"/>
      <c r="H42" s="72"/>
      <c r="J42" s="14"/>
    </row>
    <row r="43" spans="1:11" s="3" customFormat="1" ht="15" customHeight="1">
      <c r="A43" s="9"/>
      <c r="B43" s="40"/>
      <c r="C43" s="40"/>
      <c r="D43" s="40"/>
      <c r="E43" s="39"/>
      <c r="F43" s="41"/>
      <c r="H43" s="72"/>
      <c r="I43" s="96" t="s">
        <v>76</v>
      </c>
      <c r="J43" s="53" t="s">
        <v>64</v>
      </c>
      <c r="K43" s="95" t="s">
        <v>57</v>
      </c>
    </row>
    <row r="44" spans="1:11" s="3" customFormat="1" ht="18.75" customHeight="1">
      <c r="A44" s="9"/>
      <c r="B44" s="90" t="s">
        <v>52</v>
      </c>
      <c r="C44" s="90"/>
      <c r="D44" s="90"/>
      <c r="E44" s="90"/>
      <c r="F44" s="90"/>
      <c r="H44" s="72"/>
      <c r="I44" s="96"/>
      <c r="J44" s="52" t="s">
        <v>65</v>
      </c>
      <c r="K44" s="95"/>
    </row>
    <row r="45" spans="1:11" s="3" customFormat="1" ht="45.75" customHeight="1">
      <c r="A45" s="9"/>
      <c r="B45" s="56" t="s">
        <v>59</v>
      </c>
      <c r="C45" s="56" t="s">
        <v>73</v>
      </c>
      <c r="D45" s="56" t="s">
        <v>66</v>
      </c>
      <c r="E45" s="56" t="s">
        <v>60</v>
      </c>
      <c r="F45" s="46" t="s">
        <v>61</v>
      </c>
      <c r="G45" s="38" t="s">
        <v>54</v>
      </c>
      <c r="J45" s="14"/>
    </row>
    <row r="46" spans="1:11" s="3" customFormat="1" ht="18.75" customHeight="1">
      <c r="A46" s="9"/>
      <c r="B46" s="50">
        <v>20</v>
      </c>
      <c r="C46" s="59" t="e">
        <f>XLRParams_t20</f>
        <v>#NAME?</v>
      </c>
      <c r="D46" s="59" t="e">
        <f>B46/3600*C46</f>
        <v>#NAME?</v>
      </c>
      <c r="E46" s="59" t="e">
        <f>XLRParams_v20</f>
        <v>#NAME?</v>
      </c>
      <c r="F46" s="59" t="e">
        <f>(D46-E46)/D46*100</f>
        <v>#NAME?</v>
      </c>
      <c r="G46" s="57" t="s">
        <v>56</v>
      </c>
      <c r="I46" s="97" t="s">
        <v>62</v>
      </c>
      <c r="J46" s="54" t="s">
        <v>55</v>
      </c>
      <c r="K46" s="95" t="s">
        <v>63</v>
      </c>
    </row>
    <row r="47" spans="1:11" s="3" customFormat="1" ht="18.75" customHeight="1">
      <c r="A47" s="9"/>
      <c r="B47" s="50">
        <v>80</v>
      </c>
      <c r="C47" s="59" t="e">
        <f>XLRParams_t80</f>
        <v>#NAME?</v>
      </c>
      <c r="D47" s="59" t="e">
        <f t="shared" ref="D47:D48" si="1">B47/3600*C47</f>
        <v>#NAME?</v>
      </c>
      <c r="E47" s="59" t="e">
        <f>XLRParams_v80</f>
        <v>#NAME?</v>
      </c>
      <c r="F47" s="59" t="e">
        <f t="shared" ref="F47:F48" si="2">(D47-E47)/D47*100</f>
        <v>#NAME?</v>
      </c>
      <c r="G47" s="57" t="s">
        <v>56</v>
      </c>
      <c r="I47" s="97"/>
      <c r="J47" s="55">
        <v>3600</v>
      </c>
      <c r="K47" s="95"/>
    </row>
    <row r="48" spans="1:11" s="3" customFormat="1" ht="18.75" customHeight="1">
      <c r="A48" s="9"/>
      <c r="B48" s="50">
        <v>100</v>
      </c>
      <c r="C48" s="59" t="e">
        <f>XLRParams_t100</f>
        <v>#NAME?</v>
      </c>
      <c r="D48" s="59" t="e">
        <f t="shared" si="1"/>
        <v>#NAME?</v>
      </c>
      <c r="E48" s="59" t="e">
        <f>XLRParams_v100</f>
        <v>#NAME?</v>
      </c>
      <c r="F48" s="59" t="e">
        <f t="shared" si="2"/>
        <v>#NAME?</v>
      </c>
      <c r="G48" s="57" t="s">
        <v>56</v>
      </c>
      <c r="J48" s="14"/>
    </row>
    <row r="49" spans="1:14" s="3" customFormat="1" ht="13.9" customHeight="1">
      <c r="A49" s="9"/>
      <c r="B49" s="30"/>
      <c r="C49" s="30"/>
      <c r="D49" s="30"/>
      <c r="E49" s="30"/>
      <c r="F49" s="30"/>
      <c r="G49" s="30"/>
      <c r="H49" s="30"/>
      <c r="I49" s="30"/>
      <c r="J49" s="31"/>
      <c r="K49" s="31"/>
    </row>
    <row r="50" spans="1:14" s="3" customFormat="1" ht="9" customHeight="1">
      <c r="A50" s="9"/>
      <c r="C50" s="11"/>
      <c r="D50" s="4"/>
      <c r="E50" s="9"/>
      <c r="F50" s="10"/>
      <c r="G50" s="9"/>
      <c r="J50" s="14"/>
    </row>
    <row r="51" spans="1:14" s="3" customFormat="1" ht="13.5" customHeight="1">
      <c r="A51" s="9"/>
      <c r="B51" s="32" t="s">
        <v>38</v>
      </c>
      <c r="C51" s="33"/>
      <c r="D51" s="89" t="s">
        <v>49</v>
      </c>
      <c r="E51" s="89"/>
      <c r="F51" s="89"/>
      <c r="G51" s="89"/>
      <c r="H51" s="89"/>
      <c r="I51" s="89"/>
      <c r="J51" s="89"/>
      <c r="K51" s="89"/>
    </row>
    <row r="52" spans="1:14" ht="28.9" customHeight="1">
      <c r="B52" s="34" t="s">
        <v>39</v>
      </c>
      <c r="C52" s="34"/>
      <c r="D52" s="79" t="s">
        <v>27</v>
      </c>
      <c r="E52" s="79"/>
      <c r="F52" s="86" t="s">
        <v>22</v>
      </c>
      <c r="G52" s="86"/>
      <c r="H52" s="36"/>
      <c r="I52" s="34"/>
      <c r="J52" s="44"/>
      <c r="K52" s="34"/>
      <c r="N52" s="3"/>
    </row>
    <row r="53" spans="1:14" ht="28.9" customHeight="1">
      <c r="B53" s="34"/>
      <c r="C53" s="34"/>
      <c r="D53" s="98"/>
      <c r="E53" s="98"/>
      <c r="F53" s="74"/>
      <c r="G53" s="74"/>
      <c r="H53" s="36"/>
      <c r="I53" s="34"/>
      <c r="J53" s="44"/>
      <c r="K53" s="34"/>
      <c r="N53" s="3"/>
    </row>
    <row r="54" spans="1:14" ht="28.9" customHeight="1">
      <c r="B54" s="34"/>
      <c r="C54" s="34"/>
      <c r="D54" s="98"/>
      <c r="E54" s="98"/>
      <c r="F54" s="74"/>
      <c r="G54" s="74"/>
      <c r="H54" s="36"/>
      <c r="I54" s="34"/>
      <c r="J54" s="44"/>
      <c r="K54" s="34"/>
      <c r="N54" s="3"/>
    </row>
    <row r="55" spans="1:14" ht="27.6" customHeight="1">
      <c r="B55" s="35" t="s">
        <v>4</v>
      </c>
      <c r="C55" s="37"/>
      <c r="D55" s="37"/>
      <c r="E55" s="34"/>
      <c r="F55" s="34"/>
      <c r="G55" s="34"/>
      <c r="H55" s="34"/>
      <c r="I55" s="73" t="s">
        <v>28</v>
      </c>
      <c r="J55" s="44"/>
      <c r="K55" s="34"/>
    </row>
    <row r="56" spans="1:14" ht="12.75" hidden="1" customHeight="1">
      <c r="B56" s="2" t="s">
        <v>5</v>
      </c>
      <c r="E56" s="1"/>
      <c r="G56" s="80" t="s">
        <v>21</v>
      </c>
      <c r="H56" s="80"/>
    </row>
    <row r="57" spans="1:14" ht="13.9" customHeight="1">
      <c r="C57" s="77" t="s">
        <v>6</v>
      </c>
      <c r="D57" s="77"/>
    </row>
  </sheetData>
  <mergeCells count="33">
    <mergeCell ref="K40:K41"/>
    <mergeCell ref="I43:I44"/>
    <mergeCell ref="K43:K44"/>
    <mergeCell ref="I46:I47"/>
    <mergeCell ref="K46:K47"/>
    <mergeCell ref="I40:I41"/>
    <mergeCell ref="D15:I15"/>
    <mergeCell ref="F14:I14"/>
    <mergeCell ref="G9:K9"/>
    <mergeCell ref="B4:F4"/>
    <mergeCell ref="B5:F5"/>
    <mergeCell ref="C6:F6"/>
    <mergeCell ref="A1:I1"/>
    <mergeCell ref="D3:E3"/>
    <mergeCell ref="B2:H2"/>
    <mergeCell ref="F3:G3"/>
    <mergeCell ref="F52:G52"/>
    <mergeCell ref="I11:K11"/>
    <mergeCell ref="B32:E32"/>
    <mergeCell ref="G16:H16"/>
    <mergeCell ref="C8:F8"/>
    <mergeCell ref="D9:F9"/>
    <mergeCell ref="D51:K51"/>
    <mergeCell ref="B44:F44"/>
    <mergeCell ref="B17:H17"/>
    <mergeCell ref="G4:J4"/>
    <mergeCell ref="G5:I5"/>
    <mergeCell ref="J13:K13"/>
    <mergeCell ref="C57:D57"/>
    <mergeCell ref="B28:D28"/>
    <mergeCell ref="D52:E52"/>
    <mergeCell ref="G56:H56"/>
    <mergeCell ref="B36:D36"/>
  </mergeCells>
  <phoneticPr fontId="0" type="noConversion"/>
  <pageMargins left="0.74803149606299213" right="0.36" top="0.51181102362204722" bottom="0.98425196850393704" header="0.51181102362204722" footer="0.51181102362204722"/>
  <pageSetup paperSize="9" scale="7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Тимофей Шунин</cp:lastModifiedBy>
  <cp:lastPrinted>2018-11-08T13:43:29Z</cp:lastPrinted>
  <dcterms:created xsi:type="dcterms:W3CDTF">1996-10-08T23:32:33Z</dcterms:created>
  <dcterms:modified xsi:type="dcterms:W3CDTF">2018-11-10T15:27:17Z</dcterms:modified>
</cp:coreProperties>
</file>