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2995" windowHeight="12585" activeTab="2"/>
  </bookViews>
  <sheets>
    <sheet name="Sheet2" sheetId="2" r:id="rId1"/>
    <sheet name="Sheet3" sheetId="3" r:id="rId2"/>
    <sheet name="neural" sheetId="4" r:id="rId3"/>
  </sheets>
  <definedNames>
    <definedName name="tdata_1" localSheetId="0">Sheet2!$B$6:$C$105</definedName>
  </definedNames>
  <calcPr calcId="145621"/>
</workbook>
</file>

<file path=xl/calcChain.xml><?xml version="1.0" encoding="utf-8"?>
<calcChain xmlns="http://schemas.openxmlformats.org/spreadsheetml/2006/main">
  <c r="AH20" i="4" l="1"/>
  <c r="AN20" i="4"/>
  <c r="AM20" i="4"/>
  <c r="AL20" i="4"/>
  <c r="AA237" i="4"/>
  <c r="AA236" i="4"/>
  <c r="AA235" i="4"/>
  <c r="AA226" i="4"/>
  <c r="AA225" i="4"/>
  <c r="AA224" i="4"/>
  <c r="AA215" i="4"/>
  <c r="AA214" i="4"/>
  <c r="AA213" i="4"/>
  <c r="AA204" i="4"/>
  <c r="AA203" i="4"/>
  <c r="AA202" i="4"/>
  <c r="AA193" i="4"/>
  <c r="AA192" i="4"/>
  <c r="AA191" i="4"/>
  <c r="AA182" i="4"/>
  <c r="AA181" i="4"/>
  <c r="AA180" i="4"/>
  <c r="AA171" i="4"/>
  <c r="AA170" i="4"/>
  <c r="AA169" i="4"/>
  <c r="AA160" i="4"/>
  <c r="AA159" i="4"/>
  <c r="AA158" i="4"/>
  <c r="AA149" i="4"/>
  <c r="AA148" i="4"/>
  <c r="AA147" i="4"/>
  <c r="AA138" i="4"/>
  <c r="AA137" i="4"/>
  <c r="AA136" i="4"/>
  <c r="AA127" i="4"/>
  <c r="AA126" i="4"/>
  <c r="AA125" i="4"/>
  <c r="AA116" i="4"/>
  <c r="AA115" i="4"/>
  <c r="AA114" i="4"/>
  <c r="AA105" i="4"/>
  <c r="AA104" i="4"/>
  <c r="AA103" i="4"/>
  <c r="AA94" i="4"/>
  <c r="AA93" i="4"/>
  <c r="AA92" i="4"/>
  <c r="AA83" i="4"/>
  <c r="AA82" i="4"/>
  <c r="AA81" i="4"/>
  <c r="AA72" i="4"/>
  <c r="AA71" i="4"/>
  <c r="AA70" i="4"/>
  <c r="AA61" i="4"/>
  <c r="AA60" i="4"/>
  <c r="AA59" i="4"/>
  <c r="AA50" i="4"/>
  <c r="AA49" i="4"/>
  <c r="AA48" i="4"/>
  <c r="AA39" i="4"/>
  <c r="AA38" i="4"/>
  <c r="AA37" i="4"/>
  <c r="AA28" i="4"/>
  <c r="AA27" i="4"/>
  <c r="AA26" i="4"/>
  <c r="AA17" i="4"/>
  <c r="AA16" i="4"/>
  <c r="AA15" i="4"/>
  <c r="AA6" i="4"/>
  <c r="AA5" i="4"/>
  <c r="AA4" i="4"/>
  <c r="G5" i="4"/>
  <c r="G6" i="4"/>
  <c r="G4" i="4"/>
  <c r="F5" i="4"/>
  <c r="F6" i="4"/>
  <c r="F4" i="4"/>
  <c r="H71" i="3"/>
  <c r="L71" i="3" s="1"/>
  <c r="G71" i="3"/>
  <c r="F71" i="3"/>
  <c r="H67" i="3"/>
  <c r="L67" i="3" s="1"/>
  <c r="G67" i="3"/>
  <c r="K67" i="3" s="1"/>
  <c r="F67" i="3"/>
  <c r="J67" i="3" s="1"/>
  <c r="H63" i="3"/>
  <c r="L63" i="3" s="1"/>
  <c r="G63" i="3"/>
  <c r="K63" i="3" s="1"/>
  <c r="F63" i="3"/>
  <c r="J63" i="3" s="1"/>
  <c r="N63" i="3" s="1"/>
  <c r="O63" i="3" s="1"/>
  <c r="H59" i="3"/>
  <c r="L59" i="3" s="1"/>
  <c r="G59" i="3"/>
  <c r="K59" i="3" s="1"/>
  <c r="F59" i="3"/>
  <c r="J59" i="3" s="1"/>
  <c r="N59" i="3" s="1"/>
  <c r="O59" i="3" s="1"/>
  <c r="H55" i="3"/>
  <c r="G55" i="3"/>
  <c r="F55" i="3"/>
  <c r="J55" i="3" s="1"/>
  <c r="H51" i="3"/>
  <c r="L51" i="3" s="1"/>
  <c r="G51" i="3"/>
  <c r="K51" i="3" s="1"/>
  <c r="F51" i="3"/>
  <c r="J51" i="3" s="1"/>
  <c r="N51" i="3" s="1"/>
  <c r="O51" i="3" s="1"/>
  <c r="H47" i="3"/>
  <c r="L47" i="3" s="1"/>
  <c r="G47" i="3"/>
  <c r="K47" i="3" s="1"/>
  <c r="F47" i="3"/>
  <c r="J47" i="3" s="1"/>
  <c r="N47" i="3" s="1"/>
  <c r="O47" i="3" s="1"/>
  <c r="H43" i="3"/>
  <c r="L43" i="3" s="1"/>
  <c r="G43" i="3"/>
  <c r="K43" i="3" s="1"/>
  <c r="F43" i="3"/>
  <c r="J43" i="3" s="1"/>
  <c r="N43" i="3" s="1"/>
  <c r="O43" i="3" s="1"/>
  <c r="H39" i="3"/>
  <c r="L39" i="3" s="1"/>
  <c r="G39" i="3"/>
  <c r="K39" i="3" s="1"/>
  <c r="F39" i="3"/>
  <c r="J39" i="3" s="1"/>
  <c r="N39" i="3" s="1"/>
  <c r="O39" i="3" s="1"/>
  <c r="H35" i="3"/>
  <c r="L35" i="3" s="1"/>
  <c r="G35" i="3"/>
  <c r="K35" i="3" s="1"/>
  <c r="F35" i="3"/>
  <c r="J35" i="3" s="1"/>
  <c r="N35" i="3" s="1"/>
  <c r="O35" i="3" s="1"/>
  <c r="H31" i="3"/>
  <c r="L31" i="3" s="1"/>
  <c r="G31" i="3"/>
  <c r="K31" i="3" s="1"/>
  <c r="F31" i="3"/>
  <c r="J31" i="3" s="1"/>
  <c r="N31" i="3" s="1"/>
  <c r="O31" i="3" s="1"/>
  <c r="H27" i="3"/>
  <c r="L27" i="3" s="1"/>
  <c r="G27" i="3"/>
  <c r="K27" i="3" s="1"/>
  <c r="F27" i="3"/>
  <c r="J27" i="3" s="1"/>
  <c r="N27" i="3" s="1"/>
  <c r="O27" i="3" s="1"/>
  <c r="O3" i="3"/>
  <c r="T3" i="3" s="1"/>
  <c r="H4" i="3" s="1"/>
  <c r="N3" i="3"/>
  <c r="K3" i="3"/>
  <c r="L3" i="3"/>
  <c r="J3" i="3"/>
  <c r="Q4" i="4" l="1"/>
  <c r="AF9" i="4" s="1"/>
  <c r="P5" i="4"/>
  <c r="P4" i="4"/>
  <c r="AE9" i="4" s="1"/>
  <c r="O4" i="4"/>
  <c r="AD9" i="4" s="1"/>
  <c r="Q6" i="4"/>
  <c r="AF11" i="4" s="1"/>
  <c r="O6" i="4"/>
  <c r="P6" i="4"/>
  <c r="Q5" i="4"/>
  <c r="O5" i="4"/>
  <c r="K71" i="3"/>
  <c r="J71" i="3"/>
  <c r="N71" i="3" s="1"/>
  <c r="O71" i="3" s="1"/>
  <c r="N67" i="3"/>
  <c r="O67" i="3" s="1"/>
  <c r="S63" i="3"/>
  <c r="G64" i="3" s="1"/>
  <c r="R63" i="3"/>
  <c r="F64" i="3" s="1"/>
  <c r="T63" i="3"/>
  <c r="H64" i="3" s="1"/>
  <c r="T59" i="3"/>
  <c r="S59" i="3"/>
  <c r="G60" i="3" s="1"/>
  <c r="R59" i="3"/>
  <c r="F60" i="3" s="1"/>
  <c r="H60" i="3"/>
  <c r="K55" i="3"/>
  <c r="N55" i="3" s="1"/>
  <c r="O55" i="3" s="1"/>
  <c r="L55" i="3"/>
  <c r="S51" i="3"/>
  <c r="G52" i="3" s="1"/>
  <c r="R51" i="3"/>
  <c r="F52" i="3" s="1"/>
  <c r="T51" i="3"/>
  <c r="H52" i="3" s="1"/>
  <c r="T47" i="3"/>
  <c r="H48" i="3" s="1"/>
  <c r="S47" i="3"/>
  <c r="G48" i="3" s="1"/>
  <c r="R47" i="3"/>
  <c r="F48" i="3" s="1"/>
  <c r="S43" i="3"/>
  <c r="G44" i="3" s="1"/>
  <c r="R43" i="3"/>
  <c r="F44" i="3" s="1"/>
  <c r="T43" i="3"/>
  <c r="H44" i="3" s="1"/>
  <c r="T39" i="3"/>
  <c r="H40" i="3" s="1"/>
  <c r="S39" i="3"/>
  <c r="G40" i="3" s="1"/>
  <c r="R39" i="3"/>
  <c r="F40" i="3" s="1"/>
  <c r="S35" i="3"/>
  <c r="G36" i="3" s="1"/>
  <c r="R35" i="3"/>
  <c r="F36" i="3" s="1"/>
  <c r="T35" i="3"/>
  <c r="H36" i="3" s="1"/>
  <c r="S31" i="3"/>
  <c r="G32" i="3" s="1"/>
  <c r="R31" i="3"/>
  <c r="F32" i="3" s="1"/>
  <c r="T31" i="3"/>
  <c r="H32" i="3" s="1"/>
  <c r="S27" i="3"/>
  <c r="G28" i="3" s="1"/>
  <c r="R27" i="3"/>
  <c r="F28" i="3" s="1"/>
  <c r="T27" i="3"/>
  <c r="H28" i="3" s="1"/>
  <c r="R3" i="3"/>
  <c r="F4" i="3" s="1"/>
  <c r="J4" i="3" s="1"/>
  <c r="S3" i="3"/>
  <c r="G4" i="3" s="1"/>
  <c r="K4" i="3" s="1"/>
  <c r="L4" i="3"/>
  <c r="A7" i="2"/>
  <c r="A8" i="2"/>
  <c r="A9" i="2"/>
  <c r="D9" i="2" s="1"/>
  <c r="A10" i="2"/>
  <c r="D10" i="2" s="1"/>
  <c r="A11" i="2"/>
  <c r="D11" i="2" s="1"/>
  <c r="A12" i="2"/>
  <c r="D12" i="2" s="1"/>
  <c r="A13" i="2"/>
  <c r="D13" i="2" s="1"/>
  <c r="A14" i="2"/>
  <c r="D14" i="2" s="1"/>
  <c r="A15" i="2"/>
  <c r="D15" i="2" s="1"/>
  <c r="A16" i="2"/>
  <c r="D16" i="2" s="1"/>
  <c r="A17" i="2"/>
  <c r="D17" i="2" s="1"/>
  <c r="A18" i="2"/>
  <c r="A19" i="2"/>
  <c r="A20" i="2"/>
  <c r="A21" i="2"/>
  <c r="D21" i="2" s="1"/>
  <c r="A22" i="2"/>
  <c r="A23" i="2"/>
  <c r="A24" i="2"/>
  <c r="D24" i="2" s="1"/>
  <c r="A25" i="2"/>
  <c r="D25" i="2" s="1"/>
  <c r="A26" i="2"/>
  <c r="A27" i="2"/>
  <c r="D27" i="2" s="1"/>
  <c r="A28" i="2"/>
  <c r="D28" i="2" s="1"/>
  <c r="A29" i="2"/>
  <c r="D29" i="2" s="1"/>
  <c r="A30" i="2"/>
  <c r="A31" i="2"/>
  <c r="A32" i="2"/>
  <c r="A33" i="2"/>
  <c r="A34" i="2"/>
  <c r="A35" i="2"/>
  <c r="A36" i="2"/>
  <c r="D36" i="2" s="1"/>
  <c r="A37" i="2"/>
  <c r="D37" i="2" s="1"/>
  <c r="A38" i="2"/>
  <c r="D38" i="2" s="1"/>
  <c r="A39" i="2"/>
  <c r="D39" i="2" s="1"/>
  <c r="A40" i="2"/>
  <c r="D40" i="2" s="1"/>
  <c r="A41" i="2"/>
  <c r="D41" i="2" s="1"/>
  <c r="A42" i="2"/>
  <c r="D42" i="2" s="1"/>
  <c r="A43" i="2"/>
  <c r="A44" i="2"/>
  <c r="A45" i="2"/>
  <c r="D45" i="2" s="1"/>
  <c r="A46" i="2"/>
  <c r="A47" i="2"/>
  <c r="D47" i="2" s="1"/>
  <c r="A48" i="2"/>
  <c r="D48" i="2" s="1"/>
  <c r="A49" i="2"/>
  <c r="D49" i="2" s="1"/>
  <c r="A50" i="2"/>
  <c r="D50" i="2" s="1"/>
  <c r="A51" i="2"/>
  <c r="D51" i="2" s="1"/>
  <c r="A52" i="2"/>
  <c r="D52" i="2" s="1"/>
  <c r="A53" i="2"/>
  <c r="D53" i="2" s="1"/>
  <c r="A54" i="2"/>
  <c r="D54" i="2" s="1"/>
  <c r="A55" i="2"/>
  <c r="A56" i="2"/>
  <c r="A57" i="2"/>
  <c r="D57" i="2" s="1"/>
  <c r="A58" i="2"/>
  <c r="D58" i="2" s="1"/>
  <c r="A59" i="2"/>
  <c r="A60" i="2"/>
  <c r="D60" i="2" s="1"/>
  <c r="A61" i="2"/>
  <c r="D61" i="2" s="1"/>
  <c r="A62" i="2"/>
  <c r="A63" i="2"/>
  <c r="D63" i="2" s="1"/>
  <c r="A64" i="2"/>
  <c r="D64" i="2" s="1"/>
  <c r="A65" i="2"/>
  <c r="D65" i="2" s="1"/>
  <c r="A66" i="2"/>
  <c r="D66" i="2" s="1"/>
  <c r="A67" i="2"/>
  <c r="A68" i="2"/>
  <c r="A69" i="2"/>
  <c r="A70" i="2"/>
  <c r="A71" i="2"/>
  <c r="A72" i="2"/>
  <c r="D72" i="2" s="1"/>
  <c r="A73" i="2"/>
  <c r="D73" i="2" s="1"/>
  <c r="A74" i="2"/>
  <c r="D74" i="2" s="1"/>
  <c r="A75" i="2"/>
  <c r="D75" i="2" s="1"/>
  <c r="A76" i="2"/>
  <c r="D76" i="2" s="1"/>
  <c r="A77" i="2"/>
  <c r="D77" i="2" s="1"/>
  <c r="A78" i="2"/>
  <c r="D78" i="2" s="1"/>
  <c r="A79" i="2"/>
  <c r="A80" i="2"/>
  <c r="A81" i="2"/>
  <c r="A82" i="2"/>
  <c r="A83" i="2"/>
  <c r="A84" i="2"/>
  <c r="A85" i="2"/>
  <c r="D85" i="2" s="1"/>
  <c r="A86" i="2"/>
  <c r="D86" i="2" s="1"/>
  <c r="A87" i="2"/>
  <c r="D87" i="2" s="1"/>
  <c r="A88" i="2"/>
  <c r="D88" i="2" s="1"/>
  <c r="A89" i="2"/>
  <c r="D89" i="2" s="1"/>
  <c r="A90" i="2"/>
  <c r="D90" i="2" s="1"/>
  <c r="A91" i="2"/>
  <c r="A92" i="2"/>
  <c r="A93" i="2"/>
  <c r="A94" i="2"/>
  <c r="A95" i="2"/>
  <c r="D95" i="2" s="1"/>
  <c r="A96" i="2"/>
  <c r="D96" i="2" s="1"/>
  <c r="A97" i="2"/>
  <c r="D97" i="2" s="1"/>
  <c r="A98" i="2"/>
  <c r="A99" i="2"/>
  <c r="D99" i="2" s="1"/>
  <c r="A100" i="2"/>
  <c r="D100" i="2" s="1"/>
  <c r="A101" i="2"/>
  <c r="D101" i="2" s="1"/>
  <c r="A102" i="2"/>
  <c r="A103" i="2"/>
  <c r="A104" i="2"/>
  <c r="A105" i="2"/>
  <c r="D105" i="2" s="1"/>
  <c r="A6" i="2"/>
  <c r="D6" i="2" s="1"/>
  <c r="D22" i="2"/>
  <c r="D26" i="2"/>
  <c r="D44" i="2"/>
  <c r="D46" i="2"/>
  <c r="D68" i="2"/>
  <c r="D69" i="2"/>
  <c r="D70" i="2"/>
  <c r="D82" i="2"/>
  <c r="D93" i="2"/>
  <c r="D94" i="2"/>
  <c r="D18" i="2"/>
  <c r="D20" i="2"/>
  <c r="D23" i="2"/>
  <c r="D30" i="2"/>
  <c r="D56" i="2"/>
  <c r="D59" i="2"/>
  <c r="D62" i="2"/>
  <c r="D92" i="2"/>
  <c r="D98" i="2"/>
  <c r="D102" i="2"/>
  <c r="D7" i="2"/>
  <c r="D8" i="2"/>
  <c r="D19" i="2"/>
  <c r="D31" i="2"/>
  <c r="D32" i="2"/>
  <c r="D33" i="2"/>
  <c r="D34" i="2"/>
  <c r="D35" i="2"/>
  <c r="D43" i="2"/>
  <c r="D55" i="2"/>
  <c r="D67" i="2"/>
  <c r="D71" i="2"/>
  <c r="D79" i="2"/>
  <c r="D80" i="2"/>
  <c r="D81" i="2"/>
  <c r="D83" i="2"/>
  <c r="D84" i="2"/>
  <c r="D91" i="2"/>
  <c r="D103" i="2"/>
  <c r="D104" i="2"/>
  <c r="Q9" i="4" l="1"/>
  <c r="Q11" i="4"/>
  <c r="P11" i="4"/>
  <c r="AE11" i="4"/>
  <c r="P10" i="4"/>
  <c r="AE10" i="4"/>
  <c r="Q10" i="4"/>
  <c r="AF10" i="4"/>
  <c r="O11" i="4"/>
  <c r="AD11" i="4"/>
  <c r="O10" i="4"/>
  <c r="AD10" i="4"/>
  <c r="P9" i="4"/>
  <c r="O9" i="4"/>
  <c r="R71" i="3"/>
  <c r="F72" i="3" s="1"/>
  <c r="T71" i="3"/>
  <c r="H72" i="3" s="1"/>
  <c r="S71" i="3"/>
  <c r="G72" i="3" s="1"/>
  <c r="T67" i="3"/>
  <c r="H68" i="3" s="1"/>
  <c r="R67" i="3"/>
  <c r="F68" i="3" s="1"/>
  <c r="S67" i="3"/>
  <c r="G68" i="3" s="1"/>
  <c r="L64" i="3"/>
  <c r="J64" i="3"/>
  <c r="K64" i="3"/>
  <c r="L60" i="3"/>
  <c r="J60" i="3"/>
  <c r="K60" i="3"/>
  <c r="T55" i="3"/>
  <c r="H56" i="3" s="1"/>
  <c r="R55" i="3"/>
  <c r="F56" i="3" s="1"/>
  <c r="S55" i="3"/>
  <c r="G56" i="3" s="1"/>
  <c r="L52" i="3"/>
  <c r="J52" i="3"/>
  <c r="N52" i="3" s="1"/>
  <c r="O52" i="3" s="1"/>
  <c r="K52" i="3"/>
  <c r="J48" i="3"/>
  <c r="K48" i="3"/>
  <c r="L48" i="3"/>
  <c r="L44" i="3"/>
  <c r="J44" i="3"/>
  <c r="K44" i="3"/>
  <c r="J40" i="3"/>
  <c r="K40" i="3"/>
  <c r="L40" i="3"/>
  <c r="L36" i="3"/>
  <c r="J36" i="3"/>
  <c r="K36" i="3"/>
  <c r="L32" i="3"/>
  <c r="J32" i="3"/>
  <c r="K32" i="3"/>
  <c r="L28" i="3"/>
  <c r="J28" i="3"/>
  <c r="K28" i="3"/>
  <c r="N4" i="3"/>
  <c r="O4" i="3" s="1"/>
  <c r="W6" i="4" l="1"/>
  <c r="AD6" i="4" s="1"/>
  <c r="W5" i="4"/>
  <c r="AD5" i="4" s="1"/>
  <c r="W4" i="4"/>
  <c r="AD4" i="4" s="1"/>
  <c r="K72" i="3"/>
  <c r="L72" i="3"/>
  <c r="J72" i="3"/>
  <c r="N72" i="3" s="1"/>
  <c r="O72" i="3" s="1"/>
  <c r="K68" i="3"/>
  <c r="J68" i="3"/>
  <c r="L68" i="3"/>
  <c r="N64" i="3"/>
  <c r="O64" i="3" s="1"/>
  <c r="N60" i="3"/>
  <c r="O60" i="3" s="1"/>
  <c r="K56" i="3"/>
  <c r="J56" i="3"/>
  <c r="L56" i="3"/>
  <c r="T52" i="3"/>
  <c r="H53" i="3" s="1"/>
  <c r="S52" i="3"/>
  <c r="G53" i="3" s="1"/>
  <c r="R52" i="3"/>
  <c r="F53" i="3" s="1"/>
  <c r="N48" i="3"/>
  <c r="O48" i="3" s="1"/>
  <c r="N44" i="3"/>
  <c r="O44" i="3" s="1"/>
  <c r="N40" i="3"/>
  <c r="O40" i="3" s="1"/>
  <c r="N36" i="3"/>
  <c r="O36" i="3" s="1"/>
  <c r="N32" i="3"/>
  <c r="O32" i="3" s="1"/>
  <c r="N28" i="3"/>
  <c r="O28" i="3" s="1"/>
  <c r="T4" i="3"/>
  <c r="H5" i="3" s="1"/>
  <c r="R4" i="3"/>
  <c r="F5" i="3" s="1"/>
  <c r="S4" i="3"/>
  <c r="G5" i="3" s="1"/>
  <c r="X5" i="4" l="1"/>
  <c r="Y5" i="4" s="1"/>
  <c r="AE5" i="4" s="1"/>
  <c r="AF5" i="4" s="1"/>
  <c r="AK5" i="4" s="1"/>
  <c r="X6" i="4"/>
  <c r="Y6" i="4" s="1"/>
  <c r="AE6" i="4" s="1"/>
  <c r="AF6" i="4" s="1"/>
  <c r="AJ6" i="4" s="1"/>
  <c r="X4" i="4"/>
  <c r="Y4" i="4" s="1"/>
  <c r="AE4" i="4" s="1"/>
  <c r="AF4" i="4" s="1"/>
  <c r="Z5" i="4"/>
  <c r="AB5" i="4" s="1"/>
  <c r="Z6" i="4"/>
  <c r="AB6" i="4" s="1"/>
  <c r="R72" i="3"/>
  <c r="F73" i="3" s="1"/>
  <c r="S72" i="3"/>
  <c r="G73" i="3" s="1"/>
  <c r="T72" i="3"/>
  <c r="H73" i="3" s="1"/>
  <c r="N68" i="3"/>
  <c r="O68" i="3" s="1"/>
  <c r="T64" i="3"/>
  <c r="H65" i="3" s="1"/>
  <c r="S64" i="3"/>
  <c r="G65" i="3" s="1"/>
  <c r="R64" i="3"/>
  <c r="F65" i="3" s="1"/>
  <c r="T60" i="3"/>
  <c r="H61" i="3" s="1"/>
  <c r="S60" i="3"/>
  <c r="G61" i="3" s="1"/>
  <c r="R60" i="3"/>
  <c r="F61" i="3" s="1"/>
  <c r="N56" i="3"/>
  <c r="O56" i="3" s="1"/>
  <c r="J53" i="3"/>
  <c r="K53" i="3"/>
  <c r="L53" i="3"/>
  <c r="T48" i="3"/>
  <c r="H49" i="3" s="1"/>
  <c r="S48" i="3"/>
  <c r="G49" i="3" s="1"/>
  <c r="R48" i="3"/>
  <c r="F49" i="3" s="1"/>
  <c r="T44" i="3"/>
  <c r="H45" i="3" s="1"/>
  <c r="S44" i="3"/>
  <c r="G45" i="3" s="1"/>
  <c r="R44" i="3"/>
  <c r="F45" i="3" s="1"/>
  <c r="T40" i="3"/>
  <c r="H41" i="3" s="1"/>
  <c r="S40" i="3"/>
  <c r="G41" i="3" s="1"/>
  <c r="R40" i="3"/>
  <c r="F41" i="3" s="1"/>
  <c r="T36" i="3"/>
  <c r="H37" i="3" s="1"/>
  <c r="S36" i="3"/>
  <c r="G37" i="3" s="1"/>
  <c r="R36" i="3"/>
  <c r="F37" i="3" s="1"/>
  <c r="T32" i="3"/>
  <c r="H33" i="3" s="1"/>
  <c r="S32" i="3"/>
  <c r="G33" i="3" s="1"/>
  <c r="R32" i="3"/>
  <c r="F33" i="3" s="1"/>
  <c r="T28" i="3"/>
  <c r="H29" i="3" s="1"/>
  <c r="S28" i="3"/>
  <c r="G29" i="3" s="1"/>
  <c r="R28" i="3"/>
  <c r="F29" i="3" s="1"/>
  <c r="K5" i="3"/>
  <c r="J5" i="3"/>
  <c r="L5" i="3"/>
  <c r="AJ5" i="4" l="1"/>
  <c r="AI5" i="4"/>
  <c r="AI6" i="4"/>
  <c r="AK6" i="4"/>
  <c r="AJ4" i="4"/>
  <c r="AK4" i="4"/>
  <c r="AI4" i="4"/>
  <c r="AG6" i="4"/>
  <c r="T17" i="4" s="1"/>
  <c r="AG5" i="4"/>
  <c r="T16" i="4" s="1"/>
  <c r="AG4" i="4"/>
  <c r="T15" i="4" s="1"/>
  <c r="Z4" i="4"/>
  <c r="AB4" i="4" s="1"/>
  <c r="AB7" i="4" s="1"/>
  <c r="L73" i="3"/>
  <c r="K73" i="3"/>
  <c r="J73" i="3"/>
  <c r="N73" i="3" s="1"/>
  <c r="O73" i="3" s="1"/>
  <c r="R68" i="3"/>
  <c r="F69" i="3" s="1"/>
  <c r="S68" i="3"/>
  <c r="G69" i="3" s="1"/>
  <c r="T68" i="3"/>
  <c r="H69" i="3" s="1"/>
  <c r="J65" i="3"/>
  <c r="K65" i="3"/>
  <c r="L65" i="3"/>
  <c r="J61" i="3"/>
  <c r="K61" i="3"/>
  <c r="L61" i="3"/>
  <c r="R56" i="3"/>
  <c r="F57" i="3" s="1"/>
  <c r="T56" i="3"/>
  <c r="H57" i="3" s="1"/>
  <c r="S56" i="3"/>
  <c r="G57" i="3" s="1"/>
  <c r="N53" i="3"/>
  <c r="O53" i="3" s="1"/>
  <c r="J49" i="3"/>
  <c r="K49" i="3"/>
  <c r="L49" i="3"/>
  <c r="J45" i="3"/>
  <c r="K45" i="3"/>
  <c r="L45" i="3"/>
  <c r="J41" i="3"/>
  <c r="K41" i="3"/>
  <c r="L41" i="3"/>
  <c r="K37" i="3"/>
  <c r="J37" i="3"/>
  <c r="L37" i="3"/>
  <c r="K33" i="3"/>
  <c r="J33" i="3"/>
  <c r="L33" i="3"/>
  <c r="K29" i="3"/>
  <c r="J29" i="3"/>
  <c r="N29" i="3" s="1"/>
  <c r="O29" i="3" s="1"/>
  <c r="L29" i="3"/>
  <c r="N5" i="3"/>
  <c r="O5" i="3" s="1"/>
  <c r="AJ10" i="4" l="1"/>
  <c r="AJ11" i="4"/>
  <c r="AI10" i="4"/>
  <c r="AI11" i="4"/>
  <c r="AH10" i="4"/>
  <c r="AH11" i="4"/>
  <c r="AJ9" i="4"/>
  <c r="AI9" i="4"/>
  <c r="AH9" i="4"/>
  <c r="S73" i="3"/>
  <c r="G74" i="3" s="1"/>
  <c r="K74" i="3" s="1"/>
  <c r="R73" i="3"/>
  <c r="F74" i="3" s="1"/>
  <c r="J74" i="3" s="1"/>
  <c r="T73" i="3"/>
  <c r="H74" i="3" s="1"/>
  <c r="L74" i="3" s="1"/>
  <c r="L69" i="3"/>
  <c r="K69" i="3"/>
  <c r="J69" i="3"/>
  <c r="N65" i="3"/>
  <c r="O65" i="3" s="1"/>
  <c r="N61" i="3"/>
  <c r="O61" i="3" s="1"/>
  <c r="K57" i="3"/>
  <c r="L57" i="3"/>
  <c r="J57" i="3"/>
  <c r="N57" i="3" s="1"/>
  <c r="O57" i="3" s="1"/>
  <c r="T53" i="3"/>
  <c r="H54" i="3" s="1"/>
  <c r="L54" i="3" s="1"/>
  <c r="S53" i="3"/>
  <c r="G54" i="3" s="1"/>
  <c r="K54" i="3" s="1"/>
  <c r="R53" i="3"/>
  <c r="F54" i="3" s="1"/>
  <c r="J54" i="3" s="1"/>
  <c r="N54" i="3" s="1"/>
  <c r="O54" i="3" s="1"/>
  <c r="N49" i="3"/>
  <c r="O49" i="3" s="1"/>
  <c r="N45" i="3"/>
  <c r="O45" i="3" s="1"/>
  <c r="N41" i="3"/>
  <c r="O41" i="3" s="1"/>
  <c r="N37" i="3"/>
  <c r="O37" i="3" s="1"/>
  <c r="N33" i="3"/>
  <c r="O33" i="3" s="1"/>
  <c r="T29" i="3"/>
  <c r="H30" i="3" s="1"/>
  <c r="L30" i="3" s="1"/>
  <c r="S29" i="3"/>
  <c r="G30" i="3" s="1"/>
  <c r="K30" i="3" s="1"/>
  <c r="R29" i="3"/>
  <c r="F30" i="3" s="1"/>
  <c r="J30" i="3" s="1"/>
  <c r="N30" i="3" s="1"/>
  <c r="O30" i="3" s="1"/>
  <c r="S5" i="3"/>
  <c r="G6" i="3" s="1"/>
  <c r="T5" i="3"/>
  <c r="H6" i="3" s="1"/>
  <c r="R5" i="3"/>
  <c r="F6" i="3" s="1"/>
  <c r="AL10" i="4" l="1"/>
  <c r="J16" i="4" s="1"/>
  <c r="AM10" i="4"/>
  <c r="K16" i="4" s="1"/>
  <c r="AN10" i="4"/>
  <c r="L16" i="4" s="1"/>
  <c r="AN9" i="4"/>
  <c r="L15" i="4" s="1"/>
  <c r="AM9" i="4"/>
  <c r="K15" i="4" s="1"/>
  <c r="AL9" i="4"/>
  <c r="J15" i="4" s="1"/>
  <c r="Q15" i="4"/>
  <c r="Q17" i="4"/>
  <c r="Q16" i="4"/>
  <c r="P15" i="4"/>
  <c r="P17" i="4"/>
  <c r="P16" i="4"/>
  <c r="N74" i="3"/>
  <c r="O74" i="3" s="1"/>
  <c r="N69" i="3"/>
  <c r="O69" i="3" s="1"/>
  <c r="R65" i="3"/>
  <c r="F66" i="3" s="1"/>
  <c r="J66" i="3" s="1"/>
  <c r="T65" i="3"/>
  <c r="H66" i="3" s="1"/>
  <c r="L66" i="3" s="1"/>
  <c r="S65" i="3"/>
  <c r="G66" i="3" s="1"/>
  <c r="K66" i="3" s="1"/>
  <c r="R61" i="3"/>
  <c r="F62" i="3" s="1"/>
  <c r="J62" i="3" s="1"/>
  <c r="T61" i="3"/>
  <c r="H62" i="3" s="1"/>
  <c r="L62" i="3" s="1"/>
  <c r="S61" i="3"/>
  <c r="G62" i="3" s="1"/>
  <c r="K62" i="3" s="1"/>
  <c r="S57" i="3"/>
  <c r="G58" i="3" s="1"/>
  <c r="K58" i="3" s="1"/>
  <c r="R57" i="3"/>
  <c r="F58" i="3" s="1"/>
  <c r="J58" i="3" s="1"/>
  <c r="T57" i="3"/>
  <c r="H58" i="3" s="1"/>
  <c r="L58" i="3" s="1"/>
  <c r="T54" i="3"/>
  <c r="S54" i="3"/>
  <c r="R54" i="3"/>
  <c r="T49" i="3"/>
  <c r="H50" i="3" s="1"/>
  <c r="L50" i="3" s="1"/>
  <c r="S49" i="3"/>
  <c r="G50" i="3" s="1"/>
  <c r="K50" i="3" s="1"/>
  <c r="R49" i="3"/>
  <c r="F50" i="3" s="1"/>
  <c r="J50" i="3" s="1"/>
  <c r="N50" i="3" s="1"/>
  <c r="O50" i="3" s="1"/>
  <c r="T45" i="3"/>
  <c r="H46" i="3" s="1"/>
  <c r="L46" i="3" s="1"/>
  <c r="S45" i="3"/>
  <c r="G46" i="3" s="1"/>
  <c r="K46" i="3" s="1"/>
  <c r="R45" i="3"/>
  <c r="F46" i="3" s="1"/>
  <c r="J46" i="3" s="1"/>
  <c r="N46" i="3" s="1"/>
  <c r="O46" i="3" s="1"/>
  <c r="R41" i="3"/>
  <c r="F42" i="3" s="1"/>
  <c r="J42" i="3" s="1"/>
  <c r="T41" i="3"/>
  <c r="H42" i="3" s="1"/>
  <c r="L42" i="3" s="1"/>
  <c r="S41" i="3"/>
  <c r="G42" i="3" s="1"/>
  <c r="K42" i="3" s="1"/>
  <c r="T37" i="3"/>
  <c r="H38" i="3" s="1"/>
  <c r="L38" i="3" s="1"/>
  <c r="S37" i="3"/>
  <c r="G38" i="3" s="1"/>
  <c r="K38" i="3" s="1"/>
  <c r="R37" i="3"/>
  <c r="F38" i="3" s="1"/>
  <c r="J38" i="3" s="1"/>
  <c r="N38" i="3" s="1"/>
  <c r="O38" i="3" s="1"/>
  <c r="T33" i="3"/>
  <c r="H34" i="3" s="1"/>
  <c r="L34" i="3" s="1"/>
  <c r="S33" i="3"/>
  <c r="G34" i="3" s="1"/>
  <c r="K34" i="3" s="1"/>
  <c r="R33" i="3"/>
  <c r="F34" i="3" s="1"/>
  <c r="J34" i="3" s="1"/>
  <c r="N34" i="3" s="1"/>
  <c r="O34" i="3" s="1"/>
  <c r="T30" i="3"/>
  <c r="S30" i="3"/>
  <c r="R30" i="3"/>
  <c r="J6" i="3"/>
  <c r="L6" i="3"/>
  <c r="K6" i="3"/>
  <c r="P22" i="4" l="1"/>
  <c r="AE22" i="4"/>
  <c r="Q20" i="4"/>
  <c r="AF20" i="4"/>
  <c r="P21" i="4"/>
  <c r="AE21" i="4"/>
  <c r="P20" i="4"/>
  <c r="AE20" i="4"/>
  <c r="Q22" i="4"/>
  <c r="AF22" i="4"/>
  <c r="Q21" i="4"/>
  <c r="AF21" i="4"/>
  <c r="T74" i="3"/>
  <c r="S74" i="3"/>
  <c r="R74" i="3"/>
  <c r="S69" i="3"/>
  <c r="G70" i="3" s="1"/>
  <c r="K70" i="3" s="1"/>
  <c r="R69" i="3"/>
  <c r="F70" i="3" s="1"/>
  <c r="J70" i="3" s="1"/>
  <c r="T69" i="3"/>
  <c r="H70" i="3" s="1"/>
  <c r="L70" i="3" s="1"/>
  <c r="N66" i="3"/>
  <c r="O66" i="3" s="1"/>
  <c r="N62" i="3"/>
  <c r="O62" i="3" s="1"/>
  <c r="N58" i="3"/>
  <c r="O58" i="3" s="1"/>
  <c r="T50" i="3"/>
  <c r="S50" i="3"/>
  <c r="R50" i="3"/>
  <c r="T46" i="3"/>
  <c r="S46" i="3"/>
  <c r="R46" i="3"/>
  <c r="N42" i="3"/>
  <c r="O42" i="3" s="1"/>
  <c r="T38" i="3"/>
  <c r="S38" i="3"/>
  <c r="R38" i="3"/>
  <c r="T34" i="3"/>
  <c r="S34" i="3"/>
  <c r="R34" i="3"/>
  <c r="N6" i="3"/>
  <c r="O6" i="3" s="1"/>
  <c r="N70" i="3" l="1"/>
  <c r="O70" i="3" s="1"/>
  <c r="S66" i="3"/>
  <c r="R66" i="3"/>
  <c r="T66" i="3"/>
  <c r="S62" i="3"/>
  <c r="R62" i="3"/>
  <c r="T62" i="3"/>
  <c r="T58" i="3"/>
  <c r="S58" i="3"/>
  <c r="R58" i="3"/>
  <c r="S42" i="3"/>
  <c r="R42" i="3"/>
  <c r="T42" i="3"/>
  <c r="R6" i="3"/>
  <c r="F7" i="3" s="1"/>
  <c r="J7" i="3" s="1"/>
  <c r="S6" i="3"/>
  <c r="G7" i="3" s="1"/>
  <c r="K7" i="3" s="1"/>
  <c r="T6" i="3"/>
  <c r="H7" i="3" s="1"/>
  <c r="L7" i="3" s="1"/>
  <c r="T70" i="3" l="1"/>
  <c r="S70" i="3"/>
  <c r="R70" i="3"/>
  <c r="N7" i="3"/>
  <c r="O7" i="3" s="1"/>
  <c r="R7" i="3" l="1"/>
  <c r="F8" i="3" s="1"/>
  <c r="J8" i="3" s="1"/>
  <c r="S7" i="3"/>
  <c r="G8" i="3" s="1"/>
  <c r="K8" i="3" s="1"/>
  <c r="T7" i="3"/>
  <c r="H8" i="3" s="1"/>
  <c r="L8" i="3" s="1"/>
  <c r="N8" i="3" l="1"/>
  <c r="O8" i="3" s="1"/>
  <c r="T8" i="3" l="1"/>
  <c r="H9" i="3" s="1"/>
  <c r="L9" i="3" s="1"/>
  <c r="S8" i="3"/>
  <c r="G9" i="3" s="1"/>
  <c r="K9" i="3" s="1"/>
  <c r="R8" i="3"/>
  <c r="F9" i="3" s="1"/>
  <c r="J9" i="3" s="1"/>
  <c r="N9" i="3" s="1"/>
  <c r="O9" i="3" s="1"/>
  <c r="T9" i="3" l="1"/>
  <c r="H10" i="3" s="1"/>
  <c r="S9" i="3"/>
  <c r="G10" i="3" s="1"/>
  <c r="R9" i="3"/>
  <c r="F10" i="3" s="1"/>
  <c r="J10" i="3" l="1"/>
  <c r="K10" i="3"/>
  <c r="L10" i="3"/>
  <c r="N10" i="3" l="1"/>
  <c r="O10" i="3" s="1"/>
  <c r="S10" i="3" l="1"/>
  <c r="G11" i="3" s="1"/>
  <c r="K11" i="3" s="1"/>
  <c r="T10" i="3"/>
  <c r="H11" i="3" s="1"/>
  <c r="L11" i="3" s="1"/>
  <c r="R10" i="3"/>
  <c r="F11" i="3" s="1"/>
  <c r="J11" i="3" s="1"/>
  <c r="N11" i="3" s="1"/>
  <c r="O11" i="3" s="1"/>
  <c r="R11" i="3" l="1"/>
  <c r="F12" i="3" s="1"/>
  <c r="J12" i="3" s="1"/>
  <c r="S11" i="3"/>
  <c r="G12" i="3" s="1"/>
  <c r="K12" i="3" s="1"/>
  <c r="T11" i="3"/>
  <c r="H12" i="3" s="1"/>
  <c r="L12" i="3" s="1"/>
  <c r="N12" i="3" l="1"/>
  <c r="O12" i="3" s="1"/>
  <c r="S12" i="3" l="1"/>
  <c r="G13" i="3" s="1"/>
  <c r="K13" i="3" s="1"/>
  <c r="R12" i="3"/>
  <c r="F13" i="3" s="1"/>
  <c r="J13" i="3" s="1"/>
  <c r="T12" i="3"/>
  <c r="H13" i="3" s="1"/>
  <c r="L13" i="3" s="1"/>
  <c r="N13" i="3" l="1"/>
  <c r="O13" i="3" s="1"/>
  <c r="T13" i="3" l="1"/>
  <c r="H14" i="3" s="1"/>
  <c r="S13" i="3"/>
  <c r="G14" i="3" s="1"/>
  <c r="R13" i="3"/>
  <c r="F14" i="3" s="1"/>
  <c r="J14" i="3" l="1"/>
  <c r="K14" i="3"/>
  <c r="L14" i="3"/>
  <c r="N14" i="3" l="1"/>
  <c r="O14" i="3" s="1"/>
  <c r="R14" i="3" l="1"/>
  <c r="F15" i="3" s="1"/>
  <c r="J15" i="3" s="1"/>
  <c r="T14" i="3"/>
  <c r="H15" i="3" s="1"/>
  <c r="L15" i="3" s="1"/>
  <c r="S14" i="3"/>
  <c r="G15" i="3" s="1"/>
  <c r="K15" i="3" s="1"/>
  <c r="N15" i="3" l="1"/>
  <c r="O15" i="3" s="1"/>
  <c r="S15" i="3" l="1"/>
  <c r="G16" i="3" s="1"/>
  <c r="K16" i="3" s="1"/>
  <c r="T15" i="3"/>
  <c r="H16" i="3" s="1"/>
  <c r="L16" i="3" s="1"/>
  <c r="R15" i="3"/>
  <c r="F16" i="3" s="1"/>
  <c r="J16" i="3" s="1"/>
  <c r="N16" i="3" s="1"/>
  <c r="O16" i="3" s="1"/>
  <c r="R16" i="3" l="1"/>
  <c r="F17" i="3" s="1"/>
  <c r="J17" i="3" s="1"/>
  <c r="S16" i="3"/>
  <c r="G17" i="3" s="1"/>
  <c r="K17" i="3" s="1"/>
  <c r="T16" i="3"/>
  <c r="H17" i="3" s="1"/>
  <c r="L17" i="3" s="1"/>
  <c r="N17" i="3" l="1"/>
  <c r="O17" i="3" s="1"/>
  <c r="S17" i="3" l="1"/>
  <c r="G18" i="3" s="1"/>
  <c r="T17" i="3"/>
  <c r="H18" i="3" s="1"/>
  <c r="R17" i="3"/>
  <c r="F18" i="3" s="1"/>
  <c r="J18" i="3" l="1"/>
  <c r="L18" i="3"/>
  <c r="K18" i="3"/>
  <c r="N18" i="3" l="1"/>
  <c r="O18" i="3" s="1"/>
  <c r="T18" i="3" l="1"/>
  <c r="H19" i="3" s="1"/>
  <c r="L19" i="3" s="1"/>
  <c r="R18" i="3"/>
  <c r="F19" i="3" s="1"/>
  <c r="J19" i="3" s="1"/>
  <c r="S18" i="3"/>
  <c r="G19" i="3" s="1"/>
  <c r="K19" i="3" s="1"/>
  <c r="N19" i="3" l="1"/>
  <c r="O19" i="3" s="1"/>
  <c r="T19" i="3" s="1"/>
  <c r="H20" i="3" s="1"/>
  <c r="L20" i="3" s="1"/>
  <c r="S19" i="3"/>
  <c r="G20" i="3" s="1"/>
  <c r="K20" i="3" s="1"/>
  <c r="R19" i="3"/>
  <c r="F20" i="3" s="1"/>
  <c r="J20" i="3" s="1"/>
  <c r="N20" i="3" l="1"/>
  <c r="O20" i="3" s="1"/>
  <c r="R20" i="3"/>
  <c r="F21" i="3" s="1"/>
  <c r="J21" i="3" s="1"/>
  <c r="S20" i="3"/>
  <c r="G21" i="3" s="1"/>
  <c r="K21" i="3" s="1"/>
  <c r="T20" i="3"/>
  <c r="H21" i="3" s="1"/>
  <c r="L21" i="3" s="1"/>
  <c r="N21" i="3" l="1"/>
  <c r="O21" i="3" s="1"/>
  <c r="S21" i="3" l="1"/>
  <c r="G22" i="3" s="1"/>
  <c r="T21" i="3"/>
  <c r="H22" i="3" s="1"/>
  <c r="R21" i="3"/>
  <c r="F22" i="3" s="1"/>
  <c r="J22" i="3" l="1"/>
  <c r="L22" i="3"/>
  <c r="K22" i="3"/>
  <c r="N22" i="3" l="1"/>
  <c r="O22" i="3" s="1"/>
  <c r="R22" i="3" l="1"/>
  <c r="F23" i="3" s="1"/>
  <c r="J23" i="3" s="1"/>
  <c r="S22" i="3"/>
  <c r="G23" i="3" s="1"/>
  <c r="K23" i="3" s="1"/>
  <c r="T22" i="3"/>
  <c r="H23" i="3" s="1"/>
  <c r="L23" i="3" s="1"/>
  <c r="N23" i="3" l="1"/>
  <c r="O23" i="3" s="1"/>
  <c r="T23" i="3" l="1"/>
  <c r="H24" i="3" s="1"/>
  <c r="L24" i="3" s="1"/>
  <c r="S23" i="3"/>
  <c r="G24" i="3" s="1"/>
  <c r="K24" i="3" s="1"/>
  <c r="R23" i="3"/>
  <c r="F24" i="3" s="1"/>
  <c r="J24" i="3" s="1"/>
  <c r="N24" i="3" s="1"/>
  <c r="O24" i="3" s="1"/>
  <c r="R24" i="3" l="1"/>
  <c r="F25" i="3" s="1"/>
  <c r="J25" i="3" s="1"/>
  <c r="S24" i="3"/>
  <c r="G25" i="3" s="1"/>
  <c r="K25" i="3" s="1"/>
  <c r="T24" i="3"/>
  <c r="H25" i="3" s="1"/>
  <c r="L25" i="3" s="1"/>
  <c r="N25" i="3" l="1"/>
  <c r="O25" i="3" s="1"/>
  <c r="S25" i="3" l="1"/>
  <c r="G26" i="3" s="1"/>
  <c r="K26" i="3" s="1"/>
  <c r="T25" i="3"/>
  <c r="H26" i="3" s="1"/>
  <c r="L26" i="3" s="1"/>
  <c r="R25" i="3"/>
  <c r="F26" i="3" s="1"/>
  <c r="J26" i="3" s="1"/>
  <c r="N26" i="3" l="1"/>
  <c r="O26" i="3" s="1"/>
  <c r="R26" i="3" l="1"/>
  <c r="T26" i="3"/>
  <c r="S26" i="3"/>
  <c r="O17" i="4"/>
  <c r="O15" i="4"/>
  <c r="O16" i="4"/>
  <c r="O20" i="4" l="1"/>
  <c r="AD20" i="4"/>
  <c r="O21" i="4"/>
  <c r="W16" i="4" s="1"/>
  <c r="AD21" i="4"/>
  <c r="O22" i="4"/>
  <c r="W17" i="4" s="1"/>
  <c r="AD22" i="4"/>
  <c r="X16" i="4" l="1"/>
  <c r="AD16" i="4"/>
  <c r="X17" i="4"/>
  <c r="AD17" i="4"/>
  <c r="W15" i="4"/>
  <c r="X15" i="4" l="1"/>
  <c r="AD15" i="4"/>
  <c r="Z16" i="4"/>
  <c r="Y16" i="4"/>
  <c r="Y17" i="4"/>
  <c r="Z17" i="4"/>
  <c r="AB17" i="4" l="1"/>
  <c r="AE17" i="4"/>
  <c r="AF17" i="4" s="1"/>
  <c r="AB16" i="4"/>
  <c r="AE16" i="4"/>
  <c r="AF16" i="4" s="1"/>
  <c r="Z15" i="4"/>
  <c r="Y15" i="4"/>
  <c r="AB15" i="4" l="1"/>
  <c r="AB18" i="4" s="1"/>
  <c r="AE15" i="4"/>
  <c r="AF15" i="4" s="1"/>
  <c r="AJ16" i="4"/>
  <c r="AI16" i="4"/>
  <c r="AK16" i="4"/>
  <c r="AK17" i="4"/>
  <c r="AJ17" i="4"/>
  <c r="AI17" i="4"/>
  <c r="AI15" i="4" l="1"/>
  <c r="AJ15" i="4"/>
  <c r="AK15" i="4"/>
  <c r="AG17" i="4"/>
  <c r="T28" i="4" s="1"/>
  <c r="AG16" i="4"/>
  <c r="T27" i="4" s="1"/>
  <c r="AG15" i="4"/>
  <c r="T26" i="4" s="1"/>
  <c r="AH21" i="4"/>
  <c r="AJ20" i="4" l="1"/>
  <c r="AJ21" i="4"/>
  <c r="AH22" i="4"/>
  <c r="AL21" i="4"/>
  <c r="J27" i="4" s="1"/>
  <c r="AI21" i="4"/>
  <c r="AI22" i="4"/>
  <c r="AI20" i="4"/>
  <c r="AJ22" i="4"/>
  <c r="K26" i="4" l="1"/>
  <c r="AM21" i="4"/>
  <c r="K27" i="4" s="1"/>
  <c r="L26" i="4"/>
  <c r="AN21" i="4"/>
  <c r="L27" i="4" s="1"/>
  <c r="J26" i="4"/>
  <c r="Q28" i="4" l="1"/>
  <c r="Q27" i="4"/>
  <c r="Q26" i="4"/>
  <c r="O28" i="4"/>
  <c r="O27" i="4"/>
  <c r="O26" i="4"/>
  <c r="P28" i="4"/>
  <c r="P27" i="4"/>
  <c r="P26" i="4"/>
  <c r="P32" i="4" l="1"/>
  <c r="AE32" i="4"/>
  <c r="AE31" i="4"/>
  <c r="P31" i="4"/>
  <c r="AE33" i="4"/>
  <c r="P33" i="4"/>
  <c r="AF31" i="4"/>
  <c r="Q31" i="4"/>
  <c r="O32" i="4"/>
  <c r="AD32" i="4"/>
  <c r="Q32" i="4"/>
  <c r="AF32" i="4"/>
  <c r="O31" i="4"/>
  <c r="AD31" i="4"/>
  <c r="O33" i="4"/>
  <c r="AD33" i="4"/>
  <c r="AF33" i="4"/>
  <c r="Q33" i="4"/>
  <c r="W27" i="4" l="1"/>
  <c r="AD27" i="4" s="1"/>
  <c r="W28" i="4"/>
  <c r="W26" i="4"/>
  <c r="X27" i="4" l="1"/>
  <c r="Y27" i="4" s="1"/>
  <c r="AD28" i="4"/>
  <c r="X28" i="4"/>
  <c r="X26" i="4"/>
  <c r="AD26" i="4"/>
  <c r="Z27" i="4" l="1"/>
  <c r="Y26" i="4"/>
  <c r="Z26" i="4"/>
  <c r="Y28" i="4"/>
  <c r="Z28" i="4"/>
  <c r="AE27" i="4"/>
  <c r="AF27" i="4" s="1"/>
  <c r="AB27" i="4"/>
  <c r="AK27" i="4" l="1"/>
  <c r="AI27" i="4"/>
  <c r="AJ27" i="4"/>
  <c r="AB28" i="4"/>
  <c r="AE28" i="4"/>
  <c r="AF28" i="4" s="1"/>
  <c r="AB26" i="4"/>
  <c r="AB29" i="4" s="1"/>
  <c r="AE26" i="4"/>
  <c r="AF26" i="4" s="1"/>
  <c r="AI26" i="4" l="1"/>
  <c r="AJ26" i="4"/>
  <c r="AK26" i="4"/>
  <c r="AG28" i="4"/>
  <c r="T39" i="4" s="1"/>
  <c r="AG26" i="4"/>
  <c r="T37" i="4" s="1"/>
  <c r="AG27" i="4"/>
  <c r="T38" i="4" s="1"/>
  <c r="AK28" i="4"/>
  <c r="AJ28" i="4"/>
  <c r="AI28" i="4"/>
  <c r="AI33" i="4" l="1"/>
  <c r="AI32" i="4"/>
  <c r="AI31" i="4"/>
  <c r="AJ33" i="4"/>
  <c r="AJ32" i="4"/>
  <c r="AJ31" i="4"/>
  <c r="AH32" i="4"/>
  <c r="AH31" i="4"/>
  <c r="AH33" i="4"/>
  <c r="AL31" i="4" l="1"/>
  <c r="J37" i="4" s="1"/>
  <c r="AL32" i="4"/>
  <c r="J38" i="4" s="1"/>
  <c r="AN32" i="4"/>
  <c r="L38" i="4" s="1"/>
  <c r="AN31" i="4"/>
  <c r="L37" i="4" s="1"/>
  <c r="AM31" i="4"/>
  <c r="K37" i="4" s="1"/>
  <c r="AM32" i="4"/>
  <c r="K38" i="4" s="1"/>
  <c r="Q39" i="4" l="1"/>
  <c r="Q37" i="4"/>
  <c r="Q38" i="4"/>
  <c r="P39" i="4"/>
  <c r="P38" i="4"/>
  <c r="P37" i="4"/>
  <c r="O38" i="4"/>
  <c r="O37" i="4"/>
  <c r="O39" i="4"/>
  <c r="O44" i="4" l="1"/>
  <c r="AD44" i="4"/>
  <c r="P42" i="4"/>
  <c r="AE42" i="4"/>
  <c r="AD42" i="4"/>
  <c r="O42" i="4"/>
  <c r="Q42" i="4"/>
  <c r="AF42" i="4"/>
  <c r="AD43" i="4"/>
  <c r="O43" i="4"/>
  <c r="AE43" i="4"/>
  <c r="P43" i="4"/>
  <c r="P44" i="4"/>
  <c r="AE44" i="4"/>
  <c r="Q43" i="4"/>
  <c r="AF43" i="4"/>
  <c r="Q44" i="4"/>
  <c r="AF44" i="4"/>
  <c r="W38" i="4" l="1"/>
  <c r="W37" i="4"/>
  <c r="W39" i="4"/>
  <c r="X37" i="4" l="1"/>
  <c r="AD37" i="4"/>
  <c r="AD39" i="4"/>
  <c r="X39" i="4"/>
  <c r="AD38" i="4"/>
  <c r="X38" i="4"/>
  <c r="Y38" i="4" l="1"/>
  <c r="Z38" i="4"/>
  <c r="Z39" i="4"/>
  <c r="Y39" i="4"/>
  <c r="Z37" i="4"/>
  <c r="Y37" i="4"/>
  <c r="AE37" i="4" l="1"/>
  <c r="AF37" i="4" s="1"/>
  <c r="AB37" i="4"/>
  <c r="AB39" i="4"/>
  <c r="AE39" i="4"/>
  <c r="AF39" i="4" s="1"/>
  <c r="AB38" i="4"/>
  <c r="AE38" i="4"/>
  <c r="AF38" i="4" s="1"/>
  <c r="AJ38" i="4" l="1"/>
  <c r="AI38" i="4"/>
  <c r="AK38" i="4"/>
  <c r="AB40" i="4"/>
  <c r="AJ39" i="4"/>
  <c r="AK39" i="4"/>
  <c r="AI39" i="4"/>
  <c r="AJ37" i="4"/>
  <c r="AI37" i="4"/>
  <c r="AK37" i="4"/>
  <c r="AG38" i="4"/>
  <c r="T49" i="4" s="1"/>
  <c r="AG37" i="4"/>
  <c r="T48" i="4" s="1"/>
  <c r="AG39" i="4"/>
  <c r="T50" i="4" s="1"/>
  <c r="AJ44" i="4" l="1"/>
  <c r="AJ42" i="4"/>
  <c r="AJ43" i="4"/>
  <c r="AH44" i="4"/>
  <c r="AH42" i="4"/>
  <c r="AH43" i="4"/>
  <c r="AI42" i="4"/>
  <c r="AI43" i="4"/>
  <c r="AI44" i="4"/>
  <c r="AM42" i="4" l="1"/>
  <c r="K48" i="4" s="1"/>
  <c r="AM43" i="4"/>
  <c r="K49" i="4" s="1"/>
  <c r="AL43" i="4"/>
  <c r="J49" i="4" s="1"/>
  <c r="AL42" i="4"/>
  <c r="J48" i="4" s="1"/>
  <c r="AN42" i="4"/>
  <c r="L48" i="4" s="1"/>
  <c r="AN43" i="4"/>
  <c r="L49" i="4" s="1"/>
  <c r="Q48" i="4" l="1"/>
  <c r="Q49" i="4"/>
  <c r="Q50" i="4"/>
  <c r="O49" i="4"/>
  <c r="O48" i="4"/>
  <c r="O50" i="4"/>
  <c r="P49" i="4"/>
  <c r="P50" i="4"/>
  <c r="P48" i="4"/>
  <c r="P54" i="4" l="1"/>
  <c r="AE54" i="4"/>
  <c r="Q55" i="4"/>
  <c r="AF55" i="4"/>
  <c r="AE53" i="4"/>
  <c r="P53" i="4"/>
  <c r="O55" i="4"/>
  <c r="AD55" i="4"/>
  <c r="AF54" i="4"/>
  <c r="Q54" i="4"/>
  <c r="AE55" i="4"/>
  <c r="P55" i="4"/>
  <c r="O53" i="4"/>
  <c r="AD53" i="4"/>
  <c r="AD54" i="4"/>
  <c r="O54" i="4"/>
  <c r="Q53" i="4"/>
  <c r="AF53" i="4"/>
  <c r="W50" i="4" l="1"/>
  <c r="W49" i="4"/>
  <c r="W48" i="4"/>
  <c r="AD48" i="4" l="1"/>
  <c r="X48" i="4"/>
  <c r="AD49" i="4"/>
  <c r="X49" i="4"/>
  <c r="X50" i="4"/>
  <c r="AD50" i="4"/>
  <c r="Y49" i="4" l="1"/>
  <c r="Z49" i="4"/>
  <c r="Z50" i="4"/>
  <c r="Y50" i="4"/>
  <c r="Y48" i="4"/>
  <c r="Z48" i="4"/>
  <c r="AE48" i="4" l="1"/>
  <c r="AF48" i="4" s="1"/>
  <c r="AB48" i="4"/>
  <c r="AB50" i="4"/>
  <c r="AE50" i="4"/>
  <c r="AF50" i="4" s="1"/>
  <c r="AB49" i="4"/>
  <c r="AB51" i="4" s="1"/>
  <c r="AE49" i="4"/>
  <c r="AF49" i="4" s="1"/>
  <c r="AJ49" i="4" l="1"/>
  <c r="AI49" i="4"/>
  <c r="AK49" i="4"/>
  <c r="AK50" i="4"/>
  <c r="AJ50" i="4"/>
  <c r="AI50" i="4"/>
  <c r="AJ48" i="4"/>
  <c r="AI48" i="4"/>
  <c r="AK48" i="4"/>
  <c r="AG49" i="4"/>
  <c r="T60" i="4" s="1"/>
  <c r="AG50" i="4"/>
  <c r="T61" i="4" s="1"/>
  <c r="AG48" i="4"/>
  <c r="T59" i="4" s="1"/>
  <c r="AH54" i="4" l="1"/>
  <c r="AH55" i="4"/>
  <c r="AH53" i="4"/>
  <c r="AJ53" i="4"/>
  <c r="AJ55" i="4"/>
  <c r="AJ54" i="4"/>
  <c r="AI55" i="4"/>
  <c r="AI53" i="4"/>
  <c r="AI54" i="4"/>
  <c r="AM53" i="4" l="1"/>
  <c r="K59" i="4" s="1"/>
  <c r="AM54" i="4"/>
  <c r="K60" i="4" s="1"/>
  <c r="AL54" i="4"/>
  <c r="J60" i="4" s="1"/>
  <c r="AL53" i="4"/>
  <c r="J59" i="4" s="1"/>
  <c r="AN53" i="4"/>
  <c r="L59" i="4" s="1"/>
  <c r="AN54" i="4"/>
  <c r="L60" i="4" s="1"/>
  <c r="O59" i="4" l="1"/>
  <c r="O61" i="4"/>
  <c r="O60" i="4"/>
  <c r="Q60" i="4"/>
  <c r="Q61" i="4"/>
  <c r="Q59" i="4"/>
  <c r="P60" i="4"/>
  <c r="P59" i="4"/>
  <c r="P61" i="4"/>
  <c r="AE66" i="4" l="1"/>
  <c r="P66" i="4"/>
  <c r="P65" i="4"/>
  <c r="AE65" i="4"/>
  <c r="AD65" i="4"/>
  <c r="O65" i="4"/>
  <c r="W60" i="4" s="1"/>
  <c r="O66" i="4"/>
  <c r="W61" i="4" s="1"/>
  <c r="AD66" i="4"/>
  <c r="AE64" i="4"/>
  <c r="P64" i="4"/>
  <c r="Q64" i="4"/>
  <c r="AF64" i="4"/>
  <c r="Q66" i="4"/>
  <c r="AF66" i="4"/>
  <c r="Q65" i="4"/>
  <c r="AF65" i="4"/>
  <c r="AD64" i="4"/>
  <c r="O64" i="4"/>
  <c r="AD61" i="4" l="1"/>
  <c r="X61" i="4"/>
  <c r="W59" i="4"/>
  <c r="AD60" i="4"/>
  <c r="X60" i="4"/>
  <c r="Y61" i="4" l="1"/>
  <c r="Z61" i="4"/>
  <c r="X59" i="4"/>
  <c r="AD59" i="4"/>
  <c r="Z60" i="4"/>
  <c r="Y60" i="4"/>
  <c r="AE60" i="4" l="1"/>
  <c r="AF60" i="4" s="1"/>
  <c r="AB60" i="4"/>
  <c r="Z59" i="4"/>
  <c r="Y59" i="4"/>
  <c r="AE61" i="4"/>
  <c r="AF61" i="4" s="1"/>
  <c r="AB61" i="4"/>
  <c r="AJ61" i="4" l="1"/>
  <c r="AI61" i="4"/>
  <c r="AK61" i="4"/>
  <c r="AB59" i="4"/>
  <c r="AB62" i="4" s="1"/>
  <c r="AE59" i="4"/>
  <c r="AF59" i="4" s="1"/>
  <c r="AK60" i="4"/>
  <c r="AJ60" i="4"/>
  <c r="AI60" i="4"/>
  <c r="AK59" i="4" l="1"/>
  <c r="AI59" i="4"/>
  <c r="AJ59" i="4"/>
  <c r="AG61" i="4"/>
  <c r="T72" i="4" s="1"/>
  <c r="AG60" i="4"/>
  <c r="T71" i="4" s="1"/>
  <c r="AG59" i="4"/>
  <c r="T70" i="4" s="1"/>
  <c r="AH65" i="4" l="1"/>
  <c r="AH66" i="4"/>
  <c r="AH64" i="4"/>
  <c r="AI65" i="4"/>
  <c r="AI66" i="4"/>
  <c r="AI64" i="4"/>
  <c r="AM64" i="4" s="1"/>
  <c r="K70" i="4" s="1"/>
  <c r="AJ66" i="4"/>
  <c r="AJ64" i="4"/>
  <c r="AJ65" i="4"/>
  <c r="AN64" i="4" l="1"/>
  <c r="L70" i="4" s="1"/>
  <c r="AN65" i="4"/>
  <c r="L71" i="4" s="1"/>
  <c r="AM65" i="4"/>
  <c r="K71" i="4" s="1"/>
  <c r="P72" i="4" s="1"/>
  <c r="AL65" i="4"/>
  <c r="J71" i="4" s="1"/>
  <c r="AL64" i="4"/>
  <c r="J70" i="4" s="1"/>
  <c r="P77" i="4" l="1"/>
  <c r="AE77" i="4"/>
  <c r="O70" i="4"/>
  <c r="O71" i="4"/>
  <c r="O72" i="4"/>
  <c r="Q70" i="4"/>
  <c r="Q71" i="4"/>
  <c r="Q72" i="4"/>
  <c r="P70" i="4"/>
  <c r="P71" i="4"/>
  <c r="AD77" i="4" l="1"/>
  <c r="O77" i="4"/>
  <c r="AE76" i="4"/>
  <c r="P76" i="4"/>
  <c r="AF77" i="4"/>
  <c r="Q77" i="4"/>
  <c r="AD76" i="4"/>
  <c r="O76" i="4"/>
  <c r="P75" i="4"/>
  <c r="AE75" i="4"/>
  <c r="Q76" i="4"/>
  <c r="W71" i="4" s="1"/>
  <c r="AF76" i="4"/>
  <c r="Q75" i="4"/>
  <c r="AF75" i="4"/>
  <c r="O75" i="4"/>
  <c r="AD75" i="4"/>
  <c r="AD71" i="4" l="1"/>
  <c r="X71" i="4"/>
  <c r="W70" i="4"/>
  <c r="W72" i="4"/>
  <c r="X72" i="4" l="1"/>
  <c r="AD72" i="4"/>
  <c r="X70" i="4"/>
  <c r="AD70" i="4"/>
  <c r="Y71" i="4"/>
  <c r="Z71" i="4"/>
  <c r="Z70" i="4" l="1"/>
  <c r="Y70" i="4"/>
  <c r="AE71" i="4"/>
  <c r="AF71" i="4" s="1"/>
  <c r="AB71" i="4"/>
  <c r="Y72" i="4"/>
  <c r="Z72" i="4"/>
  <c r="AE72" i="4" l="1"/>
  <c r="AF72" i="4" s="1"/>
  <c r="AB72" i="4"/>
  <c r="AE70" i="4"/>
  <c r="AF70" i="4" s="1"/>
  <c r="AB70" i="4"/>
  <c r="AB73" i="4" s="1"/>
  <c r="AK71" i="4"/>
  <c r="AJ71" i="4"/>
  <c r="AI71" i="4"/>
  <c r="AI70" i="4" l="1"/>
  <c r="AK70" i="4"/>
  <c r="AJ70" i="4"/>
  <c r="AG72" i="4"/>
  <c r="T83" i="4" s="1"/>
  <c r="AG70" i="4"/>
  <c r="T81" i="4" s="1"/>
  <c r="AG71" i="4"/>
  <c r="T82" i="4" s="1"/>
  <c r="AK72" i="4"/>
  <c r="AJ72" i="4"/>
  <c r="AI72" i="4"/>
  <c r="AJ77" i="4" l="1"/>
  <c r="AJ76" i="4"/>
  <c r="AJ75" i="4"/>
  <c r="AI77" i="4"/>
  <c r="AI75" i="4"/>
  <c r="AI76" i="4"/>
  <c r="AH77" i="4"/>
  <c r="AH76" i="4"/>
  <c r="AH75" i="4"/>
  <c r="AM76" i="4" l="1"/>
  <c r="K82" i="4" s="1"/>
  <c r="AM75" i="4"/>
  <c r="K81" i="4" s="1"/>
  <c r="AL76" i="4"/>
  <c r="J82" i="4" s="1"/>
  <c r="AL75" i="4"/>
  <c r="J81" i="4" s="1"/>
  <c r="AN76" i="4"/>
  <c r="L82" i="4" s="1"/>
  <c r="AN75" i="4"/>
  <c r="L81" i="4" s="1"/>
  <c r="Q83" i="4" l="1"/>
  <c r="Q82" i="4"/>
  <c r="Q81" i="4"/>
  <c r="P81" i="4"/>
  <c r="P83" i="4"/>
  <c r="P82" i="4"/>
  <c r="O81" i="4"/>
  <c r="O82" i="4"/>
  <c r="O83" i="4"/>
  <c r="O87" i="4" l="1"/>
  <c r="AD87" i="4"/>
  <c r="AD88" i="4"/>
  <c r="O88" i="4"/>
  <c r="P87" i="4"/>
  <c r="AE87" i="4"/>
  <c r="P86" i="4"/>
  <c r="AE86" i="4"/>
  <c r="AF87" i="4"/>
  <c r="Q87" i="4"/>
  <c r="AD86" i="4"/>
  <c r="O86" i="4"/>
  <c r="P88" i="4"/>
  <c r="AE88" i="4"/>
  <c r="AF86" i="4"/>
  <c r="Q86" i="4"/>
  <c r="Q88" i="4"/>
  <c r="AF88" i="4"/>
  <c r="W81" i="4" l="1"/>
  <c r="W83" i="4"/>
  <c r="W82" i="4"/>
  <c r="AD82" i="4" l="1"/>
  <c r="X82" i="4"/>
  <c r="X83" i="4"/>
  <c r="AD83" i="4"/>
  <c r="AD81" i="4"/>
  <c r="X81" i="4"/>
  <c r="Y81" i="4" l="1"/>
  <c r="Z81" i="4"/>
  <c r="Y82" i="4"/>
  <c r="Z82" i="4"/>
  <c r="Z83" i="4"/>
  <c r="Y83" i="4"/>
  <c r="AE83" i="4" l="1"/>
  <c r="AF83" i="4" s="1"/>
  <c r="AB83" i="4"/>
  <c r="AE82" i="4"/>
  <c r="AF82" i="4" s="1"/>
  <c r="AB82" i="4"/>
  <c r="AE81" i="4"/>
  <c r="AF81" i="4" s="1"/>
  <c r="AB81" i="4"/>
  <c r="AB84" i="4" s="1"/>
  <c r="AJ81" i="4" l="1"/>
  <c r="AK81" i="4"/>
  <c r="AI81" i="4"/>
  <c r="AG81" i="4"/>
  <c r="T92" i="4" s="1"/>
  <c r="AG83" i="4"/>
  <c r="T94" i="4" s="1"/>
  <c r="AG82" i="4"/>
  <c r="T93" i="4" s="1"/>
  <c r="AK82" i="4"/>
  <c r="AI82" i="4"/>
  <c r="AJ82" i="4"/>
  <c r="AK83" i="4"/>
  <c r="AJ83" i="4"/>
  <c r="AI83" i="4"/>
  <c r="AJ86" i="4" l="1"/>
  <c r="AJ88" i="4"/>
  <c r="AJ87" i="4"/>
  <c r="AH88" i="4"/>
  <c r="AH87" i="4"/>
  <c r="AH86" i="4"/>
  <c r="AI86" i="4"/>
  <c r="AI88" i="4"/>
  <c r="AI87" i="4"/>
  <c r="AM87" i="4" l="1"/>
  <c r="K93" i="4" s="1"/>
  <c r="AM86" i="4"/>
  <c r="K92" i="4" s="1"/>
  <c r="AL87" i="4"/>
  <c r="J93" i="4" s="1"/>
  <c r="AL86" i="4"/>
  <c r="J92" i="4" s="1"/>
  <c r="AN86" i="4"/>
  <c r="L92" i="4" s="1"/>
  <c r="AN87" i="4"/>
  <c r="L93" i="4" s="1"/>
  <c r="O92" i="4" l="1"/>
  <c r="O94" i="4"/>
  <c r="O93" i="4"/>
  <c r="P93" i="4"/>
  <c r="P92" i="4"/>
  <c r="P94" i="4"/>
  <c r="Q93" i="4"/>
  <c r="Q92" i="4"/>
  <c r="Q94" i="4"/>
  <c r="AF97" i="4" l="1"/>
  <c r="Q97" i="4"/>
  <c r="Q98" i="4"/>
  <c r="AF98" i="4"/>
  <c r="AE97" i="4"/>
  <c r="P97" i="4"/>
  <c r="AD99" i="4"/>
  <c r="O99" i="4"/>
  <c r="AF99" i="4"/>
  <c r="Q99" i="4"/>
  <c r="P99" i="4"/>
  <c r="AE99" i="4"/>
  <c r="P98" i="4"/>
  <c r="AE98" i="4"/>
  <c r="O98" i="4"/>
  <c r="W93" i="4" s="1"/>
  <c r="AD98" i="4"/>
  <c r="O97" i="4"/>
  <c r="AD97" i="4"/>
  <c r="W94" i="4" l="1"/>
  <c r="W92" i="4"/>
  <c r="AD93" i="4"/>
  <c r="X93" i="4"/>
  <c r="X92" i="4" l="1"/>
  <c r="AD92" i="4"/>
  <c r="Z93" i="4"/>
  <c r="Y93" i="4"/>
  <c r="X94" i="4"/>
  <c r="AD94" i="4"/>
  <c r="Y94" i="4" l="1"/>
  <c r="Z94" i="4"/>
  <c r="AB93" i="4"/>
  <c r="AE93" i="4"/>
  <c r="AF93" i="4" s="1"/>
  <c r="Y92" i="4"/>
  <c r="Z92" i="4"/>
  <c r="AB92" i="4" l="1"/>
  <c r="AE92" i="4"/>
  <c r="AF92" i="4" s="1"/>
  <c r="AK93" i="4"/>
  <c r="AJ93" i="4"/>
  <c r="AI93" i="4"/>
  <c r="AE94" i="4"/>
  <c r="AF94" i="4" s="1"/>
  <c r="AB94" i="4"/>
  <c r="AJ92" i="4" l="1"/>
  <c r="AI92" i="4"/>
  <c r="AK92" i="4"/>
  <c r="AG94" i="4"/>
  <c r="T105" i="4" s="1"/>
  <c r="AG93" i="4"/>
  <c r="T104" i="4" s="1"/>
  <c r="AG92" i="4"/>
  <c r="T103" i="4" s="1"/>
  <c r="AJ94" i="4"/>
  <c r="AK94" i="4"/>
  <c r="AI94" i="4"/>
  <c r="AB95" i="4"/>
  <c r="AJ99" i="4" l="1"/>
  <c r="AJ97" i="4"/>
  <c r="AJ98" i="4"/>
  <c r="AH99" i="4"/>
  <c r="AH97" i="4"/>
  <c r="AH98" i="4"/>
  <c r="AI99" i="4"/>
  <c r="AI97" i="4"/>
  <c r="AI98" i="4"/>
  <c r="AM98" i="4" l="1"/>
  <c r="K104" i="4" s="1"/>
  <c r="AM97" i="4"/>
  <c r="K103" i="4" s="1"/>
  <c r="AL97" i="4"/>
  <c r="J103" i="4" s="1"/>
  <c r="AL98" i="4"/>
  <c r="J104" i="4" s="1"/>
  <c r="AN98" i="4"/>
  <c r="L104" i="4" s="1"/>
  <c r="AN97" i="4"/>
  <c r="L103" i="4" s="1"/>
  <c r="P103" i="4" l="1"/>
  <c r="P105" i="4"/>
  <c r="P104" i="4"/>
  <c r="Q105" i="4"/>
  <c r="Q104" i="4"/>
  <c r="Q103" i="4"/>
  <c r="O103" i="4"/>
  <c r="O105" i="4"/>
  <c r="O104" i="4"/>
  <c r="AD109" i="4" l="1"/>
  <c r="O109" i="4"/>
  <c r="O108" i="4"/>
  <c r="AD108" i="4"/>
  <c r="AF109" i="4"/>
  <c r="Q109" i="4"/>
  <c r="AE110" i="4"/>
  <c r="P110" i="4"/>
  <c r="O110" i="4"/>
  <c r="W105" i="4" s="1"/>
  <c r="AD110" i="4"/>
  <c r="AF108" i="4"/>
  <c r="Q108" i="4"/>
  <c r="Q110" i="4"/>
  <c r="AF110" i="4"/>
  <c r="P109" i="4"/>
  <c r="AE109" i="4"/>
  <c r="P108" i="4"/>
  <c r="AE108" i="4"/>
  <c r="W103" i="4" l="1"/>
  <c r="X105" i="4"/>
  <c r="AD105" i="4"/>
  <c r="W104" i="4"/>
  <c r="Y105" i="4" l="1"/>
  <c r="Z105" i="4"/>
  <c r="AD103" i="4"/>
  <c r="X103" i="4"/>
  <c r="X104" i="4"/>
  <c r="AD104" i="4"/>
  <c r="Y103" i="4" l="1"/>
  <c r="Z103" i="4"/>
  <c r="Y104" i="4"/>
  <c r="Z104" i="4"/>
  <c r="AE105" i="4"/>
  <c r="AF105" i="4" s="1"/>
  <c r="AB105" i="4"/>
  <c r="AI105" i="4" l="1"/>
  <c r="AK105" i="4"/>
  <c r="AJ105" i="4"/>
  <c r="AB104" i="4"/>
  <c r="AE104" i="4"/>
  <c r="AF104" i="4" s="1"/>
  <c r="AB103" i="4"/>
  <c r="AB106" i="4" s="1"/>
  <c r="AE103" i="4"/>
  <c r="AF103" i="4" s="1"/>
  <c r="AJ103" i="4" l="1"/>
  <c r="AI103" i="4"/>
  <c r="AK103" i="4"/>
  <c r="AG104" i="4"/>
  <c r="T115" i="4" s="1"/>
  <c r="AG105" i="4"/>
  <c r="T116" i="4" s="1"/>
  <c r="AG103" i="4"/>
  <c r="T114" i="4" s="1"/>
  <c r="AJ104" i="4"/>
  <c r="AI104" i="4"/>
  <c r="AK104" i="4"/>
  <c r="AJ108" i="4" l="1"/>
  <c r="AJ109" i="4"/>
  <c r="AJ110" i="4"/>
  <c r="AH108" i="4"/>
  <c r="AH109" i="4"/>
  <c r="AH110" i="4"/>
  <c r="AI108" i="4"/>
  <c r="AI109" i="4"/>
  <c r="AI110" i="4"/>
  <c r="AM108" i="4" l="1"/>
  <c r="K114" i="4" s="1"/>
  <c r="AM109" i="4"/>
  <c r="K115" i="4" s="1"/>
  <c r="AL108" i="4"/>
  <c r="J114" i="4" s="1"/>
  <c r="AL109" i="4"/>
  <c r="J115" i="4" s="1"/>
  <c r="AN109" i="4"/>
  <c r="L115" i="4" s="1"/>
  <c r="AN108" i="4"/>
  <c r="L114" i="4" s="1"/>
  <c r="Q115" i="4" l="1"/>
  <c r="Q114" i="4"/>
  <c r="Q116" i="4"/>
  <c r="O114" i="4"/>
  <c r="O116" i="4"/>
  <c r="O115" i="4"/>
  <c r="P114" i="4"/>
  <c r="P115" i="4"/>
  <c r="P116" i="4"/>
  <c r="AE119" i="4" l="1"/>
  <c r="P119" i="4"/>
  <c r="P121" i="4"/>
  <c r="AE121" i="4"/>
  <c r="AF119" i="4"/>
  <c r="Q119" i="4"/>
  <c r="P120" i="4"/>
  <c r="AE120" i="4"/>
  <c r="O120" i="4"/>
  <c r="W115" i="4" s="1"/>
  <c r="AD120" i="4"/>
  <c r="AD121" i="4"/>
  <c r="O121" i="4"/>
  <c r="W116" i="4" s="1"/>
  <c r="O119" i="4"/>
  <c r="AD119" i="4"/>
  <c r="AF121" i="4"/>
  <c r="Q121" i="4"/>
  <c r="AF120" i="4"/>
  <c r="Q120" i="4"/>
  <c r="AD115" i="4" l="1"/>
  <c r="X115" i="4"/>
  <c r="X116" i="4"/>
  <c r="AD116" i="4"/>
  <c r="W114" i="4"/>
  <c r="X114" i="4" l="1"/>
  <c r="AD114" i="4"/>
  <c r="Z115" i="4"/>
  <c r="Y115" i="4"/>
  <c r="Z116" i="4"/>
  <c r="Y116" i="4"/>
  <c r="AB116" i="4" l="1"/>
  <c r="AE116" i="4"/>
  <c r="AF116" i="4" s="1"/>
  <c r="AE115" i="4"/>
  <c r="AF115" i="4" s="1"/>
  <c r="AB115" i="4"/>
  <c r="Z114" i="4"/>
  <c r="Y114" i="4"/>
  <c r="AB114" i="4" l="1"/>
  <c r="AB117" i="4" s="1"/>
  <c r="AE114" i="4"/>
  <c r="AF114" i="4" s="1"/>
  <c r="AK115" i="4"/>
  <c r="AJ115" i="4"/>
  <c r="AI115" i="4"/>
  <c r="AJ116" i="4"/>
  <c r="AI116" i="4"/>
  <c r="AK116" i="4"/>
  <c r="AK114" i="4" l="1"/>
  <c r="AI114" i="4"/>
  <c r="AJ114" i="4"/>
  <c r="AG114" i="4"/>
  <c r="T125" i="4" s="1"/>
  <c r="AG116" i="4"/>
  <c r="T127" i="4" s="1"/>
  <c r="AG115" i="4"/>
  <c r="T126" i="4" s="1"/>
  <c r="AH120" i="4" l="1"/>
  <c r="AH119" i="4"/>
  <c r="AH121" i="4"/>
  <c r="AI121" i="4"/>
  <c r="AI119" i="4"/>
  <c r="AI120" i="4"/>
  <c r="AJ121" i="4"/>
  <c r="AJ120" i="4"/>
  <c r="AJ119" i="4"/>
  <c r="AL120" i="4" l="1"/>
  <c r="J126" i="4" s="1"/>
  <c r="AL119" i="4"/>
  <c r="J125" i="4" s="1"/>
  <c r="AN120" i="4"/>
  <c r="L126" i="4" s="1"/>
  <c r="AN119" i="4"/>
  <c r="L125" i="4" s="1"/>
  <c r="AM119" i="4"/>
  <c r="K125" i="4" s="1"/>
  <c r="AM120" i="4"/>
  <c r="K126" i="4" s="1"/>
  <c r="P125" i="4" l="1"/>
  <c r="P127" i="4"/>
  <c r="P126" i="4"/>
  <c r="O126" i="4"/>
  <c r="O127" i="4"/>
  <c r="O125" i="4"/>
  <c r="Q125" i="4"/>
  <c r="Q127" i="4"/>
  <c r="Q126" i="4"/>
  <c r="AF130" i="4" l="1"/>
  <c r="Q130" i="4"/>
  <c r="Q131" i="4"/>
  <c r="AF131" i="4"/>
  <c r="AD130" i="4"/>
  <c r="O130" i="4"/>
  <c r="AE131" i="4"/>
  <c r="P131" i="4"/>
  <c r="O131" i="4"/>
  <c r="W126" i="4" s="1"/>
  <c r="AD131" i="4"/>
  <c r="AE132" i="4"/>
  <c r="P132" i="4"/>
  <c r="Q132" i="4"/>
  <c r="AF132" i="4"/>
  <c r="O132" i="4"/>
  <c r="AD132" i="4"/>
  <c r="AE130" i="4"/>
  <c r="P130" i="4"/>
  <c r="X126" i="4" l="1"/>
  <c r="AD126" i="4"/>
  <c r="W125" i="4"/>
  <c r="W127" i="4"/>
  <c r="X127" i="4" l="1"/>
  <c r="AD127" i="4"/>
  <c r="AD125" i="4"/>
  <c r="X125" i="4"/>
  <c r="Y126" i="4"/>
  <c r="Z126" i="4"/>
  <c r="AE126" i="4" l="1"/>
  <c r="AF126" i="4" s="1"/>
  <c r="AB126" i="4"/>
  <c r="Z125" i="4"/>
  <c r="Y125" i="4"/>
  <c r="Y127" i="4"/>
  <c r="Z127" i="4"/>
  <c r="AB125" i="4" l="1"/>
  <c r="AE125" i="4"/>
  <c r="AF125" i="4" s="1"/>
  <c r="AE127" i="4"/>
  <c r="AF127" i="4" s="1"/>
  <c r="AB127" i="4"/>
  <c r="AK126" i="4"/>
  <c r="AJ126" i="4"/>
  <c r="AI126" i="4"/>
  <c r="AK125" i="4" l="1"/>
  <c r="AI125" i="4"/>
  <c r="AJ125" i="4"/>
  <c r="AG126" i="4"/>
  <c r="T137" i="4" s="1"/>
  <c r="AG125" i="4"/>
  <c r="T136" i="4" s="1"/>
  <c r="AG127" i="4"/>
  <c r="T138" i="4" s="1"/>
  <c r="AK127" i="4"/>
  <c r="AI127" i="4"/>
  <c r="AJ127" i="4"/>
  <c r="AB128" i="4"/>
  <c r="AH132" i="4" l="1"/>
  <c r="AH131" i="4"/>
  <c r="AH130" i="4"/>
  <c r="AI131" i="4"/>
  <c r="AI132" i="4"/>
  <c r="AI130" i="4"/>
  <c r="AJ131" i="4"/>
  <c r="AJ132" i="4"/>
  <c r="AJ130" i="4"/>
  <c r="AN131" i="4" l="1"/>
  <c r="L137" i="4" s="1"/>
  <c r="AN130" i="4"/>
  <c r="L136" i="4" s="1"/>
  <c r="AM131" i="4"/>
  <c r="K137" i="4" s="1"/>
  <c r="AM130" i="4"/>
  <c r="K136" i="4" s="1"/>
  <c r="AL131" i="4"/>
  <c r="J137" i="4" s="1"/>
  <c r="AL130" i="4"/>
  <c r="J136" i="4" s="1"/>
  <c r="P138" i="4" l="1"/>
  <c r="P136" i="4"/>
  <c r="P137" i="4"/>
  <c r="Q136" i="4"/>
  <c r="Q138" i="4"/>
  <c r="Q137" i="4"/>
  <c r="O136" i="4"/>
  <c r="O138" i="4"/>
  <c r="O137" i="4"/>
  <c r="O143" i="4" l="1"/>
  <c r="AD143" i="4"/>
  <c r="AF143" i="4"/>
  <c r="Q143" i="4"/>
  <c r="Q141" i="4"/>
  <c r="AF141" i="4"/>
  <c r="AE141" i="4"/>
  <c r="P141" i="4"/>
  <c r="O141" i="4"/>
  <c r="AD141" i="4"/>
  <c r="AF142" i="4"/>
  <c r="Q142" i="4"/>
  <c r="P142" i="4"/>
  <c r="AE142" i="4"/>
  <c r="AE143" i="4"/>
  <c r="P143" i="4"/>
  <c r="O142" i="4"/>
  <c r="AD142" i="4"/>
  <c r="W136" i="4" l="1"/>
  <c r="W137" i="4"/>
  <c r="W138" i="4"/>
  <c r="AD137" i="4" l="1"/>
  <c r="X137" i="4"/>
  <c r="AD136" i="4"/>
  <c r="X136" i="4"/>
  <c r="AD138" i="4"/>
  <c r="X138" i="4"/>
  <c r="Y138" i="4" l="1"/>
  <c r="Z138" i="4"/>
  <c r="Y137" i="4"/>
  <c r="Z137" i="4"/>
  <c r="Z136" i="4"/>
  <c r="Y136" i="4"/>
  <c r="AB137" i="4" l="1"/>
  <c r="AE137" i="4"/>
  <c r="AF137" i="4" s="1"/>
  <c r="AB136" i="4"/>
  <c r="AE136" i="4"/>
  <c r="AF136" i="4" s="1"/>
  <c r="AE138" i="4"/>
  <c r="AF138" i="4" s="1"/>
  <c r="AB138" i="4"/>
  <c r="AI136" i="4" l="1"/>
  <c r="AK136" i="4"/>
  <c r="AJ136" i="4"/>
  <c r="AG138" i="4"/>
  <c r="T149" i="4" s="1"/>
  <c r="AG137" i="4"/>
  <c r="T148" i="4" s="1"/>
  <c r="AG136" i="4"/>
  <c r="T147" i="4" s="1"/>
  <c r="AJ138" i="4"/>
  <c r="AK138" i="4"/>
  <c r="AI138" i="4"/>
  <c r="AJ137" i="4"/>
  <c r="AI137" i="4"/>
  <c r="AK137" i="4"/>
  <c r="AB139" i="4"/>
  <c r="AJ142" i="4" l="1"/>
  <c r="AJ141" i="4"/>
  <c r="AJ143" i="4"/>
  <c r="AI143" i="4"/>
  <c r="AI141" i="4"/>
  <c r="AI142" i="4"/>
  <c r="AH141" i="4"/>
  <c r="AH143" i="4"/>
  <c r="AH142" i="4"/>
  <c r="AN142" i="4" l="1"/>
  <c r="L148" i="4" s="1"/>
  <c r="AN141" i="4"/>
  <c r="L147" i="4" s="1"/>
  <c r="AL142" i="4"/>
  <c r="J148" i="4" s="1"/>
  <c r="AL141" i="4"/>
  <c r="J147" i="4" s="1"/>
  <c r="AM142" i="4"/>
  <c r="K148" i="4" s="1"/>
  <c r="AM141" i="4"/>
  <c r="K147" i="4" s="1"/>
  <c r="P149" i="4" l="1"/>
  <c r="P147" i="4"/>
  <c r="P148" i="4"/>
  <c r="O149" i="4"/>
  <c r="O148" i="4"/>
  <c r="O147" i="4"/>
  <c r="Q149" i="4"/>
  <c r="Q147" i="4"/>
  <c r="Q148" i="4"/>
  <c r="AD152" i="4" l="1"/>
  <c r="O152" i="4"/>
  <c r="O154" i="4"/>
  <c r="AD154" i="4"/>
  <c r="P153" i="4"/>
  <c r="AE153" i="4"/>
  <c r="Q153" i="4"/>
  <c r="AF153" i="4"/>
  <c r="Q154" i="4"/>
  <c r="AF154" i="4"/>
  <c r="AD153" i="4"/>
  <c r="O153" i="4"/>
  <c r="W148" i="4" s="1"/>
  <c r="P152" i="4"/>
  <c r="AE152" i="4"/>
  <c r="Q152" i="4"/>
  <c r="AF152" i="4"/>
  <c r="P154" i="4"/>
  <c r="AE154" i="4"/>
  <c r="W149" i="4" l="1"/>
  <c r="W147" i="4"/>
  <c r="AD148" i="4"/>
  <c r="X148" i="4"/>
  <c r="Z148" i="4" l="1"/>
  <c r="Y148" i="4"/>
  <c r="AD147" i="4"/>
  <c r="X147" i="4"/>
  <c r="X149" i="4"/>
  <c r="AD149" i="4"/>
  <c r="Z149" i="4" l="1"/>
  <c r="Y149" i="4"/>
  <c r="Y147" i="4"/>
  <c r="Z147" i="4"/>
  <c r="AE148" i="4"/>
  <c r="AF148" i="4" s="1"/>
  <c r="AB148" i="4"/>
  <c r="AK148" i="4" l="1"/>
  <c r="AJ148" i="4"/>
  <c r="AI148" i="4"/>
  <c r="AB149" i="4"/>
  <c r="AE149" i="4"/>
  <c r="AF149" i="4" s="1"/>
  <c r="AE147" i="4"/>
  <c r="AF147" i="4" s="1"/>
  <c r="AB147" i="4"/>
  <c r="AB150" i="4" s="1"/>
  <c r="AJ149" i="4" l="1"/>
  <c r="AI149" i="4"/>
  <c r="AK149" i="4"/>
  <c r="AJ147" i="4"/>
  <c r="AK147" i="4"/>
  <c r="AI147" i="4"/>
  <c r="AG148" i="4"/>
  <c r="T159" i="4" s="1"/>
  <c r="AG149" i="4"/>
  <c r="T160" i="4" s="1"/>
  <c r="AG147" i="4"/>
  <c r="T158" i="4" s="1"/>
  <c r="AI153" i="4" l="1"/>
  <c r="AI152" i="4"/>
  <c r="AI154" i="4"/>
  <c r="AH152" i="4"/>
  <c r="AH153" i="4"/>
  <c r="AH154" i="4"/>
  <c r="AJ153" i="4"/>
  <c r="AJ152" i="4"/>
  <c r="AJ154" i="4"/>
  <c r="AL153" i="4" l="1"/>
  <c r="J159" i="4" s="1"/>
  <c r="AL152" i="4"/>
  <c r="J158" i="4" s="1"/>
  <c r="AN152" i="4"/>
  <c r="L158" i="4" s="1"/>
  <c r="AN153" i="4"/>
  <c r="L159" i="4" s="1"/>
  <c r="AM153" i="4"/>
  <c r="K159" i="4" s="1"/>
  <c r="AM152" i="4"/>
  <c r="K158" i="4" s="1"/>
  <c r="P159" i="4" l="1"/>
  <c r="O160" i="4"/>
  <c r="O159" i="4"/>
  <c r="O158" i="4"/>
  <c r="P160" i="4"/>
  <c r="P158" i="4"/>
  <c r="Q159" i="4"/>
  <c r="Q160" i="4"/>
  <c r="Q158" i="4"/>
  <c r="Q164" i="4" l="1"/>
  <c r="AF164" i="4"/>
  <c r="P165" i="4"/>
  <c r="AE165" i="4"/>
  <c r="AF165" i="4"/>
  <c r="Q165" i="4"/>
  <c r="AD164" i="4"/>
  <c r="O164" i="4"/>
  <c r="AF163" i="4"/>
  <c r="Q163" i="4"/>
  <c r="AE163" i="4"/>
  <c r="P163" i="4"/>
  <c r="AD163" i="4"/>
  <c r="O163" i="4"/>
  <c r="O165" i="4"/>
  <c r="AD165" i="4"/>
  <c r="P164" i="4"/>
  <c r="AE164" i="4"/>
  <c r="W159" i="4" l="1"/>
  <c r="W160" i="4"/>
  <c r="W158" i="4"/>
  <c r="AD158" i="4" l="1"/>
  <c r="X158" i="4"/>
  <c r="AD159" i="4"/>
  <c r="X159" i="4"/>
  <c r="AD160" i="4"/>
  <c r="X160" i="4"/>
  <c r="Y160" i="4" l="1"/>
  <c r="Z160" i="4"/>
  <c r="Z158" i="4"/>
  <c r="Y158" i="4"/>
  <c r="Z159" i="4"/>
  <c r="Y159" i="4"/>
  <c r="AB159" i="4" l="1"/>
  <c r="AE159" i="4"/>
  <c r="AF159" i="4" s="1"/>
  <c r="AB158" i="4"/>
  <c r="AE158" i="4"/>
  <c r="AF158" i="4" s="1"/>
  <c r="AB160" i="4"/>
  <c r="AE160" i="4"/>
  <c r="AF160" i="4" s="1"/>
  <c r="AK158" i="4" l="1"/>
  <c r="AJ158" i="4"/>
  <c r="AI158" i="4"/>
  <c r="AG160" i="4"/>
  <c r="T171" i="4" s="1"/>
  <c r="AG159" i="4"/>
  <c r="T170" i="4" s="1"/>
  <c r="AG158" i="4"/>
  <c r="T169" i="4" s="1"/>
  <c r="AK160" i="4"/>
  <c r="AJ160" i="4"/>
  <c r="AI160" i="4"/>
  <c r="AB161" i="4"/>
  <c r="AI159" i="4"/>
  <c r="AK159" i="4"/>
  <c r="AJ159" i="4"/>
  <c r="AI163" i="4" l="1"/>
  <c r="AI164" i="4"/>
  <c r="AI165" i="4"/>
  <c r="AH165" i="4"/>
  <c r="AH164" i="4"/>
  <c r="AH163" i="4"/>
  <c r="AJ164" i="4"/>
  <c r="AJ163" i="4"/>
  <c r="AJ165" i="4"/>
  <c r="AM164" i="4" l="1"/>
  <c r="K170" i="4" s="1"/>
  <c r="AM163" i="4"/>
  <c r="K169" i="4" s="1"/>
  <c r="AL164" i="4"/>
  <c r="J170" i="4" s="1"/>
  <c r="AL163" i="4"/>
  <c r="J169" i="4" s="1"/>
  <c r="AN164" i="4"/>
  <c r="L170" i="4" s="1"/>
  <c r="AN163" i="4"/>
  <c r="L169" i="4" s="1"/>
  <c r="Q171" i="4" l="1"/>
  <c r="Q169" i="4"/>
  <c r="Q170" i="4"/>
  <c r="P171" i="4"/>
  <c r="P169" i="4"/>
  <c r="O171" i="4"/>
  <c r="O170" i="4"/>
  <c r="O169" i="4"/>
  <c r="P170" i="4"/>
  <c r="AD176" i="4" l="1"/>
  <c r="O176" i="4"/>
  <c r="Q174" i="4"/>
  <c r="AF174" i="4"/>
  <c r="AD175" i="4"/>
  <c r="O175" i="4"/>
  <c r="AE174" i="4"/>
  <c r="P174" i="4"/>
  <c r="AF175" i="4"/>
  <c r="Q175" i="4"/>
  <c r="AD174" i="4"/>
  <c r="O174" i="4"/>
  <c r="AE176" i="4"/>
  <c r="P176" i="4"/>
  <c r="P175" i="4"/>
  <c r="AE175" i="4"/>
  <c r="Q176" i="4"/>
  <c r="AF176" i="4"/>
  <c r="W169" i="4" l="1"/>
  <c r="W170" i="4"/>
  <c r="W171" i="4"/>
  <c r="X170" i="4" l="1"/>
  <c r="AD170" i="4"/>
  <c r="AD171" i="4"/>
  <c r="X171" i="4"/>
  <c r="X169" i="4"/>
  <c r="AD169" i="4"/>
  <c r="Z169" i="4" l="1"/>
  <c r="Y169" i="4"/>
  <c r="Y171" i="4"/>
  <c r="Z171" i="4"/>
  <c r="Y170" i="4"/>
  <c r="Z170" i="4"/>
  <c r="AB169" i="4" l="1"/>
  <c r="AE169" i="4"/>
  <c r="AF169" i="4" s="1"/>
  <c r="AE170" i="4"/>
  <c r="AF170" i="4" s="1"/>
  <c r="AB170" i="4"/>
  <c r="AE171" i="4"/>
  <c r="AF171" i="4" s="1"/>
  <c r="AB171" i="4"/>
  <c r="AI171" i="4" l="1"/>
  <c r="AK171" i="4"/>
  <c r="AJ171" i="4"/>
  <c r="AK169" i="4"/>
  <c r="AJ169" i="4"/>
  <c r="AI169" i="4"/>
  <c r="AG171" i="4"/>
  <c r="T182" i="4" s="1"/>
  <c r="AG169" i="4"/>
  <c r="T180" i="4" s="1"/>
  <c r="AG170" i="4"/>
  <c r="T181" i="4" s="1"/>
  <c r="AI170" i="4"/>
  <c r="AK170" i="4"/>
  <c r="AJ170" i="4"/>
  <c r="AB172" i="4"/>
  <c r="AJ174" i="4" l="1"/>
  <c r="AJ176" i="4"/>
  <c r="AJ175" i="4"/>
  <c r="AH176" i="4"/>
  <c r="AH174" i="4"/>
  <c r="AH175" i="4"/>
  <c r="AI176" i="4"/>
  <c r="AI174" i="4"/>
  <c r="AI175" i="4"/>
  <c r="AM174" i="4" l="1"/>
  <c r="K180" i="4" s="1"/>
  <c r="AM175" i="4"/>
  <c r="K181" i="4" s="1"/>
  <c r="AL175" i="4"/>
  <c r="J181" i="4" s="1"/>
  <c r="AL174" i="4"/>
  <c r="J180" i="4" s="1"/>
  <c r="AN174" i="4"/>
  <c r="L180" i="4" s="1"/>
  <c r="AN175" i="4"/>
  <c r="L181" i="4" s="1"/>
  <c r="Q181" i="4" l="1"/>
  <c r="Q182" i="4"/>
  <c r="Q180" i="4"/>
  <c r="O182" i="4"/>
  <c r="O181" i="4"/>
  <c r="O180" i="4"/>
  <c r="P181" i="4"/>
  <c r="P182" i="4"/>
  <c r="P180" i="4"/>
  <c r="P186" i="4" l="1"/>
  <c r="AE186" i="4"/>
  <c r="AD186" i="4"/>
  <c r="O186" i="4"/>
  <c r="P185" i="4"/>
  <c r="AE185" i="4"/>
  <c r="O185" i="4"/>
  <c r="AD185" i="4"/>
  <c r="O187" i="4"/>
  <c r="W182" i="4" s="1"/>
  <c r="AD187" i="4"/>
  <c r="Q185" i="4"/>
  <c r="AF185" i="4"/>
  <c r="Q187" i="4"/>
  <c r="AF187" i="4"/>
  <c r="AE187" i="4"/>
  <c r="P187" i="4"/>
  <c r="Q186" i="4"/>
  <c r="AF186" i="4"/>
  <c r="W180" i="4" l="1"/>
  <c r="X182" i="4"/>
  <c r="AD182" i="4"/>
  <c r="W181" i="4"/>
  <c r="Y182" i="4" l="1"/>
  <c r="Z182" i="4"/>
  <c r="X180" i="4"/>
  <c r="AD180" i="4"/>
  <c r="X181" i="4"/>
  <c r="AD181" i="4"/>
  <c r="Z181" i="4" l="1"/>
  <c r="Y181" i="4"/>
  <c r="Z180" i="4"/>
  <c r="Y180" i="4"/>
  <c r="AE182" i="4"/>
  <c r="AF182" i="4" s="1"/>
  <c r="AB182" i="4"/>
  <c r="AK182" i="4" l="1"/>
  <c r="AJ182" i="4"/>
  <c r="AI182" i="4"/>
  <c r="AB181" i="4"/>
  <c r="AE181" i="4"/>
  <c r="AF181" i="4" s="1"/>
  <c r="AE180" i="4"/>
  <c r="AF180" i="4" s="1"/>
  <c r="AB180" i="4"/>
  <c r="AB183" i="4" s="1"/>
  <c r="AK181" i="4" l="1"/>
  <c r="AI181" i="4"/>
  <c r="AJ181" i="4"/>
  <c r="AJ180" i="4"/>
  <c r="AK180" i="4"/>
  <c r="AI180" i="4"/>
  <c r="AG182" i="4"/>
  <c r="T193" i="4" s="1"/>
  <c r="AG180" i="4"/>
  <c r="T191" i="4" s="1"/>
  <c r="AG181" i="4"/>
  <c r="T192" i="4" s="1"/>
  <c r="AH187" i="4" l="1"/>
  <c r="AH186" i="4"/>
  <c r="AH185" i="4"/>
  <c r="AI185" i="4"/>
  <c r="AI187" i="4"/>
  <c r="AI186" i="4"/>
  <c r="AJ185" i="4"/>
  <c r="AJ187" i="4"/>
  <c r="AJ186" i="4"/>
  <c r="AN185" i="4" l="1"/>
  <c r="L191" i="4" s="1"/>
  <c r="AN186" i="4"/>
  <c r="L192" i="4" s="1"/>
  <c r="AM186" i="4"/>
  <c r="K192" i="4" s="1"/>
  <c r="AM185" i="4"/>
  <c r="K191" i="4" s="1"/>
  <c r="AL185" i="4"/>
  <c r="J191" i="4" s="1"/>
  <c r="AL186" i="4"/>
  <c r="J192" i="4" s="1"/>
  <c r="P192" i="4" l="1"/>
  <c r="O193" i="4"/>
  <c r="O192" i="4"/>
  <c r="O191" i="4"/>
  <c r="P193" i="4"/>
  <c r="P191" i="4"/>
  <c r="Q192" i="4"/>
  <c r="Q193" i="4"/>
  <c r="Q191" i="4"/>
  <c r="AE196" i="4" l="1"/>
  <c r="P196" i="4"/>
  <c r="P198" i="4"/>
  <c r="AE198" i="4"/>
  <c r="Q196" i="4"/>
  <c r="AF196" i="4"/>
  <c r="O198" i="4"/>
  <c r="W193" i="4" s="1"/>
  <c r="AD198" i="4"/>
  <c r="P197" i="4"/>
  <c r="AE197" i="4"/>
  <c r="AF197" i="4"/>
  <c r="Q197" i="4"/>
  <c r="AD196" i="4"/>
  <c r="O196" i="4"/>
  <c r="AD197" i="4"/>
  <c r="O197" i="4"/>
  <c r="AF198" i="4"/>
  <c r="Q198" i="4"/>
  <c r="W192" i="4" l="1"/>
  <c r="W191" i="4"/>
  <c r="X193" i="4"/>
  <c r="AD193" i="4"/>
  <c r="Y193" i="4" l="1"/>
  <c r="Z193" i="4"/>
  <c r="X191" i="4"/>
  <c r="AD191" i="4"/>
  <c r="AD192" i="4"/>
  <c r="X192" i="4"/>
  <c r="Y191" i="4" l="1"/>
  <c r="Z191" i="4"/>
  <c r="Z192" i="4"/>
  <c r="Y192" i="4"/>
  <c r="AE193" i="4"/>
  <c r="AF193" i="4" s="1"/>
  <c r="AB193" i="4"/>
  <c r="AK193" i="4" l="1"/>
  <c r="AJ193" i="4"/>
  <c r="AI193" i="4"/>
  <c r="AE192" i="4"/>
  <c r="AF192" i="4" s="1"/>
  <c r="AB192" i="4"/>
  <c r="AB191" i="4"/>
  <c r="AB194" i="4" s="1"/>
  <c r="AE191" i="4"/>
  <c r="AF191" i="4" s="1"/>
  <c r="AJ191" i="4" l="1"/>
  <c r="AK191" i="4"/>
  <c r="AI191" i="4"/>
  <c r="AG192" i="4"/>
  <c r="T203" i="4" s="1"/>
  <c r="AG193" i="4"/>
  <c r="T204" i="4" s="1"/>
  <c r="AG191" i="4"/>
  <c r="T202" i="4" s="1"/>
  <c r="AJ192" i="4"/>
  <c r="AK192" i="4"/>
  <c r="AI192" i="4"/>
  <c r="AJ197" i="4" l="1"/>
  <c r="AJ196" i="4"/>
  <c r="AJ198" i="4"/>
  <c r="AH198" i="4"/>
  <c r="AH197" i="4"/>
  <c r="AH196" i="4"/>
  <c r="AI198" i="4"/>
  <c r="AI196" i="4"/>
  <c r="AI197" i="4"/>
  <c r="AL197" i="4" l="1"/>
  <c r="J203" i="4" s="1"/>
  <c r="AL196" i="4"/>
  <c r="J202" i="4" s="1"/>
  <c r="AM196" i="4"/>
  <c r="K202" i="4" s="1"/>
  <c r="AM197" i="4"/>
  <c r="K203" i="4" s="1"/>
  <c r="AN197" i="4"/>
  <c r="L203" i="4" s="1"/>
  <c r="AN196" i="4"/>
  <c r="L202" i="4" s="1"/>
  <c r="Q204" i="4" l="1"/>
  <c r="Q202" i="4"/>
  <c r="P203" i="4"/>
  <c r="O204" i="4"/>
  <c r="O203" i="4"/>
  <c r="O202" i="4"/>
  <c r="Q203" i="4"/>
  <c r="P204" i="4"/>
  <c r="P202" i="4"/>
  <c r="P209" i="4" l="1"/>
  <c r="AE209" i="4"/>
  <c r="O207" i="4"/>
  <c r="AD207" i="4"/>
  <c r="AD208" i="4"/>
  <c r="O208" i="4"/>
  <c r="AE208" i="4"/>
  <c r="P208" i="4"/>
  <c r="P207" i="4"/>
  <c r="AE207" i="4"/>
  <c r="AF208" i="4"/>
  <c r="Q208" i="4"/>
  <c r="AD209" i="4"/>
  <c r="O209" i="4"/>
  <c r="Q207" i="4"/>
  <c r="AF207" i="4"/>
  <c r="AF209" i="4"/>
  <c r="Q209" i="4"/>
  <c r="W202" i="4" l="1"/>
  <c r="W204" i="4"/>
  <c r="W203" i="4"/>
  <c r="X203" i="4" l="1"/>
  <c r="AD203" i="4"/>
  <c r="AD204" i="4"/>
  <c r="X204" i="4"/>
  <c r="AD202" i="4"/>
  <c r="X202" i="4"/>
  <c r="Z202" i="4" l="1"/>
  <c r="Y202" i="4"/>
  <c r="Z204" i="4"/>
  <c r="Y204" i="4"/>
  <c r="Y203" i="4"/>
  <c r="Z203" i="4"/>
  <c r="AB203" i="4" l="1"/>
  <c r="AE203" i="4"/>
  <c r="AF203" i="4" s="1"/>
  <c r="AE202" i="4"/>
  <c r="AF202" i="4" s="1"/>
  <c r="AB202" i="4"/>
  <c r="AB204" i="4"/>
  <c r="AE204" i="4"/>
  <c r="AF204" i="4" s="1"/>
  <c r="AK204" i="4" l="1"/>
  <c r="AJ204" i="4"/>
  <c r="AI204" i="4"/>
  <c r="AK202" i="4"/>
  <c r="AJ202" i="4"/>
  <c r="AI202" i="4"/>
  <c r="AG203" i="4"/>
  <c r="T214" i="4" s="1"/>
  <c r="AG202" i="4"/>
  <c r="T213" i="4" s="1"/>
  <c r="AG204" i="4"/>
  <c r="T215" i="4" s="1"/>
  <c r="AB205" i="4"/>
  <c r="AK203" i="4"/>
  <c r="AJ203" i="4"/>
  <c r="AI203" i="4"/>
  <c r="AH209" i="4" l="1"/>
  <c r="AH208" i="4"/>
  <c r="AH207" i="4"/>
  <c r="AI207" i="4"/>
  <c r="AI209" i="4"/>
  <c r="AI208" i="4"/>
  <c r="AJ209" i="4"/>
  <c r="AJ207" i="4"/>
  <c r="AJ208" i="4"/>
  <c r="AN207" i="4" l="1"/>
  <c r="L213" i="4" s="1"/>
  <c r="AN208" i="4"/>
  <c r="L214" i="4" s="1"/>
  <c r="AL208" i="4"/>
  <c r="J214" i="4" s="1"/>
  <c r="AL207" i="4"/>
  <c r="J213" i="4" s="1"/>
  <c r="AM208" i="4"/>
  <c r="K214" i="4" s="1"/>
  <c r="AM207" i="4"/>
  <c r="K213" i="4" s="1"/>
  <c r="O213" i="4" l="1"/>
  <c r="O214" i="4"/>
  <c r="O215" i="4"/>
  <c r="P215" i="4"/>
  <c r="P214" i="4"/>
  <c r="P213" i="4"/>
  <c r="Q215" i="4"/>
  <c r="Q214" i="4"/>
  <c r="Q213" i="4"/>
  <c r="P220" i="4" l="1"/>
  <c r="AE220" i="4"/>
  <c r="AF220" i="4"/>
  <c r="Q220" i="4"/>
  <c r="AE219" i="4"/>
  <c r="P219" i="4"/>
  <c r="O220" i="4"/>
  <c r="W215" i="4" s="1"/>
  <c r="AD220" i="4"/>
  <c r="AF219" i="4"/>
  <c r="Q219" i="4"/>
  <c r="AD219" i="4"/>
  <c r="O219" i="4"/>
  <c r="W214" i="4" s="1"/>
  <c r="P218" i="4"/>
  <c r="AE218" i="4"/>
  <c r="AF218" i="4"/>
  <c r="Q218" i="4"/>
  <c r="O218" i="4"/>
  <c r="AD218" i="4"/>
  <c r="AD215" i="4" l="1"/>
  <c r="X215" i="4"/>
  <c r="X214" i="4"/>
  <c r="AD214" i="4"/>
  <c r="W213" i="4"/>
  <c r="Z214" i="4" l="1"/>
  <c r="Y214" i="4"/>
  <c r="Z215" i="4"/>
  <c r="Y215" i="4"/>
  <c r="X213" i="4"/>
  <c r="AD213" i="4"/>
  <c r="AE215" i="4" l="1"/>
  <c r="AF215" i="4" s="1"/>
  <c r="AB215" i="4"/>
  <c r="AB214" i="4"/>
  <c r="AE214" i="4"/>
  <c r="AF214" i="4" s="1"/>
  <c r="Z213" i="4"/>
  <c r="Y213" i="4"/>
  <c r="AE213" i="4" l="1"/>
  <c r="AF213" i="4" s="1"/>
  <c r="AB213" i="4"/>
  <c r="AB216" i="4" s="1"/>
  <c r="AI214" i="4"/>
  <c r="AK214" i="4"/>
  <c r="AJ214" i="4"/>
  <c r="AI215" i="4"/>
  <c r="AK215" i="4"/>
  <c r="AJ215" i="4"/>
  <c r="AK213" i="4" l="1"/>
  <c r="AJ213" i="4"/>
  <c r="AI213" i="4"/>
  <c r="AG215" i="4"/>
  <c r="T226" i="4" s="1"/>
  <c r="AG214" i="4"/>
  <c r="T225" i="4" s="1"/>
  <c r="AG213" i="4"/>
  <c r="T224" i="4" s="1"/>
  <c r="AH220" i="4" l="1"/>
  <c r="AH219" i="4"/>
  <c r="AH218" i="4"/>
  <c r="AI220" i="4"/>
  <c r="AI218" i="4"/>
  <c r="AI219" i="4"/>
  <c r="AJ220" i="4"/>
  <c r="AJ219" i="4"/>
  <c r="AJ218" i="4"/>
  <c r="AN219" i="4" l="1"/>
  <c r="L225" i="4" s="1"/>
  <c r="AN218" i="4"/>
  <c r="L224" i="4" s="1"/>
  <c r="AM219" i="4"/>
  <c r="K225" i="4" s="1"/>
  <c r="AM218" i="4"/>
  <c r="K224" i="4" s="1"/>
  <c r="AL218" i="4"/>
  <c r="J224" i="4" s="1"/>
  <c r="AL219" i="4"/>
  <c r="J225" i="4" s="1"/>
  <c r="O224" i="4" l="1"/>
  <c r="O225" i="4"/>
  <c r="O226" i="4"/>
  <c r="Q226" i="4"/>
  <c r="Q224" i="4"/>
  <c r="P224" i="4"/>
  <c r="P226" i="4"/>
  <c r="P225" i="4"/>
  <c r="Q225" i="4"/>
  <c r="AE230" i="4" l="1"/>
  <c r="P230" i="4"/>
  <c r="AE231" i="4"/>
  <c r="P231" i="4"/>
  <c r="AF229" i="4"/>
  <c r="Q229" i="4"/>
  <c r="O231" i="4"/>
  <c r="W226" i="4" s="1"/>
  <c r="AD231" i="4"/>
  <c r="AD229" i="4"/>
  <c r="O229" i="4"/>
  <c r="AE229" i="4"/>
  <c r="P229" i="4"/>
  <c r="AF231" i="4"/>
  <c r="Q231" i="4"/>
  <c r="AD230" i="4"/>
  <c r="O230" i="4"/>
  <c r="Q230" i="4"/>
  <c r="AF230" i="4"/>
  <c r="W224" i="4" l="1"/>
  <c r="X226" i="4"/>
  <c r="AD226" i="4"/>
  <c r="W225" i="4"/>
  <c r="Z226" i="4" l="1"/>
  <c r="Y226" i="4"/>
  <c r="AD225" i="4"/>
  <c r="X225" i="4"/>
  <c r="AD224" i="4"/>
  <c r="X224" i="4"/>
  <c r="Z225" i="4" l="1"/>
  <c r="Y225" i="4"/>
  <c r="AE226" i="4"/>
  <c r="AF226" i="4" s="1"/>
  <c r="AB226" i="4"/>
  <c r="Y224" i="4"/>
  <c r="Z224" i="4"/>
  <c r="AE224" i="4" l="1"/>
  <c r="AF224" i="4" s="1"/>
  <c r="AB224" i="4"/>
  <c r="AB225" i="4"/>
  <c r="AE225" i="4"/>
  <c r="AF225" i="4" s="1"/>
  <c r="AI226" i="4"/>
  <c r="AK226" i="4"/>
  <c r="AJ226" i="4"/>
  <c r="AB227" i="4" l="1"/>
  <c r="AI225" i="4"/>
  <c r="AJ225" i="4"/>
  <c r="AK225" i="4"/>
  <c r="AI224" i="4"/>
  <c r="AK224" i="4"/>
  <c r="AJ224" i="4"/>
  <c r="AG226" i="4"/>
  <c r="T237" i="4" s="1"/>
  <c r="AG224" i="4"/>
  <c r="T235" i="4" s="1"/>
  <c r="AG225" i="4"/>
  <c r="T236" i="4" s="1"/>
  <c r="AI229" i="4" l="1"/>
  <c r="AI230" i="4"/>
  <c r="AI231" i="4"/>
  <c r="AH229" i="4"/>
  <c r="AH230" i="4"/>
  <c r="AH231" i="4"/>
  <c r="AJ231" i="4"/>
  <c r="AJ229" i="4"/>
  <c r="AJ230" i="4"/>
  <c r="AN230" i="4" l="1"/>
  <c r="L236" i="4" s="1"/>
  <c r="AN229" i="4"/>
  <c r="L235" i="4" s="1"/>
  <c r="AL230" i="4"/>
  <c r="J236" i="4" s="1"/>
  <c r="AL229" i="4"/>
  <c r="J235" i="4" s="1"/>
  <c r="AM230" i="4"/>
  <c r="K236" i="4" s="1"/>
  <c r="AM229" i="4"/>
  <c r="K235" i="4" s="1"/>
  <c r="P236" i="4" l="1"/>
  <c r="P241" i="4"/>
  <c r="AE241" i="4"/>
  <c r="P235" i="4"/>
  <c r="P237" i="4"/>
  <c r="Q237" i="4"/>
  <c r="Q235" i="4"/>
  <c r="O237" i="4"/>
  <c r="O236" i="4"/>
  <c r="O235" i="4"/>
  <c r="Q236" i="4"/>
  <c r="AD240" i="4" l="1"/>
  <c r="O240" i="4"/>
  <c r="AF240" i="4"/>
  <c r="Q240" i="4"/>
  <c r="AD241" i="4"/>
  <c r="O241" i="4"/>
  <c r="P242" i="4"/>
  <c r="AE242" i="4"/>
  <c r="AF241" i="4"/>
  <c r="Q241" i="4"/>
  <c r="O242" i="4"/>
  <c r="AD242" i="4"/>
  <c r="AF242" i="4"/>
  <c r="Q242" i="4"/>
  <c r="AE240" i="4"/>
  <c r="P240" i="4"/>
  <c r="W237" i="4" l="1"/>
  <c r="W236" i="4"/>
  <c r="W235" i="4"/>
  <c r="AD235" i="4" l="1"/>
  <c r="X235" i="4"/>
  <c r="X236" i="4"/>
  <c r="AD236" i="4"/>
  <c r="AD237" i="4"/>
  <c r="X237" i="4"/>
  <c r="Y235" i="4" l="1"/>
  <c r="Z235" i="4"/>
  <c r="Y237" i="4"/>
  <c r="Z237" i="4"/>
  <c r="Z236" i="4"/>
  <c r="Y236" i="4"/>
  <c r="AB237" i="4" l="1"/>
  <c r="AE237" i="4"/>
  <c r="AF237" i="4" s="1"/>
  <c r="AE236" i="4"/>
  <c r="AF236" i="4" s="1"/>
  <c r="AB236" i="4"/>
  <c r="AE235" i="4"/>
  <c r="AF235" i="4" s="1"/>
  <c r="AB235" i="4"/>
  <c r="AB238" i="4" s="1"/>
  <c r="AI236" i="4" l="1"/>
  <c r="AK236" i="4"/>
  <c r="AJ236" i="4"/>
  <c r="AK235" i="4"/>
  <c r="AJ235" i="4"/>
  <c r="AI235" i="4"/>
  <c r="AG237" i="4"/>
  <c r="AG236" i="4"/>
  <c r="AG235" i="4"/>
  <c r="AI237" i="4"/>
  <c r="AK237" i="4"/>
  <c r="AJ237" i="4"/>
  <c r="AH242" i="4" l="1"/>
  <c r="AH240" i="4"/>
  <c r="AH241" i="4"/>
  <c r="AI242" i="4"/>
  <c r="AI241" i="4"/>
  <c r="AI240" i="4"/>
  <c r="AJ240" i="4"/>
  <c r="AJ242" i="4"/>
  <c r="AJ241" i="4"/>
  <c r="AN240" i="4" l="1"/>
  <c r="AN241" i="4"/>
  <c r="AL241" i="4"/>
  <c r="AL240" i="4"/>
  <c r="AM241" i="4"/>
  <c r="AM240" i="4"/>
</calcChain>
</file>

<file path=xl/connections.xml><?xml version="1.0" encoding="utf-8"?>
<connections xmlns="http://schemas.openxmlformats.org/spreadsheetml/2006/main">
  <connection id="1" name="tdata" type="6" refreshedVersion="4" background="1" saveData="1">
    <textPr codePage="437" sourceFile="C:\Users\Mike\Desktop\tdata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<sst xmlns="http://schemas.openxmlformats.org/spreadsheetml/2006/main" count="780" uniqueCount="53">
  <si>
    <t>x</t>
  </si>
  <si>
    <t>y</t>
  </si>
  <si>
    <t>x'</t>
  </si>
  <si>
    <t>y'</t>
  </si>
  <si>
    <t>I0</t>
  </si>
  <si>
    <t>I1</t>
  </si>
  <si>
    <t>I2</t>
  </si>
  <si>
    <t>H0</t>
  </si>
  <si>
    <t>H1</t>
  </si>
  <si>
    <t>H2</t>
  </si>
  <si>
    <t>W0</t>
  </si>
  <si>
    <t>W1</t>
  </si>
  <si>
    <t>W2</t>
  </si>
  <si>
    <t>NORM</t>
  </si>
  <si>
    <t>OUT</t>
  </si>
  <si>
    <t>EXPECT</t>
  </si>
  <si>
    <t>E0</t>
  </si>
  <si>
    <t>E1</t>
  </si>
  <si>
    <t>E2</t>
  </si>
  <si>
    <t>ERRFACT</t>
  </si>
  <si>
    <t>sleep</t>
  </si>
  <si>
    <t>study</t>
  </si>
  <si>
    <t>test score</t>
  </si>
  <si>
    <t>Data Set</t>
  </si>
  <si>
    <t>w0</t>
  </si>
  <si>
    <t>max values</t>
  </si>
  <si>
    <t>out</t>
  </si>
  <si>
    <t>Active Out</t>
  </si>
  <si>
    <t>oa</t>
  </si>
  <si>
    <t>error</t>
  </si>
  <si>
    <t>w0(sleep)</t>
  </si>
  <si>
    <t>w1 (study)</t>
  </si>
  <si>
    <t>Case</t>
  </si>
  <si>
    <t>C1</t>
  </si>
  <si>
    <t>C2</t>
  </si>
  <si>
    <t>C3</t>
  </si>
  <si>
    <t>Guess</t>
  </si>
  <si>
    <t>Actual</t>
  </si>
  <si>
    <t>Node</t>
  </si>
  <si>
    <t>Normalized Inputs (X)</t>
  </si>
  <si>
    <t>Input Weights (W1)</t>
  </si>
  <si>
    <t>Hidden Array (Z2)</t>
  </si>
  <si>
    <t>Output Weights (W2)</t>
  </si>
  <si>
    <t>Output (Z3)</t>
  </si>
  <si>
    <t>Activated Array (A2)</t>
  </si>
  <si>
    <t>squared</t>
  </si>
  <si>
    <t>dsig</t>
  </si>
  <si>
    <t>a</t>
  </si>
  <si>
    <t>d3</t>
  </si>
  <si>
    <t>e</t>
  </si>
  <si>
    <t>d3w2t</t>
  </si>
  <si>
    <t>dAZ2</t>
  </si>
  <si>
    <t>error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</si>
</sst>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2" fillId="16" borderId="1" xfId="0" applyFont="1" applyFill="1" applyBorder="1" applyAlignment="1">
      <alignment horizontal="center"/>
    </xf>
    <xf numFmtId="0" fontId="2" fillId="16" borderId="10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4" fontId="4" fillId="14" borderId="1" xfId="0" applyNumberFormat="1" applyFont="1" applyFill="1" applyBorder="1" applyAlignment="1">
      <alignment horizontal="center"/>
    </xf>
    <xf numFmtId="164" fontId="2" fillId="15" borderId="1" xfId="0" applyNumberFormat="1" applyFont="1" applyFill="1" applyBorder="1" applyAlignment="1">
      <alignment horizontal="center"/>
    </xf>
    <xf numFmtId="164" fontId="1" fillId="12" borderId="1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0" fillId="0" borderId="6" xfId="0" applyBorder="1"/>
    <xf numFmtId="164" fontId="0" fillId="0" borderId="5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y'</c:v>
                </c:pt>
              </c:strCache>
            </c:strRef>
          </c:tx>
          <c:marker>
            <c:symbol val="none"/>
          </c:marker>
          <c:xVal>
            <c:numRef>
              <c:f>Sheet2!$A$6:$A$105</c:f>
              <c:numCache>
                <c:formatCode>0.00</c:formatCode>
                <c:ptCount val="100"/>
                <c:pt idx="0">
                  <c:v>10</c:v>
                </c:pt>
                <c:pt idx="1">
                  <c:v>9.8000000000000007</c:v>
                </c:pt>
                <c:pt idx="2">
                  <c:v>9.6</c:v>
                </c:pt>
                <c:pt idx="3">
                  <c:v>9.4</c:v>
                </c:pt>
                <c:pt idx="4">
                  <c:v>9.1999999999999993</c:v>
                </c:pt>
                <c:pt idx="5">
                  <c:v>9</c:v>
                </c:pt>
                <c:pt idx="6">
                  <c:v>8.8000000000000007</c:v>
                </c:pt>
                <c:pt idx="7">
                  <c:v>8.6</c:v>
                </c:pt>
                <c:pt idx="8">
                  <c:v>8.4</c:v>
                </c:pt>
                <c:pt idx="9">
                  <c:v>8.1999999999999993</c:v>
                </c:pt>
                <c:pt idx="10">
                  <c:v>8</c:v>
                </c:pt>
                <c:pt idx="11">
                  <c:v>7.8</c:v>
                </c:pt>
                <c:pt idx="12">
                  <c:v>7.6</c:v>
                </c:pt>
                <c:pt idx="13">
                  <c:v>7.4</c:v>
                </c:pt>
                <c:pt idx="14">
                  <c:v>7.1999999999999993</c:v>
                </c:pt>
                <c:pt idx="15">
                  <c:v>7</c:v>
                </c:pt>
                <c:pt idx="16">
                  <c:v>6.8</c:v>
                </c:pt>
                <c:pt idx="17">
                  <c:v>6.6</c:v>
                </c:pt>
                <c:pt idx="18">
                  <c:v>6.4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5.6</c:v>
                </c:pt>
                <c:pt idx="23">
                  <c:v>5.3999999999999995</c:v>
                </c:pt>
                <c:pt idx="24">
                  <c:v>5.2</c:v>
                </c:pt>
                <c:pt idx="25">
                  <c:v>5</c:v>
                </c:pt>
                <c:pt idx="26">
                  <c:v>4.8</c:v>
                </c:pt>
                <c:pt idx="27">
                  <c:v>4.5999999999999996</c:v>
                </c:pt>
                <c:pt idx="28">
                  <c:v>4.3999999999999995</c:v>
                </c:pt>
                <c:pt idx="29">
                  <c:v>4.2</c:v>
                </c:pt>
                <c:pt idx="30">
                  <c:v>4</c:v>
                </c:pt>
                <c:pt idx="31">
                  <c:v>3.8</c:v>
                </c:pt>
                <c:pt idx="32">
                  <c:v>3.5999999999999996</c:v>
                </c:pt>
                <c:pt idx="33">
                  <c:v>3.3999999999999995</c:v>
                </c:pt>
                <c:pt idx="34">
                  <c:v>3.1999999999999993</c:v>
                </c:pt>
                <c:pt idx="35">
                  <c:v>3</c:v>
                </c:pt>
                <c:pt idx="36">
                  <c:v>2.8000000000000007</c:v>
                </c:pt>
                <c:pt idx="37">
                  <c:v>2.5999999999999996</c:v>
                </c:pt>
                <c:pt idx="38">
                  <c:v>2.4000000000000004</c:v>
                </c:pt>
                <c:pt idx="39">
                  <c:v>2.1999999999999993</c:v>
                </c:pt>
                <c:pt idx="40">
                  <c:v>2</c:v>
                </c:pt>
                <c:pt idx="41">
                  <c:v>1.8000000000000007</c:v>
                </c:pt>
                <c:pt idx="42">
                  <c:v>1.5999999999999996</c:v>
                </c:pt>
                <c:pt idx="43">
                  <c:v>1.4000000000000004</c:v>
                </c:pt>
                <c:pt idx="44">
                  <c:v>1.1999999999999993</c:v>
                </c:pt>
                <c:pt idx="45">
                  <c:v>1</c:v>
                </c:pt>
                <c:pt idx="46">
                  <c:v>0.79999999999999893</c:v>
                </c:pt>
                <c:pt idx="47">
                  <c:v>0.60000000000000142</c:v>
                </c:pt>
                <c:pt idx="48">
                  <c:v>0.40000000000000036</c:v>
                </c:pt>
                <c:pt idx="49">
                  <c:v>0.19999999999999929</c:v>
                </c:pt>
                <c:pt idx="50">
                  <c:v>0</c:v>
                </c:pt>
                <c:pt idx="51">
                  <c:v>-0.19999999999999929</c:v>
                </c:pt>
                <c:pt idx="52">
                  <c:v>-0.40000000000000036</c:v>
                </c:pt>
                <c:pt idx="53">
                  <c:v>-0.60000000000000142</c:v>
                </c:pt>
                <c:pt idx="54">
                  <c:v>-0.80000000000000071</c:v>
                </c:pt>
                <c:pt idx="55">
                  <c:v>-1</c:v>
                </c:pt>
                <c:pt idx="56">
                  <c:v>-1.2000000000000011</c:v>
                </c:pt>
                <c:pt idx="57">
                  <c:v>-1.3999999999999986</c:v>
                </c:pt>
                <c:pt idx="58">
                  <c:v>-1.5999999999999996</c:v>
                </c:pt>
                <c:pt idx="59">
                  <c:v>-1.7999999999999989</c:v>
                </c:pt>
                <c:pt idx="60">
                  <c:v>-2</c:v>
                </c:pt>
                <c:pt idx="61">
                  <c:v>-2.1999999999999993</c:v>
                </c:pt>
                <c:pt idx="62">
                  <c:v>-2.4000000000000004</c:v>
                </c:pt>
                <c:pt idx="63">
                  <c:v>-2.5999999999999996</c:v>
                </c:pt>
                <c:pt idx="64">
                  <c:v>-2.8000000000000007</c:v>
                </c:pt>
                <c:pt idx="65">
                  <c:v>-3</c:v>
                </c:pt>
                <c:pt idx="66">
                  <c:v>-3.2000000000000011</c:v>
                </c:pt>
                <c:pt idx="67">
                  <c:v>-3.4000000000000004</c:v>
                </c:pt>
                <c:pt idx="68">
                  <c:v>-3.6000000000000014</c:v>
                </c:pt>
                <c:pt idx="69">
                  <c:v>-3.7999999999999989</c:v>
                </c:pt>
                <c:pt idx="70">
                  <c:v>-4</c:v>
                </c:pt>
                <c:pt idx="71">
                  <c:v>-4.1999999999999993</c:v>
                </c:pt>
                <c:pt idx="72">
                  <c:v>-4.3999999999999986</c:v>
                </c:pt>
                <c:pt idx="73">
                  <c:v>-4.5999999999999996</c:v>
                </c:pt>
                <c:pt idx="74">
                  <c:v>-4.8000000000000007</c:v>
                </c:pt>
                <c:pt idx="75">
                  <c:v>-5</c:v>
                </c:pt>
                <c:pt idx="76">
                  <c:v>-5.1999999999999993</c:v>
                </c:pt>
                <c:pt idx="77">
                  <c:v>-5.4</c:v>
                </c:pt>
                <c:pt idx="78">
                  <c:v>-5.6000000000000014</c:v>
                </c:pt>
                <c:pt idx="79">
                  <c:v>-5.8000000000000007</c:v>
                </c:pt>
                <c:pt idx="80">
                  <c:v>-6</c:v>
                </c:pt>
                <c:pt idx="81">
                  <c:v>-6.2000000000000028</c:v>
                </c:pt>
                <c:pt idx="82">
                  <c:v>-6.3999999999999986</c:v>
                </c:pt>
                <c:pt idx="83">
                  <c:v>-6.5999999999999979</c:v>
                </c:pt>
                <c:pt idx="84">
                  <c:v>-6.8000000000000007</c:v>
                </c:pt>
                <c:pt idx="85">
                  <c:v>-7</c:v>
                </c:pt>
                <c:pt idx="86">
                  <c:v>-7.1999999999999993</c:v>
                </c:pt>
                <c:pt idx="87">
                  <c:v>-7.3999999999999986</c:v>
                </c:pt>
                <c:pt idx="88">
                  <c:v>-7.6000000000000014</c:v>
                </c:pt>
                <c:pt idx="89">
                  <c:v>-7.8000000000000007</c:v>
                </c:pt>
                <c:pt idx="90">
                  <c:v>-8</c:v>
                </c:pt>
                <c:pt idx="91">
                  <c:v>-8.1999999999999993</c:v>
                </c:pt>
                <c:pt idx="92">
                  <c:v>-8.4000000000000021</c:v>
                </c:pt>
                <c:pt idx="93">
                  <c:v>-8.6000000000000014</c:v>
                </c:pt>
                <c:pt idx="94">
                  <c:v>-8.7999999999999972</c:v>
                </c:pt>
                <c:pt idx="95">
                  <c:v>-9</c:v>
                </c:pt>
                <c:pt idx="96">
                  <c:v>-9.1999999999999993</c:v>
                </c:pt>
                <c:pt idx="97">
                  <c:v>-9.3999999999999986</c:v>
                </c:pt>
                <c:pt idx="98">
                  <c:v>-9.6000000000000014</c:v>
                </c:pt>
                <c:pt idx="99">
                  <c:v>-9.8000000000000007</c:v>
                </c:pt>
              </c:numCache>
            </c:numRef>
          </c:xVal>
          <c:yVal>
            <c:numRef>
              <c:f>Sheet2!$D$6:$D$105</c:f>
              <c:numCache>
                <c:formatCode>0.00</c:formatCode>
                <c:ptCount val="100"/>
                <c:pt idx="0">
                  <c:v>4.5397868702434395E-5</c:v>
                </c:pt>
                <c:pt idx="1">
                  <c:v>5.5448524722794907E-5</c:v>
                </c:pt>
                <c:pt idx="2">
                  <c:v>6.7724149619770231E-5</c:v>
                </c:pt>
                <c:pt idx="3">
                  <c:v>8.2717222851666389E-5</c:v>
                </c:pt>
                <c:pt idx="4">
                  <c:v>1.0102919390777289E-4</c:v>
                </c:pt>
                <c:pt idx="5">
                  <c:v>1.2339457598623172E-4</c:v>
                </c:pt>
                <c:pt idx="6">
                  <c:v>1.5071035805975741E-4</c:v>
                </c:pt>
                <c:pt idx="7">
                  <c:v>1.84071904963424E-4</c:v>
                </c:pt>
                <c:pt idx="8">
                  <c:v>2.248167702332953E-4</c:v>
                </c:pt>
                <c:pt idx="9">
                  <c:v>2.7457815610133291E-4</c:v>
                </c:pt>
                <c:pt idx="10">
                  <c:v>3.3535013046647811E-4</c:v>
                </c:pt>
                <c:pt idx="11">
                  <c:v>4.0956716498605043E-4</c:v>
                </c:pt>
                <c:pt idx="12">
                  <c:v>5.0020110707956432E-4</c:v>
                </c:pt>
                <c:pt idx="13">
                  <c:v>6.1087935943440102E-4</c:v>
                </c:pt>
                <c:pt idx="14">
                  <c:v>7.4602883383669764E-4</c:v>
                </c:pt>
                <c:pt idx="15">
                  <c:v>9.1105119440064539E-4</c:v>
                </c:pt>
                <c:pt idx="16">
                  <c:v>1.1125360328603216E-3</c:v>
                </c:pt>
                <c:pt idx="17">
                  <c:v>1.3585199504289591E-3</c:v>
                </c:pt>
                <c:pt idx="18">
                  <c:v>1.6588010801744215E-3</c:v>
                </c:pt>
                <c:pt idx="19">
                  <c:v>2.0253203890498819E-3</c:v>
                </c:pt>
                <c:pt idx="20">
                  <c:v>2.4726231566347743E-3</c:v>
                </c:pt>
                <c:pt idx="21">
                  <c:v>3.0184163247084241E-3</c:v>
                </c:pt>
                <c:pt idx="22">
                  <c:v>3.684239899435989E-3</c:v>
                </c:pt>
                <c:pt idx="23">
                  <c:v>4.4962731609411825E-3</c:v>
                </c:pt>
                <c:pt idx="24">
                  <c:v>5.4862988994504036E-3</c:v>
                </c:pt>
                <c:pt idx="25">
                  <c:v>6.6928509242848554E-3</c:v>
                </c:pt>
                <c:pt idx="26">
                  <c:v>8.1625711531598966E-3</c:v>
                </c:pt>
                <c:pt idx="27">
                  <c:v>9.9518018669043241E-3</c:v>
                </c:pt>
                <c:pt idx="28">
                  <c:v>1.2128434984274248E-2</c:v>
                </c:pt>
                <c:pt idx="29">
                  <c:v>1.4774031693273055E-2</c:v>
                </c:pt>
                <c:pt idx="30">
                  <c:v>1.7986209962091559E-2</c:v>
                </c:pt>
                <c:pt idx="31">
                  <c:v>2.1881270936130476E-2</c:v>
                </c:pt>
                <c:pt idx="32">
                  <c:v>2.6596993576865863E-2</c:v>
                </c:pt>
                <c:pt idx="33">
                  <c:v>3.2295464698450529E-2</c:v>
                </c:pt>
                <c:pt idx="34">
                  <c:v>3.9165722796764384E-2</c:v>
                </c:pt>
                <c:pt idx="35">
                  <c:v>4.7425873177566781E-2</c:v>
                </c:pt>
                <c:pt idx="36">
                  <c:v>5.7324175898868707E-2</c:v>
                </c:pt>
                <c:pt idx="37">
                  <c:v>6.9138420343346843E-2</c:v>
                </c:pt>
                <c:pt idx="38">
                  <c:v>8.3172696493922352E-2</c:v>
                </c:pt>
                <c:pt idx="39">
                  <c:v>9.9750489119685204E-2</c:v>
                </c:pt>
                <c:pt idx="40">
                  <c:v>0.11920292202211755</c:v>
                </c:pt>
                <c:pt idx="41">
                  <c:v>0.14185106490048771</c:v>
                </c:pt>
                <c:pt idx="42">
                  <c:v>0.16798161486607557</c:v>
                </c:pt>
                <c:pt idx="43">
                  <c:v>0.1978161114414182</c:v>
                </c:pt>
                <c:pt idx="44">
                  <c:v>0.23147521650098246</c:v>
                </c:pt>
                <c:pt idx="45">
                  <c:v>0.2689414213699951</c:v>
                </c:pt>
                <c:pt idx="46">
                  <c:v>0.31002551887238777</c:v>
                </c:pt>
                <c:pt idx="47">
                  <c:v>0.35434369377420422</c:v>
                </c:pt>
                <c:pt idx="48">
                  <c:v>0.40131233988754794</c:v>
                </c:pt>
                <c:pt idx="49">
                  <c:v>0.45016600268752233</c:v>
                </c:pt>
                <c:pt idx="50">
                  <c:v>0.5</c:v>
                </c:pt>
                <c:pt idx="51">
                  <c:v>0.54983399731247773</c:v>
                </c:pt>
                <c:pt idx="52">
                  <c:v>0.59868766011245211</c:v>
                </c:pt>
                <c:pt idx="53">
                  <c:v>0.64565630622579584</c:v>
                </c:pt>
                <c:pt idx="54">
                  <c:v>0.68997448112761262</c:v>
                </c:pt>
                <c:pt idx="55">
                  <c:v>0.7310585786300049</c:v>
                </c:pt>
                <c:pt idx="56">
                  <c:v>0.76852478349901787</c:v>
                </c:pt>
                <c:pt idx="57">
                  <c:v>0.80218388855858158</c:v>
                </c:pt>
                <c:pt idx="58">
                  <c:v>0.83201838513392445</c:v>
                </c:pt>
                <c:pt idx="59">
                  <c:v>0.85814893509951207</c:v>
                </c:pt>
                <c:pt idx="60">
                  <c:v>0.88079707797788231</c:v>
                </c:pt>
                <c:pt idx="61">
                  <c:v>0.9002495108803148</c:v>
                </c:pt>
                <c:pt idx="62">
                  <c:v>0.91682730350607766</c:v>
                </c:pt>
                <c:pt idx="63">
                  <c:v>0.93086157965665306</c:v>
                </c:pt>
                <c:pt idx="64">
                  <c:v>0.94267582410113127</c:v>
                </c:pt>
                <c:pt idx="65">
                  <c:v>0.95257412682243336</c:v>
                </c:pt>
                <c:pt idx="66">
                  <c:v>0.96083427720323566</c:v>
                </c:pt>
                <c:pt idx="67">
                  <c:v>0.96770453530154954</c:v>
                </c:pt>
                <c:pt idx="68">
                  <c:v>0.97340300642313426</c:v>
                </c:pt>
                <c:pt idx="69">
                  <c:v>0.97811872906386943</c:v>
                </c:pt>
                <c:pt idx="70">
                  <c:v>0.98201379003790845</c:v>
                </c:pt>
                <c:pt idx="71">
                  <c:v>0.98522596830672693</c:v>
                </c:pt>
                <c:pt idx="72">
                  <c:v>0.98787156501572571</c:v>
                </c:pt>
                <c:pt idx="73">
                  <c:v>0.99004819813309575</c:v>
                </c:pt>
                <c:pt idx="74">
                  <c:v>0.99183742884684012</c:v>
                </c:pt>
                <c:pt idx="75">
                  <c:v>0.99330714907571527</c:v>
                </c:pt>
                <c:pt idx="76">
                  <c:v>0.99451370110054949</c:v>
                </c:pt>
                <c:pt idx="77">
                  <c:v>0.99550372683905886</c:v>
                </c:pt>
                <c:pt idx="78">
                  <c:v>0.99631576010056411</c:v>
                </c:pt>
                <c:pt idx="79">
                  <c:v>0.99698158367529166</c:v>
                </c:pt>
                <c:pt idx="80">
                  <c:v>0.99752737684336534</c:v>
                </c:pt>
                <c:pt idx="81">
                  <c:v>0.9979746796109501</c:v>
                </c:pt>
                <c:pt idx="82">
                  <c:v>0.99834119891982553</c:v>
                </c:pt>
                <c:pt idx="83">
                  <c:v>0.9986414800495711</c:v>
                </c:pt>
                <c:pt idx="84">
                  <c:v>0.99888746396713979</c:v>
                </c:pt>
                <c:pt idx="85">
                  <c:v>0.9990889488055994</c:v>
                </c:pt>
                <c:pt idx="86">
                  <c:v>0.99925397116616332</c:v>
                </c:pt>
                <c:pt idx="87">
                  <c:v>0.99938912064056562</c:v>
                </c:pt>
                <c:pt idx="88">
                  <c:v>0.99949979889292051</c:v>
                </c:pt>
                <c:pt idx="89">
                  <c:v>0.99959043283501392</c:v>
                </c:pt>
                <c:pt idx="90">
                  <c:v>0.99966464986953363</c:v>
                </c:pt>
                <c:pt idx="91">
                  <c:v>0.99972542184389857</c:v>
                </c:pt>
                <c:pt idx="92">
                  <c:v>0.99977518322976666</c:v>
                </c:pt>
                <c:pt idx="93">
                  <c:v>0.99981592809503661</c:v>
                </c:pt>
                <c:pt idx="94">
                  <c:v>0.99984928964194031</c:v>
                </c:pt>
                <c:pt idx="95">
                  <c:v>0.99987660542401369</c:v>
                </c:pt>
                <c:pt idx="96">
                  <c:v>0.99989897080609225</c:v>
                </c:pt>
                <c:pt idx="97">
                  <c:v>0.99991728277714842</c:v>
                </c:pt>
                <c:pt idx="98">
                  <c:v>0.99993227585038036</c:v>
                </c:pt>
                <c:pt idx="99">
                  <c:v>0.99994455147527717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Sheet2!$B$6:$B$105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Sheet2!$C$6:$C$105</c:f>
              <c:numCache>
                <c:formatCode>0.00</c:formatCode>
                <c:ptCount val="100"/>
                <c:pt idx="0">
                  <c:v>4.5397900000000001E-5</c:v>
                </c:pt>
                <c:pt idx="1">
                  <c:v>5.5448500000000003E-5</c:v>
                </c:pt>
                <c:pt idx="2">
                  <c:v>6.7724099999999998E-5</c:v>
                </c:pt>
                <c:pt idx="3">
                  <c:v>8.2717200000000001E-5</c:v>
                </c:pt>
                <c:pt idx="4">
                  <c:v>1.01029E-4</c:v>
                </c:pt>
                <c:pt idx="5">
                  <c:v>1.2339499999999999E-4</c:v>
                </c:pt>
                <c:pt idx="6">
                  <c:v>1.5071E-4</c:v>
                </c:pt>
                <c:pt idx="7">
                  <c:v>1.84072E-4</c:v>
                </c:pt>
                <c:pt idx="8">
                  <c:v>2.2481700000000001E-4</c:v>
                </c:pt>
                <c:pt idx="9">
                  <c:v>2.7457799999999999E-4</c:v>
                </c:pt>
                <c:pt idx="10">
                  <c:v>3.3534999999999999E-4</c:v>
                </c:pt>
                <c:pt idx="11">
                  <c:v>4.09567E-4</c:v>
                </c:pt>
                <c:pt idx="12">
                  <c:v>5.0020100000000003E-4</c:v>
                </c:pt>
                <c:pt idx="13">
                  <c:v>6.1087900000000004E-4</c:v>
                </c:pt>
                <c:pt idx="14">
                  <c:v>7.4602900000000005E-4</c:v>
                </c:pt>
                <c:pt idx="15">
                  <c:v>9.1105099999999996E-4</c:v>
                </c:pt>
                <c:pt idx="16">
                  <c:v>1.11254E-3</c:v>
                </c:pt>
                <c:pt idx="17">
                  <c:v>1.35852E-3</c:v>
                </c:pt>
                <c:pt idx="18">
                  <c:v>1.6588E-3</c:v>
                </c:pt>
                <c:pt idx="19">
                  <c:v>2.0253200000000002E-3</c:v>
                </c:pt>
                <c:pt idx="20">
                  <c:v>2.47262E-3</c:v>
                </c:pt>
                <c:pt idx="21">
                  <c:v>3.01842E-3</c:v>
                </c:pt>
                <c:pt idx="22">
                  <c:v>3.6842400000000001E-3</c:v>
                </c:pt>
                <c:pt idx="23">
                  <c:v>4.4962700000000001E-3</c:v>
                </c:pt>
                <c:pt idx="24">
                  <c:v>5.4863000000000004E-3</c:v>
                </c:pt>
                <c:pt idx="25">
                  <c:v>6.6928500000000002E-3</c:v>
                </c:pt>
                <c:pt idx="26">
                  <c:v>8.1625699999999992E-3</c:v>
                </c:pt>
                <c:pt idx="27">
                  <c:v>9.9518000000000002E-3</c:v>
                </c:pt>
                <c:pt idx="28">
                  <c:v>1.2128399999999999E-2</c:v>
                </c:pt>
                <c:pt idx="29">
                  <c:v>1.4774000000000001E-2</c:v>
                </c:pt>
                <c:pt idx="30">
                  <c:v>1.7986200000000001E-2</c:v>
                </c:pt>
                <c:pt idx="31">
                  <c:v>2.1881299999999999E-2</c:v>
                </c:pt>
                <c:pt idx="32">
                  <c:v>2.6596999999999999E-2</c:v>
                </c:pt>
                <c:pt idx="33">
                  <c:v>3.2295499999999998E-2</c:v>
                </c:pt>
                <c:pt idx="34">
                  <c:v>3.9165699999999998E-2</c:v>
                </c:pt>
                <c:pt idx="35">
                  <c:v>4.74259E-2</c:v>
                </c:pt>
                <c:pt idx="36">
                  <c:v>5.7324199999999999E-2</c:v>
                </c:pt>
                <c:pt idx="37">
                  <c:v>6.9138400000000003E-2</c:v>
                </c:pt>
                <c:pt idx="38">
                  <c:v>8.3172700000000002E-2</c:v>
                </c:pt>
                <c:pt idx="39">
                  <c:v>9.9750500000000006E-2</c:v>
                </c:pt>
                <c:pt idx="40">
                  <c:v>0.119203</c:v>
                </c:pt>
                <c:pt idx="41">
                  <c:v>0.141851</c:v>
                </c:pt>
                <c:pt idx="42">
                  <c:v>0.16798199999999999</c:v>
                </c:pt>
                <c:pt idx="43">
                  <c:v>0.19781599999999999</c:v>
                </c:pt>
                <c:pt idx="44">
                  <c:v>0.23147499999999999</c:v>
                </c:pt>
                <c:pt idx="45">
                  <c:v>0.26894099999999999</c:v>
                </c:pt>
                <c:pt idx="46">
                  <c:v>0.31002600000000002</c:v>
                </c:pt>
                <c:pt idx="47">
                  <c:v>0.35434399999999999</c:v>
                </c:pt>
                <c:pt idx="48">
                  <c:v>0.401312</c:v>
                </c:pt>
                <c:pt idx="49">
                  <c:v>0.45016600000000001</c:v>
                </c:pt>
                <c:pt idx="50">
                  <c:v>0.5</c:v>
                </c:pt>
                <c:pt idx="51">
                  <c:v>0.54983400000000004</c:v>
                </c:pt>
                <c:pt idx="52">
                  <c:v>0.598688</c:v>
                </c:pt>
                <c:pt idx="53">
                  <c:v>0.64565600000000001</c:v>
                </c:pt>
                <c:pt idx="54">
                  <c:v>0.68997399999999998</c:v>
                </c:pt>
                <c:pt idx="55">
                  <c:v>0.73105900000000001</c:v>
                </c:pt>
                <c:pt idx="56">
                  <c:v>0.76852500000000001</c:v>
                </c:pt>
                <c:pt idx="57">
                  <c:v>0.80218400000000001</c:v>
                </c:pt>
                <c:pt idx="58">
                  <c:v>0.83201800000000004</c:v>
                </c:pt>
                <c:pt idx="59">
                  <c:v>0.85814900000000005</c:v>
                </c:pt>
                <c:pt idx="60">
                  <c:v>0.88079700000000005</c:v>
                </c:pt>
                <c:pt idx="61">
                  <c:v>0.90024999999999999</c:v>
                </c:pt>
                <c:pt idx="62">
                  <c:v>0.91682699999999995</c:v>
                </c:pt>
                <c:pt idx="63">
                  <c:v>0.93086199999999997</c:v>
                </c:pt>
                <c:pt idx="64">
                  <c:v>0.94267599999999996</c:v>
                </c:pt>
                <c:pt idx="65">
                  <c:v>0.95257400000000003</c:v>
                </c:pt>
                <c:pt idx="66">
                  <c:v>0.96083399999999997</c:v>
                </c:pt>
                <c:pt idx="67">
                  <c:v>0.96770500000000004</c:v>
                </c:pt>
                <c:pt idx="68">
                  <c:v>0.97340300000000002</c:v>
                </c:pt>
                <c:pt idx="69">
                  <c:v>0.97811899999999996</c:v>
                </c:pt>
                <c:pt idx="70">
                  <c:v>0.98201400000000005</c:v>
                </c:pt>
                <c:pt idx="71">
                  <c:v>0.98522600000000005</c:v>
                </c:pt>
                <c:pt idx="72">
                  <c:v>0.98787199999999997</c:v>
                </c:pt>
                <c:pt idx="73">
                  <c:v>0.99004800000000004</c:v>
                </c:pt>
                <c:pt idx="74">
                  <c:v>0.99183699999999997</c:v>
                </c:pt>
                <c:pt idx="75">
                  <c:v>0.99330700000000005</c:v>
                </c:pt>
                <c:pt idx="76">
                  <c:v>0.99451400000000001</c:v>
                </c:pt>
                <c:pt idx="77">
                  <c:v>0.99550400000000006</c:v>
                </c:pt>
                <c:pt idx="78">
                  <c:v>0.99631599999999998</c:v>
                </c:pt>
                <c:pt idx="79">
                  <c:v>0.99698200000000003</c:v>
                </c:pt>
                <c:pt idx="80">
                  <c:v>0.99752700000000005</c:v>
                </c:pt>
                <c:pt idx="81">
                  <c:v>0.99797499999999995</c:v>
                </c:pt>
                <c:pt idx="82">
                  <c:v>0.99834100000000003</c:v>
                </c:pt>
                <c:pt idx="83">
                  <c:v>0.998641</c:v>
                </c:pt>
                <c:pt idx="84">
                  <c:v>0.99888699999999997</c:v>
                </c:pt>
                <c:pt idx="85">
                  <c:v>0.999089</c:v>
                </c:pt>
                <c:pt idx="86">
                  <c:v>0.99925399999999998</c:v>
                </c:pt>
                <c:pt idx="87">
                  <c:v>0.99938899999999997</c:v>
                </c:pt>
                <c:pt idx="88">
                  <c:v>0.99950000000000006</c:v>
                </c:pt>
                <c:pt idx="89">
                  <c:v>0.99958999999999998</c:v>
                </c:pt>
                <c:pt idx="90">
                  <c:v>0.99966500000000003</c:v>
                </c:pt>
                <c:pt idx="91">
                  <c:v>0.99972499999999997</c:v>
                </c:pt>
                <c:pt idx="92">
                  <c:v>0.99977499999999997</c:v>
                </c:pt>
                <c:pt idx="93">
                  <c:v>0.99981600000000004</c:v>
                </c:pt>
                <c:pt idx="94">
                  <c:v>0.99984899999999999</c:v>
                </c:pt>
                <c:pt idx="95">
                  <c:v>0.99987700000000002</c:v>
                </c:pt>
                <c:pt idx="96">
                  <c:v>0.99989899999999998</c:v>
                </c:pt>
                <c:pt idx="97">
                  <c:v>0.99991699999999994</c:v>
                </c:pt>
                <c:pt idx="98">
                  <c:v>0.99993200000000004</c:v>
                </c:pt>
                <c:pt idx="99">
                  <c:v>0.99994499999999997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43264"/>
        <c:axId val="49243840"/>
      </c:scatterChart>
      <c:valAx>
        <c:axId val="49243264"/>
        <c:scaling>
          <c:orientation val="minMax"/>
          <c:max val="10"/>
          <c:min val="-10"/>
        </c:scaling>
        <c:delete val="0"/>
        <c:axPos val="b"/>
        <c:numFmt formatCode="0.00" sourceLinked="1"/>
        <c:majorTickMark val="out"/>
        <c:minorTickMark val="none"/>
        <c:tickLblPos val="nextTo"/>
        <c:crossAx val="49243840"/>
        <c:crosses val="autoZero"/>
        <c:crossBetween val="midCat"/>
        <c:majorUnit val="1"/>
        <c:minorUnit val="0.1"/>
      </c:valAx>
      <c:valAx>
        <c:axId val="49243840"/>
        <c:scaling>
          <c:orientation val="minMax"/>
          <c:max val="1"/>
          <c:min val="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49243264"/>
        <c:crosses val="autoZero"/>
        <c:crossBetween val="midCat"/>
        <c:majorUnit val="0.1"/>
        <c:minorUnit val="2.0000000000000004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3</xdr:row>
      <xdr:rowOff>180975</xdr:rowOff>
    </xdr:from>
    <xdr:to>
      <xdr:col>21</xdr:col>
      <xdr:colOff>247650</xdr:colOff>
      <xdr:row>42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223"/>
  <sheetViews>
    <sheetView workbookViewId="0">
      <selection activeCell="A6" sqref="A6"/>
    </sheetView>
  </sheetViews>
  <sheetFormatPr defaultRowHeight="15" x14ac:dyDescent="0.25"/>
  <cols>
    <col min="1" max="1" width="8.5703125" style="2" customWidth="1"/>
    <col min="2" max="2" width="5" style="2" customWidth="1"/>
    <col min="3" max="3" width="4.5703125" style="2" customWidth="1"/>
    <col min="4" max="4" width="8.5703125" style="2" customWidth="1"/>
  </cols>
  <sheetData>
    <row r="5" spans="1:4" x14ac:dyDescent="0.25">
      <c r="A5" s="2" t="s">
        <v>2</v>
      </c>
      <c r="B5" s="2" t="s">
        <v>0</v>
      </c>
      <c r="C5" s="2" t="s">
        <v>1</v>
      </c>
      <c r="D5" s="2" t="s">
        <v>3</v>
      </c>
    </row>
    <row r="6" spans="1:4" x14ac:dyDescent="0.25">
      <c r="A6" s="1">
        <f>-((B6*20)-10)</f>
        <v>10</v>
      </c>
      <c r="B6" s="2">
        <v>0</v>
      </c>
      <c r="C6" s="1">
        <v>4.5397900000000001E-5</v>
      </c>
      <c r="D6" s="1">
        <f>1/(1+EXP(A6))</f>
        <v>4.5397868702434395E-5</v>
      </c>
    </row>
    <row r="7" spans="1:4" x14ac:dyDescent="0.25">
      <c r="A7" s="1">
        <f t="shared" ref="A7:A70" si="0">-((B7*20)-10)</f>
        <v>9.8000000000000007</v>
      </c>
      <c r="B7" s="2">
        <v>0.01</v>
      </c>
      <c r="C7" s="1">
        <v>5.5448500000000003E-5</v>
      </c>
      <c r="D7" s="1">
        <f t="shared" ref="D7:D70" si="1">1/(1+EXP(A7))</f>
        <v>5.5448524722794907E-5</v>
      </c>
    </row>
    <row r="8" spans="1:4" x14ac:dyDescent="0.25">
      <c r="A8" s="1">
        <f t="shared" si="0"/>
        <v>9.6</v>
      </c>
      <c r="B8" s="2">
        <v>0.02</v>
      </c>
      <c r="C8" s="1">
        <v>6.7724099999999998E-5</v>
      </c>
      <c r="D8" s="1">
        <f t="shared" si="1"/>
        <v>6.7724149619770231E-5</v>
      </c>
    </row>
    <row r="9" spans="1:4" x14ac:dyDescent="0.25">
      <c r="A9" s="1">
        <f t="shared" si="0"/>
        <v>9.4</v>
      </c>
      <c r="B9" s="2">
        <v>0.03</v>
      </c>
      <c r="C9" s="1">
        <v>8.2717200000000001E-5</v>
      </c>
      <c r="D9" s="1">
        <f t="shared" si="1"/>
        <v>8.2717222851666389E-5</v>
      </c>
    </row>
    <row r="10" spans="1:4" x14ac:dyDescent="0.25">
      <c r="A10" s="1">
        <f t="shared" si="0"/>
        <v>9.1999999999999993</v>
      </c>
      <c r="B10" s="2">
        <v>0.04</v>
      </c>
      <c r="C10" s="1">
        <v>1.01029E-4</v>
      </c>
      <c r="D10" s="1">
        <f t="shared" si="1"/>
        <v>1.0102919390777289E-4</v>
      </c>
    </row>
    <row r="11" spans="1:4" x14ac:dyDescent="0.25">
      <c r="A11" s="1">
        <f t="shared" si="0"/>
        <v>9</v>
      </c>
      <c r="B11" s="2">
        <v>0.05</v>
      </c>
      <c r="C11" s="1">
        <v>1.2339499999999999E-4</v>
      </c>
      <c r="D11" s="1">
        <f t="shared" si="1"/>
        <v>1.2339457598623172E-4</v>
      </c>
    </row>
    <row r="12" spans="1:4" x14ac:dyDescent="0.25">
      <c r="A12" s="1">
        <f t="shared" si="0"/>
        <v>8.8000000000000007</v>
      </c>
      <c r="B12" s="2">
        <v>0.06</v>
      </c>
      <c r="C12" s="1">
        <v>1.5071E-4</v>
      </c>
      <c r="D12" s="1">
        <f t="shared" si="1"/>
        <v>1.5071035805975741E-4</v>
      </c>
    </row>
    <row r="13" spans="1:4" x14ac:dyDescent="0.25">
      <c r="A13" s="1">
        <f t="shared" si="0"/>
        <v>8.6</v>
      </c>
      <c r="B13" s="2">
        <v>7.0000000000000007E-2</v>
      </c>
      <c r="C13" s="1">
        <v>1.84072E-4</v>
      </c>
      <c r="D13" s="1">
        <f t="shared" si="1"/>
        <v>1.84071904963424E-4</v>
      </c>
    </row>
    <row r="14" spans="1:4" x14ac:dyDescent="0.25">
      <c r="A14" s="1">
        <f t="shared" si="0"/>
        <v>8.4</v>
      </c>
      <c r="B14" s="2">
        <v>0.08</v>
      </c>
      <c r="C14" s="1">
        <v>2.2481700000000001E-4</v>
      </c>
      <c r="D14" s="1">
        <f t="shared" si="1"/>
        <v>2.248167702332953E-4</v>
      </c>
    </row>
    <row r="15" spans="1:4" x14ac:dyDescent="0.25">
      <c r="A15" s="1">
        <f t="shared" si="0"/>
        <v>8.1999999999999993</v>
      </c>
      <c r="B15" s="2">
        <v>0.09</v>
      </c>
      <c r="C15" s="1">
        <v>2.7457799999999999E-4</v>
      </c>
      <c r="D15" s="1">
        <f t="shared" si="1"/>
        <v>2.7457815610133291E-4</v>
      </c>
    </row>
    <row r="16" spans="1:4" x14ac:dyDescent="0.25">
      <c r="A16" s="1">
        <f t="shared" si="0"/>
        <v>8</v>
      </c>
      <c r="B16" s="2">
        <v>0.1</v>
      </c>
      <c r="C16" s="1">
        <v>3.3534999999999999E-4</v>
      </c>
      <c r="D16" s="1">
        <f t="shared" si="1"/>
        <v>3.3535013046647811E-4</v>
      </c>
    </row>
    <row r="17" spans="1:4" x14ac:dyDescent="0.25">
      <c r="A17" s="1">
        <f t="shared" si="0"/>
        <v>7.8</v>
      </c>
      <c r="B17" s="2">
        <v>0.11</v>
      </c>
      <c r="C17" s="1">
        <v>4.09567E-4</v>
      </c>
      <c r="D17" s="1">
        <f t="shared" si="1"/>
        <v>4.0956716498605043E-4</v>
      </c>
    </row>
    <row r="18" spans="1:4" x14ac:dyDescent="0.25">
      <c r="A18" s="1">
        <f t="shared" si="0"/>
        <v>7.6</v>
      </c>
      <c r="B18" s="2">
        <v>0.12</v>
      </c>
      <c r="C18" s="1">
        <v>5.0020100000000003E-4</v>
      </c>
      <c r="D18" s="1">
        <f t="shared" si="1"/>
        <v>5.0020110707956432E-4</v>
      </c>
    </row>
    <row r="19" spans="1:4" x14ac:dyDescent="0.25">
      <c r="A19" s="1">
        <f t="shared" si="0"/>
        <v>7.4</v>
      </c>
      <c r="B19" s="2">
        <v>0.13</v>
      </c>
      <c r="C19" s="1">
        <v>6.1087900000000004E-4</v>
      </c>
      <c r="D19" s="1">
        <f t="shared" si="1"/>
        <v>6.1087935943440102E-4</v>
      </c>
    </row>
    <row r="20" spans="1:4" x14ac:dyDescent="0.25">
      <c r="A20" s="1">
        <f t="shared" si="0"/>
        <v>7.1999999999999993</v>
      </c>
      <c r="B20" s="2">
        <v>0.14000000000000001</v>
      </c>
      <c r="C20" s="1">
        <v>7.4602900000000005E-4</v>
      </c>
      <c r="D20" s="1">
        <f t="shared" si="1"/>
        <v>7.4602883383669764E-4</v>
      </c>
    </row>
    <row r="21" spans="1:4" x14ac:dyDescent="0.25">
      <c r="A21" s="1">
        <f t="shared" si="0"/>
        <v>7</v>
      </c>
      <c r="B21" s="2">
        <v>0.15</v>
      </c>
      <c r="C21" s="1">
        <v>9.1105099999999996E-4</v>
      </c>
      <c r="D21" s="1">
        <f t="shared" si="1"/>
        <v>9.1105119440064539E-4</v>
      </c>
    </row>
    <row r="22" spans="1:4" x14ac:dyDescent="0.25">
      <c r="A22" s="1">
        <f t="shared" si="0"/>
        <v>6.8</v>
      </c>
      <c r="B22" s="2">
        <v>0.16</v>
      </c>
      <c r="C22" s="1">
        <v>1.11254E-3</v>
      </c>
      <c r="D22" s="1">
        <f t="shared" si="1"/>
        <v>1.1125360328603216E-3</v>
      </c>
    </row>
    <row r="23" spans="1:4" x14ac:dyDescent="0.25">
      <c r="A23" s="1">
        <f t="shared" si="0"/>
        <v>6.6</v>
      </c>
      <c r="B23" s="2">
        <v>0.17</v>
      </c>
      <c r="C23" s="1">
        <v>1.35852E-3</v>
      </c>
      <c r="D23" s="1">
        <f t="shared" si="1"/>
        <v>1.3585199504289591E-3</v>
      </c>
    </row>
    <row r="24" spans="1:4" x14ac:dyDescent="0.25">
      <c r="A24" s="1">
        <f t="shared" si="0"/>
        <v>6.4</v>
      </c>
      <c r="B24" s="2">
        <v>0.18</v>
      </c>
      <c r="C24" s="1">
        <v>1.6588E-3</v>
      </c>
      <c r="D24" s="1">
        <f t="shared" si="1"/>
        <v>1.6588010801744215E-3</v>
      </c>
    </row>
    <row r="25" spans="1:4" x14ac:dyDescent="0.25">
      <c r="A25" s="1">
        <f t="shared" si="0"/>
        <v>6.2</v>
      </c>
      <c r="B25" s="2">
        <v>0.19</v>
      </c>
      <c r="C25" s="1">
        <v>2.0253200000000002E-3</v>
      </c>
      <c r="D25" s="1">
        <f t="shared" si="1"/>
        <v>2.0253203890498819E-3</v>
      </c>
    </row>
    <row r="26" spans="1:4" x14ac:dyDescent="0.25">
      <c r="A26" s="1">
        <f t="shared" si="0"/>
        <v>6</v>
      </c>
      <c r="B26" s="2">
        <v>0.2</v>
      </c>
      <c r="C26" s="1">
        <v>2.47262E-3</v>
      </c>
      <c r="D26" s="1">
        <f t="shared" si="1"/>
        <v>2.4726231566347743E-3</v>
      </c>
    </row>
    <row r="27" spans="1:4" x14ac:dyDescent="0.25">
      <c r="A27" s="1">
        <f t="shared" si="0"/>
        <v>5.8</v>
      </c>
      <c r="B27" s="2">
        <v>0.21</v>
      </c>
      <c r="C27" s="1">
        <v>3.01842E-3</v>
      </c>
      <c r="D27" s="1">
        <f t="shared" si="1"/>
        <v>3.0184163247084241E-3</v>
      </c>
    </row>
    <row r="28" spans="1:4" x14ac:dyDescent="0.25">
      <c r="A28" s="1">
        <f t="shared" si="0"/>
        <v>5.6</v>
      </c>
      <c r="B28" s="2">
        <v>0.22</v>
      </c>
      <c r="C28" s="1">
        <v>3.6842400000000001E-3</v>
      </c>
      <c r="D28" s="1">
        <f t="shared" si="1"/>
        <v>3.684239899435989E-3</v>
      </c>
    </row>
    <row r="29" spans="1:4" x14ac:dyDescent="0.25">
      <c r="A29" s="1">
        <f t="shared" si="0"/>
        <v>5.3999999999999995</v>
      </c>
      <c r="B29" s="2">
        <v>0.23</v>
      </c>
      <c r="C29" s="1">
        <v>4.4962700000000001E-3</v>
      </c>
      <c r="D29" s="1">
        <f t="shared" si="1"/>
        <v>4.4962731609411825E-3</v>
      </c>
    </row>
    <row r="30" spans="1:4" x14ac:dyDescent="0.25">
      <c r="A30" s="1">
        <f t="shared" si="0"/>
        <v>5.2</v>
      </c>
      <c r="B30" s="2">
        <v>0.24</v>
      </c>
      <c r="C30" s="1">
        <v>5.4863000000000004E-3</v>
      </c>
      <c r="D30" s="1">
        <f t="shared" si="1"/>
        <v>5.4862988994504036E-3</v>
      </c>
    </row>
    <row r="31" spans="1:4" x14ac:dyDescent="0.25">
      <c r="A31" s="1">
        <f t="shared" si="0"/>
        <v>5</v>
      </c>
      <c r="B31" s="2">
        <v>0.25</v>
      </c>
      <c r="C31" s="1">
        <v>6.6928500000000002E-3</v>
      </c>
      <c r="D31" s="1">
        <f t="shared" si="1"/>
        <v>6.6928509242848554E-3</v>
      </c>
    </row>
    <row r="32" spans="1:4" x14ac:dyDescent="0.25">
      <c r="A32" s="1">
        <f t="shared" si="0"/>
        <v>4.8</v>
      </c>
      <c r="B32" s="2">
        <v>0.26</v>
      </c>
      <c r="C32" s="1">
        <v>8.1625699999999992E-3</v>
      </c>
      <c r="D32" s="1">
        <f t="shared" si="1"/>
        <v>8.1625711531598966E-3</v>
      </c>
    </row>
    <row r="33" spans="1:4" x14ac:dyDescent="0.25">
      <c r="A33" s="1">
        <f t="shared" si="0"/>
        <v>4.5999999999999996</v>
      </c>
      <c r="B33" s="2">
        <v>0.27</v>
      </c>
      <c r="C33" s="1">
        <v>9.9518000000000002E-3</v>
      </c>
      <c r="D33" s="1">
        <f t="shared" si="1"/>
        <v>9.9518018669043241E-3</v>
      </c>
    </row>
    <row r="34" spans="1:4" x14ac:dyDescent="0.25">
      <c r="A34" s="1">
        <f t="shared" si="0"/>
        <v>4.3999999999999995</v>
      </c>
      <c r="B34" s="2">
        <v>0.28000000000000003</v>
      </c>
      <c r="C34" s="1">
        <v>1.2128399999999999E-2</v>
      </c>
      <c r="D34" s="1">
        <f t="shared" si="1"/>
        <v>1.2128434984274248E-2</v>
      </c>
    </row>
    <row r="35" spans="1:4" x14ac:dyDescent="0.25">
      <c r="A35" s="1">
        <f t="shared" si="0"/>
        <v>4.2</v>
      </c>
      <c r="B35" s="2">
        <v>0.28999999999999998</v>
      </c>
      <c r="C35" s="1">
        <v>1.4774000000000001E-2</v>
      </c>
      <c r="D35" s="1">
        <f t="shared" si="1"/>
        <v>1.4774031693273055E-2</v>
      </c>
    </row>
    <row r="36" spans="1:4" x14ac:dyDescent="0.25">
      <c r="A36" s="1">
        <f t="shared" si="0"/>
        <v>4</v>
      </c>
      <c r="B36" s="2">
        <v>0.3</v>
      </c>
      <c r="C36" s="1">
        <v>1.7986200000000001E-2</v>
      </c>
      <c r="D36" s="1">
        <f t="shared" si="1"/>
        <v>1.7986209962091559E-2</v>
      </c>
    </row>
    <row r="37" spans="1:4" x14ac:dyDescent="0.25">
      <c r="A37" s="1">
        <f t="shared" si="0"/>
        <v>3.8</v>
      </c>
      <c r="B37" s="2">
        <v>0.31</v>
      </c>
      <c r="C37" s="1">
        <v>2.1881299999999999E-2</v>
      </c>
      <c r="D37" s="1">
        <f t="shared" si="1"/>
        <v>2.1881270936130476E-2</v>
      </c>
    </row>
    <row r="38" spans="1:4" x14ac:dyDescent="0.25">
      <c r="A38" s="1">
        <f t="shared" si="0"/>
        <v>3.5999999999999996</v>
      </c>
      <c r="B38" s="2">
        <v>0.32</v>
      </c>
      <c r="C38" s="1">
        <v>2.6596999999999999E-2</v>
      </c>
      <c r="D38" s="1">
        <f t="shared" si="1"/>
        <v>2.6596993576865863E-2</v>
      </c>
    </row>
    <row r="39" spans="1:4" x14ac:dyDescent="0.25">
      <c r="A39" s="1">
        <f t="shared" si="0"/>
        <v>3.3999999999999995</v>
      </c>
      <c r="B39" s="2">
        <v>0.33</v>
      </c>
      <c r="C39" s="1">
        <v>3.2295499999999998E-2</v>
      </c>
      <c r="D39" s="1">
        <f t="shared" si="1"/>
        <v>3.2295464698450529E-2</v>
      </c>
    </row>
    <row r="40" spans="1:4" x14ac:dyDescent="0.25">
      <c r="A40" s="1">
        <f t="shared" si="0"/>
        <v>3.1999999999999993</v>
      </c>
      <c r="B40" s="2">
        <v>0.34</v>
      </c>
      <c r="C40" s="1">
        <v>3.9165699999999998E-2</v>
      </c>
      <c r="D40" s="1">
        <f t="shared" si="1"/>
        <v>3.9165722796764384E-2</v>
      </c>
    </row>
    <row r="41" spans="1:4" x14ac:dyDescent="0.25">
      <c r="A41" s="1">
        <f t="shared" si="0"/>
        <v>3</v>
      </c>
      <c r="B41" s="2">
        <v>0.35</v>
      </c>
      <c r="C41" s="1">
        <v>4.74259E-2</v>
      </c>
      <c r="D41" s="1">
        <f t="shared" si="1"/>
        <v>4.7425873177566781E-2</v>
      </c>
    </row>
    <row r="42" spans="1:4" x14ac:dyDescent="0.25">
      <c r="A42" s="1">
        <f t="shared" si="0"/>
        <v>2.8000000000000007</v>
      </c>
      <c r="B42" s="2">
        <v>0.36</v>
      </c>
      <c r="C42" s="1">
        <v>5.7324199999999999E-2</v>
      </c>
      <c r="D42" s="1">
        <f t="shared" si="1"/>
        <v>5.7324175898868707E-2</v>
      </c>
    </row>
    <row r="43" spans="1:4" x14ac:dyDescent="0.25">
      <c r="A43" s="1">
        <f t="shared" si="0"/>
        <v>2.5999999999999996</v>
      </c>
      <c r="B43" s="2">
        <v>0.37</v>
      </c>
      <c r="C43" s="1">
        <v>6.9138400000000003E-2</v>
      </c>
      <c r="D43" s="1">
        <f t="shared" si="1"/>
        <v>6.9138420343346843E-2</v>
      </c>
    </row>
    <row r="44" spans="1:4" x14ac:dyDescent="0.25">
      <c r="A44" s="1">
        <f t="shared" si="0"/>
        <v>2.4000000000000004</v>
      </c>
      <c r="B44" s="2">
        <v>0.38</v>
      </c>
      <c r="C44" s="1">
        <v>8.3172700000000002E-2</v>
      </c>
      <c r="D44" s="1">
        <f t="shared" si="1"/>
        <v>8.3172696493922352E-2</v>
      </c>
    </row>
    <row r="45" spans="1:4" x14ac:dyDescent="0.25">
      <c r="A45" s="1">
        <f t="shared" si="0"/>
        <v>2.1999999999999993</v>
      </c>
      <c r="B45" s="2">
        <v>0.39</v>
      </c>
      <c r="C45" s="1">
        <v>9.9750500000000006E-2</v>
      </c>
      <c r="D45" s="1">
        <f t="shared" si="1"/>
        <v>9.9750489119685204E-2</v>
      </c>
    </row>
    <row r="46" spans="1:4" x14ac:dyDescent="0.25">
      <c r="A46" s="1">
        <f t="shared" si="0"/>
        <v>2</v>
      </c>
      <c r="B46" s="2">
        <v>0.4</v>
      </c>
      <c r="C46" s="1">
        <v>0.119203</v>
      </c>
      <c r="D46" s="1">
        <f t="shared" si="1"/>
        <v>0.11920292202211755</v>
      </c>
    </row>
    <row r="47" spans="1:4" x14ac:dyDescent="0.25">
      <c r="A47" s="1">
        <f t="shared" si="0"/>
        <v>1.8000000000000007</v>
      </c>
      <c r="B47" s="2">
        <v>0.41</v>
      </c>
      <c r="C47" s="1">
        <v>0.141851</v>
      </c>
      <c r="D47" s="1">
        <f t="shared" si="1"/>
        <v>0.14185106490048771</v>
      </c>
    </row>
    <row r="48" spans="1:4" x14ac:dyDescent="0.25">
      <c r="A48" s="1">
        <f t="shared" si="0"/>
        <v>1.5999999999999996</v>
      </c>
      <c r="B48" s="2">
        <v>0.42</v>
      </c>
      <c r="C48" s="1">
        <v>0.16798199999999999</v>
      </c>
      <c r="D48" s="1">
        <f t="shared" si="1"/>
        <v>0.16798161486607557</v>
      </c>
    </row>
    <row r="49" spans="1:4" x14ac:dyDescent="0.25">
      <c r="A49" s="1">
        <f t="shared" si="0"/>
        <v>1.4000000000000004</v>
      </c>
      <c r="B49" s="2">
        <v>0.43</v>
      </c>
      <c r="C49" s="1">
        <v>0.19781599999999999</v>
      </c>
      <c r="D49" s="1">
        <f t="shared" si="1"/>
        <v>0.1978161114414182</v>
      </c>
    </row>
    <row r="50" spans="1:4" x14ac:dyDescent="0.25">
      <c r="A50" s="1">
        <f t="shared" si="0"/>
        <v>1.1999999999999993</v>
      </c>
      <c r="B50" s="2">
        <v>0.44</v>
      </c>
      <c r="C50" s="1">
        <v>0.23147499999999999</v>
      </c>
      <c r="D50" s="1">
        <f t="shared" si="1"/>
        <v>0.23147521650098246</v>
      </c>
    </row>
    <row r="51" spans="1:4" x14ac:dyDescent="0.25">
      <c r="A51" s="1">
        <f t="shared" si="0"/>
        <v>1</v>
      </c>
      <c r="B51" s="2">
        <v>0.45</v>
      </c>
      <c r="C51" s="1">
        <v>0.26894099999999999</v>
      </c>
      <c r="D51" s="1">
        <f t="shared" si="1"/>
        <v>0.2689414213699951</v>
      </c>
    </row>
    <row r="52" spans="1:4" x14ac:dyDescent="0.25">
      <c r="A52" s="1">
        <f t="shared" si="0"/>
        <v>0.79999999999999893</v>
      </c>
      <c r="B52" s="2">
        <v>0.46</v>
      </c>
      <c r="C52" s="1">
        <v>0.31002600000000002</v>
      </c>
      <c r="D52" s="1">
        <f t="shared" si="1"/>
        <v>0.31002551887238777</v>
      </c>
    </row>
    <row r="53" spans="1:4" x14ac:dyDescent="0.25">
      <c r="A53" s="1">
        <f t="shared" si="0"/>
        <v>0.60000000000000142</v>
      </c>
      <c r="B53" s="2">
        <v>0.47</v>
      </c>
      <c r="C53" s="1">
        <v>0.35434399999999999</v>
      </c>
      <c r="D53" s="1">
        <f t="shared" si="1"/>
        <v>0.35434369377420422</v>
      </c>
    </row>
    <row r="54" spans="1:4" x14ac:dyDescent="0.25">
      <c r="A54" s="1">
        <f t="shared" si="0"/>
        <v>0.40000000000000036</v>
      </c>
      <c r="B54" s="2">
        <v>0.48</v>
      </c>
      <c r="C54" s="1">
        <v>0.401312</v>
      </c>
      <c r="D54" s="1">
        <f t="shared" si="1"/>
        <v>0.40131233988754794</v>
      </c>
    </row>
    <row r="55" spans="1:4" x14ac:dyDescent="0.25">
      <c r="A55" s="1">
        <f t="shared" si="0"/>
        <v>0.19999999999999929</v>
      </c>
      <c r="B55" s="2">
        <v>0.49</v>
      </c>
      <c r="C55" s="1">
        <v>0.45016600000000001</v>
      </c>
      <c r="D55" s="1">
        <f t="shared" si="1"/>
        <v>0.45016600268752233</v>
      </c>
    </row>
    <row r="56" spans="1:4" x14ac:dyDescent="0.25">
      <c r="A56" s="1">
        <f t="shared" si="0"/>
        <v>0</v>
      </c>
      <c r="B56" s="2">
        <v>0.5</v>
      </c>
      <c r="C56" s="1">
        <v>0.5</v>
      </c>
      <c r="D56" s="1">
        <f t="shared" si="1"/>
        <v>0.5</v>
      </c>
    </row>
    <row r="57" spans="1:4" x14ac:dyDescent="0.25">
      <c r="A57" s="1">
        <f t="shared" si="0"/>
        <v>-0.19999999999999929</v>
      </c>
      <c r="B57" s="2">
        <v>0.51</v>
      </c>
      <c r="C57" s="1">
        <v>0.54983400000000004</v>
      </c>
      <c r="D57" s="1">
        <f t="shared" si="1"/>
        <v>0.54983399731247773</v>
      </c>
    </row>
    <row r="58" spans="1:4" x14ac:dyDescent="0.25">
      <c r="A58" s="1">
        <f t="shared" si="0"/>
        <v>-0.40000000000000036</v>
      </c>
      <c r="B58" s="2">
        <v>0.52</v>
      </c>
      <c r="C58" s="1">
        <v>0.598688</v>
      </c>
      <c r="D58" s="1">
        <f t="shared" si="1"/>
        <v>0.59868766011245211</v>
      </c>
    </row>
    <row r="59" spans="1:4" x14ac:dyDescent="0.25">
      <c r="A59" s="1">
        <f t="shared" si="0"/>
        <v>-0.60000000000000142</v>
      </c>
      <c r="B59" s="2">
        <v>0.53</v>
      </c>
      <c r="C59" s="1">
        <v>0.64565600000000001</v>
      </c>
      <c r="D59" s="1">
        <f t="shared" si="1"/>
        <v>0.64565630622579584</v>
      </c>
    </row>
    <row r="60" spans="1:4" x14ac:dyDescent="0.25">
      <c r="A60" s="1">
        <f t="shared" si="0"/>
        <v>-0.80000000000000071</v>
      </c>
      <c r="B60" s="2">
        <v>0.54</v>
      </c>
      <c r="C60" s="1">
        <v>0.68997399999999998</v>
      </c>
      <c r="D60" s="1">
        <f t="shared" si="1"/>
        <v>0.68997448112761262</v>
      </c>
    </row>
    <row r="61" spans="1:4" x14ac:dyDescent="0.25">
      <c r="A61" s="1">
        <f t="shared" si="0"/>
        <v>-1</v>
      </c>
      <c r="B61" s="2">
        <v>0.55000000000000004</v>
      </c>
      <c r="C61" s="1">
        <v>0.73105900000000001</v>
      </c>
      <c r="D61" s="1">
        <f t="shared" si="1"/>
        <v>0.7310585786300049</v>
      </c>
    </row>
    <row r="62" spans="1:4" x14ac:dyDescent="0.25">
      <c r="A62" s="1">
        <f t="shared" si="0"/>
        <v>-1.2000000000000011</v>
      </c>
      <c r="B62" s="2">
        <v>0.56000000000000005</v>
      </c>
      <c r="C62" s="1">
        <v>0.76852500000000001</v>
      </c>
      <c r="D62" s="1">
        <f t="shared" si="1"/>
        <v>0.76852478349901787</v>
      </c>
    </row>
    <row r="63" spans="1:4" x14ac:dyDescent="0.25">
      <c r="A63" s="1">
        <f t="shared" si="0"/>
        <v>-1.3999999999999986</v>
      </c>
      <c r="B63" s="2">
        <v>0.56999999999999995</v>
      </c>
      <c r="C63" s="1">
        <v>0.80218400000000001</v>
      </c>
      <c r="D63" s="1">
        <f t="shared" si="1"/>
        <v>0.80218388855858158</v>
      </c>
    </row>
    <row r="64" spans="1:4" x14ac:dyDescent="0.25">
      <c r="A64" s="1">
        <f t="shared" si="0"/>
        <v>-1.5999999999999996</v>
      </c>
      <c r="B64" s="2">
        <v>0.57999999999999996</v>
      </c>
      <c r="C64" s="1">
        <v>0.83201800000000004</v>
      </c>
      <c r="D64" s="1">
        <f t="shared" si="1"/>
        <v>0.83201838513392445</v>
      </c>
    </row>
    <row r="65" spans="1:4" x14ac:dyDescent="0.25">
      <c r="A65" s="1">
        <f t="shared" si="0"/>
        <v>-1.7999999999999989</v>
      </c>
      <c r="B65" s="2">
        <v>0.59</v>
      </c>
      <c r="C65" s="1">
        <v>0.85814900000000005</v>
      </c>
      <c r="D65" s="1">
        <f t="shared" si="1"/>
        <v>0.85814893509951207</v>
      </c>
    </row>
    <row r="66" spans="1:4" x14ac:dyDescent="0.25">
      <c r="A66" s="1">
        <f t="shared" si="0"/>
        <v>-2</v>
      </c>
      <c r="B66" s="2">
        <v>0.6</v>
      </c>
      <c r="C66" s="1">
        <v>0.88079700000000005</v>
      </c>
      <c r="D66" s="1">
        <f t="shared" si="1"/>
        <v>0.88079707797788231</v>
      </c>
    </row>
    <row r="67" spans="1:4" x14ac:dyDescent="0.25">
      <c r="A67" s="1">
        <f t="shared" si="0"/>
        <v>-2.1999999999999993</v>
      </c>
      <c r="B67" s="2">
        <v>0.61</v>
      </c>
      <c r="C67" s="1">
        <v>0.90024999999999999</v>
      </c>
      <c r="D67" s="1">
        <f t="shared" si="1"/>
        <v>0.9002495108803148</v>
      </c>
    </row>
    <row r="68" spans="1:4" x14ac:dyDescent="0.25">
      <c r="A68" s="1">
        <f t="shared" si="0"/>
        <v>-2.4000000000000004</v>
      </c>
      <c r="B68" s="2">
        <v>0.62</v>
      </c>
      <c r="C68" s="1">
        <v>0.91682699999999995</v>
      </c>
      <c r="D68" s="1">
        <f t="shared" si="1"/>
        <v>0.91682730350607766</v>
      </c>
    </row>
    <row r="69" spans="1:4" x14ac:dyDescent="0.25">
      <c r="A69" s="1">
        <f t="shared" si="0"/>
        <v>-2.5999999999999996</v>
      </c>
      <c r="B69" s="2">
        <v>0.63</v>
      </c>
      <c r="C69" s="1">
        <v>0.93086199999999997</v>
      </c>
      <c r="D69" s="1">
        <f t="shared" si="1"/>
        <v>0.93086157965665306</v>
      </c>
    </row>
    <row r="70" spans="1:4" x14ac:dyDescent="0.25">
      <c r="A70" s="1">
        <f t="shared" si="0"/>
        <v>-2.8000000000000007</v>
      </c>
      <c r="B70" s="2">
        <v>0.64</v>
      </c>
      <c r="C70" s="1">
        <v>0.94267599999999996</v>
      </c>
      <c r="D70" s="1">
        <f t="shared" si="1"/>
        <v>0.94267582410113127</v>
      </c>
    </row>
    <row r="71" spans="1:4" x14ac:dyDescent="0.25">
      <c r="A71" s="1">
        <f t="shared" ref="A71:A105" si="2">-((B71*20)-10)</f>
        <v>-3</v>
      </c>
      <c r="B71" s="2">
        <v>0.65</v>
      </c>
      <c r="C71" s="1">
        <v>0.95257400000000003</v>
      </c>
      <c r="D71" s="1">
        <f t="shared" ref="D71:D105" si="3">1/(1+EXP(A71))</f>
        <v>0.95257412682243336</v>
      </c>
    </row>
    <row r="72" spans="1:4" x14ac:dyDescent="0.25">
      <c r="A72" s="1">
        <f t="shared" si="2"/>
        <v>-3.2000000000000011</v>
      </c>
      <c r="B72" s="2">
        <v>0.66</v>
      </c>
      <c r="C72" s="1">
        <v>0.96083399999999997</v>
      </c>
      <c r="D72" s="1">
        <f t="shared" si="3"/>
        <v>0.96083427720323566</v>
      </c>
    </row>
    <row r="73" spans="1:4" x14ac:dyDescent="0.25">
      <c r="A73" s="1">
        <f t="shared" si="2"/>
        <v>-3.4000000000000004</v>
      </c>
      <c r="B73" s="2">
        <v>0.67</v>
      </c>
      <c r="C73" s="1">
        <v>0.96770500000000004</v>
      </c>
      <c r="D73" s="1">
        <f t="shared" si="3"/>
        <v>0.96770453530154954</v>
      </c>
    </row>
    <row r="74" spans="1:4" x14ac:dyDescent="0.25">
      <c r="A74" s="1">
        <f t="shared" si="2"/>
        <v>-3.6000000000000014</v>
      </c>
      <c r="B74" s="2">
        <v>0.68</v>
      </c>
      <c r="C74" s="1">
        <v>0.97340300000000002</v>
      </c>
      <c r="D74" s="1">
        <f t="shared" si="3"/>
        <v>0.97340300642313426</v>
      </c>
    </row>
    <row r="75" spans="1:4" x14ac:dyDescent="0.25">
      <c r="A75" s="1">
        <f t="shared" si="2"/>
        <v>-3.7999999999999989</v>
      </c>
      <c r="B75" s="2">
        <v>0.69</v>
      </c>
      <c r="C75" s="1">
        <v>0.97811899999999996</v>
      </c>
      <c r="D75" s="1">
        <f t="shared" si="3"/>
        <v>0.97811872906386943</v>
      </c>
    </row>
    <row r="76" spans="1:4" x14ac:dyDescent="0.25">
      <c r="A76" s="1">
        <f t="shared" si="2"/>
        <v>-4</v>
      </c>
      <c r="B76" s="2">
        <v>0.7</v>
      </c>
      <c r="C76" s="1">
        <v>0.98201400000000005</v>
      </c>
      <c r="D76" s="1">
        <f t="shared" si="3"/>
        <v>0.98201379003790845</v>
      </c>
    </row>
    <row r="77" spans="1:4" x14ac:dyDescent="0.25">
      <c r="A77" s="1">
        <f t="shared" si="2"/>
        <v>-4.1999999999999993</v>
      </c>
      <c r="B77" s="2">
        <v>0.71</v>
      </c>
      <c r="C77" s="1">
        <v>0.98522600000000005</v>
      </c>
      <c r="D77" s="1">
        <f t="shared" si="3"/>
        <v>0.98522596830672693</v>
      </c>
    </row>
    <row r="78" spans="1:4" x14ac:dyDescent="0.25">
      <c r="A78" s="1">
        <f t="shared" si="2"/>
        <v>-4.3999999999999986</v>
      </c>
      <c r="B78" s="2">
        <v>0.72</v>
      </c>
      <c r="C78" s="1">
        <v>0.98787199999999997</v>
      </c>
      <c r="D78" s="1">
        <f t="shared" si="3"/>
        <v>0.98787156501572571</v>
      </c>
    </row>
    <row r="79" spans="1:4" x14ac:dyDescent="0.25">
      <c r="A79" s="1">
        <f t="shared" si="2"/>
        <v>-4.5999999999999996</v>
      </c>
      <c r="B79" s="2">
        <v>0.73</v>
      </c>
      <c r="C79" s="1">
        <v>0.99004800000000004</v>
      </c>
      <c r="D79" s="1">
        <f t="shared" si="3"/>
        <v>0.99004819813309575</v>
      </c>
    </row>
    <row r="80" spans="1:4" x14ac:dyDescent="0.25">
      <c r="A80" s="1">
        <f t="shared" si="2"/>
        <v>-4.8000000000000007</v>
      </c>
      <c r="B80" s="2">
        <v>0.74</v>
      </c>
      <c r="C80" s="1">
        <v>0.99183699999999997</v>
      </c>
      <c r="D80" s="1">
        <f t="shared" si="3"/>
        <v>0.99183742884684012</v>
      </c>
    </row>
    <row r="81" spans="1:4" x14ac:dyDescent="0.25">
      <c r="A81" s="1">
        <f t="shared" si="2"/>
        <v>-5</v>
      </c>
      <c r="B81" s="2">
        <v>0.75</v>
      </c>
      <c r="C81" s="1">
        <v>0.99330700000000005</v>
      </c>
      <c r="D81" s="1">
        <f t="shared" si="3"/>
        <v>0.99330714907571527</v>
      </c>
    </row>
    <row r="82" spans="1:4" x14ac:dyDescent="0.25">
      <c r="A82" s="1">
        <f t="shared" si="2"/>
        <v>-5.1999999999999993</v>
      </c>
      <c r="B82" s="2">
        <v>0.76</v>
      </c>
      <c r="C82" s="1">
        <v>0.99451400000000001</v>
      </c>
      <c r="D82" s="1">
        <f t="shared" si="3"/>
        <v>0.99451370110054949</v>
      </c>
    </row>
    <row r="83" spans="1:4" x14ac:dyDescent="0.25">
      <c r="A83" s="1">
        <f t="shared" si="2"/>
        <v>-5.4</v>
      </c>
      <c r="B83" s="2">
        <v>0.77</v>
      </c>
      <c r="C83" s="1">
        <v>0.99550400000000006</v>
      </c>
      <c r="D83" s="1">
        <f t="shared" si="3"/>
        <v>0.99550372683905886</v>
      </c>
    </row>
    <row r="84" spans="1:4" x14ac:dyDescent="0.25">
      <c r="A84" s="1">
        <f t="shared" si="2"/>
        <v>-5.6000000000000014</v>
      </c>
      <c r="B84" s="2">
        <v>0.78</v>
      </c>
      <c r="C84" s="1">
        <v>0.99631599999999998</v>
      </c>
      <c r="D84" s="1">
        <f t="shared" si="3"/>
        <v>0.99631576010056411</v>
      </c>
    </row>
    <row r="85" spans="1:4" x14ac:dyDescent="0.25">
      <c r="A85" s="1">
        <f t="shared" si="2"/>
        <v>-5.8000000000000007</v>
      </c>
      <c r="B85" s="2">
        <v>0.79</v>
      </c>
      <c r="C85" s="1">
        <v>0.99698200000000003</v>
      </c>
      <c r="D85" s="1">
        <f t="shared" si="3"/>
        <v>0.99698158367529166</v>
      </c>
    </row>
    <row r="86" spans="1:4" x14ac:dyDescent="0.25">
      <c r="A86" s="1">
        <f t="shared" si="2"/>
        <v>-6</v>
      </c>
      <c r="B86" s="2">
        <v>0.8</v>
      </c>
      <c r="C86" s="1">
        <v>0.99752700000000005</v>
      </c>
      <c r="D86" s="1">
        <f t="shared" si="3"/>
        <v>0.99752737684336534</v>
      </c>
    </row>
    <row r="87" spans="1:4" x14ac:dyDescent="0.25">
      <c r="A87" s="1">
        <f t="shared" si="2"/>
        <v>-6.2000000000000028</v>
      </c>
      <c r="B87" s="2">
        <v>0.81</v>
      </c>
      <c r="C87" s="1">
        <v>0.99797499999999995</v>
      </c>
      <c r="D87" s="1">
        <f t="shared" si="3"/>
        <v>0.9979746796109501</v>
      </c>
    </row>
    <row r="88" spans="1:4" x14ac:dyDescent="0.25">
      <c r="A88" s="1">
        <f t="shared" si="2"/>
        <v>-6.3999999999999986</v>
      </c>
      <c r="B88" s="2">
        <v>0.82</v>
      </c>
      <c r="C88" s="1">
        <v>0.99834100000000003</v>
      </c>
      <c r="D88" s="1">
        <f t="shared" si="3"/>
        <v>0.99834119891982553</v>
      </c>
    </row>
    <row r="89" spans="1:4" x14ac:dyDescent="0.25">
      <c r="A89" s="1">
        <f t="shared" si="2"/>
        <v>-6.5999999999999979</v>
      </c>
      <c r="B89" s="2">
        <v>0.83</v>
      </c>
      <c r="C89" s="1">
        <v>0.998641</v>
      </c>
      <c r="D89" s="1">
        <f t="shared" si="3"/>
        <v>0.9986414800495711</v>
      </c>
    </row>
    <row r="90" spans="1:4" x14ac:dyDescent="0.25">
      <c r="A90" s="1">
        <f t="shared" si="2"/>
        <v>-6.8000000000000007</v>
      </c>
      <c r="B90" s="2">
        <v>0.84</v>
      </c>
      <c r="C90" s="1">
        <v>0.99888699999999997</v>
      </c>
      <c r="D90" s="1">
        <f t="shared" si="3"/>
        <v>0.99888746396713979</v>
      </c>
    </row>
    <row r="91" spans="1:4" x14ac:dyDescent="0.25">
      <c r="A91" s="1">
        <f t="shared" si="2"/>
        <v>-7</v>
      </c>
      <c r="B91" s="2">
        <v>0.85</v>
      </c>
      <c r="C91" s="1">
        <v>0.999089</v>
      </c>
      <c r="D91" s="1">
        <f t="shared" si="3"/>
        <v>0.9990889488055994</v>
      </c>
    </row>
    <row r="92" spans="1:4" x14ac:dyDescent="0.25">
      <c r="A92" s="1">
        <f t="shared" si="2"/>
        <v>-7.1999999999999993</v>
      </c>
      <c r="B92" s="2">
        <v>0.86</v>
      </c>
      <c r="C92" s="1">
        <v>0.99925399999999998</v>
      </c>
      <c r="D92" s="1">
        <f t="shared" si="3"/>
        <v>0.99925397116616332</v>
      </c>
    </row>
    <row r="93" spans="1:4" x14ac:dyDescent="0.25">
      <c r="A93" s="1">
        <f t="shared" si="2"/>
        <v>-7.3999999999999986</v>
      </c>
      <c r="B93" s="2">
        <v>0.87</v>
      </c>
      <c r="C93" s="1">
        <v>0.99938899999999997</v>
      </c>
      <c r="D93" s="1">
        <f t="shared" si="3"/>
        <v>0.99938912064056562</v>
      </c>
    </row>
    <row r="94" spans="1:4" x14ac:dyDescent="0.25">
      <c r="A94" s="1">
        <f t="shared" si="2"/>
        <v>-7.6000000000000014</v>
      </c>
      <c r="B94" s="2">
        <v>0.88</v>
      </c>
      <c r="C94" s="1">
        <v>0.99950000000000006</v>
      </c>
      <c r="D94" s="1">
        <f t="shared" si="3"/>
        <v>0.99949979889292051</v>
      </c>
    </row>
    <row r="95" spans="1:4" x14ac:dyDescent="0.25">
      <c r="A95" s="1">
        <f t="shared" si="2"/>
        <v>-7.8000000000000007</v>
      </c>
      <c r="B95" s="2">
        <v>0.89</v>
      </c>
      <c r="C95" s="1">
        <v>0.99958999999999998</v>
      </c>
      <c r="D95" s="1">
        <f t="shared" si="3"/>
        <v>0.99959043283501392</v>
      </c>
    </row>
    <row r="96" spans="1:4" x14ac:dyDescent="0.25">
      <c r="A96" s="1">
        <f t="shared" si="2"/>
        <v>-8</v>
      </c>
      <c r="B96" s="2">
        <v>0.9</v>
      </c>
      <c r="C96" s="1">
        <v>0.99966500000000003</v>
      </c>
      <c r="D96" s="1">
        <f t="shared" si="3"/>
        <v>0.99966464986953363</v>
      </c>
    </row>
    <row r="97" spans="1:4" x14ac:dyDescent="0.25">
      <c r="A97" s="1">
        <f t="shared" si="2"/>
        <v>-8.1999999999999993</v>
      </c>
      <c r="B97" s="2">
        <v>0.91</v>
      </c>
      <c r="C97" s="1">
        <v>0.99972499999999997</v>
      </c>
      <c r="D97" s="1">
        <f t="shared" si="3"/>
        <v>0.99972542184389857</v>
      </c>
    </row>
    <row r="98" spans="1:4" x14ac:dyDescent="0.25">
      <c r="A98" s="1">
        <f t="shared" si="2"/>
        <v>-8.4000000000000021</v>
      </c>
      <c r="B98" s="2">
        <v>0.92</v>
      </c>
      <c r="C98" s="1">
        <v>0.99977499999999997</v>
      </c>
      <c r="D98" s="1">
        <f t="shared" si="3"/>
        <v>0.99977518322976666</v>
      </c>
    </row>
    <row r="99" spans="1:4" x14ac:dyDescent="0.25">
      <c r="A99" s="1">
        <f t="shared" si="2"/>
        <v>-8.6000000000000014</v>
      </c>
      <c r="B99" s="2">
        <v>0.93</v>
      </c>
      <c r="C99" s="1">
        <v>0.99981600000000004</v>
      </c>
      <c r="D99" s="1">
        <f t="shared" si="3"/>
        <v>0.99981592809503661</v>
      </c>
    </row>
    <row r="100" spans="1:4" x14ac:dyDescent="0.25">
      <c r="A100" s="1">
        <f t="shared" si="2"/>
        <v>-8.7999999999999972</v>
      </c>
      <c r="B100" s="2">
        <v>0.94</v>
      </c>
      <c r="C100" s="1">
        <v>0.99984899999999999</v>
      </c>
      <c r="D100" s="1">
        <f t="shared" si="3"/>
        <v>0.99984928964194031</v>
      </c>
    </row>
    <row r="101" spans="1:4" x14ac:dyDescent="0.25">
      <c r="A101" s="1">
        <f t="shared" si="2"/>
        <v>-9</v>
      </c>
      <c r="B101" s="2">
        <v>0.95</v>
      </c>
      <c r="C101" s="1">
        <v>0.99987700000000002</v>
      </c>
      <c r="D101" s="1">
        <f t="shared" si="3"/>
        <v>0.99987660542401369</v>
      </c>
    </row>
    <row r="102" spans="1:4" x14ac:dyDescent="0.25">
      <c r="A102" s="1">
        <f t="shared" si="2"/>
        <v>-9.1999999999999993</v>
      </c>
      <c r="B102" s="2">
        <v>0.96</v>
      </c>
      <c r="C102" s="1">
        <v>0.99989899999999998</v>
      </c>
      <c r="D102" s="1">
        <f t="shared" si="3"/>
        <v>0.99989897080609225</v>
      </c>
    </row>
    <row r="103" spans="1:4" x14ac:dyDescent="0.25">
      <c r="A103" s="1">
        <f t="shared" si="2"/>
        <v>-9.3999999999999986</v>
      </c>
      <c r="B103" s="2">
        <v>0.97</v>
      </c>
      <c r="C103" s="1">
        <v>0.99991699999999994</v>
      </c>
      <c r="D103" s="1">
        <f t="shared" si="3"/>
        <v>0.99991728277714842</v>
      </c>
    </row>
    <row r="104" spans="1:4" x14ac:dyDescent="0.25">
      <c r="A104" s="1">
        <f t="shared" si="2"/>
        <v>-9.6000000000000014</v>
      </c>
      <c r="B104" s="2">
        <v>0.98</v>
      </c>
      <c r="C104" s="1">
        <v>0.99993200000000004</v>
      </c>
      <c r="D104" s="1">
        <f t="shared" si="3"/>
        <v>0.99993227585038036</v>
      </c>
    </row>
    <row r="105" spans="1:4" x14ac:dyDescent="0.25">
      <c r="A105" s="1">
        <f t="shared" si="2"/>
        <v>-9.8000000000000007</v>
      </c>
      <c r="B105" s="2">
        <v>0.99</v>
      </c>
      <c r="C105" s="1">
        <v>0.99994499999999997</v>
      </c>
      <c r="D105" s="1">
        <f t="shared" si="3"/>
        <v>0.99994455147527717</v>
      </c>
    </row>
    <row r="106" spans="1:4" x14ac:dyDescent="0.25">
      <c r="B106" s="3"/>
      <c r="C106" s="3"/>
    </row>
    <row r="107" spans="1:4" x14ac:dyDescent="0.25">
      <c r="C107" s="3"/>
    </row>
    <row r="108" spans="1:4" x14ac:dyDescent="0.25">
      <c r="C108" s="3"/>
    </row>
    <row r="109" spans="1:4" x14ac:dyDescent="0.25">
      <c r="C109" s="3"/>
    </row>
    <row r="110" spans="1:4" x14ac:dyDescent="0.25">
      <c r="C110" s="3"/>
    </row>
    <row r="111" spans="1:4" x14ac:dyDescent="0.25">
      <c r="C111" s="3"/>
    </row>
    <row r="112" spans="1:4" x14ac:dyDescent="0.25">
      <c r="C112" s="3"/>
    </row>
    <row r="113" spans="2:3" x14ac:dyDescent="0.25">
      <c r="C113" s="3"/>
    </row>
    <row r="114" spans="2:3" x14ac:dyDescent="0.25">
      <c r="C114" s="3"/>
    </row>
    <row r="115" spans="2:3" x14ac:dyDescent="0.25">
      <c r="C115" s="3"/>
    </row>
    <row r="116" spans="2:3" x14ac:dyDescent="0.25">
      <c r="C116" s="3"/>
    </row>
    <row r="117" spans="2:3" x14ac:dyDescent="0.25">
      <c r="C117" s="3"/>
    </row>
    <row r="118" spans="2:3" x14ac:dyDescent="0.25">
      <c r="C118" s="3"/>
    </row>
    <row r="119" spans="2:3" x14ac:dyDescent="0.25">
      <c r="C119" s="3"/>
    </row>
    <row r="120" spans="2:3" x14ac:dyDescent="0.25">
      <c r="C120" s="3"/>
    </row>
    <row r="121" spans="2:3" x14ac:dyDescent="0.25">
      <c r="C121" s="3"/>
    </row>
    <row r="122" spans="2:3" x14ac:dyDescent="0.25">
      <c r="C122" s="3"/>
    </row>
    <row r="123" spans="2:3" x14ac:dyDescent="0.25">
      <c r="B123" s="3"/>
      <c r="C123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74"/>
  <sheetViews>
    <sheetView topLeftCell="A43" workbookViewId="0">
      <selection activeCell="N74" sqref="N74"/>
    </sheetView>
  </sheetViews>
  <sheetFormatPr defaultRowHeight="15" x14ac:dyDescent="0.25"/>
  <sheetData>
    <row r="2" spans="2:21" x14ac:dyDescent="0.25">
      <c r="B2" s="2" t="s">
        <v>4</v>
      </c>
      <c r="C2" s="2" t="s">
        <v>5</v>
      </c>
      <c r="D2" s="2" t="s">
        <v>6</v>
      </c>
      <c r="F2" s="2" t="s">
        <v>10</v>
      </c>
      <c r="G2" s="2" t="s">
        <v>11</v>
      </c>
      <c r="H2" s="2" t="s">
        <v>12</v>
      </c>
      <c r="J2" s="2" t="s">
        <v>7</v>
      </c>
      <c r="K2" s="2" t="s">
        <v>8</v>
      </c>
      <c r="L2" s="2" t="s">
        <v>9</v>
      </c>
      <c r="N2" s="2" t="s">
        <v>13</v>
      </c>
      <c r="O2" s="2" t="s">
        <v>14</v>
      </c>
      <c r="P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</row>
    <row r="3" spans="2:21" x14ac:dyDescent="0.25">
      <c r="B3" s="2">
        <v>1</v>
      </c>
      <c r="C3" s="2">
        <v>0</v>
      </c>
      <c r="D3" s="2">
        <v>0</v>
      </c>
      <c r="E3" s="2"/>
      <c r="F3" s="2">
        <v>1</v>
      </c>
      <c r="G3" s="2">
        <v>1</v>
      </c>
      <c r="H3" s="2">
        <v>1</v>
      </c>
      <c r="I3" s="2"/>
      <c r="J3" s="2">
        <f>B3*F3</f>
        <v>1</v>
      </c>
      <c r="K3" s="2">
        <f t="shared" ref="K3:L3" si="0">C3*G3</f>
        <v>0</v>
      </c>
      <c r="L3" s="2">
        <f t="shared" si="0"/>
        <v>0</v>
      </c>
      <c r="M3" s="2"/>
      <c r="N3" s="2">
        <f>(J3+K3+L3)/3</f>
        <v>0.33333333333333331</v>
      </c>
      <c r="O3" s="2">
        <f>IF(N3&gt;=0.5,1,0)</f>
        <v>0</v>
      </c>
      <c r="P3" s="2">
        <v>0</v>
      </c>
      <c r="Q3" s="2"/>
      <c r="R3" s="4">
        <f>($P3-$O3)*$U$3*B3</f>
        <v>0</v>
      </c>
      <c r="S3" s="5">
        <f>($P3-$O3)*$U$3*C3</f>
        <v>0</v>
      </c>
      <c r="T3" s="6">
        <f>($P3-$O3)*$U$3*D3</f>
        <v>0</v>
      </c>
      <c r="U3" s="2">
        <v>0.01</v>
      </c>
    </row>
    <row r="4" spans="2:21" x14ac:dyDescent="0.25">
      <c r="B4" s="2">
        <v>1</v>
      </c>
      <c r="C4" s="2">
        <v>1</v>
      </c>
      <c r="D4" s="2">
        <v>0</v>
      </c>
      <c r="E4" s="2"/>
      <c r="F4" s="2">
        <f>F3+R3</f>
        <v>1</v>
      </c>
      <c r="G4" s="2">
        <f t="shared" ref="G4:H4" si="1">G3+S3</f>
        <v>1</v>
      </c>
      <c r="H4" s="2">
        <f t="shared" si="1"/>
        <v>1</v>
      </c>
      <c r="I4" s="2"/>
      <c r="J4" s="2">
        <f>B4*F4</f>
        <v>1</v>
      </c>
      <c r="K4" s="2">
        <f>C4*G4</f>
        <v>1</v>
      </c>
      <c r="L4" s="2">
        <f>D4*H4</f>
        <v>0</v>
      </c>
      <c r="M4" s="2"/>
      <c r="N4" s="2">
        <f>(J4+K4+L4)/3</f>
        <v>0.66666666666666663</v>
      </c>
      <c r="O4" s="2">
        <f t="shared" ref="O4:O67" si="2">IF(N4&gt;=0.5,1,0)</f>
        <v>1</v>
      </c>
      <c r="P4" s="2">
        <v>0</v>
      </c>
      <c r="Q4" s="2"/>
      <c r="R4" s="7">
        <f>($P4-$O4)*$U$3*B4</f>
        <v>-0.01</v>
      </c>
      <c r="S4" s="8">
        <f>($P4-$O4)*$U$3*C4</f>
        <v>-0.01</v>
      </c>
      <c r="T4" s="9">
        <f>($P4-$O4)*$U$3*D4</f>
        <v>0</v>
      </c>
      <c r="U4" s="2"/>
    </row>
    <row r="5" spans="2:21" x14ac:dyDescent="0.25">
      <c r="B5" s="2">
        <v>1</v>
      </c>
      <c r="C5" s="2">
        <v>0</v>
      </c>
      <c r="D5" s="2">
        <v>1</v>
      </c>
      <c r="E5" s="2"/>
      <c r="F5" s="2">
        <f>F4+R4</f>
        <v>0.99</v>
      </c>
      <c r="G5" s="2">
        <f t="shared" ref="G5" si="3">G4+S4</f>
        <v>0.99</v>
      </c>
      <c r="H5" s="2">
        <f t="shared" ref="H5" si="4">H4+T4</f>
        <v>1</v>
      </c>
      <c r="I5" s="2"/>
      <c r="J5" s="2">
        <f>B5*F5</f>
        <v>0.99</v>
      </c>
      <c r="K5" s="2">
        <f>C5*G5</f>
        <v>0</v>
      </c>
      <c r="L5" s="2">
        <f>D5*H5</f>
        <v>1</v>
      </c>
      <c r="M5" s="2"/>
      <c r="N5" s="2">
        <f>(J5+K5+L5)/3</f>
        <v>0.66333333333333333</v>
      </c>
      <c r="O5" s="2">
        <f t="shared" si="2"/>
        <v>1</v>
      </c>
      <c r="P5" s="2">
        <v>0</v>
      </c>
      <c r="Q5" s="2"/>
      <c r="R5" s="7">
        <f>($P5-$O5)*$U$3*B5</f>
        <v>-0.01</v>
      </c>
      <c r="S5" s="8">
        <f>($P5-$O5)*$U$3*C5</f>
        <v>0</v>
      </c>
      <c r="T5" s="9">
        <f>($P5-$O5)*$U$3*D5</f>
        <v>-0.01</v>
      </c>
      <c r="U5" s="2"/>
    </row>
    <row r="6" spans="2:21" x14ac:dyDescent="0.25">
      <c r="B6" s="2">
        <v>1</v>
      </c>
      <c r="C6" s="2">
        <v>1</v>
      </c>
      <c r="D6" s="2">
        <v>1</v>
      </c>
      <c r="E6" s="2"/>
      <c r="F6" s="2">
        <f>F5+R5</f>
        <v>0.98</v>
      </c>
      <c r="G6" s="2">
        <f t="shared" ref="G6" si="5">G5+S5</f>
        <v>0.99</v>
      </c>
      <c r="H6" s="2">
        <f t="shared" ref="H6" si="6">H5+T5</f>
        <v>0.99</v>
      </c>
      <c r="I6" s="2"/>
      <c r="J6" s="2">
        <f>B6*F6</f>
        <v>0.98</v>
      </c>
      <c r="K6" s="2">
        <f>C6*G6</f>
        <v>0.99</v>
      </c>
      <c r="L6" s="2">
        <f>D6*H6</f>
        <v>0.99</v>
      </c>
      <c r="M6" s="2"/>
      <c r="N6" s="2">
        <f>(J6+K6+L6)/3</f>
        <v>0.98666666666666669</v>
      </c>
      <c r="O6" s="2">
        <f t="shared" si="2"/>
        <v>1</v>
      </c>
      <c r="P6" s="2">
        <v>1</v>
      </c>
      <c r="Q6" s="2"/>
      <c r="R6" s="10">
        <f>($P6-$O6)*$U$3*B6</f>
        <v>0</v>
      </c>
      <c r="S6" s="11">
        <f>($P6-$O6)*$U$3*C6</f>
        <v>0</v>
      </c>
      <c r="T6" s="12">
        <f>($P6-$O6)*$U$3*D6</f>
        <v>0</v>
      </c>
      <c r="U6" s="2"/>
    </row>
    <row r="7" spans="2:21" x14ac:dyDescent="0.25">
      <c r="B7" s="2">
        <v>1</v>
      </c>
      <c r="C7" s="2">
        <v>0</v>
      </c>
      <c r="D7" s="2">
        <v>0</v>
      </c>
      <c r="E7" s="2"/>
      <c r="F7" s="2">
        <f>F6+R6</f>
        <v>0.98</v>
      </c>
      <c r="G7" s="2">
        <f t="shared" ref="G7" si="7">G6+S6</f>
        <v>0.99</v>
      </c>
      <c r="H7" s="2">
        <f t="shared" ref="H7" si="8">H6+T6</f>
        <v>0.99</v>
      </c>
      <c r="I7" s="2"/>
      <c r="J7" s="2">
        <f>B7*F7</f>
        <v>0.98</v>
      </c>
      <c r="K7" s="2">
        <f t="shared" ref="K7" si="9">C7*G7</f>
        <v>0</v>
      </c>
      <c r="L7" s="2">
        <f t="shared" ref="L7" si="10">D7*H7</f>
        <v>0</v>
      </c>
      <c r="M7" s="2"/>
      <c r="N7" s="2">
        <f>(J7+K7+L7)/3</f>
        <v>0.32666666666666666</v>
      </c>
      <c r="O7" s="2">
        <f t="shared" si="2"/>
        <v>0</v>
      </c>
      <c r="P7" s="2">
        <v>0</v>
      </c>
      <c r="Q7" s="2"/>
      <c r="R7" s="4">
        <f>($P7-$O7)*$U$3*B7</f>
        <v>0</v>
      </c>
      <c r="S7" s="5">
        <f>($P7-$O7)*$U$3*C7</f>
        <v>0</v>
      </c>
      <c r="T7" s="6">
        <f>($P7-$O7)*$U$3*D7</f>
        <v>0</v>
      </c>
    </row>
    <row r="8" spans="2:21" x14ac:dyDescent="0.25">
      <c r="B8" s="2">
        <v>1</v>
      </c>
      <c r="C8" s="2">
        <v>1</v>
      </c>
      <c r="D8" s="2">
        <v>0</v>
      </c>
      <c r="E8" s="2"/>
      <c r="F8" s="2">
        <f>F7+R7</f>
        <v>0.98</v>
      </c>
      <c r="G8" s="2">
        <f t="shared" ref="G8:G11" si="11">G7+S7</f>
        <v>0.99</v>
      </c>
      <c r="H8" s="2">
        <f t="shared" ref="H8:H11" si="12">H7+T7</f>
        <v>0.99</v>
      </c>
      <c r="I8" s="2"/>
      <c r="J8" s="2">
        <f>B8*F8</f>
        <v>0.98</v>
      </c>
      <c r="K8" s="2">
        <f>C8*G8</f>
        <v>0.99</v>
      </c>
      <c r="L8" s="2">
        <f>D8*H8</f>
        <v>0</v>
      </c>
      <c r="M8" s="2"/>
      <c r="N8" s="2">
        <f>(J8+K8+L8)/3</f>
        <v>0.65666666666666662</v>
      </c>
      <c r="O8" s="2">
        <f t="shared" si="2"/>
        <v>1</v>
      </c>
      <c r="P8" s="2">
        <v>0</v>
      </c>
      <c r="Q8" s="2"/>
      <c r="R8" s="7">
        <f>($P8-$O8)*$U$3*B8</f>
        <v>-0.01</v>
      </c>
      <c r="S8" s="8">
        <f>($P8-$O8)*$U$3*C8</f>
        <v>-0.01</v>
      </c>
      <c r="T8" s="9">
        <f>($P8-$O8)*$U$3*D8</f>
        <v>0</v>
      </c>
    </row>
    <row r="9" spans="2:21" x14ac:dyDescent="0.25">
      <c r="B9" s="2">
        <v>1</v>
      </c>
      <c r="C9" s="2">
        <v>0</v>
      </c>
      <c r="D9" s="2">
        <v>1</v>
      </c>
      <c r="E9" s="2"/>
      <c r="F9" s="2">
        <f>F8+R8</f>
        <v>0.97</v>
      </c>
      <c r="G9" s="2">
        <f t="shared" si="11"/>
        <v>0.98</v>
      </c>
      <c r="H9" s="2">
        <f t="shared" si="12"/>
        <v>0.99</v>
      </c>
      <c r="I9" s="2"/>
      <c r="J9" s="2">
        <f>B9*F9</f>
        <v>0.97</v>
      </c>
      <c r="K9" s="2">
        <f>C9*G9</f>
        <v>0</v>
      </c>
      <c r="L9" s="2">
        <f>D9*H9</f>
        <v>0.99</v>
      </c>
      <c r="M9" s="2"/>
      <c r="N9" s="2">
        <f>(J9+K9+L9)/3</f>
        <v>0.65333333333333332</v>
      </c>
      <c r="O9" s="2">
        <f t="shared" si="2"/>
        <v>1</v>
      </c>
      <c r="P9" s="2">
        <v>0</v>
      </c>
      <c r="Q9" s="2"/>
      <c r="R9" s="7">
        <f>($P9-$O9)*$U$3*B9</f>
        <v>-0.01</v>
      </c>
      <c r="S9" s="8">
        <f>($P9-$O9)*$U$3*C9</f>
        <v>0</v>
      </c>
      <c r="T9" s="9">
        <f>($P9-$O9)*$U$3*D9</f>
        <v>-0.01</v>
      </c>
    </row>
    <row r="10" spans="2:21" x14ac:dyDescent="0.25">
      <c r="B10" s="2">
        <v>1</v>
      </c>
      <c r="C10" s="2">
        <v>1</v>
      </c>
      <c r="D10" s="2">
        <v>1</v>
      </c>
      <c r="E10" s="2"/>
      <c r="F10" s="2">
        <f>F9+R9</f>
        <v>0.96</v>
      </c>
      <c r="G10" s="2">
        <f t="shared" si="11"/>
        <v>0.98</v>
      </c>
      <c r="H10" s="2">
        <f t="shared" si="12"/>
        <v>0.98</v>
      </c>
      <c r="I10" s="2"/>
      <c r="J10" s="2">
        <f>B10*F10</f>
        <v>0.96</v>
      </c>
      <c r="K10" s="2">
        <f>C10*G10</f>
        <v>0.98</v>
      </c>
      <c r="L10" s="2">
        <f>D10*H10</f>
        <v>0.98</v>
      </c>
      <c r="M10" s="2"/>
      <c r="N10" s="2">
        <f>(J10+K10+L10)/3</f>
        <v>0.97333333333333327</v>
      </c>
      <c r="O10" s="2">
        <f t="shared" si="2"/>
        <v>1</v>
      </c>
      <c r="P10" s="2">
        <v>1</v>
      </c>
      <c r="Q10" s="2"/>
      <c r="R10" s="7">
        <f>($P10-$O10)*$U$3*B10</f>
        <v>0</v>
      </c>
      <c r="S10" s="8">
        <f>($P10-$O10)*$U$3*C10</f>
        <v>0</v>
      </c>
      <c r="T10" s="9">
        <f>($P10-$O10)*$U$3*D10</f>
        <v>0</v>
      </c>
    </row>
    <row r="11" spans="2:21" x14ac:dyDescent="0.25">
      <c r="B11" s="4">
        <v>1</v>
      </c>
      <c r="C11" s="5">
        <v>0</v>
      </c>
      <c r="D11" s="5">
        <v>0</v>
      </c>
      <c r="E11" s="5"/>
      <c r="F11" s="5">
        <f>F10+R10</f>
        <v>0.96</v>
      </c>
      <c r="G11" s="5">
        <f t="shared" si="11"/>
        <v>0.98</v>
      </c>
      <c r="H11" s="5">
        <f t="shared" si="12"/>
        <v>0.98</v>
      </c>
      <c r="I11" s="5"/>
      <c r="J11" s="5">
        <f>B11*F11</f>
        <v>0.96</v>
      </c>
      <c r="K11" s="5">
        <f t="shared" ref="K11" si="13">C11*G11</f>
        <v>0</v>
      </c>
      <c r="L11" s="5">
        <f t="shared" ref="L11" si="14">D11*H11</f>
        <v>0</v>
      </c>
      <c r="M11" s="5"/>
      <c r="N11" s="5">
        <f>(J11+K11+L11)/3</f>
        <v>0.32</v>
      </c>
      <c r="O11" s="5">
        <f t="shared" si="2"/>
        <v>0</v>
      </c>
      <c r="P11" s="5">
        <v>0</v>
      </c>
      <c r="Q11" s="5"/>
      <c r="R11" s="4">
        <f>($P11-$O11)*$U$3*B11</f>
        <v>0</v>
      </c>
      <c r="S11" s="5">
        <f>($P11-$O11)*$U$3*C11</f>
        <v>0</v>
      </c>
      <c r="T11" s="6">
        <f>($P11-$O11)*$U$3*D11</f>
        <v>0</v>
      </c>
    </row>
    <row r="12" spans="2:21" x14ac:dyDescent="0.25">
      <c r="B12" s="7">
        <v>1</v>
      </c>
      <c r="C12" s="8">
        <v>1</v>
      </c>
      <c r="D12" s="8">
        <v>0</v>
      </c>
      <c r="E12" s="8"/>
      <c r="F12" s="8">
        <f>F11+R11</f>
        <v>0.96</v>
      </c>
      <c r="G12" s="8">
        <f t="shared" ref="G12:G26" si="15">G11+S11</f>
        <v>0.98</v>
      </c>
      <c r="H12" s="8">
        <f t="shared" ref="H12:H26" si="16">H11+T11</f>
        <v>0.98</v>
      </c>
      <c r="I12" s="8"/>
      <c r="J12" s="8">
        <f>B12*F12</f>
        <v>0.96</v>
      </c>
      <c r="K12" s="8">
        <f>C12*G12</f>
        <v>0.98</v>
      </c>
      <c r="L12" s="8">
        <f>D12*H12</f>
        <v>0</v>
      </c>
      <c r="M12" s="8"/>
      <c r="N12" s="8">
        <f>(J12+K12+L12)/3</f>
        <v>0.64666666666666661</v>
      </c>
      <c r="O12" s="8">
        <f t="shared" si="2"/>
        <v>1</v>
      </c>
      <c r="P12" s="8">
        <v>0</v>
      </c>
      <c r="Q12" s="8"/>
      <c r="R12" s="7">
        <f>($P12-$O12)*$U$3*B12</f>
        <v>-0.01</v>
      </c>
      <c r="S12" s="8">
        <f>($P12-$O12)*$U$3*C12</f>
        <v>-0.01</v>
      </c>
      <c r="T12" s="9">
        <f>($P12-$O12)*$U$3*D12</f>
        <v>0</v>
      </c>
    </row>
    <row r="13" spans="2:21" x14ac:dyDescent="0.25">
      <c r="B13" s="7">
        <v>1</v>
      </c>
      <c r="C13" s="8">
        <v>0</v>
      </c>
      <c r="D13" s="8">
        <v>1</v>
      </c>
      <c r="E13" s="8"/>
      <c r="F13" s="8">
        <f>F12+R12</f>
        <v>0.95</v>
      </c>
      <c r="G13" s="8">
        <f t="shared" si="15"/>
        <v>0.97</v>
      </c>
      <c r="H13" s="8">
        <f t="shared" si="16"/>
        <v>0.98</v>
      </c>
      <c r="I13" s="8"/>
      <c r="J13" s="8">
        <f>B13*F13</f>
        <v>0.95</v>
      </c>
      <c r="K13" s="8">
        <f>C13*G13</f>
        <v>0</v>
      </c>
      <c r="L13" s="8">
        <f>D13*H13</f>
        <v>0.98</v>
      </c>
      <c r="M13" s="8"/>
      <c r="N13" s="8">
        <f>(J13+K13+L13)/3</f>
        <v>0.64333333333333331</v>
      </c>
      <c r="O13" s="8">
        <f t="shared" si="2"/>
        <v>1</v>
      </c>
      <c r="P13" s="8">
        <v>0</v>
      </c>
      <c r="Q13" s="8"/>
      <c r="R13" s="7">
        <f>($P13-$O13)*$U$3*B13</f>
        <v>-0.01</v>
      </c>
      <c r="S13" s="8">
        <f>($P13-$O13)*$U$3*C13</f>
        <v>0</v>
      </c>
      <c r="T13" s="9">
        <f>($P13-$O13)*$U$3*D13</f>
        <v>-0.01</v>
      </c>
    </row>
    <row r="14" spans="2:21" x14ac:dyDescent="0.25">
      <c r="B14" s="10">
        <v>1</v>
      </c>
      <c r="C14" s="11">
        <v>1</v>
      </c>
      <c r="D14" s="11">
        <v>1</v>
      </c>
      <c r="E14" s="11"/>
      <c r="F14" s="11">
        <f>F13+R13</f>
        <v>0.94</v>
      </c>
      <c r="G14" s="11">
        <f t="shared" si="15"/>
        <v>0.97</v>
      </c>
      <c r="H14" s="11">
        <f t="shared" si="16"/>
        <v>0.97</v>
      </c>
      <c r="I14" s="11"/>
      <c r="J14" s="11">
        <f>B14*F14</f>
        <v>0.94</v>
      </c>
      <c r="K14" s="11">
        <f>C14*G14</f>
        <v>0.97</v>
      </c>
      <c r="L14" s="11">
        <f>D14*H14</f>
        <v>0.97</v>
      </c>
      <c r="M14" s="11"/>
      <c r="N14" s="11">
        <f>(J14+K14+L14)/3</f>
        <v>0.96</v>
      </c>
      <c r="O14" s="11">
        <f t="shared" si="2"/>
        <v>1</v>
      </c>
      <c r="P14" s="11">
        <v>1</v>
      </c>
      <c r="Q14" s="11"/>
      <c r="R14" s="10">
        <f>($P14-$O14)*$U$3*B14</f>
        <v>0</v>
      </c>
      <c r="S14" s="11">
        <f>($P14-$O14)*$U$3*C14</f>
        <v>0</v>
      </c>
      <c r="T14" s="12">
        <f>($P14-$O14)*$U$3*D14</f>
        <v>0</v>
      </c>
    </row>
    <row r="15" spans="2:21" x14ac:dyDescent="0.25">
      <c r="B15" s="5">
        <v>1</v>
      </c>
      <c r="C15" s="5">
        <v>0</v>
      </c>
      <c r="D15" s="5">
        <v>0</v>
      </c>
      <c r="E15" s="5"/>
      <c r="F15" s="5">
        <f>F14+R14</f>
        <v>0.94</v>
      </c>
      <c r="G15" s="5">
        <f t="shared" si="15"/>
        <v>0.97</v>
      </c>
      <c r="H15" s="5">
        <f t="shared" si="16"/>
        <v>0.97</v>
      </c>
      <c r="I15" s="5"/>
      <c r="J15" s="5">
        <f>B15*F15</f>
        <v>0.94</v>
      </c>
      <c r="K15" s="5">
        <f t="shared" ref="K15" si="17">C15*G15</f>
        <v>0</v>
      </c>
      <c r="L15" s="5">
        <f t="shared" ref="L15" si="18">D15*H15</f>
        <v>0</v>
      </c>
      <c r="M15" s="5"/>
      <c r="N15" s="5">
        <f>(J15+K15+L15)/3</f>
        <v>0.3133333333333333</v>
      </c>
      <c r="O15" s="5">
        <f t="shared" si="2"/>
        <v>0</v>
      </c>
      <c r="P15" s="5">
        <v>0</v>
      </c>
      <c r="Q15" s="5"/>
      <c r="R15" s="5">
        <f>($P15-$O15)*$U$3*B15</f>
        <v>0</v>
      </c>
      <c r="S15" s="5">
        <f>($P15-$O15)*$U$3*C15</f>
        <v>0</v>
      </c>
      <c r="T15" s="5">
        <f>($P15-$O15)*$U$3*D15</f>
        <v>0</v>
      </c>
    </row>
    <row r="16" spans="2:21" x14ac:dyDescent="0.25">
      <c r="B16" s="8">
        <v>1</v>
      </c>
      <c r="C16" s="8">
        <v>1</v>
      </c>
      <c r="D16" s="8">
        <v>0</v>
      </c>
      <c r="E16" s="8"/>
      <c r="F16" s="8">
        <f>F15+R15</f>
        <v>0.94</v>
      </c>
      <c r="G16" s="8">
        <f t="shared" si="15"/>
        <v>0.97</v>
      </c>
      <c r="H16" s="8">
        <f t="shared" si="16"/>
        <v>0.97</v>
      </c>
      <c r="I16" s="8"/>
      <c r="J16" s="8">
        <f>B16*F16</f>
        <v>0.94</v>
      </c>
      <c r="K16" s="8">
        <f>C16*G16</f>
        <v>0.97</v>
      </c>
      <c r="L16" s="8">
        <f>D16*H16</f>
        <v>0</v>
      </c>
      <c r="M16" s="8"/>
      <c r="N16" s="8">
        <f>(J16+K16+L16)/3</f>
        <v>0.6366666666666666</v>
      </c>
      <c r="O16" s="8">
        <f t="shared" si="2"/>
        <v>1</v>
      </c>
      <c r="P16" s="8">
        <v>0</v>
      </c>
      <c r="Q16" s="8"/>
      <c r="R16" s="8">
        <f>($P16-$O16)*$U$3*B16</f>
        <v>-0.01</v>
      </c>
      <c r="S16" s="8">
        <f>($P16-$O16)*$U$3*C16</f>
        <v>-0.01</v>
      </c>
      <c r="T16" s="8">
        <f>($P16-$O16)*$U$3*D16</f>
        <v>0</v>
      </c>
    </row>
    <row r="17" spans="2:20" x14ac:dyDescent="0.25">
      <c r="B17" s="8">
        <v>1</v>
      </c>
      <c r="C17" s="8">
        <v>0</v>
      </c>
      <c r="D17" s="8">
        <v>1</v>
      </c>
      <c r="E17" s="8"/>
      <c r="F17" s="8">
        <f>F16+R16</f>
        <v>0.92999999999999994</v>
      </c>
      <c r="G17" s="8">
        <f t="shared" si="15"/>
        <v>0.96</v>
      </c>
      <c r="H17" s="8">
        <f t="shared" si="16"/>
        <v>0.97</v>
      </c>
      <c r="I17" s="8"/>
      <c r="J17" s="8">
        <f>B17*F17</f>
        <v>0.92999999999999994</v>
      </c>
      <c r="K17" s="8">
        <f>C17*G17</f>
        <v>0</v>
      </c>
      <c r="L17" s="8">
        <f>D17*H17</f>
        <v>0.97</v>
      </c>
      <c r="M17" s="8"/>
      <c r="N17" s="8">
        <f>(J17+K17+L17)/3</f>
        <v>0.6333333333333333</v>
      </c>
      <c r="O17" s="8">
        <f t="shared" si="2"/>
        <v>1</v>
      </c>
      <c r="P17" s="8">
        <v>0</v>
      </c>
      <c r="Q17" s="8"/>
      <c r="R17" s="8">
        <f>($P17-$O17)*$U$3*B17</f>
        <v>-0.01</v>
      </c>
      <c r="S17" s="8">
        <f>($P17-$O17)*$U$3*C17</f>
        <v>0</v>
      </c>
      <c r="T17" s="8">
        <f>($P17-$O17)*$U$3*D17</f>
        <v>-0.01</v>
      </c>
    </row>
    <row r="18" spans="2:20" x14ac:dyDescent="0.25">
      <c r="B18" s="8">
        <v>1</v>
      </c>
      <c r="C18" s="8">
        <v>1</v>
      </c>
      <c r="D18" s="8">
        <v>1</v>
      </c>
      <c r="E18" s="8"/>
      <c r="F18" s="8">
        <f>F17+R17</f>
        <v>0.91999999999999993</v>
      </c>
      <c r="G18" s="8">
        <f t="shared" si="15"/>
        <v>0.96</v>
      </c>
      <c r="H18" s="8">
        <f t="shared" si="16"/>
        <v>0.96</v>
      </c>
      <c r="I18" s="8"/>
      <c r="J18" s="8">
        <f>B18*F18</f>
        <v>0.91999999999999993</v>
      </c>
      <c r="K18" s="8">
        <f>C18*G18</f>
        <v>0.96</v>
      </c>
      <c r="L18" s="8">
        <f>D18*H18</f>
        <v>0.96</v>
      </c>
      <c r="M18" s="8"/>
      <c r="N18" s="8">
        <f>(J18+K18+L18)/3</f>
        <v>0.94666666666666666</v>
      </c>
      <c r="O18" s="8">
        <f t="shared" si="2"/>
        <v>1</v>
      </c>
      <c r="P18" s="8">
        <v>1</v>
      </c>
      <c r="Q18" s="8"/>
      <c r="R18" s="8">
        <f>($P18-$O18)*$U$3*B18</f>
        <v>0</v>
      </c>
      <c r="S18" s="8">
        <f>($P18-$O18)*$U$3*C18</f>
        <v>0</v>
      </c>
      <c r="T18" s="8">
        <f>($P18-$O18)*$U$3*D18</f>
        <v>0</v>
      </c>
    </row>
    <row r="19" spans="2:20" x14ac:dyDescent="0.25">
      <c r="B19" s="2">
        <v>1</v>
      </c>
      <c r="C19" s="2">
        <v>0</v>
      </c>
      <c r="D19" s="2">
        <v>0</v>
      </c>
      <c r="E19" s="2"/>
      <c r="F19" s="2">
        <f>F18+R18</f>
        <v>0.91999999999999993</v>
      </c>
      <c r="G19" s="2">
        <f t="shared" si="15"/>
        <v>0.96</v>
      </c>
      <c r="H19" s="2">
        <f t="shared" si="16"/>
        <v>0.96</v>
      </c>
      <c r="I19" s="2"/>
      <c r="J19" s="2">
        <f>B19*F19</f>
        <v>0.91999999999999993</v>
      </c>
      <c r="K19" s="2">
        <f t="shared" ref="K19" si="19">C19*G19</f>
        <v>0</v>
      </c>
      <c r="L19" s="2">
        <f t="shared" ref="L19" si="20">D19*H19</f>
        <v>0</v>
      </c>
      <c r="M19" s="2"/>
      <c r="N19" s="2">
        <f>(J19+K19+L19)/3</f>
        <v>0.30666666666666664</v>
      </c>
      <c r="O19" s="2">
        <f t="shared" si="2"/>
        <v>0</v>
      </c>
      <c r="P19" s="2">
        <v>0</v>
      </c>
      <c r="Q19" s="2"/>
      <c r="R19" s="2">
        <f>($P19-$O19)*$U$3*B19</f>
        <v>0</v>
      </c>
      <c r="S19" s="2">
        <f>($P19-$O19)*$U$3*C19</f>
        <v>0</v>
      </c>
      <c r="T19" s="2">
        <f>($P19-$O19)*$U$3*D19</f>
        <v>0</v>
      </c>
    </row>
    <row r="20" spans="2:20" x14ac:dyDescent="0.25">
      <c r="B20" s="2">
        <v>1</v>
      </c>
      <c r="C20" s="2">
        <v>1</v>
      </c>
      <c r="D20" s="2">
        <v>0</v>
      </c>
      <c r="E20" s="2"/>
      <c r="F20" s="2">
        <f>F19+R19</f>
        <v>0.91999999999999993</v>
      </c>
      <c r="G20" s="2">
        <f t="shared" si="15"/>
        <v>0.96</v>
      </c>
      <c r="H20" s="2">
        <f t="shared" si="16"/>
        <v>0.96</v>
      </c>
      <c r="I20" s="2"/>
      <c r="J20" s="2">
        <f>B20*F20</f>
        <v>0.91999999999999993</v>
      </c>
      <c r="K20" s="2">
        <f>C20*G20</f>
        <v>0.96</v>
      </c>
      <c r="L20" s="2">
        <f>D20*H20</f>
        <v>0</v>
      </c>
      <c r="M20" s="2"/>
      <c r="N20" s="2">
        <f>(J20+K20+L20)/3</f>
        <v>0.62666666666666659</v>
      </c>
      <c r="O20" s="2">
        <f t="shared" si="2"/>
        <v>1</v>
      </c>
      <c r="P20" s="2">
        <v>0</v>
      </c>
      <c r="Q20" s="2"/>
      <c r="R20" s="2">
        <f>($P20-$O20)*$U$3*B20</f>
        <v>-0.01</v>
      </c>
      <c r="S20" s="2">
        <f>($P20-$O20)*$U$3*C20</f>
        <v>-0.01</v>
      </c>
      <c r="T20" s="2">
        <f>($P20-$O20)*$U$3*D20</f>
        <v>0</v>
      </c>
    </row>
    <row r="21" spans="2:20" x14ac:dyDescent="0.25">
      <c r="B21" s="2">
        <v>1</v>
      </c>
      <c r="C21" s="2">
        <v>0</v>
      </c>
      <c r="D21" s="2">
        <v>1</v>
      </c>
      <c r="E21" s="2"/>
      <c r="F21" s="2">
        <f>F20+R20</f>
        <v>0.90999999999999992</v>
      </c>
      <c r="G21" s="2">
        <f t="shared" si="15"/>
        <v>0.95</v>
      </c>
      <c r="H21" s="2">
        <f t="shared" si="16"/>
        <v>0.96</v>
      </c>
      <c r="I21" s="2"/>
      <c r="J21" s="2">
        <f>B21*F21</f>
        <v>0.90999999999999992</v>
      </c>
      <c r="K21" s="2">
        <f>C21*G21</f>
        <v>0</v>
      </c>
      <c r="L21" s="2">
        <f>D21*H21</f>
        <v>0.96</v>
      </c>
      <c r="M21" s="2"/>
      <c r="N21" s="2">
        <f>(J21+K21+L21)/3</f>
        <v>0.62333333333333329</v>
      </c>
      <c r="O21" s="2">
        <f t="shared" si="2"/>
        <v>1</v>
      </c>
      <c r="P21" s="2">
        <v>0</v>
      </c>
      <c r="Q21" s="2"/>
      <c r="R21" s="2">
        <f>($P21-$O21)*$U$3*B21</f>
        <v>-0.01</v>
      </c>
      <c r="S21" s="2">
        <f>($P21-$O21)*$U$3*C21</f>
        <v>0</v>
      </c>
      <c r="T21" s="2">
        <f>($P21-$O21)*$U$3*D21</f>
        <v>-0.01</v>
      </c>
    </row>
    <row r="22" spans="2:20" x14ac:dyDescent="0.25">
      <c r="B22" s="2">
        <v>1</v>
      </c>
      <c r="C22" s="2">
        <v>1</v>
      </c>
      <c r="D22" s="2">
        <v>1</v>
      </c>
      <c r="E22" s="2"/>
      <c r="F22" s="2">
        <f>F21+R21</f>
        <v>0.89999999999999991</v>
      </c>
      <c r="G22" s="2">
        <f t="shared" si="15"/>
        <v>0.95</v>
      </c>
      <c r="H22" s="2">
        <f t="shared" si="16"/>
        <v>0.95</v>
      </c>
      <c r="I22" s="2"/>
      <c r="J22" s="2">
        <f>B22*F22</f>
        <v>0.89999999999999991</v>
      </c>
      <c r="K22" s="2">
        <f>C22*G22</f>
        <v>0.95</v>
      </c>
      <c r="L22" s="2">
        <f>D22*H22</f>
        <v>0.95</v>
      </c>
      <c r="M22" s="2"/>
      <c r="N22" s="2">
        <f>(J22+K22+L22)/3</f>
        <v>0.93333333333333324</v>
      </c>
      <c r="O22" s="2">
        <f t="shared" si="2"/>
        <v>1</v>
      </c>
      <c r="P22" s="2">
        <v>1</v>
      </c>
      <c r="Q22" s="2"/>
      <c r="R22" s="2">
        <f>($P22-$O22)*$U$3*B22</f>
        <v>0</v>
      </c>
      <c r="S22" s="2">
        <f>($P22-$O22)*$U$3*C22</f>
        <v>0</v>
      </c>
      <c r="T22" s="2">
        <f>($P22-$O22)*$U$3*D22</f>
        <v>0</v>
      </c>
    </row>
    <row r="23" spans="2:20" x14ac:dyDescent="0.25">
      <c r="B23" s="2">
        <v>1</v>
      </c>
      <c r="C23" s="2">
        <v>0</v>
      </c>
      <c r="D23" s="2">
        <v>0</v>
      </c>
      <c r="E23" s="2"/>
      <c r="F23" s="2">
        <f>F22+R22</f>
        <v>0.89999999999999991</v>
      </c>
      <c r="G23" s="2">
        <f t="shared" si="15"/>
        <v>0.95</v>
      </c>
      <c r="H23" s="2">
        <f t="shared" si="16"/>
        <v>0.95</v>
      </c>
      <c r="I23" s="2"/>
      <c r="J23" s="2">
        <f>B23*F23</f>
        <v>0.89999999999999991</v>
      </c>
      <c r="K23" s="2">
        <f t="shared" ref="K23" si="21">C23*G23</f>
        <v>0</v>
      </c>
      <c r="L23" s="2">
        <f t="shared" ref="L23" si="22">D23*H23</f>
        <v>0</v>
      </c>
      <c r="M23" s="2"/>
      <c r="N23" s="2">
        <f>(J23+K23+L23)/3</f>
        <v>0.3</v>
      </c>
      <c r="O23" s="2">
        <f t="shared" si="2"/>
        <v>0</v>
      </c>
      <c r="P23" s="2">
        <v>0</v>
      </c>
      <c r="Q23" s="2"/>
      <c r="R23" s="2">
        <f>($P23-$O23)*$U$3*B23</f>
        <v>0</v>
      </c>
      <c r="S23" s="2">
        <f>($P23-$O23)*$U$3*C23</f>
        <v>0</v>
      </c>
      <c r="T23" s="2">
        <f>($P23-$O23)*$U$3*D23</f>
        <v>0</v>
      </c>
    </row>
    <row r="24" spans="2:20" x14ac:dyDescent="0.25">
      <c r="B24" s="2">
        <v>1</v>
      </c>
      <c r="C24" s="2">
        <v>1</v>
      </c>
      <c r="D24" s="2">
        <v>0</v>
      </c>
      <c r="E24" s="2"/>
      <c r="F24" s="2">
        <f>F23+R23</f>
        <v>0.89999999999999991</v>
      </c>
      <c r="G24" s="2">
        <f t="shared" si="15"/>
        <v>0.95</v>
      </c>
      <c r="H24" s="2">
        <f t="shared" si="16"/>
        <v>0.95</v>
      </c>
      <c r="I24" s="2"/>
      <c r="J24" s="2">
        <f>B24*F24</f>
        <v>0.89999999999999991</v>
      </c>
      <c r="K24" s="2">
        <f>C24*G24</f>
        <v>0.95</v>
      </c>
      <c r="L24" s="2">
        <f>D24*H24</f>
        <v>0</v>
      </c>
      <c r="M24" s="2"/>
      <c r="N24" s="2">
        <f>(J24+K24+L24)/3</f>
        <v>0.61666666666666659</v>
      </c>
      <c r="O24" s="2">
        <f t="shared" si="2"/>
        <v>1</v>
      </c>
      <c r="P24" s="2">
        <v>0</v>
      </c>
      <c r="Q24" s="2"/>
      <c r="R24" s="2">
        <f>($P24-$O24)*$U$3*B24</f>
        <v>-0.01</v>
      </c>
      <c r="S24" s="2">
        <f>($P24-$O24)*$U$3*C24</f>
        <v>-0.01</v>
      </c>
      <c r="T24" s="2">
        <f>($P24-$O24)*$U$3*D24</f>
        <v>0</v>
      </c>
    </row>
    <row r="25" spans="2:20" x14ac:dyDescent="0.25">
      <c r="B25" s="2">
        <v>1</v>
      </c>
      <c r="C25" s="2">
        <v>0</v>
      </c>
      <c r="D25" s="2">
        <v>1</v>
      </c>
      <c r="E25" s="2"/>
      <c r="F25" s="2">
        <f>F24+R24</f>
        <v>0.8899999999999999</v>
      </c>
      <c r="G25" s="2">
        <f t="shared" si="15"/>
        <v>0.94</v>
      </c>
      <c r="H25" s="2">
        <f t="shared" si="16"/>
        <v>0.95</v>
      </c>
      <c r="I25" s="2"/>
      <c r="J25" s="2">
        <f>B25*F25</f>
        <v>0.8899999999999999</v>
      </c>
      <c r="K25" s="2">
        <f>C25*G25</f>
        <v>0</v>
      </c>
      <c r="L25" s="2">
        <f>D25*H25</f>
        <v>0.95</v>
      </c>
      <c r="M25" s="2"/>
      <c r="N25" s="2">
        <f>(J25+K25+L25)/3</f>
        <v>0.61333333333333329</v>
      </c>
      <c r="O25" s="2">
        <f t="shared" si="2"/>
        <v>1</v>
      </c>
      <c r="P25" s="2">
        <v>0</v>
      </c>
      <c r="Q25" s="2"/>
      <c r="R25" s="2">
        <f>($P25-$O25)*$U$3*B25</f>
        <v>-0.01</v>
      </c>
      <c r="S25" s="2">
        <f>($P25-$O25)*$U$3*C25</f>
        <v>0</v>
      </c>
      <c r="T25" s="2">
        <f>($P25-$O25)*$U$3*D25</f>
        <v>-0.01</v>
      </c>
    </row>
    <row r="26" spans="2:20" x14ac:dyDescent="0.25">
      <c r="B26" s="2">
        <v>1</v>
      </c>
      <c r="C26" s="2">
        <v>1</v>
      </c>
      <c r="D26" s="2">
        <v>1</v>
      </c>
      <c r="E26" s="2"/>
      <c r="F26" s="2">
        <f>F25+R25</f>
        <v>0.87999999999999989</v>
      </c>
      <c r="G26" s="2">
        <f t="shared" si="15"/>
        <v>0.94</v>
      </c>
      <c r="H26" s="2">
        <f t="shared" si="16"/>
        <v>0.94</v>
      </c>
      <c r="I26" s="2"/>
      <c r="J26" s="2">
        <f>B26*F26</f>
        <v>0.87999999999999989</v>
      </c>
      <c r="K26" s="2">
        <f>C26*G26</f>
        <v>0.94</v>
      </c>
      <c r="L26" s="2">
        <f>D26*H26</f>
        <v>0.94</v>
      </c>
      <c r="M26" s="2"/>
      <c r="N26" s="2">
        <f>(J26+K26+L26)/3</f>
        <v>0.91999999999999993</v>
      </c>
      <c r="O26" s="2">
        <f t="shared" si="2"/>
        <v>1</v>
      </c>
      <c r="P26" s="2">
        <v>1</v>
      </c>
      <c r="Q26" s="2"/>
      <c r="R26" s="2">
        <f>($P26-$O26)*$U$3*B26</f>
        <v>0</v>
      </c>
      <c r="S26" s="2">
        <f>($P26-$O26)*$U$3*C26</f>
        <v>0</v>
      </c>
      <c r="T26" s="2">
        <f>($P26-$O26)*$U$3*D26</f>
        <v>0</v>
      </c>
    </row>
    <row r="27" spans="2:20" x14ac:dyDescent="0.25">
      <c r="B27" s="2">
        <v>1</v>
      </c>
      <c r="C27" s="2">
        <v>0</v>
      </c>
      <c r="D27" s="2">
        <v>0</v>
      </c>
      <c r="E27" s="2"/>
      <c r="F27" s="2">
        <f>F26+R26</f>
        <v>0.87999999999999989</v>
      </c>
      <c r="G27" s="2">
        <f t="shared" ref="G27:G74" si="23">G26+S26</f>
        <v>0.94</v>
      </c>
      <c r="H27" s="2">
        <f t="shared" ref="H27:H74" si="24">H26+T26</f>
        <v>0.94</v>
      </c>
      <c r="I27" s="2"/>
      <c r="J27" s="2">
        <f>B27*F27</f>
        <v>0.87999999999999989</v>
      </c>
      <c r="K27" s="2">
        <f t="shared" ref="K27" si="25">C27*G27</f>
        <v>0</v>
      </c>
      <c r="L27" s="2">
        <f t="shared" ref="L27" si="26">D27*H27</f>
        <v>0</v>
      </c>
      <c r="M27" s="2"/>
      <c r="N27" s="2">
        <f>(J27+K27+L27)/3</f>
        <v>0.29333333333333328</v>
      </c>
      <c r="O27" s="2">
        <f t="shared" si="2"/>
        <v>0</v>
      </c>
      <c r="P27" s="2">
        <v>0</v>
      </c>
      <c r="Q27" s="2"/>
      <c r="R27" s="2">
        <f>($P27-$O27)*$U$3*B27</f>
        <v>0</v>
      </c>
      <c r="S27" s="2">
        <f>($P27-$O27)*$U$3*C27</f>
        <v>0</v>
      </c>
      <c r="T27" s="2">
        <f>($P27-$O27)*$U$3*D27</f>
        <v>0</v>
      </c>
    </row>
    <row r="28" spans="2:20" x14ac:dyDescent="0.25">
      <c r="B28" s="2">
        <v>1</v>
      </c>
      <c r="C28" s="2">
        <v>1</v>
      </c>
      <c r="D28" s="2">
        <v>0</v>
      </c>
      <c r="E28" s="2"/>
      <c r="F28" s="2">
        <f>F27+R27</f>
        <v>0.87999999999999989</v>
      </c>
      <c r="G28" s="2">
        <f t="shared" si="23"/>
        <v>0.94</v>
      </c>
      <c r="H28" s="2">
        <f t="shared" si="24"/>
        <v>0.94</v>
      </c>
      <c r="I28" s="2"/>
      <c r="J28" s="2">
        <f>B28*F28</f>
        <v>0.87999999999999989</v>
      </c>
      <c r="K28" s="2">
        <f>C28*G28</f>
        <v>0.94</v>
      </c>
      <c r="L28" s="2">
        <f>D28*H28</f>
        <v>0</v>
      </c>
      <c r="M28" s="2"/>
      <c r="N28" s="2">
        <f>(J28+K28+L28)/3</f>
        <v>0.60666666666666658</v>
      </c>
      <c r="O28" s="2">
        <f t="shared" si="2"/>
        <v>1</v>
      </c>
      <c r="P28" s="2">
        <v>0</v>
      </c>
      <c r="Q28" s="2"/>
      <c r="R28" s="2">
        <f>($P28-$O28)*$U$3*B28</f>
        <v>-0.01</v>
      </c>
      <c r="S28" s="2">
        <f>($P28-$O28)*$U$3*C28</f>
        <v>-0.01</v>
      </c>
      <c r="T28" s="2">
        <f>($P28-$O28)*$U$3*D28</f>
        <v>0</v>
      </c>
    </row>
    <row r="29" spans="2:20" x14ac:dyDescent="0.25">
      <c r="B29" s="2">
        <v>1</v>
      </c>
      <c r="C29" s="2">
        <v>0</v>
      </c>
      <c r="D29" s="2">
        <v>1</v>
      </c>
      <c r="E29" s="2"/>
      <c r="F29" s="2">
        <f>F28+R28</f>
        <v>0.86999999999999988</v>
      </c>
      <c r="G29" s="2">
        <f t="shared" si="23"/>
        <v>0.92999999999999994</v>
      </c>
      <c r="H29" s="2">
        <f t="shared" si="24"/>
        <v>0.94</v>
      </c>
      <c r="I29" s="2"/>
      <c r="J29" s="2">
        <f>B29*F29</f>
        <v>0.86999999999999988</v>
      </c>
      <c r="K29" s="2">
        <f>C29*G29</f>
        <v>0</v>
      </c>
      <c r="L29" s="2">
        <f>D29*H29</f>
        <v>0.94</v>
      </c>
      <c r="M29" s="2"/>
      <c r="N29" s="2">
        <f>(J29+K29+L29)/3</f>
        <v>0.60333333333333328</v>
      </c>
      <c r="O29" s="2">
        <f t="shared" si="2"/>
        <v>1</v>
      </c>
      <c r="P29" s="2">
        <v>0</v>
      </c>
      <c r="Q29" s="2"/>
      <c r="R29" s="2">
        <f>($P29-$O29)*$U$3*B29</f>
        <v>-0.01</v>
      </c>
      <c r="S29" s="2">
        <f>($P29-$O29)*$U$3*C29</f>
        <v>0</v>
      </c>
      <c r="T29" s="2">
        <f>($P29-$O29)*$U$3*D29</f>
        <v>-0.01</v>
      </c>
    </row>
    <row r="30" spans="2:20" x14ac:dyDescent="0.25">
      <c r="B30" s="2">
        <v>1</v>
      </c>
      <c r="C30" s="2">
        <v>1</v>
      </c>
      <c r="D30" s="2">
        <v>1</v>
      </c>
      <c r="E30" s="2"/>
      <c r="F30" s="2">
        <f>F29+R29</f>
        <v>0.85999999999999988</v>
      </c>
      <c r="G30" s="2">
        <f t="shared" si="23"/>
        <v>0.92999999999999994</v>
      </c>
      <c r="H30" s="2">
        <f t="shared" si="24"/>
        <v>0.92999999999999994</v>
      </c>
      <c r="I30" s="2"/>
      <c r="J30" s="2">
        <f>B30*F30</f>
        <v>0.85999999999999988</v>
      </c>
      <c r="K30" s="2">
        <f>C30*G30</f>
        <v>0.92999999999999994</v>
      </c>
      <c r="L30" s="2">
        <f>D30*H30</f>
        <v>0.92999999999999994</v>
      </c>
      <c r="M30" s="2"/>
      <c r="N30" s="2">
        <f>(J30+K30+L30)/3</f>
        <v>0.90666666666666662</v>
      </c>
      <c r="O30" s="2">
        <f t="shared" si="2"/>
        <v>1</v>
      </c>
      <c r="P30" s="2">
        <v>1</v>
      </c>
      <c r="Q30" s="2"/>
      <c r="R30" s="2">
        <f>($P30-$O30)*$U$3*B30</f>
        <v>0</v>
      </c>
      <c r="S30" s="2">
        <f>($P30-$O30)*$U$3*C30</f>
        <v>0</v>
      </c>
      <c r="T30" s="2">
        <f>($P30-$O30)*$U$3*D30</f>
        <v>0</v>
      </c>
    </row>
    <row r="31" spans="2:20" x14ac:dyDescent="0.25">
      <c r="B31" s="2">
        <v>1</v>
      </c>
      <c r="C31" s="2">
        <v>0</v>
      </c>
      <c r="D31" s="2">
        <v>0</v>
      </c>
      <c r="E31" s="2"/>
      <c r="F31" s="2">
        <f>F30+R30</f>
        <v>0.85999999999999988</v>
      </c>
      <c r="G31" s="2">
        <f t="shared" si="23"/>
        <v>0.92999999999999994</v>
      </c>
      <c r="H31" s="2">
        <f t="shared" si="24"/>
        <v>0.92999999999999994</v>
      </c>
      <c r="I31" s="2"/>
      <c r="J31" s="2">
        <f>B31*F31</f>
        <v>0.85999999999999988</v>
      </c>
      <c r="K31" s="2">
        <f t="shared" ref="K31" si="27">C31*G31</f>
        <v>0</v>
      </c>
      <c r="L31" s="2">
        <f t="shared" ref="L31" si="28">D31*H31</f>
        <v>0</v>
      </c>
      <c r="M31" s="2"/>
      <c r="N31" s="2">
        <f>(J31+K31+L31)/3</f>
        <v>0.28666666666666663</v>
      </c>
      <c r="O31" s="2">
        <f t="shared" si="2"/>
        <v>0</v>
      </c>
      <c r="P31" s="2">
        <v>0</v>
      </c>
      <c r="Q31" s="2"/>
      <c r="R31" s="2">
        <f>($P31-$O31)*$U$3*B31</f>
        <v>0</v>
      </c>
      <c r="S31" s="2">
        <f>($P31-$O31)*$U$3*C31</f>
        <v>0</v>
      </c>
      <c r="T31" s="2">
        <f>($P31-$O31)*$U$3*D31</f>
        <v>0</v>
      </c>
    </row>
    <row r="32" spans="2:20" x14ac:dyDescent="0.25">
      <c r="B32" s="2">
        <v>1</v>
      </c>
      <c r="C32" s="2">
        <v>1</v>
      </c>
      <c r="D32" s="2">
        <v>0</v>
      </c>
      <c r="E32" s="2"/>
      <c r="F32" s="2">
        <f>F31+R31</f>
        <v>0.85999999999999988</v>
      </c>
      <c r="G32" s="2">
        <f t="shared" si="23"/>
        <v>0.92999999999999994</v>
      </c>
      <c r="H32" s="2">
        <f t="shared" si="24"/>
        <v>0.92999999999999994</v>
      </c>
      <c r="I32" s="2"/>
      <c r="J32" s="2">
        <f>B32*F32</f>
        <v>0.85999999999999988</v>
      </c>
      <c r="K32" s="2">
        <f>C32*G32</f>
        <v>0.92999999999999994</v>
      </c>
      <c r="L32" s="2">
        <f>D32*H32</f>
        <v>0</v>
      </c>
      <c r="M32" s="2"/>
      <c r="N32" s="2">
        <f>(J32+K32+L32)/3</f>
        <v>0.59666666666666657</v>
      </c>
      <c r="O32" s="2">
        <f t="shared" si="2"/>
        <v>1</v>
      </c>
      <c r="P32" s="2">
        <v>0</v>
      </c>
      <c r="Q32" s="2"/>
      <c r="R32" s="2">
        <f>($P32-$O32)*$U$3*B32</f>
        <v>-0.01</v>
      </c>
      <c r="S32" s="2">
        <f>($P32-$O32)*$U$3*C32</f>
        <v>-0.01</v>
      </c>
      <c r="T32" s="2">
        <f>($P32-$O32)*$U$3*D32</f>
        <v>0</v>
      </c>
    </row>
    <row r="33" spans="2:20" x14ac:dyDescent="0.25">
      <c r="B33" s="2">
        <v>1</v>
      </c>
      <c r="C33" s="2">
        <v>0</v>
      </c>
      <c r="D33" s="2">
        <v>1</v>
      </c>
      <c r="E33" s="2"/>
      <c r="F33" s="2">
        <f>F32+R32</f>
        <v>0.84999999999999987</v>
      </c>
      <c r="G33" s="2">
        <f t="shared" si="23"/>
        <v>0.91999999999999993</v>
      </c>
      <c r="H33" s="2">
        <f t="shared" si="24"/>
        <v>0.92999999999999994</v>
      </c>
      <c r="I33" s="2"/>
      <c r="J33" s="2">
        <f>B33*F33</f>
        <v>0.84999999999999987</v>
      </c>
      <c r="K33" s="2">
        <f>C33*G33</f>
        <v>0</v>
      </c>
      <c r="L33" s="2">
        <f>D33*H33</f>
        <v>0.92999999999999994</v>
      </c>
      <c r="M33" s="2"/>
      <c r="N33" s="2">
        <f>(J33+K33+L33)/3</f>
        <v>0.59333333333333327</v>
      </c>
      <c r="O33" s="2">
        <f t="shared" si="2"/>
        <v>1</v>
      </c>
      <c r="P33" s="2">
        <v>0</v>
      </c>
      <c r="Q33" s="2"/>
      <c r="R33" s="2">
        <f>($P33-$O33)*$U$3*B33</f>
        <v>-0.01</v>
      </c>
      <c r="S33" s="2">
        <f>($P33-$O33)*$U$3*C33</f>
        <v>0</v>
      </c>
      <c r="T33" s="2">
        <f>($P33-$O33)*$U$3*D33</f>
        <v>-0.01</v>
      </c>
    </row>
    <row r="34" spans="2:20" x14ac:dyDescent="0.25">
      <c r="B34" s="2">
        <v>1</v>
      </c>
      <c r="C34" s="2">
        <v>1</v>
      </c>
      <c r="D34" s="2">
        <v>1</v>
      </c>
      <c r="E34" s="2"/>
      <c r="F34" s="2">
        <f>F33+R33</f>
        <v>0.83999999999999986</v>
      </c>
      <c r="G34" s="2">
        <f t="shared" si="23"/>
        <v>0.91999999999999993</v>
      </c>
      <c r="H34" s="2">
        <f t="shared" si="24"/>
        <v>0.91999999999999993</v>
      </c>
      <c r="I34" s="2"/>
      <c r="J34" s="2">
        <f>B34*F34</f>
        <v>0.83999999999999986</v>
      </c>
      <c r="K34" s="2">
        <f>C34*G34</f>
        <v>0.91999999999999993</v>
      </c>
      <c r="L34" s="2">
        <f>D34*H34</f>
        <v>0.91999999999999993</v>
      </c>
      <c r="M34" s="2"/>
      <c r="N34" s="2">
        <f>(J34+K34+L34)/3</f>
        <v>0.8933333333333332</v>
      </c>
      <c r="O34" s="2">
        <f t="shared" si="2"/>
        <v>1</v>
      </c>
      <c r="P34" s="2">
        <v>1</v>
      </c>
      <c r="Q34" s="2"/>
      <c r="R34" s="2">
        <f>($P34-$O34)*$U$3*B34</f>
        <v>0</v>
      </c>
      <c r="S34" s="2">
        <f>($P34-$O34)*$U$3*C34</f>
        <v>0</v>
      </c>
      <c r="T34" s="2">
        <f>($P34-$O34)*$U$3*D34</f>
        <v>0</v>
      </c>
    </row>
    <row r="35" spans="2:20" x14ac:dyDescent="0.25">
      <c r="B35" s="2">
        <v>1</v>
      </c>
      <c r="C35" s="2">
        <v>0</v>
      </c>
      <c r="D35" s="2">
        <v>0</v>
      </c>
      <c r="E35" s="2"/>
      <c r="F35" s="2">
        <f>F34+R34</f>
        <v>0.83999999999999986</v>
      </c>
      <c r="G35" s="2">
        <f t="shared" si="23"/>
        <v>0.91999999999999993</v>
      </c>
      <c r="H35" s="2">
        <f t="shared" si="24"/>
        <v>0.91999999999999993</v>
      </c>
      <c r="I35" s="2"/>
      <c r="J35" s="2">
        <f>B35*F35</f>
        <v>0.83999999999999986</v>
      </c>
      <c r="K35" s="2">
        <f t="shared" ref="K35" si="29">C35*G35</f>
        <v>0</v>
      </c>
      <c r="L35" s="2">
        <f t="shared" ref="L35" si="30">D35*H35</f>
        <v>0</v>
      </c>
      <c r="M35" s="2"/>
      <c r="N35" s="2">
        <f>(J35+K35+L35)/3</f>
        <v>0.27999999999999997</v>
      </c>
      <c r="O35" s="2">
        <f t="shared" si="2"/>
        <v>0</v>
      </c>
      <c r="P35" s="2">
        <v>0</v>
      </c>
      <c r="Q35" s="2"/>
      <c r="R35" s="2">
        <f>($P35-$O35)*$U$3*B35</f>
        <v>0</v>
      </c>
      <c r="S35" s="2">
        <f>($P35-$O35)*$U$3*C35</f>
        <v>0</v>
      </c>
      <c r="T35" s="2">
        <f>($P35-$O35)*$U$3*D35</f>
        <v>0</v>
      </c>
    </row>
    <row r="36" spans="2:20" x14ac:dyDescent="0.25">
      <c r="B36" s="2">
        <v>1</v>
      </c>
      <c r="C36" s="2">
        <v>1</v>
      </c>
      <c r="D36" s="2">
        <v>0</v>
      </c>
      <c r="E36" s="2"/>
      <c r="F36" s="2">
        <f>F35+R35</f>
        <v>0.83999999999999986</v>
      </c>
      <c r="G36" s="2">
        <f t="shared" si="23"/>
        <v>0.91999999999999993</v>
      </c>
      <c r="H36" s="2">
        <f t="shared" si="24"/>
        <v>0.91999999999999993</v>
      </c>
      <c r="I36" s="2"/>
      <c r="J36" s="2">
        <f>B36*F36</f>
        <v>0.83999999999999986</v>
      </c>
      <c r="K36" s="2">
        <f>C36*G36</f>
        <v>0.91999999999999993</v>
      </c>
      <c r="L36" s="2">
        <f>D36*H36</f>
        <v>0</v>
      </c>
      <c r="M36" s="2"/>
      <c r="N36" s="2">
        <f>(J36+K36+L36)/3</f>
        <v>0.58666666666666656</v>
      </c>
      <c r="O36" s="2">
        <f t="shared" si="2"/>
        <v>1</v>
      </c>
      <c r="P36" s="2">
        <v>0</v>
      </c>
      <c r="Q36" s="2"/>
      <c r="R36" s="2">
        <f>($P36-$O36)*$U$3*B36</f>
        <v>-0.01</v>
      </c>
      <c r="S36" s="2">
        <f>($P36-$O36)*$U$3*C36</f>
        <v>-0.01</v>
      </c>
      <c r="T36" s="2">
        <f>($P36-$O36)*$U$3*D36</f>
        <v>0</v>
      </c>
    </row>
    <row r="37" spans="2:20" x14ac:dyDescent="0.25">
      <c r="B37" s="2">
        <v>1</v>
      </c>
      <c r="C37" s="2">
        <v>0</v>
      </c>
      <c r="D37" s="2">
        <v>1</v>
      </c>
      <c r="E37" s="2"/>
      <c r="F37" s="2">
        <f>F36+R36</f>
        <v>0.82999999999999985</v>
      </c>
      <c r="G37" s="2">
        <f t="shared" si="23"/>
        <v>0.90999999999999992</v>
      </c>
      <c r="H37" s="2">
        <f t="shared" si="24"/>
        <v>0.91999999999999993</v>
      </c>
      <c r="I37" s="2"/>
      <c r="J37" s="2">
        <f>B37*F37</f>
        <v>0.82999999999999985</v>
      </c>
      <c r="K37" s="2">
        <f>C37*G37</f>
        <v>0</v>
      </c>
      <c r="L37" s="2">
        <f>D37*H37</f>
        <v>0.91999999999999993</v>
      </c>
      <c r="M37" s="2"/>
      <c r="N37" s="2">
        <f>(J37+K37+L37)/3</f>
        <v>0.58333333333333326</v>
      </c>
      <c r="O37" s="2">
        <f t="shared" si="2"/>
        <v>1</v>
      </c>
      <c r="P37" s="2">
        <v>0</v>
      </c>
      <c r="Q37" s="2"/>
      <c r="R37" s="2">
        <f>($P37-$O37)*$U$3*B37</f>
        <v>-0.01</v>
      </c>
      <c r="S37" s="2">
        <f>($P37-$O37)*$U$3*C37</f>
        <v>0</v>
      </c>
      <c r="T37" s="2">
        <f>($P37-$O37)*$U$3*D37</f>
        <v>-0.01</v>
      </c>
    </row>
    <row r="38" spans="2:20" x14ac:dyDescent="0.25">
      <c r="B38" s="2">
        <v>1</v>
      </c>
      <c r="C38" s="2">
        <v>1</v>
      </c>
      <c r="D38" s="2">
        <v>1</v>
      </c>
      <c r="E38" s="2"/>
      <c r="F38" s="2">
        <f>F37+R37</f>
        <v>0.81999999999999984</v>
      </c>
      <c r="G38" s="2">
        <f t="shared" si="23"/>
        <v>0.90999999999999992</v>
      </c>
      <c r="H38" s="2">
        <f t="shared" si="24"/>
        <v>0.90999999999999992</v>
      </c>
      <c r="I38" s="2"/>
      <c r="J38" s="2">
        <f>B38*F38</f>
        <v>0.81999999999999984</v>
      </c>
      <c r="K38" s="2">
        <f>C38*G38</f>
        <v>0.90999999999999992</v>
      </c>
      <c r="L38" s="2">
        <f>D38*H38</f>
        <v>0.90999999999999992</v>
      </c>
      <c r="M38" s="2"/>
      <c r="N38" s="2">
        <f>(J38+K38+L38)/3</f>
        <v>0.87999999999999989</v>
      </c>
      <c r="O38" s="2">
        <f t="shared" si="2"/>
        <v>1</v>
      </c>
      <c r="P38" s="2">
        <v>1</v>
      </c>
      <c r="Q38" s="2"/>
      <c r="R38" s="2">
        <f>($P38-$O38)*$U$3*B38</f>
        <v>0</v>
      </c>
      <c r="S38" s="2">
        <f>($P38-$O38)*$U$3*C38</f>
        <v>0</v>
      </c>
      <c r="T38" s="2">
        <f>($P38-$O38)*$U$3*D38</f>
        <v>0</v>
      </c>
    </row>
    <row r="39" spans="2:20" x14ac:dyDescent="0.25">
      <c r="B39" s="2">
        <v>1</v>
      </c>
      <c r="C39" s="2">
        <v>0</v>
      </c>
      <c r="D39" s="2">
        <v>0</v>
      </c>
      <c r="E39" s="2"/>
      <c r="F39" s="2">
        <f>F38+R38</f>
        <v>0.81999999999999984</v>
      </c>
      <c r="G39" s="2">
        <f t="shared" si="23"/>
        <v>0.90999999999999992</v>
      </c>
      <c r="H39" s="2">
        <f t="shared" si="24"/>
        <v>0.90999999999999992</v>
      </c>
      <c r="I39" s="2"/>
      <c r="J39" s="2">
        <f>B39*F39</f>
        <v>0.81999999999999984</v>
      </c>
      <c r="K39" s="2">
        <f t="shared" ref="K39" si="31">C39*G39</f>
        <v>0</v>
      </c>
      <c r="L39" s="2">
        <f t="shared" ref="L39" si="32">D39*H39</f>
        <v>0</v>
      </c>
      <c r="M39" s="2"/>
      <c r="N39" s="2">
        <f>(J39+K39+L39)/3</f>
        <v>0.27333333333333326</v>
      </c>
      <c r="O39" s="2">
        <f t="shared" si="2"/>
        <v>0</v>
      </c>
      <c r="P39" s="2">
        <v>0</v>
      </c>
      <c r="Q39" s="2"/>
      <c r="R39" s="2">
        <f>($P39-$O39)*$U$3*B39</f>
        <v>0</v>
      </c>
      <c r="S39" s="2">
        <f>($P39-$O39)*$U$3*C39</f>
        <v>0</v>
      </c>
      <c r="T39" s="2">
        <f>($P39-$O39)*$U$3*D39</f>
        <v>0</v>
      </c>
    </row>
    <row r="40" spans="2:20" x14ac:dyDescent="0.25">
      <c r="B40" s="2">
        <v>1</v>
      </c>
      <c r="C40" s="2">
        <v>1</v>
      </c>
      <c r="D40" s="2">
        <v>0</v>
      </c>
      <c r="E40" s="2"/>
      <c r="F40" s="2">
        <f>F39+R39</f>
        <v>0.81999999999999984</v>
      </c>
      <c r="G40" s="2">
        <f t="shared" si="23"/>
        <v>0.90999999999999992</v>
      </c>
      <c r="H40" s="2">
        <f t="shared" si="24"/>
        <v>0.90999999999999992</v>
      </c>
      <c r="I40" s="2"/>
      <c r="J40" s="2">
        <f>B40*F40</f>
        <v>0.81999999999999984</v>
      </c>
      <c r="K40" s="2">
        <f>C40*G40</f>
        <v>0.90999999999999992</v>
      </c>
      <c r="L40" s="2">
        <f>D40*H40</f>
        <v>0</v>
      </c>
      <c r="M40" s="2"/>
      <c r="N40" s="2">
        <f>(J40+K40+L40)/3</f>
        <v>0.57666666666666655</v>
      </c>
      <c r="O40" s="2">
        <f t="shared" si="2"/>
        <v>1</v>
      </c>
      <c r="P40" s="2">
        <v>0</v>
      </c>
      <c r="Q40" s="2"/>
      <c r="R40" s="2">
        <f>($P40-$O40)*$U$3*B40</f>
        <v>-0.01</v>
      </c>
      <c r="S40" s="2">
        <f>($P40-$O40)*$U$3*C40</f>
        <v>-0.01</v>
      </c>
      <c r="T40" s="2">
        <f>($P40-$O40)*$U$3*D40</f>
        <v>0</v>
      </c>
    </row>
    <row r="41" spans="2:20" x14ac:dyDescent="0.25">
      <c r="B41" s="2">
        <v>1</v>
      </c>
      <c r="C41" s="2">
        <v>0</v>
      </c>
      <c r="D41" s="2">
        <v>1</v>
      </c>
      <c r="E41" s="2"/>
      <c r="F41" s="2">
        <f>F40+R40</f>
        <v>0.80999999999999983</v>
      </c>
      <c r="G41" s="2">
        <f t="shared" si="23"/>
        <v>0.89999999999999991</v>
      </c>
      <c r="H41" s="2">
        <f t="shared" si="24"/>
        <v>0.90999999999999992</v>
      </c>
      <c r="I41" s="2"/>
      <c r="J41" s="2">
        <f>B41*F41</f>
        <v>0.80999999999999983</v>
      </c>
      <c r="K41" s="2">
        <f>C41*G41</f>
        <v>0</v>
      </c>
      <c r="L41" s="2">
        <f>D41*H41</f>
        <v>0.90999999999999992</v>
      </c>
      <c r="M41" s="2"/>
      <c r="N41" s="2">
        <f>(J41+K41+L41)/3</f>
        <v>0.57333333333333325</v>
      </c>
      <c r="O41" s="2">
        <f t="shared" si="2"/>
        <v>1</v>
      </c>
      <c r="P41" s="2">
        <v>0</v>
      </c>
      <c r="Q41" s="2"/>
      <c r="R41" s="2">
        <f>($P41-$O41)*$U$3*B41</f>
        <v>-0.01</v>
      </c>
      <c r="S41" s="2">
        <f>($P41-$O41)*$U$3*C41</f>
        <v>0</v>
      </c>
      <c r="T41" s="2">
        <f>($P41-$O41)*$U$3*D41</f>
        <v>-0.01</v>
      </c>
    </row>
    <row r="42" spans="2:20" x14ac:dyDescent="0.25">
      <c r="B42" s="2">
        <v>1</v>
      </c>
      <c r="C42" s="2">
        <v>1</v>
      </c>
      <c r="D42" s="2">
        <v>1</v>
      </c>
      <c r="E42" s="2"/>
      <c r="F42" s="2">
        <f>F41+R41</f>
        <v>0.79999999999999982</v>
      </c>
      <c r="G42" s="2">
        <f t="shared" si="23"/>
        <v>0.89999999999999991</v>
      </c>
      <c r="H42" s="2">
        <f t="shared" si="24"/>
        <v>0.89999999999999991</v>
      </c>
      <c r="I42" s="2"/>
      <c r="J42" s="2">
        <f>B42*F42</f>
        <v>0.79999999999999982</v>
      </c>
      <c r="K42" s="2">
        <f>C42*G42</f>
        <v>0.89999999999999991</v>
      </c>
      <c r="L42" s="2">
        <f>D42*H42</f>
        <v>0.89999999999999991</v>
      </c>
      <c r="M42" s="2"/>
      <c r="N42" s="2">
        <f>(J42+K42+L42)/3</f>
        <v>0.86666666666666659</v>
      </c>
      <c r="O42" s="2">
        <f t="shared" si="2"/>
        <v>1</v>
      </c>
      <c r="P42" s="2">
        <v>1</v>
      </c>
      <c r="Q42" s="2"/>
      <c r="R42" s="2">
        <f>($P42-$O42)*$U$3*B42</f>
        <v>0</v>
      </c>
      <c r="S42" s="2">
        <f>($P42-$O42)*$U$3*C42</f>
        <v>0</v>
      </c>
      <c r="T42" s="2">
        <f>($P42-$O42)*$U$3*D42</f>
        <v>0</v>
      </c>
    </row>
    <row r="43" spans="2:20" x14ac:dyDescent="0.25">
      <c r="B43" s="2">
        <v>1</v>
      </c>
      <c r="C43" s="2">
        <v>0</v>
      </c>
      <c r="D43" s="2">
        <v>0</v>
      </c>
      <c r="E43" s="2"/>
      <c r="F43" s="2">
        <f>F42+R42</f>
        <v>0.79999999999999982</v>
      </c>
      <c r="G43" s="2">
        <f t="shared" si="23"/>
        <v>0.89999999999999991</v>
      </c>
      <c r="H43" s="2">
        <f t="shared" si="24"/>
        <v>0.89999999999999991</v>
      </c>
      <c r="I43" s="2"/>
      <c r="J43" s="2">
        <f>B43*F43</f>
        <v>0.79999999999999982</v>
      </c>
      <c r="K43" s="2">
        <f t="shared" ref="K43" si="33">C43*G43</f>
        <v>0</v>
      </c>
      <c r="L43" s="2">
        <f t="shared" ref="L43" si="34">D43*H43</f>
        <v>0</v>
      </c>
      <c r="M43" s="2"/>
      <c r="N43" s="2">
        <f>(J43+K43+L43)/3</f>
        <v>0.26666666666666661</v>
      </c>
      <c r="O43" s="2">
        <f t="shared" si="2"/>
        <v>0</v>
      </c>
      <c r="P43" s="2">
        <v>0</v>
      </c>
      <c r="Q43" s="2"/>
      <c r="R43" s="2">
        <f>($P43-$O43)*$U$3*B43</f>
        <v>0</v>
      </c>
      <c r="S43" s="2">
        <f>($P43-$O43)*$U$3*C43</f>
        <v>0</v>
      </c>
      <c r="T43" s="2">
        <f>($P43-$O43)*$U$3*D43</f>
        <v>0</v>
      </c>
    </row>
    <row r="44" spans="2:20" x14ac:dyDescent="0.25">
      <c r="B44" s="2">
        <v>1</v>
      </c>
      <c r="C44" s="2">
        <v>1</v>
      </c>
      <c r="D44" s="2">
        <v>0</v>
      </c>
      <c r="E44" s="2"/>
      <c r="F44" s="2">
        <f>F43+R43</f>
        <v>0.79999999999999982</v>
      </c>
      <c r="G44" s="2">
        <f t="shared" si="23"/>
        <v>0.89999999999999991</v>
      </c>
      <c r="H44" s="2">
        <f t="shared" si="24"/>
        <v>0.89999999999999991</v>
      </c>
      <c r="I44" s="2"/>
      <c r="J44" s="2">
        <f>B44*F44</f>
        <v>0.79999999999999982</v>
      </c>
      <c r="K44" s="2">
        <f>C44*G44</f>
        <v>0.89999999999999991</v>
      </c>
      <c r="L44" s="2">
        <f>D44*H44</f>
        <v>0</v>
      </c>
      <c r="M44" s="2"/>
      <c r="N44" s="2">
        <f>(J44+K44+L44)/3</f>
        <v>0.56666666666666654</v>
      </c>
      <c r="O44" s="2">
        <f t="shared" si="2"/>
        <v>1</v>
      </c>
      <c r="P44" s="2">
        <v>0</v>
      </c>
      <c r="Q44" s="2"/>
      <c r="R44" s="2">
        <f>($P44-$O44)*$U$3*B44</f>
        <v>-0.01</v>
      </c>
      <c r="S44" s="2">
        <f>($P44-$O44)*$U$3*C44</f>
        <v>-0.01</v>
      </c>
      <c r="T44" s="2">
        <f>($P44-$O44)*$U$3*D44</f>
        <v>0</v>
      </c>
    </row>
    <row r="45" spans="2:20" x14ac:dyDescent="0.25">
      <c r="B45" s="2">
        <v>1</v>
      </c>
      <c r="C45" s="2">
        <v>0</v>
      </c>
      <c r="D45" s="2">
        <v>1</v>
      </c>
      <c r="E45" s="2"/>
      <c r="F45" s="2">
        <f>F44+R44</f>
        <v>0.78999999999999981</v>
      </c>
      <c r="G45" s="2">
        <f t="shared" si="23"/>
        <v>0.8899999999999999</v>
      </c>
      <c r="H45" s="2">
        <f t="shared" si="24"/>
        <v>0.89999999999999991</v>
      </c>
      <c r="I45" s="2"/>
      <c r="J45" s="2">
        <f>B45*F45</f>
        <v>0.78999999999999981</v>
      </c>
      <c r="K45" s="2">
        <f>C45*G45</f>
        <v>0</v>
      </c>
      <c r="L45" s="2">
        <f>D45*H45</f>
        <v>0.89999999999999991</v>
      </c>
      <c r="M45" s="2"/>
      <c r="N45" s="2">
        <f>(J45+K45+L45)/3</f>
        <v>0.56333333333333324</v>
      </c>
      <c r="O45" s="2">
        <f t="shared" si="2"/>
        <v>1</v>
      </c>
      <c r="P45" s="2">
        <v>0</v>
      </c>
      <c r="Q45" s="2"/>
      <c r="R45" s="2">
        <f>($P45-$O45)*$U$3*B45</f>
        <v>-0.01</v>
      </c>
      <c r="S45" s="2">
        <f>($P45-$O45)*$U$3*C45</f>
        <v>0</v>
      </c>
      <c r="T45" s="2">
        <f>($P45-$O45)*$U$3*D45</f>
        <v>-0.01</v>
      </c>
    </row>
    <row r="46" spans="2:20" x14ac:dyDescent="0.25">
      <c r="B46" s="2">
        <v>1</v>
      </c>
      <c r="C46" s="2">
        <v>1</v>
      </c>
      <c r="D46" s="2">
        <v>1</v>
      </c>
      <c r="E46" s="2"/>
      <c r="F46" s="2">
        <f>F45+R45</f>
        <v>0.7799999999999998</v>
      </c>
      <c r="G46" s="2">
        <f t="shared" si="23"/>
        <v>0.8899999999999999</v>
      </c>
      <c r="H46" s="2">
        <f t="shared" si="24"/>
        <v>0.8899999999999999</v>
      </c>
      <c r="I46" s="2"/>
      <c r="J46" s="2">
        <f>B46*F46</f>
        <v>0.7799999999999998</v>
      </c>
      <c r="K46" s="2">
        <f>C46*G46</f>
        <v>0.8899999999999999</v>
      </c>
      <c r="L46" s="2">
        <f>D46*H46</f>
        <v>0.8899999999999999</v>
      </c>
      <c r="M46" s="2"/>
      <c r="N46" s="2">
        <f>(J46+K46+L46)/3</f>
        <v>0.85333333333333317</v>
      </c>
      <c r="O46" s="2">
        <f t="shared" si="2"/>
        <v>1</v>
      </c>
      <c r="P46" s="2">
        <v>1</v>
      </c>
      <c r="Q46" s="2"/>
      <c r="R46" s="2">
        <f>($P46-$O46)*$U$3*B46</f>
        <v>0</v>
      </c>
      <c r="S46" s="2">
        <f>($P46-$O46)*$U$3*C46</f>
        <v>0</v>
      </c>
      <c r="T46" s="2">
        <f>($P46-$O46)*$U$3*D46</f>
        <v>0</v>
      </c>
    </row>
    <row r="47" spans="2:20" x14ac:dyDescent="0.25">
      <c r="B47" s="2">
        <v>1</v>
      </c>
      <c r="C47" s="2">
        <v>0</v>
      </c>
      <c r="D47" s="2">
        <v>0</v>
      </c>
      <c r="E47" s="2"/>
      <c r="F47" s="2">
        <f>F46+R46</f>
        <v>0.7799999999999998</v>
      </c>
      <c r="G47" s="2">
        <f t="shared" si="23"/>
        <v>0.8899999999999999</v>
      </c>
      <c r="H47" s="2">
        <f t="shared" si="24"/>
        <v>0.8899999999999999</v>
      </c>
      <c r="I47" s="2"/>
      <c r="J47" s="2">
        <f>B47*F47</f>
        <v>0.7799999999999998</v>
      </c>
      <c r="K47" s="2">
        <f t="shared" ref="K47" si="35">C47*G47</f>
        <v>0</v>
      </c>
      <c r="L47" s="2">
        <f t="shared" ref="L47" si="36">D47*H47</f>
        <v>0</v>
      </c>
      <c r="M47" s="2"/>
      <c r="N47" s="2">
        <f>(J47+K47+L47)/3</f>
        <v>0.25999999999999995</v>
      </c>
      <c r="O47" s="2">
        <f t="shared" si="2"/>
        <v>0</v>
      </c>
      <c r="P47" s="2">
        <v>0</v>
      </c>
      <c r="Q47" s="2"/>
      <c r="R47" s="2">
        <f>($P47-$O47)*$U$3*B47</f>
        <v>0</v>
      </c>
      <c r="S47" s="2">
        <f>($P47-$O47)*$U$3*C47</f>
        <v>0</v>
      </c>
      <c r="T47" s="2">
        <f>($P47-$O47)*$U$3*D47</f>
        <v>0</v>
      </c>
    </row>
    <row r="48" spans="2:20" x14ac:dyDescent="0.25">
      <c r="B48" s="2">
        <v>1</v>
      </c>
      <c r="C48" s="2">
        <v>1</v>
      </c>
      <c r="D48" s="2">
        <v>0</v>
      </c>
      <c r="E48" s="2"/>
      <c r="F48" s="2">
        <f>F47+R47</f>
        <v>0.7799999999999998</v>
      </c>
      <c r="G48" s="2">
        <f t="shared" si="23"/>
        <v>0.8899999999999999</v>
      </c>
      <c r="H48" s="2">
        <f t="shared" si="24"/>
        <v>0.8899999999999999</v>
      </c>
      <c r="I48" s="2"/>
      <c r="J48" s="2">
        <f>B48*F48</f>
        <v>0.7799999999999998</v>
      </c>
      <c r="K48" s="2">
        <f>C48*G48</f>
        <v>0.8899999999999999</v>
      </c>
      <c r="L48" s="2">
        <f>D48*H48</f>
        <v>0</v>
      </c>
      <c r="M48" s="2"/>
      <c r="N48" s="2">
        <f>(J48+K48+L48)/3</f>
        <v>0.55666666666666653</v>
      </c>
      <c r="O48" s="2">
        <f t="shared" si="2"/>
        <v>1</v>
      </c>
      <c r="P48" s="2">
        <v>0</v>
      </c>
      <c r="Q48" s="2"/>
      <c r="R48" s="2">
        <f>($P48-$O48)*$U$3*B48</f>
        <v>-0.01</v>
      </c>
      <c r="S48" s="2">
        <f>($P48-$O48)*$U$3*C48</f>
        <v>-0.01</v>
      </c>
      <c r="T48" s="2">
        <f>($P48-$O48)*$U$3*D48</f>
        <v>0</v>
      </c>
    </row>
    <row r="49" spans="2:20" x14ac:dyDescent="0.25">
      <c r="B49" s="2">
        <v>1</v>
      </c>
      <c r="C49" s="2">
        <v>0</v>
      </c>
      <c r="D49" s="2">
        <v>1</v>
      </c>
      <c r="E49" s="2"/>
      <c r="F49" s="2">
        <f>F48+R48</f>
        <v>0.7699999999999998</v>
      </c>
      <c r="G49" s="2">
        <f t="shared" si="23"/>
        <v>0.87999999999999989</v>
      </c>
      <c r="H49" s="2">
        <f t="shared" si="24"/>
        <v>0.8899999999999999</v>
      </c>
      <c r="I49" s="2"/>
      <c r="J49" s="2">
        <f>B49*F49</f>
        <v>0.7699999999999998</v>
      </c>
      <c r="K49" s="2">
        <f>C49*G49</f>
        <v>0</v>
      </c>
      <c r="L49" s="2">
        <f>D49*H49</f>
        <v>0.8899999999999999</v>
      </c>
      <c r="M49" s="2"/>
      <c r="N49" s="2">
        <f>(J49+K49+L49)/3</f>
        <v>0.55333333333333323</v>
      </c>
      <c r="O49" s="2">
        <f t="shared" si="2"/>
        <v>1</v>
      </c>
      <c r="P49" s="2">
        <v>0</v>
      </c>
      <c r="Q49" s="2"/>
      <c r="R49" s="2">
        <f>($P49-$O49)*$U$3*B49</f>
        <v>-0.01</v>
      </c>
      <c r="S49" s="2">
        <f>($P49-$O49)*$U$3*C49</f>
        <v>0</v>
      </c>
      <c r="T49" s="2">
        <f>($P49-$O49)*$U$3*D49</f>
        <v>-0.01</v>
      </c>
    </row>
    <row r="50" spans="2:20" x14ac:dyDescent="0.25">
      <c r="B50" s="2">
        <v>1</v>
      </c>
      <c r="C50" s="2">
        <v>1</v>
      </c>
      <c r="D50" s="2">
        <v>1</v>
      </c>
      <c r="E50" s="2"/>
      <c r="F50" s="2">
        <f>F49+R49</f>
        <v>0.75999999999999979</v>
      </c>
      <c r="G50" s="2">
        <f t="shared" si="23"/>
        <v>0.87999999999999989</v>
      </c>
      <c r="H50" s="2">
        <f t="shared" si="24"/>
        <v>0.87999999999999989</v>
      </c>
      <c r="I50" s="2"/>
      <c r="J50" s="2">
        <f>B50*F50</f>
        <v>0.75999999999999979</v>
      </c>
      <c r="K50" s="2">
        <f>C50*G50</f>
        <v>0.87999999999999989</v>
      </c>
      <c r="L50" s="2">
        <f>D50*H50</f>
        <v>0.87999999999999989</v>
      </c>
      <c r="M50" s="2"/>
      <c r="N50" s="2">
        <f>(J50+K50+L50)/3</f>
        <v>0.83999999999999986</v>
      </c>
      <c r="O50" s="2">
        <f t="shared" si="2"/>
        <v>1</v>
      </c>
      <c r="P50" s="2">
        <v>1</v>
      </c>
      <c r="Q50" s="2"/>
      <c r="R50" s="2">
        <f>($P50-$O50)*$U$3*B50</f>
        <v>0</v>
      </c>
      <c r="S50" s="2">
        <f>($P50-$O50)*$U$3*C50</f>
        <v>0</v>
      </c>
      <c r="T50" s="2">
        <f>($P50-$O50)*$U$3*D50</f>
        <v>0</v>
      </c>
    </row>
    <row r="51" spans="2:20" x14ac:dyDescent="0.25">
      <c r="B51" s="2">
        <v>1</v>
      </c>
      <c r="C51" s="2">
        <v>0</v>
      </c>
      <c r="D51" s="2">
        <v>0</v>
      </c>
      <c r="E51" s="2"/>
      <c r="F51" s="2">
        <f>F50+R50</f>
        <v>0.75999999999999979</v>
      </c>
      <c r="G51" s="2">
        <f t="shared" si="23"/>
        <v>0.87999999999999989</v>
      </c>
      <c r="H51" s="2">
        <f t="shared" si="24"/>
        <v>0.87999999999999989</v>
      </c>
      <c r="I51" s="2"/>
      <c r="J51" s="2">
        <f>B51*F51</f>
        <v>0.75999999999999979</v>
      </c>
      <c r="K51" s="2">
        <f t="shared" ref="K51" si="37">C51*G51</f>
        <v>0</v>
      </c>
      <c r="L51" s="2">
        <f t="shared" ref="L51" si="38">D51*H51</f>
        <v>0</v>
      </c>
      <c r="M51" s="2"/>
      <c r="N51" s="2">
        <f>(J51+K51+L51)/3</f>
        <v>0.25333333333333324</v>
      </c>
      <c r="O51" s="2">
        <f t="shared" si="2"/>
        <v>0</v>
      </c>
      <c r="P51" s="2">
        <v>0</v>
      </c>
      <c r="Q51" s="2"/>
      <c r="R51" s="2">
        <f>($P51-$O51)*$U$3*B51</f>
        <v>0</v>
      </c>
      <c r="S51" s="2">
        <f>($P51-$O51)*$U$3*C51</f>
        <v>0</v>
      </c>
      <c r="T51" s="2">
        <f>($P51-$O51)*$U$3*D51</f>
        <v>0</v>
      </c>
    </row>
    <row r="52" spans="2:20" x14ac:dyDescent="0.25">
      <c r="B52" s="2">
        <v>1</v>
      </c>
      <c r="C52" s="2">
        <v>1</v>
      </c>
      <c r="D52" s="2">
        <v>0</v>
      </c>
      <c r="E52" s="2"/>
      <c r="F52" s="2">
        <f>F51+R51</f>
        <v>0.75999999999999979</v>
      </c>
      <c r="G52" s="2">
        <f t="shared" si="23"/>
        <v>0.87999999999999989</v>
      </c>
      <c r="H52" s="2">
        <f t="shared" si="24"/>
        <v>0.87999999999999989</v>
      </c>
      <c r="I52" s="2"/>
      <c r="J52" s="2">
        <f>B52*F52</f>
        <v>0.75999999999999979</v>
      </c>
      <c r="K52" s="2">
        <f>C52*G52</f>
        <v>0.87999999999999989</v>
      </c>
      <c r="L52" s="2">
        <f>D52*H52</f>
        <v>0</v>
      </c>
      <c r="M52" s="2"/>
      <c r="N52" s="2">
        <f>(J52+K52+L52)/3</f>
        <v>0.54666666666666652</v>
      </c>
      <c r="O52" s="2">
        <f t="shared" si="2"/>
        <v>1</v>
      </c>
      <c r="P52" s="2">
        <v>0</v>
      </c>
      <c r="Q52" s="2"/>
      <c r="R52" s="2">
        <f>($P52-$O52)*$U$3*B52</f>
        <v>-0.01</v>
      </c>
      <c r="S52" s="2">
        <f>($P52-$O52)*$U$3*C52</f>
        <v>-0.01</v>
      </c>
      <c r="T52" s="2">
        <f>($P52-$O52)*$U$3*D52</f>
        <v>0</v>
      </c>
    </row>
    <row r="53" spans="2:20" x14ac:dyDescent="0.25">
      <c r="B53" s="2">
        <v>1</v>
      </c>
      <c r="C53" s="2">
        <v>0</v>
      </c>
      <c r="D53" s="2">
        <v>1</v>
      </c>
      <c r="E53" s="2"/>
      <c r="F53" s="2">
        <f>F52+R52</f>
        <v>0.74999999999999978</v>
      </c>
      <c r="G53" s="2">
        <f t="shared" si="23"/>
        <v>0.86999999999999988</v>
      </c>
      <c r="H53" s="2">
        <f t="shared" si="24"/>
        <v>0.87999999999999989</v>
      </c>
      <c r="I53" s="2"/>
      <c r="J53" s="2">
        <f>B53*F53</f>
        <v>0.74999999999999978</v>
      </c>
      <c r="K53" s="2">
        <f>C53*G53</f>
        <v>0</v>
      </c>
      <c r="L53" s="2">
        <f>D53*H53</f>
        <v>0.87999999999999989</v>
      </c>
      <c r="M53" s="2"/>
      <c r="N53" s="2">
        <f>(J53+K53+L53)/3</f>
        <v>0.54333333333333322</v>
      </c>
      <c r="O53" s="2">
        <f t="shared" si="2"/>
        <v>1</v>
      </c>
      <c r="P53" s="2">
        <v>0</v>
      </c>
      <c r="Q53" s="2"/>
      <c r="R53" s="2">
        <f>($P53-$O53)*$U$3*B53</f>
        <v>-0.01</v>
      </c>
      <c r="S53" s="2">
        <f>($P53-$O53)*$U$3*C53</f>
        <v>0</v>
      </c>
      <c r="T53" s="2">
        <f>($P53-$O53)*$U$3*D53</f>
        <v>-0.01</v>
      </c>
    </row>
    <row r="54" spans="2:20" x14ac:dyDescent="0.25">
      <c r="B54" s="2">
        <v>1</v>
      </c>
      <c r="C54" s="2">
        <v>1</v>
      </c>
      <c r="D54" s="2">
        <v>1</v>
      </c>
      <c r="E54" s="2"/>
      <c r="F54" s="2">
        <f>F53+R53</f>
        <v>0.73999999999999977</v>
      </c>
      <c r="G54" s="2">
        <f t="shared" si="23"/>
        <v>0.86999999999999988</v>
      </c>
      <c r="H54" s="2">
        <f t="shared" si="24"/>
        <v>0.86999999999999988</v>
      </c>
      <c r="I54" s="2"/>
      <c r="J54" s="2">
        <f>B54*F54</f>
        <v>0.73999999999999977</v>
      </c>
      <c r="K54" s="2">
        <f>C54*G54</f>
        <v>0.86999999999999988</v>
      </c>
      <c r="L54" s="2">
        <f>D54*H54</f>
        <v>0.86999999999999988</v>
      </c>
      <c r="M54" s="2"/>
      <c r="N54" s="2">
        <f>(J54+K54+L54)/3</f>
        <v>0.82666666666666655</v>
      </c>
      <c r="O54" s="2">
        <f t="shared" si="2"/>
        <v>1</v>
      </c>
      <c r="P54" s="2">
        <v>1</v>
      </c>
      <c r="Q54" s="2"/>
      <c r="R54" s="2">
        <f>($P54-$O54)*$U$3*B54</f>
        <v>0</v>
      </c>
      <c r="S54" s="2">
        <f>($P54-$O54)*$U$3*C54</f>
        <v>0</v>
      </c>
      <c r="T54" s="2">
        <f>($P54-$O54)*$U$3*D54</f>
        <v>0</v>
      </c>
    </row>
    <row r="55" spans="2:20" x14ac:dyDescent="0.25">
      <c r="B55" s="2">
        <v>1</v>
      </c>
      <c r="C55" s="2">
        <v>0</v>
      </c>
      <c r="D55" s="2">
        <v>0</v>
      </c>
      <c r="E55" s="2"/>
      <c r="F55" s="2">
        <f>F54+R54</f>
        <v>0.73999999999999977</v>
      </c>
      <c r="G55" s="2">
        <f t="shared" si="23"/>
        <v>0.86999999999999988</v>
      </c>
      <c r="H55" s="2">
        <f t="shared" si="24"/>
        <v>0.86999999999999988</v>
      </c>
      <c r="I55" s="2"/>
      <c r="J55" s="2">
        <f>B55*F55</f>
        <v>0.73999999999999977</v>
      </c>
      <c r="K55" s="2">
        <f t="shared" ref="K55" si="39">C55*G55</f>
        <v>0</v>
      </c>
      <c r="L55" s="2">
        <f t="shared" ref="L55" si="40">D55*H55</f>
        <v>0</v>
      </c>
      <c r="M55" s="2"/>
      <c r="N55" s="2">
        <f>(J55+K55+L55)/3</f>
        <v>0.24666666666666659</v>
      </c>
      <c r="O55" s="2">
        <f t="shared" si="2"/>
        <v>0</v>
      </c>
      <c r="P55" s="2">
        <v>0</v>
      </c>
      <c r="Q55" s="2"/>
      <c r="R55" s="2">
        <f>($P55-$O55)*$U$3*B55</f>
        <v>0</v>
      </c>
      <c r="S55" s="2">
        <f>($P55-$O55)*$U$3*C55</f>
        <v>0</v>
      </c>
      <c r="T55" s="2">
        <f>($P55-$O55)*$U$3*D55</f>
        <v>0</v>
      </c>
    </row>
    <row r="56" spans="2:20" x14ac:dyDescent="0.25">
      <c r="B56" s="2">
        <v>1</v>
      </c>
      <c r="C56" s="2">
        <v>1</v>
      </c>
      <c r="D56" s="2">
        <v>0</v>
      </c>
      <c r="E56" s="2"/>
      <c r="F56" s="2">
        <f>F55+R55</f>
        <v>0.73999999999999977</v>
      </c>
      <c r="G56" s="2">
        <f t="shared" si="23"/>
        <v>0.86999999999999988</v>
      </c>
      <c r="H56" s="2">
        <f t="shared" si="24"/>
        <v>0.86999999999999988</v>
      </c>
      <c r="I56" s="2"/>
      <c r="J56" s="2">
        <f>B56*F56</f>
        <v>0.73999999999999977</v>
      </c>
      <c r="K56" s="2">
        <f>C56*G56</f>
        <v>0.86999999999999988</v>
      </c>
      <c r="L56" s="2">
        <f>D56*H56</f>
        <v>0</v>
      </c>
      <c r="M56" s="2"/>
      <c r="N56" s="2">
        <f>(J56+K56+L56)/3</f>
        <v>0.53666666666666651</v>
      </c>
      <c r="O56" s="2">
        <f t="shared" si="2"/>
        <v>1</v>
      </c>
      <c r="P56" s="2">
        <v>0</v>
      </c>
      <c r="Q56" s="2"/>
      <c r="R56" s="2">
        <f>($P56-$O56)*$U$3*B56</f>
        <v>-0.01</v>
      </c>
      <c r="S56" s="2">
        <f>($P56-$O56)*$U$3*C56</f>
        <v>-0.01</v>
      </c>
      <c r="T56" s="2">
        <f>($P56-$O56)*$U$3*D56</f>
        <v>0</v>
      </c>
    </row>
    <row r="57" spans="2:20" x14ac:dyDescent="0.25">
      <c r="B57" s="2">
        <v>1</v>
      </c>
      <c r="C57" s="2">
        <v>0</v>
      </c>
      <c r="D57" s="2">
        <v>1</v>
      </c>
      <c r="E57" s="2"/>
      <c r="F57" s="2">
        <f>F56+R56</f>
        <v>0.72999999999999976</v>
      </c>
      <c r="G57" s="2">
        <f t="shared" si="23"/>
        <v>0.85999999999999988</v>
      </c>
      <c r="H57" s="2">
        <f t="shared" si="24"/>
        <v>0.86999999999999988</v>
      </c>
      <c r="I57" s="2"/>
      <c r="J57" s="2">
        <f>B57*F57</f>
        <v>0.72999999999999976</v>
      </c>
      <c r="K57" s="2">
        <f>C57*G57</f>
        <v>0</v>
      </c>
      <c r="L57" s="2">
        <f>D57*H57</f>
        <v>0.86999999999999988</v>
      </c>
      <c r="M57" s="2"/>
      <c r="N57" s="2">
        <f>(J57+K57+L57)/3</f>
        <v>0.53333333333333321</v>
      </c>
      <c r="O57" s="2">
        <f t="shared" si="2"/>
        <v>1</v>
      </c>
      <c r="P57" s="2">
        <v>0</v>
      </c>
      <c r="Q57" s="2"/>
      <c r="R57" s="2">
        <f>($P57-$O57)*$U$3*B57</f>
        <v>-0.01</v>
      </c>
      <c r="S57" s="2">
        <f>($P57-$O57)*$U$3*C57</f>
        <v>0</v>
      </c>
      <c r="T57" s="2">
        <f>($P57-$O57)*$U$3*D57</f>
        <v>-0.01</v>
      </c>
    </row>
    <row r="58" spans="2:20" x14ac:dyDescent="0.25">
      <c r="B58" s="2">
        <v>1</v>
      </c>
      <c r="C58" s="2">
        <v>1</v>
      </c>
      <c r="D58" s="2">
        <v>1</v>
      </c>
      <c r="E58" s="2"/>
      <c r="F58" s="2">
        <f>F57+R57</f>
        <v>0.71999999999999975</v>
      </c>
      <c r="G58" s="2">
        <f t="shared" si="23"/>
        <v>0.85999999999999988</v>
      </c>
      <c r="H58" s="2">
        <f t="shared" si="24"/>
        <v>0.85999999999999988</v>
      </c>
      <c r="I58" s="2"/>
      <c r="J58" s="2">
        <f>B58*F58</f>
        <v>0.71999999999999975</v>
      </c>
      <c r="K58" s="2">
        <f>C58*G58</f>
        <v>0.85999999999999988</v>
      </c>
      <c r="L58" s="2">
        <f>D58*H58</f>
        <v>0.85999999999999988</v>
      </c>
      <c r="M58" s="2"/>
      <c r="N58" s="2">
        <f>(J58+K58+L58)/3</f>
        <v>0.81333333333333313</v>
      </c>
      <c r="O58" s="2">
        <f t="shared" si="2"/>
        <v>1</v>
      </c>
      <c r="P58" s="2">
        <v>1</v>
      </c>
      <c r="Q58" s="2"/>
      <c r="R58" s="2">
        <f>($P58-$O58)*$U$3*B58</f>
        <v>0</v>
      </c>
      <c r="S58" s="2">
        <f>($P58-$O58)*$U$3*C58</f>
        <v>0</v>
      </c>
      <c r="T58" s="2">
        <f>($P58-$O58)*$U$3*D58</f>
        <v>0</v>
      </c>
    </row>
    <row r="59" spans="2:20" x14ac:dyDescent="0.25">
      <c r="B59" s="2">
        <v>1</v>
      </c>
      <c r="C59" s="2">
        <v>0</v>
      </c>
      <c r="D59" s="2">
        <v>0</v>
      </c>
      <c r="E59" s="2"/>
      <c r="F59" s="2">
        <f>F58+R58</f>
        <v>0.71999999999999975</v>
      </c>
      <c r="G59" s="2">
        <f t="shared" si="23"/>
        <v>0.85999999999999988</v>
      </c>
      <c r="H59" s="2">
        <f t="shared" si="24"/>
        <v>0.85999999999999988</v>
      </c>
      <c r="I59" s="2"/>
      <c r="J59" s="2">
        <f>B59*F59</f>
        <v>0.71999999999999975</v>
      </c>
      <c r="K59" s="2">
        <f t="shared" ref="K59" si="41">C59*G59</f>
        <v>0</v>
      </c>
      <c r="L59" s="2">
        <f t="shared" ref="L59" si="42">D59*H59</f>
        <v>0</v>
      </c>
      <c r="M59" s="2"/>
      <c r="N59" s="2">
        <f>(J59+K59+L59)/3</f>
        <v>0.23999999999999991</v>
      </c>
      <c r="O59" s="2">
        <f t="shared" si="2"/>
        <v>0</v>
      </c>
      <c r="P59" s="2">
        <v>0</v>
      </c>
      <c r="Q59" s="2"/>
      <c r="R59" s="2">
        <f>($P59-$O59)*$U$3*B59</f>
        <v>0</v>
      </c>
      <c r="S59" s="2">
        <f>($P59-$O59)*$U$3*C59</f>
        <v>0</v>
      </c>
      <c r="T59" s="2">
        <f>($P59-$O59)*$U$3*D59</f>
        <v>0</v>
      </c>
    </row>
    <row r="60" spans="2:20" x14ac:dyDescent="0.25">
      <c r="B60" s="2">
        <v>1</v>
      </c>
      <c r="C60" s="2">
        <v>1</v>
      </c>
      <c r="D60" s="2">
        <v>0</v>
      </c>
      <c r="E60" s="2"/>
      <c r="F60" s="2">
        <f>F59+R59</f>
        <v>0.71999999999999975</v>
      </c>
      <c r="G60" s="2">
        <f t="shared" si="23"/>
        <v>0.85999999999999988</v>
      </c>
      <c r="H60" s="2">
        <f t="shared" si="24"/>
        <v>0.85999999999999988</v>
      </c>
      <c r="I60" s="2"/>
      <c r="J60" s="2">
        <f>B60*F60</f>
        <v>0.71999999999999975</v>
      </c>
      <c r="K60" s="2">
        <f>C60*G60</f>
        <v>0.85999999999999988</v>
      </c>
      <c r="L60" s="2">
        <f>D60*H60</f>
        <v>0</v>
      </c>
      <c r="M60" s="2"/>
      <c r="N60" s="2">
        <f>(J60+K60+L60)/3</f>
        <v>0.52666666666666651</v>
      </c>
      <c r="O60" s="2">
        <f t="shared" si="2"/>
        <v>1</v>
      </c>
      <c r="P60" s="2">
        <v>0</v>
      </c>
      <c r="Q60" s="2"/>
      <c r="R60" s="2">
        <f>($P60-$O60)*$U$3*B60</f>
        <v>-0.01</v>
      </c>
      <c r="S60" s="2">
        <f>($P60-$O60)*$U$3*C60</f>
        <v>-0.01</v>
      </c>
      <c r="T60" s="2">
        <f>($P60-$O60)*$U$3*D60</f>
        <v>0</v>
      </c>
    </row>
    <row r="61" spans="2:20" x14ac:dyDescent="0.25">
      <c r="B61" s="2">
        <v>1</v>
      </c>
      <c r="C61" s="2">
        <v>0</v>
      </c>
      <c r="D61" s="2">
        <v>1</v>
      </c>
      <c r="E61" s="2"/>
      <c r="F61" s="2">
        <f>F60+R60</f>
        <v>0.70999999999999974</v>
      </c>
      <c r="G61" s="2">
        <f t="shared" si="23"/>
        <v>0.84999999999999987</v>
      </c>
      <c r="H61" s="2">
        <f t="shared" si="24"/>
        <v>0.85999999999999988</v>
      </c>
      <c r="I61" s="2"/>
      <c r="J61" s="2">
        <f>B61*F61</f>
        <v>0.70999999999999974</v>
      </c>
      <c r="K61" s="2">
        <f>C61*G61</f>
        <v>0</v>
      </c>
      <c r="L61" s="2">
        <f>D61*H61</f>
        <v>0.85999999999999988</v>
      </c>
      <c r="M61" s="2"/>
      <c r="N61" s="2">
        <f>(J61+K61+L61)/3</f>
        <v>0.52333333333333321</v>
      </c>
      <c r="O61" s="2">
        <f t="shared" si="2"/>
        <v>1</v>
      </c>
      <c r="P61" s="2">
        <v>0</v>
      </c>
      <c r="Q61" s="2"/>
      <c r="R61" s="2">
        <f>($P61-$O61)*$U$3*B61</f>
        <v>-0.01</v>
      </c>
      <c r="S61" s="2">
        <f>($P61-$O61)*$U$3*C61</f>
        <v>0</v>
      </c>
      <c r="T61" s="2">
        <f>($P61-$O61)*$U$3*D61</f>
        <v>-0.01</v>
      </c>
    </row>
    <row r="62" spans="2:20" x14ac:dyDescent="0.25">
      <c r="B62" s="2">
        <v>1</v>
      </c>
      <c r="C62" s="2">
        <v>1</v>
      </c>
      <c r="D62" s="2">
        <v>1</v>
      </c>
      <c r="E62" s="2"/>
      <c r="F62" s="2">
        <f>F61+R61</f>
        <v>0.69999999999999973</v>
      </c>
      <c r="G62" s="2">
        <f t="shared" si="23"/>
        <v>0.84999999999999987</v>
      </c>
      <c r="H62" s="2">
        <f t="shared" si="24"/>
        <v>0.84999999999999987</v>
      </c>
      <c r="I62" s="2"/>
      <c r="J62" s="2">
        <f>B62*F62</f>
        <v>0.69999999999999973</v>
      </c>
      <c r="K62" s="2">
        <f>C62*G62</f>
        <v>0.84999999999999987</v>
      </c>
      <c r="L62" s="2">
        <f>D62*H62</f>
        <v>0.84999999999999987</v>
      </c>
      <c r="M62" s="2"/>
      <c r="N62" s="2">
        <f>(J62+K62+L62)/3</f>
        <v>0.79999999999999982</v>
      </c>
      <c r="O62" s="2">
        <f t="shared" si="2"/>
        <v>1</v>
      </c>
      <c r="P62" s="2">
        <v>1</v>
      </c>
      <c r="Q62" s="2"/>
      <c r="R62" s="2">
        <f>($P62-$O62)*$U$3*B62</f>
        <v>0</v>
      </c>
      <c r="S62" s="2">
        <f>($P62-$O62)*$U$3*C62</f>
        <v>0</v>
      </c>
      <c r="T62" s="2">
        <f>($P62-$O62)*$U$3*D62</f>
        <v>0</v>
      </c>
    </row>
    <row r="63" spans="2:20" x14ac:dyDescent="0.25">
      <c r="B63" s="2">
        <v>1</v>
      </c>
      <c r="C63" s="2">
        <v>0</v>
      </c>
      <c r="D63" s="2">
        <v>0</v>
      </c>
      <c r="E63" s="2"/>
      <c r="F63" s="2">
        <f>F62+R62</f>
        <v>0.69999999999999973</v>
      </c>
      <c r="G63" s="2">
        <f t="shared" si="23"/>
        <v>0.84999999999999987</v>
      </c>
      <c r="H63" s="2">
        <f t="shared" si="24"/>
        <v>0.84999999999999987</v>
      </c>
      <c r="I63" s="2"/>
      <c r="J63" s="2">
        <f>B63*F63</f>
        <v>0.69999999999999973</v>
      </c>
      <c r="K63" s="2">
        <f t="shared" ref="K63" si="43">C63*G63</f>
        <v>0</v>
      </c>
      <c r="L63" s="2">
        <f t="shared" ref="L63" si="44">D63*H63</f>
        <v>0</v>
      </c>
      <c r="M63" s="2"/>
      <c r="N63" s="2">
        <f>(J63+K63+L63)/3</f>
        <v>0.23333333333333325</v>
      </c>
      <c r="O63" s="2">
        <f t="shared" si="2"/>
        <v>0</v>
      </c>
      <c r="P63" s="2">
        <v>0</v>
      </c>
      <c r="Q63" s="2"/>
      <c r="R63" s="2">
        <f>($P63-$O63)*$U$3*B63</f>
        <v>0</v>
      </c>
      <c r="S63" s="2">
        <f>($P63-$O63)*$U$3*C63</f>
        <v>0</v>
      </c>
      <c r="T63" s="2">
        <f>($P63-$O63)*$U$3*D63</f>
        <v>0</v>
      </c>
    </row>
    <row r="64" spans="2:20" x14ac:dyDescent="0.25">
      <c r="B64" s="2">
        <v>1</v>
      </c>
      <c r="C64" s="2">
        <v>1</v>
      </c>
      <c r="D64" s="2">
        <v>0</v>
      </c>
      <c r="E64" s="2"/>
      <c r="F64" s="2">
        <f>F63+R63</f>
        <v>0.69999999999999973</v>
      </c>
      <c r="G64" s="2">
        <f t="shared" si="23"/>
        <v>0.84999999999999987</v>
      </c>
      <c r="H64" s="2">
        <f t="shared" si="24"/>
        <v>0.84999999999999987</v>
      </c>
      <c r="I64" s="2"/>
      <c r="J64" s="2">
        <f>B64*F64</f>
        <v>0.69999999999999973</v>
      </c>
      <c r="K64" s="2">
        <f>C64*G64</f>
        <v>0.84999999999999987</v>
      </c>
      <c r="L64" s="2">
        <f>D64*H64</f>
        <v>0</v>
      </c>
      <c r="M64" s="2"/>
      <c r="N64" s="2">
        <f>(J64+K64+L64)/3</f>
        <v>0.5166666666666665</v>
      </c>
      <c r="O64" s="2">
        <f t="shared" si="2"/>
        <v>1</v>
      </c>
      <c r="P64" s="2">
        <v>0</v>
      </c>
      <c r="Q64" s="2"/>
      <c r="R64" s="2">
        <f>($P64-$O64)*$U$3*B64</f>
        <v>-0.01</v>
      </c>
      <c r="S64" s="2">
        <f>($P64-$O64)*$U$3*C64</f>
        <v>-0.01</v>
      </c>
      <c r="T64" s="2">
        <f>($P64-$O64)*$U$3*D64</f>
        <v>0</v>
      </c>
    </row>
    <row r="65" spans="2:20" x14ac:dyDescent="0.25">
      <c r="B65" s="2">
        <v>1</v>
      </c>
      <c r="C65" s="2">
        <v>0</v>
      </c>
      <c r="D65" s="2">
        <v>1</v>
      </c>
      <c r="E65" s="2"/>
      <c r="F65" s="2">
        <f>F64+R64</f>
        <v>0.68999999999999972</v>
      </c>
      <c r="G65" s="2">
        <f t="shared" si="23"/>
        <v>0.83999999999999986</v>
      </c>
      <c r="H65" s="2">
        <f t="shared" si="24"/>
        <v>0.84999999999999987</v>
      </c>
      <c r="I65" s="2"/>
      <c r="J65" s="2">
        <f>B65*F65</f>
        <v>0.68999999999999972</v>
      </c>
      <c r="K65" s="2">
        <f>C65*G65</f>
        <v>0</v>
      </c>
      <c r="L65" s="2">
        <f>D65*H65</f>
        <v>0.84999999999999987</v>
      </c>
      <c r="M65" s="2"/>
      <c r="N65" s="2">
        <f>(J65+K65+L65)/3</f>
        <v>0.5133333333333332</v>
      </c>
      <c r="O65" s="2">
        <f t="shared" si="2"/>
        <v>1</v>
      </c>
      <c r="P65" s="2">
        <v>0</v>
      </c>
      <c r="Q65" s="2"/>
      <c r="R65" s="2">
        <f>($P65-$O65)*$U$3*B65</f>
        <v>-0.01</v>
      </c>
      <c r="S65" s="2">
        <f>($P65-$O65)*$U$3*C65</f>
        <v>0</v>
      </c>
      <c r="T65" s="2">
        <f>($P65-$O65)*$U$3*D65</f>
        <v>-0.01</v>
      </c>
    </row>
    <row r="66" spans="2:20" x14ac:dyDescent="0.25">
      <c r="B66" s="2">
        <v>1</v>
      </c>
      <c r="C66" s="2">
        <v>1</v>
      </c>
      <c r="D66" s="2">
        <v>1</v>
      </c>
      <c r="E66" s="2"/>
      <c r="F66" s="2">
        <f>F65+R65</f>
        <v>0.67999999999999972</v>
      </c>
      <c r="G66" s="2">
        <f t="shared" si="23"/>
        <v>0.83999999999999986</v>
      </c>
      <c r="H66" s="2">
        <f t="shared" si="24"/>
        <v>0.83999999999999986</v>
      </c>
      <c r="I66" s="2"/>
      <c r="J66" s="2">
        <f>B66*F66</f>
        <v>0.67999999999999972</v>
      </c>
      <c r="K66" s="2">
        <f>C66*G66</f>
        <v>0.83999999999999986</v>
      </c>
      <c r="L66" s="2">
        <f>D66*H66</f>
        <v>0.83999999999999986</v>
      </c>
      <c r="M66" s="2"/>
      <c r="N66" s="2">
        <f>(J66+K66+L66)/3</f>
        <v>0.78666666666666651</v>
      </c>
      <c r="O66" s="2">
        <f t="shared" si="2"/>
        <v>1</v>
      </c>
      <c r="P66" s="2">
        <v>1</v>
      </c>
      <c r="Q66" s="2"/>
      <c r="R66" s="2">
        <f>($P66-$O66)*$U$3*B66</f>
        <v>0</v>
      </c>
      <c r="S66" s="2">
        <f>($P66-$O66)*$U$3*C66</f>
        <v>0</v>
      </c>
      <c r="T66" s="2">
        <f>($P66-$O66)*$U$3*D66</f>
        <v>0</v>
      </c>
    </row>
    <row r="67" spans="2:20" x14ac:dyDescent="0.25">
      <c r="B67" s="2">
        <v>1</v>
      </c>
      <c r="C67" s="2">
        <v>0</v>
      </c>
      <c r="D67" s="2">
        <v>0</v>
      </c>
      <c r="E67" s="2"/>
      <c r="F67" s="2">
        <f>F66+R66</f>
        <v>0.67999999999999972</v>
      </c>
      <c r="G67" s="2">
        <f t="shared" si="23"/>
        <v>0.83999999999999986</v>
      </c>
      <c r="H67" s="2">
        <f t="shared" si="24"/>
        <v>0.83999999999999986</v>
      </c>
      <c r="I67" s="2"/>
      <c r="J67" s="2">
        <f>B67*F67</f>
        <v>0.67999999999999972</v>
      </c>
      <c r="K67" s="2">
        <f t="shared" ref="K67" si="45">C67*G67</f>
        <v>0</v>
      </c>
      <c r="L67" s="2">
        <f t="shared" ref="L67" si="46">D67*H67</f>
        <v>0</v>
      </c>
      <c r="M67" s="2"/>
      <c r="N67" s="2">
        <f>(J67+K67+L67)/3</f>
        <v>0.22666666666666657</v>
      </c>
      <c r="O67" s="2">
        <f t="shared" si="2"/>
        <v>0</v>
      </c>
      <c r="P67" s="2">
        <v>0</v>
      </c>
      <c r="Q67" s="2"/>
      <c r="R67" s="2">
        <f>($P67-$O67)*$U$3*B67</f>
        <v>0</v>
      </c>
      <c r="S67" s="2">
        <f>($P67-$O67)*$U$3*C67</f>
        <v>0</v>
      </c>
      <c r="T67" s="2">
        <f>($P67-$O67)*$U$3*D67</f>
        <v>0</v>
      </c>
    </row>
    <row r="68" spans="2:20" x14ac:dyDescent="0.25">
      <c r="B68" s="2">
        <v>1</v>
      </c>
      <c r="C68" s="2">
        <v>1</v>
      </c>
      <c r="D68" s="2">
        <v>0</v>
      </c>
      <c r="E68" s="2"/>
      <c r="F68" s="2">
        <f>F67+R67</f>
        <v>0.67999999999999972</v>
      </c>
      <c r="G68" s="2">
        <f t="shared" si="23"/>
        <v>0.83999999999999986</v>
      </c>
      <c r="H68" s="2">
        <f t="shared" si="24"/>
        <v>0.83999999999999986</v>
      </c>
      <c r="I68" s="2"/>
      <c r="J68" s="2">
        <f>B68*F68</f>
        <v>0.67999999999999972</v>
      </c>
      <c r="K68" s="2">
        <f>C68*G68</f>
        <v>0.83999999999999986</v>
      </c>
      <c r="L68" s="2">
        <f>D68*H68</f>
        <v>0</v>
      </c>
      <c r="M68" s="2"/>
      <c r="N68" s="2">
        <f>(J68+K68+L68)/3</f>
        <v>0.50666666666666649</v>
      </c>
      <c r="O68" s="2">
        <f t="shared" ref="O68:O74" si="47">IF(N68&gt;=0.5,1,0)</f>
        <v>1</v>
      </c>
      <c r="P68" s="2">
        <v>0</v>
      </c>
      <c r="Q68" s="2"/>
      <c r="R68" s="2">
        <f>($P68-$O68)*$U$3*B68</f>
        <v>-0.01</v>
      </c>
      <c r="S68" s="2">
        <f>($P68-$O68)*$U$3*C68</f>
        <v>-0.01</v>
      </c>
      <c r="T68" s="2">
        <f>($P68-$O68)*$U$3*D68</f>
        <v>0</v>
      </c>
    </row>
    <row r="69" spans="2:20" x14ac:dyDescent="0.25">
      <c r="B69" s="2">
        <v>1</v>
      </c>
      <c r="C69" s="2">
        <v>0</v>
      </c>
      <c r="D69" s="2">
        <v>1</v>
      </c>
      <c r="E69" s="2"/>
      <c r="F69" s="2">
        <f>F68+R68</f>
        <v>0.66999999999999971</v>
      </c>
      <c r="G69" s="2">
        <f t="shared" si="23"/>
        <v>0.82999999999999985</v>
      </c>
      <c r="H69" s="2">
        <f t="shared" si="24"/>
        <v>0.83999999999999986</v>
      </c>
      <c r="I69" s="2"/>
      <c r="J69" s="2">
        <f>B69*F69</f>
        <v>0.66999999999999971</v>
      </c>
      <c r="K69" s="2">
        <f>C69*G69</f>
        <v>0</v>
      </c>
      <c r="L69" s="2">
        <f>D69*H69</f>
        <v>0.83999999999999986</v>
      </c>
      <c r="M69" s="2"/>
      <c r="N69" s="2">
        <f>(J69+K69+L69)/3</f>
        <v>0.50333333333333319</v>
      </c>
      <c r="O69" s="2">
        <f t="shared" si="47"/>
        <v>1</v>
      </c>
      <c r="P69" s="2">
        <v>0</v>
      </c>
      <c r="Q69" s="2"/>
      <c r="R69" s="2">
        <f>($P69-$O69)*$U$3*B69</f>
        <v>-0.01</v>
      </c>
      <c r="S69" s="2">
        <f>($P69-$O69)*$U$3*C69</f>
        <v>0</v>
      </c>
      <c r="T69" s="2">
        <f>($P69-$O69)*$U$3*D69</f>
        <v>-0.01</v>
      </c>
    </row>
    <row r="70" spans="2:20" x14ac:dyDescent="0.25">
      <c r="B70" s="2">
        <v>1</v>
      </c>
      <c r="C70" s="2">
        <v>1</v>
      </c>
      <c r="D70" s="2">
        <v>1</v>
      </c>
      <c r="E70" s="2"/>
      <c r="F70" s="2">
        <f>F69+R69</f>
        <v>0.6599999999999997</v>
      </c>
      <c r="G70" s="2">
        <f t="shared" si="23"/>
        <v>0.82999999999999985</v>
      </c>
      <c r="H70" s="2">
        <f t="shared" si="24"/>
        <v>0.82999999999999985</v>
      </c>
      <c r="I70" s="2"/>
      <c r="J70" s="2">
        <f>B70*F70</f>
        <v>0.6599999999999997</v>
      </c>
      <c r="K70" s="2">
        <f>C70*G70</f>
        <v>0.82999999999999985</v>
      </c>
      <c r="L70" s="2">
        <f>D70*H70</f>
        <v>0.82999999999999985</v>
      </c>
      <c r="M70" s="2"/>
      <c r="N70" s="2">
        <f>(J70+K70+L70)/3</f>
        <v>0.7733333333333331</v>
      </c>
      <c r="O70" s="2">
        <f t="shared" si="47"/>
        <v>1</v>
      </c>
      <c r="P70" s="2">
        <v>1</v>
      </c>
      <c r="Q70" s="2"/>
      <c r="R70" s="2">
        <f>($P70-$O70)*$U$3*B70</f>
        <v>0</v>
      </c>
      <c r="S70" s="2">
        <f>($P70-$O70)*$U$3*C70</f>
        <v>0</v>
      </c>
      <c r="T70" s="2">
        <f>($P70-$O70)*$U$3*D70</f>
        <v>0</v>
      </c>
    </row>
    <row r="71" spans="2:20" x14ac:dyDescent="0.25">
      <c r="B71" s="13">
        <v>1</v>
      </c>
      <c r="C71" s="13">
        <v>0</v>
      </c>
      <c r="D71" s="13">
        <v>0</v>
      </c>
      <c r="E71" s="13"/>
      <c r="F71" s="13">
        <f>F70+R70</f>
        <v>0.6599999999999997</v>
      </c>
      <c r="G71" s="13">
        <f t="shared" si="23"/>
        <v>0.82999999999999985</v>
      </c>
      <c r="H71" s="13">
        <f t="shared" si="24"/>
        <v>0.82999999999999985</v>
      </c>
      <c r="I71" s="13"/>
      <c r="J71" s="13">
        <f>B71*F71</f>
        <v>0.6599999999999997</v>
      </c>
      <c r="K71" s="13">
        <f t="shared" ref="K71" si="48">C71*G71</f>
        <v>0</v>
      </c>
      <c r="L71" s="13">
        <f t="shared" ref="L71" si="49">D71*H71</f>
        <v>0</v>
      </c>
      <c r="M71" s="13"/>
      <c r="N71" s="13">
        <f>(J71+K71+L71)/3</f>
        <v>0.21999999999999989</v>
      </c>
      <c r="O71" s="13">
        <f t="shared" si="47"/>
        <v>0</v>
      </c>
      <c r="P71" s="13">
        <v>0</v>
      </c>
      <c r="Q71" s="13"/>
      <c r="R71" s="13">
        <f>($P71-$O71)*$U$3*B71</f>
        <v>0</v>
      </c>
      <c r="S71" s="13">
        <f>($P71-$O71)*$U$3*C71</f>
        <v>0</v>
      </c>
      <c r="T71" s="13">
        <f>($P71-$O71)*$U$3*D71</f>
        <v>0</v>
      </c>
    </row>
    <row r="72" spans="2:20" x14ac:dyDescent="0.25">
      <c r="B72" s="13">
        <v>1</v>
      </c>
      <c r="C72" s="13">
        <v>1</v>
      </c>
      <c r="D72" s="13">
        <v>0</v>
      </c>
      <c r="E72" s="13"/>
      <c r="F72" s="13">
        <f>F71+R71</f>
        <v>0.6599999999999997</v>
      </c>
      <c r="G72" s="13">
        <f t="shared" si="23"/>
        <v>0.82999999999999985</v>
      </c>
      <c r="H72" s="13">
        <f t="shared" si="24"/>
        <v>0.82999999999999985</v>
      </c>
      <c r="I72" s="13"/>
      <c r="J72" s="13">
        <f>B72*F72</f>
        <v>0.6599999999999997</v>
      </c>
      <c r="K72" s="13">
        <f>C72*G72</f>
        <v>0.82999999999999985</v>
      </c>
      <c r="L72" s="13">
        <f>D72*H72</f>
        <v>0</v>
      </c>
      <c r="M72" s="13"/>
      <c r="N72" s="13">
        <f>(J72+K72+L72)/3</f>
        <v>0.49666666666666653</v>
      </c>
      <c r="O72" s="13">
        <f t="shared" si="47"/>
        <v>0</v>
      </c>
      <c r="P72" s="13">
        <v>0</v>
      </c>
      <c r="Q72" s="13"/>
      <c r="R72" s="13">
        <f>($P72-$O72)*$U$3*B72</f>
        <v>0</v>
      </c>
      <c r="S72" s="13">
        <f>($P72-$O72)*$U$3*C72</f>
        <v>0</v>
      </c>
      <c r="T72" s="13">
        <f>($P72-$O72)*$U$3*D72</f>
        <v>0</v>
      </c>
    </row>
    <row r="73" spans="2:20" x14ac:dyDescent="0.25">
      <c r="B73" s="13">
        <v>1</v>
      </c>
      <c r="C73" s="13">
        <v>0</v>
      </c>
      <c r="D73" s="13">
        <v>1</v>
      </c>
      <c r="E73" s="13"/>
      <c r="F73" s="13">
        <f>F72+R72</f>
        <v>0.6599999999999997</v>
      </c>
      <c r="G73" s="13">
        <f t="shared" si="23"/>
        <v>0.82999999999999985</v>
      </c>
      <c r="H73" s="13">
        <f t="shared" si="24"/>
        <v>0.82999999999999985</v>
      </c>
      <c r="I73" s="13"/>
      <c r="J73" s="13">
        <f>B73*F73</f>
        <v>0.6599999999999997</v>
      </c>
      <c r="K73" s="13">
        <f>C73*G73</f>
        <v>0</v>
      </c>
      <c r="L73" s="13">
        <f>D73*H73</f>
        <v>0.82999999999999985</v>
      </c>
      <c r="M73" s="13"/>
      <c r="N73" s="13">
        <f>(J73+K73+L73)/3</f>
        <v>0.49666666666666653</v>
      </c>
      <c r="O73" s="13">
        <f t="shared" si="47"/>
        <v>0</v>
      </c>
      <c r="P73" s="13">
        <v>0</v>
      </c>
      <c r="Q73" s="13"/>
      <c r="R73" s="13">
        <f>($P73-$O73)*$U$3*B73</f>
        <v>0</v>
      </c>
      <c r="S73" s="13">
        <f>($P73-$O73)*$U$3*C73</f>
        <v>0</v>
      </c>
      <c r="T73" s="13">
        <f>($P73-$O73)*$U$3*D73</f>
        <v>0</v>
      </c>
    </row>
    <row r="74" spans="2:20" x14ac:dyDescent="0.25">
      <c r="B74" s="13">
        <v>1</v>
      </c>
      <c r="C74" s="13">
        <v>1</v>
      </c>
      <c r="D74" s="13">
        <v>1</v>
      </c>
      <c r="E74" s="13"/>
      <c r="F74" s="14">
        <f>F73+R73</f>
        <v>0.6599999999999997</v>
      </c>
      <c r="G74" s="14">
        <f t="shared" si="23"/>
        <v>0.82999999999999985</v>
      </c>
      <c r="H74" s="14">
        <f t="shared" si="24"/>
        <v>0.82999999999999985</v>
      </c>
      <c r="I74" s="13"/>
      <c r="J74" s="13">
        <f>B74*F74</f>
        <v>0.6599999999999997</v>
      </c>
      <c r="K74" s="13">
        <f>C74*G74</f>
        <v>0.82999999999999985</v>
      </c>
      <c r="L74" s="13">
        <f>D74*H74</f>
        <v>0.82999999999999985</v>
      </c>
      <c r="M74" s="13"/>
      <c r="N74" s="13">
        <f>(J74+K74+L74)/3</f>
        <v>0.7733333333333331</v>
      </c>
      <c r="O74" s="13">
        <f t="shared" si="47"/>
        <v>1</v>
      </c>
      <c r="P74" s="13">
        <v>1</v>
      </c>
      <c r="Q74" s="13"/>
      <c r="R74" s="13">
        <f>($P74-$O74)*$U$3*B74</f>
        <v>0</v>
      </c>
      <c r="S74" s="13">
        <f>($P74-$O74)*$U$3*C74</f>
        <v>0</v>
      </c>
      <c r="T74" s="13">
        <f>($P74-$O74)*$U$3*D74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243"/>
  <sheetViews>
    <sheetView tabSelected="1" topLeftCell="D1" zoomScale="70" zoomScaleNormal="70" workbookViewId="0">
      <selection activeCell="AH21" sqref="AH21"/>
    </sheetView>
  </sheetViews>
  <sheetFormatPr defaultRowHeight="15" x14ac:dyDescent="0.25"/>
  <cols>
    <col min="34" max="34" width="11.5703125" customWidth="1"/>
  </cols>
  <sheetData>
    <row r="1" spans="2:40" x14ac:dyDescent="0.25">
      <c r="D1" s="31"/>
      <c r="E1" s="32" t="s">
        <v>25</v>
      </c>
      <c r="F1" s="13">
        <v>8</v>
      </c>
      <c r="G1" s="13">
        <v>8</v>
      </c>
      <c r="I1" s="2"/>
    </row>
    <row r="2" spans="2:40" x14ac:dyDescent="0.25">
      <c r="C2" t="s">
        <v>23</v>
      </c>
      <c r="F2" t="s">
        <v>39</v>
      </c>
      <c r="I2" s="43"/>
      <c r="J2" s="44" t="s">
        <v>40</v>
      </c>
      <c r="K2" s="44"/>
      <c r="L2" s="44"/>
      <c r="M2" s="44"/>
      <c r="N2" s="44" t="s">
        <v>41</v>
      </c>
      <c r="O2" s="44"/>
      <c r="P2" s="44"/>
      <c r="Q2" s="44"/>
      <c r="R2" s="44"/>
      <c r="S2" s="44" t="s">
        <v>42</v>
      </c>
      <c r="T2" s="44"/>
      <c r="U2" s="44"/>
      <c r="V2" s="44"/>
      <c r="W2" s="45" t="s">
        <v>43</v>
      </c>
      <c r="X2" s="44" t="s">
        <v>27</v>
      </c>
      <c r="Y2" s="44"/>
      <c r="Z2" s="44"/>
      <c r="AA2" s="44"/>
      <c r="AB2" s="44"/>
      <c r="AC2" s="46"/>
    </row>
    <row r="3" spans="2:40" x14ac:dyDescent="0.25">
      <c r="B3" s="19" t="s">
        <v>32</v>
      </c>
      <c r="C3" s="20" t="s">
        <v>20</v>
      </c>
      <c r="D3" s="20" t="s">
        <v>21</v>
      </c>
      <c r="E3" s="20" t="s">
        <v>22</v>
      </c>
      <c r="F3" s="21" t="s">
        <v>20</v>
      </c>
      <c r="G3" s="21" t="s">
        <v>21</v>
      </c>
      <c r="I3" s="47"/>
      <c r="J3" s="22">
        <v>0</v>
      </c>
      <c r="K3" s="22">
        <v>1</v>
      </c>
      <c r="L3" s="22">
        <v>2</v>
      </c>
      <c r="M3" s="48"/>
      <c r="N3" s="34" t="s">
        <v>38</v>
      </c>
      <c r="O3" s="33">
        <v>0</v>
      </c>
      <c r="P3" s="33">
        <v>1</v>
      </c>
      <c r="Q3" s="33">
        <v>2</v>
      </c>
      <c r="R3" s="48"/>
      <c r="S3" s="48"/>
      <c r="T3" s="29" t="s">
        <v>24</v>
      </c>
      <c r="U3" s="48"/>
      <c r="V3" s="19" t="s">
        <v>32</v>
      </c>
      <c r="W3" s="20" t="s">
        <v>26</v>
      </c>
      <c r="X3" s="20" t="s">
        <v>28</v>
      </c>
      <c r="Y3" s="30" t="s">
        <v>29</v>
      </c>
      <c r="Z3" s="49" t="s">
        <v>36</v>
      </c>
      <c r="AA3" s="49" t="s">
        <v>37</v>
      </c>
      <c r="AB3" s="41" t="s">
        <v>45</v>
      </c>
      <c r="AC3" s="50"/>
      <c r="AD3" s="16" t="s">
        <v>46</v>
      </c>
      <c r="AE3" s="16" t="s">
        <v>49</v>
      </c>
      <c r="AF3" s="16" t="s">
        <v>48</v>
      </c>
      <c r="AG3" s="16" t="s">
        <v>47</v>
      </c>
      <c r="AI3" t="s">
        <v>50</v>
      </c>
    </row>
    <row r="4" spans="2:40" x14ac:dyDescent="0.25">
      <c r="B4" s="15" t="s">
        <v>33</v>
      </c>
      <c r="C4" s="15">
        <v>3</v>
      </c>
      <c r="D4" s="15">
        <v>5</v>
      </c>
      <c r="E4" s="15">
        <v>75</v>
      </c>
      <c r="F4" s="17">
        <f>C4/$F$1</f>
        <v>0.375</v>
      </c>
      <c r="G4" s="17">
        <f>D4/$G$1</f>
        <v>0.625</v>
      </c>
      <c r="I4" s="23" t="s">
        <v>30</v>
      </c>
      <c r="J4" s="18">
        <v>0.5</v>
      </c>
      <c r="K4" s="18">
        <v>0.5</v>
      </c>
      <c r="L4" s="18">
        <v>0.5</v>
      </c>
      <c r="M4" s="48"/>
      <c r="N4" s="35" t="s">
        <v>33</v>
      </c>
      <c r="O4" s="36">
        <f>($F$4*J4)+($G$4*J5)</f>
        <v>0.5</v>
      </c>
      <c r="P4" s="36">
        <f>($F$4*K4)+($G$4*K5)</f>
        <v>0.5</v>
      </c>
      <c r="Q4" s="36">
        <f>($F$4*L4)+($G$4*L5)</f>
        <v>0.5</v>
      </c>
      <c r="R4" s="48"/>
      <c r="S4" s="22">
        <v>0</v>
      </c>
      <c r="T4" s="17">
        <v>0.5</v>
      </c>
      <c r="U4" s="48"/>
      <c r="V4" s="15" t="s">
        <v>33</v>
      </c>
      <c r="W4" s="17">
        <f>(O9*T4)+(P9*T5)+(Q9*T6)</f>
        <v>0.93368899680278195</v>
      </c>
      <c r="X4" s="17">
        <f>1/(1+EXP(-W4))</f>
        <v>0.71782310327528975</v>
      </c>
      <c r="Y4" s="17">
        <f>($E$4/100)-X4</f>
        <v>3.2176896724710247E-2</v>
      </c>
      <c r="Z4" s="49">
        <f>ROUND(X4*100,0)</f>
        <v>72</v>
      </c>
      <c r="AA4" s="49">
        <f>$E$4</f>
        <v>75</v>
      </c>
      <c r="AB4" s="17">
        <f>Y4*Y4</f>
        <v>1.0353526828326689E-3</v>
      </c>
      <c r="AC4" s="50"/>
      <c r="AD4" s="16">
        <f>EXP(-W4)/(1+EXP(-W4))^2</f>
        <v>0.20255309567952254</v>
      </c>
      <c r="AE4" s="16">
        <f>-Y4</f>
        <v>-3.2176896724710247E-2</v>
      </c>
      <c r="AF4" s="16">
        <f>AD4*AE4</f>
        <v>-6.5175300409503496E-3</v>
      </c>
      <c r="AG4" s="16">
        <f>(O9*AF4)+(O10*AF5)+(O11*AF6)</f>
        <v>-4.3525194001004797E-2</v>
      </c>
      <c r="AI4" s="16">
        <f>AF4*T4</f>
        <v>-3.2587650204751748E-3</v>
      </c>
      <c r="AJ4" s="16">
        <f>AF4*T5</f>
        <v>-3.2587650204751748E-3</v>
      </c>
      <c r="AK4" s="16">
        <f>AF4*T6</f>
        <v>-3.2587650204751748E-3</v>
      </c>
    </row>
    <row r="5" spans="2:40" x14ac:dyDescent="0.25">
      <c r="B5" s="15" t="s">
        <v>34</v>
      </c>
      <c r="C5" s="15">
        <v>5</v>
      </c>
      <c r="D5" s="15">
        <v>1</v>
      </c>
      <c r="E5" s="15">
        <v>82</v>
      </c>
      <c r="F5" s="17">
        <f>C5/$F$1</f>
        <v>0.625</v>
      </c>
      <c r="G5" s="17">
        <f>D5/$G$1</f>
        <v>0.125</v>
      </c>
      <c r="I5" s="23" t="s">
        <v>31</v>
      </c>
      <c r="J5" s="18">
        <v>0.5</v>
      </c>
      <c r="K5" s="18">
        <v>0.5</v>
      </c>
      <c r="L5" s="18">
        <v>0.5</v>
      </c>
      <c r="M5" s="48"/>
      <c r="N5" s="37" t="s">
        <v>34</v>
      </c>
      <c r="O5" s="38">
        <f>($F$5*J4)+($G$5*J5)</f>
        <v>0.375</v>
      </c>
      <c r="P5" s="38">
        <f>($F$5*K4)+($G$5*K5)</f>
        <v>0.375</v>
      </c>
      <c r="Q5" s="38">
        <f>($F$5*L4)+($G$5*L5)</f>
        <v>0.375</v>
      </c>
      <c r="R5" s="48"/>
      <c r="S5" s="22">
        <v>1</v>
      </c>
      <c r="T5" s="17">
        <v>0.5</v>
      </c>
      <c r="U5" s="48"/>
      <c r="V5" s="15" t="s">
        <v>34</v>
      </c>
      <c r="W5" s="17">
        <f>(O10*T4)+(P10*T5)+(Q10*T6)</f>
        <v>0.88899989993110451</v>
      </c>
      <c r="X5" s="17">
        <f>1/(1+EXP(-W5))</f>
        <v>0.70868374391158095</v>
      </c>
      <c r="Y5" s="17">
        <f>($E$5/100)-X5</f>
        <v>0.111316256088419</v>
      </c>
      <c r="Z5" s="49">
        <f t="shared" ref="Z5:Z6" si="0">ROUND(X5*100,0)</f>
        <v>71</v>
      </c>
      <c r="AA5" s="49">
        <f>$E$5</f>
        <v>82</v>
      </c>
      <c r="AB5" s="17">
        <f t="shared" ref="AB5:AB6" si="1">Y5*Y5</f>
        <v>1.239130886954248E-2</v>
      </c>
      <c r="AC5" s="50"/>
      <c r="AD5" s="16">
        <f t="shared" ref="AD5:AD6" si="2">EXP(-W5)/(1+EXP(-W5))^2</f>
        <v>0.20645109502704573</v>
      </c>
      <c r="AE5" s="16">
        <f t="shared" ref="AE5:AE6" si="3">-Y5</f>
        <v>-0.111316256088419</v>
      </c>
      <c r="AF5" s="16">
        <f t="shared" ref="AF5:AF6" si="4">AD5*AE5</f>
        <v>-2.2981362963765149E-2</v>
      </c>
      <c r="AG5" s="16">
        <f>(P9*AF4)+(P10*AF5)+(P11*AF6)</f>
        <v>-4.3525194001004797E-2</v>
      </c>
      <c r="AI5" s="16">
        <f>AF5*T4</f>
        <v>-1.1490681481882575E-2</v>
      </c>
      <c r="AJ5" s="16">
        <f>AF5*T5</f>
        <v>-1.1490681481882575E-2</v>
      </c>
      <c r="AK5" s="16">
        <f>AF5*T6</f>
        <v>-1.1490681481882575E-2</v>
      </c>
    </row>
    <row r="6" spans="2:40" x14ac:dyDescent="0.25">
      <c r="B6" s="15" t="s">
        <v>35</v>
      </c>
      <c r="C6" s="15">
        <v>10</v>
      </c>
      <c r="D6" s="15">
        <v>2</v>
      </c>
      <c r="E6" s="15">
        <v>93</v>
      </c>
      <c r="F6" s="17">
        <f>C6/$F$1</f>
        <v>1.25</v>
      </c>
      <c r="G6" s="17">
        <f>D6/$G$1</f>
        <v>0.25</v>
      </c>
      <c r="I6" s="51"/>
      <c r="J6" s="48"/>
      <c r="K6" s="48"/>
      <c r="L6" s="48"/>
      <c r="M6" s="48"/>
      <c r="N6" s="39" t="s">
        <v>35</v>
      </c>
      <c r="O6" s="40">
        <f>($F$6*J4)+($G$6*J5)</f>
        <v>0.75</v>
      </c>
      <c r="P6" s="40">
        <f>($F$6*K4)+($G$6*K5)</f>
        <v>0.75</v>
      </c>
      <c r="Q6" s="40">
        <f>($F$6*L4)+($G$6*L5)</f>
        <v>0.75</v>
      </c>
      <c r="R6" s="48"/>
      <c r="S6" s="22">
        <v>2</v>
      </c>
      <c r="T6" s="17">
        <v>0.5</v>
      </c>
      <c r="U6" s="48"/>
      <c r="V6" s="15" t="s">
        <v>35</v>
      </c>
      <c r="W6" s="17">
        <f>(O11*T4)+(P11*T5)+(Q11*T6)</f>
        <v>1.0187680487630895</v>
      </c>
      <c r="X6" s="17">
        <f>1/(1+EXP(-W6))</f>
        <v>0.73473256084512828</v>
      </c>
      <c r="Y6" s="17">
        <f>($E$6/100)-X6</f>
        <v>0.19526743915487177</v>
      </c>
      <c r="Z6" s="49">
        <f t="shared" si="0"/>
        <v>73</v>
      </c>
      <c r="AA6" s="49">
        <f>$E$6</f>
        <v>93</v>
      </c>
      <c r="AB6" s="17">
        <f t="shared" si="1"/>
        <v>3.812937279410155E-2</v>
      </c>
      <c r="AC6" s="50"/>
      <c r="AD6" s="16">
        <f t="shared" si="2"/>
        <v>0.1949006248790881</v>
      </c>
      <c r="AE6" s="16">
        <f t="shared" si="3"/>
        <v>-0.19526743915487177</v>
      </c>
      <c r="AF6" s="16">
        <f t="shared" si="4"/>
        <v>-3.8057745909823824E-2</v>
      </c>
      <c r="AG6" s="16">
        <f>(Q9*AF4)+(Q10*AF5)+(Q11*AF6)</f>
        <v>-4.3525194001004797E-2</v>
      </c>
      <c r="AI6" s="16">
        <f>AF6*T4</f>
        <v>-1.9028872954911912E-2</v>
      </c>
      <c r="AJ6" s="16">
        <f>AF6*T5</f>
        <v>-1.9028872954911912E-2</v>
      </c>
      <c r="AK6" s="16">
        <f>AF6*T6</f>
        <v>-1.9028872954911912E-2</v>
      </c>
    </row>
    <row r="7" spans="2:40" x14ac:dyDescent="0.25">
      <c r="I7" s="47"/>
      <c r="J7" s="48"/>
      <c r="K7" s="48"/>
      <c r="L7" s="48"/>
      <c r="M7" s="48"/>
      <c r="N7" s="48" t="s">
        <v>44</v>
      </c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2">
        <f>SUM(AB4:AB6)/2</f>
        <v>2.5778017173238348E-2</v>
      </c>
      <c r="AC7" s="50"/>
    </row>
    <row r="8" spans="2:40" x14ac:dyDescent="0.25">
      <c r="I8" s="47"/>
      <c r="J8" s="48"/>
      <c r="K8" s="48"/>
      <c r="L8" s="48"/>
      <c r="M8" s="48"/>
      <c r="N8" s="34" t="s">
        <v>38</v>
      </c>
      <c r="O8" s="33">
        <v>0</v>
      </c>
      <c r="P8" s="33">
        <v>1</v>
      </c>
      <c r="Q8" s="33">
        <v>2</v>
      </c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50"/>
      <c r="AD8" t="s">
        <v>51</v>
      </c>
      <c r="AM8" t="s">
        <v>52</v>
      </c>
    </row>
    <row r="9" spans="2:40" x14ac:dyDescent="0.25">
      <c r="I9" s="47"/>
      <c r="J9" s="48"/>
      <c r="K9" s="48"/>
      <c r="L9" s="48"/>
      <c r="M9" s="48"/>
      <c r="N9" s="21" t="s">
        <v>33</v>
      </c>
      <c r="O9" s="26">
        <f>1/(1+EXP(-O4))</f>
        <v>0.62245933120185459</v>
      </c>
      <c r="P9" s="26">
        <f>1/(1+EXP(-P4))</f>
        <v>0.62245933120185459</v>
      </c>
      <c r="Q9" s="26">
        <f>1/(1+EXP(-Q4))</f>
        <v>0.62245933120185459</v>
      </c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50"/>
      <c r="AD9" s="16">
        <f>EXP(-O4)/(1+EXP(-O4))^2</f>
        <v>0.23500371220159449</v>
      </c>
      <c r="AE9" s="16">
        <f t="shared" ref="AE9:AF11" si="5">EXP(-P4)/(1+EXP(-P4))^2</f>
        <v>0.23500371220159449</v>
      </c>
      <c r="AF9" s="16">
        <f>EXP(-Q4)/(1+EXP(-Q4))^2</f>
        <v>0.23500371220159449</v>
      </c>
      <c r="AH9" s="16">
        <f>(AD9*AI4)+(AE9*AI5)+(AF9*AI6)</f>
        <v>-7.9380304643897198E-3</v>
      </c>
      <c r="AI9" s="16">
        <f>(AD9*AJ4)+(AE9*AJ5)+(AF9*AJ6)</f>
        <v>-7.9380304643897198E-3</v>
      </c>
      <c r="AJ9" s="16">
        <f>(AD9*AK4)+(AE9*AK5)+(AF9*AK6)</f>
        <v>-7.9380304643897198E-3</v>
      </c>
      <c r="AL9">
        <f>($D$4*AH9)+($D$5*AH10)+($D$6*AH11)</f>
        <v>-6.2564927836429779E-2</v>
      </c>
      <c r="AM9">
        <f>($D$4*AI9)+($D$5*AI10)+($D$6*AI11)</f>
        <v>-6.2564927836429779E-2</v>
      </c>
      <c r="AN9">
        <f>($D$4*AJ9)+($D$5*AJ10)+($D$6*AJ11)</f>
        <v>-6.2564927836429779E-2</v>
      </c>
    </row>
    <row r="10" spans="2:40" x14ac:dyDescent="0.25">
      <c r="I10" s="47"/>
      <c r="J10" s="48"/>
      <c r="K10" s="48"/>
      <c r="L10" s="48"/>
      <c r="M10" s="48"/>
      <c r="N10" s="24" t="s">
        <v>34</v>
      </c>
      <c r="O10" s="27">
        <f>1/(1+EXP(-O5))</f>
        <v>0.59266659995406967</v>
      </c>
      <c r="P10" s="27">
        <f>1/(1+EXP(-P5))</f>
        <v>0.59266659995406967</v>
      </c>
      <c r="Q10" s="27">
        <f>1/(1+EXP(-Q5))</f>
        <v>0.59266659995406967</v>
      </c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50"/>
      <c r="AD10" s="16">
        <f t="shared" ref="AD10:AD11" si="6">EXP(-O5)/(1+EXP(-O5))^2</f>
        <v>0.24141290125295237</v>
      </c>
      <c r="AE10" s="16">
        <f t="shared" si="5"/>
        <v>0.24141290125295237</v>
      </c>
      <c r="AF10" s="16">
        <f t="shared" si="5"/>
        <v>0.24141290125295237</v>
      </c>
      <c r="AH10" s="16">
        <f>(AD10*AI4)+(AE10*AI5)+(AF10*AI6)</f>
        <v>-8.1545220996285198E-3</v>
      </c>
      <c r="AI10" s="16">
        <f>(AD10*AJ4)+(AE10*AJ5)+(AF10*AJ6)</f>
        <v>-8.1545220996285198E-3</v>
      </c>
      <c r="AJ10" s="16">
        <f>(AD10*AK4)+(AE10*AK5)+(AF10*AK6)</f>
        <v>-8.1545220996285198E-3</v>
      </c>
      <c r="AL10">
        <f>($C$4*AH9)+($C$5*AH10)+($C$6*AH11)</f>
        <v>-0.13818796896557509</v>
      </c>
      <c r="AM10">
        <f>($C$4*AI9)+($C$5*AI10)+($C$6*AI11)</f>
        <v>-0.13818796896557509</v>
      </c>
      <c r="AN10">
        <f>($C$4*AJ9)+($C$5*AJ10)+($C$6*AJ11)</f>
        <v>-0.13818796896557509</v>
      </c>
    </row>
    <row r="11" spans="2:40" x14ac:dyDescent="0.25">
      <c r="I11" s="47"/>
      <c r="J11" s="48"/>
      <c r="K11" s="48"/>
      <c r="L11" s="48"/>
      <c r="M11" s="48"/>
      <c r="N11" s="25" t="s">
        <v>35</v>
      </c>
      <c r="O11" s="28">
        <f>1/(1+EXP(-O6))</f>
        <v>0.67917869917539297</v>
      </c>
      <c r="P11" s="28">
        <f>1/(1+EXP(-P6))</f>
        <v>0.67917869917539297</v>
      </c>
      <c r="Q11" s="28">
        <f>1/(1+EXP(-Q6))</f>
        <v>0.67917869917539297</v>
      </c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50"/>
      <c r="AD11" s="16">
        <f t="shared" si="6"/>
        <v>0.21789499376181398</v>
      </c>
      <c r="AE11" s="16">
        <f t="shared" si="5"/>
        <v>0.21789499376181398</v>
      </c>
      <c r="AF11" s="16">
        <f>EXP(-Q6)/(1+EXP(-Q6))^2</f>
        <v>0.21789499376181398</v>
      </c>
      <c r="AH11" s="16">
        <f>(AD11*AI4)+(AE11*AI5)+(AF11*AI6)</f>
        <v>-7.3601267074263326E-3</v>
      </c>
      <c r="AI11" s="16">
        <f>(AD11*AJ4)+(AE11*AJ5)+(AF11*AJ6)</f>
        <v>-7.3601267074263326E-3</v>
      </c>
      <c r="AJ11" s="16">
        <f>(AD11*AK4)+(AE11*AK5)+(AF11*AK6)</f>
        <v>-7.3601267074263326E-3</v>
      </c>
    </row>
    <row r="12" spans="2:40" x14ac:dyDescent="0.25">
      <c r="I12" s="52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4"/>
    </row>
    <row r="13" spans="2:40" x14ac:dyDescent="0.25">
      <c r="I13" s="43"/>
      <c r="J13" s="44" t="s">
        <v>40</v>
      </c>
      <c r="K13" s="44"/>
      <c r="L13" s="44"/>
      <c r="M13" s="44"/>
      <c r="N13" s="44" t="s">
        <v>41</v>
      </c>
      <c r="O13" s="44"/>
      <c r="P13" s="44"/>
      <c r="Q13" s="44"/>
      <c r="R13" s="44"/>
      <c r="S13" s="44" t="s">
        <v>42</v>
      </c>
      <c r="T13" s="44"/>
      <c r="U13" s="44"/>
      <c r="V13" s="44"/>
      <c r="W13" s="45" t="s">
        <v>43</v>
      </c>
      <c r="X13" s="44" t="s">
        <v>27</v>
      </c>
      <c r="Y13" s="44"/>
      <c r="Z13" s="44"/>
      <c r="AA13" s="44"/>
      <c r="AB13" s="44"/>
      <c r="AC13" s="46"/>
    </row>
    <row r="14" spans="2:40" x14ac:dyDescent="0.25">
      <c r="I14" s="47"/>
      <c r="J14" s="22">
        <v>0</v>
      </c>
      <c r="K14" s="22">
        <v>1</v>
      </c>
      <c r="L14" s="22">
        <v>2</v>
      </c>
      <c r="M14" s="48"/>
      <c r="N14" s="34" t="s">
        <v>38</v>
      </c>
      <c r="O14" s="33">
        <v>0</v>
      </c>
      <c r="P14" s="33">
        <v>1</v>
      </c>
      <c r="Q14" s="33">
        <v>2</v>
      </c>
      <c r="R14" s="48"/>
      <c r="S14" s="48"/>
      <c r="T14" s="29" t="s">
        <v>24</v>
      </c>
      <c r="U14" s="48"/>
      <c r="V14" s="19" t="s">
        <v>32</v>
      </c>
      <c r="W14" s="20" t="s">
        <v>26</v>
      </c>
      <c r="X14" s="20" t="s">
        <v>28</v>
      </c>
      <c r="Y14" s="30" t="s">
        <v>29</v>
      </c>
      <c r="Z14" s="49" t="s">
        <v>36</v>
      </c>
      <c r="AA14" s="49" t="s">
        <v>37</v>
      </c>
      <c r="AB14" s="41" t="s">
        <v>45</v>
      </c>
      <c r="AC14" s="50"/>
      <c r="AD14" s="16" t="s">
        <v>46</v>
      </c>
      <c r="AE14" s="16" t="s">
        <v>49</v>
      </c>
      <c r="AF14" s="16" t="s">
        <v>48</v>
      </c>
      <c r="AG14" s="16" t="s">
        <v>47</v>
      </c>
      <c r="AI14" t="s">
        <v>50</v>
      </c>
    </row>
    <row r="15" spans="2:40" x14ac:dyDescent="0.25">
      <c r="I15" s="23" t="s">
        <v>30</v>
      </c>
      <c r="J15" s="18">
        <f>J4-AL9</f>
        <v>0.56256492783642975</v>
      </c>
      <c r="K15" s="18">
        <f>K4-AM9</f>
        <v>0.56256492783642975</v>
      </c>
      <c r="L15" s="18">
        <f>L4-AN9</f>
        <v>0.56256492783642975</v>
      </c>
      <c r="M15" s="48"/>
      <c r="N15" s="35" t="s">
        <v>33</v>
      </c>
      <c r="O15" s="36">
        <f>($F$4*J15)+($G$4*J16)</f>
        <v>0.60982932854214555</v>
      </c>
      <c r="P15" s="36">
        <f>($F$4*K15)+($G$4*K16)</f>
        <v>0.60982932854214555</v>
      </c>
      <c r="Q15" s="36">
        <f>($F$4*L15)+($G$4*L16)</f>
        <v>0.60982932854214555</v>
      </c>
      <c r="R15" s="48"/>
      <c r="S15" s="22">
        <v>0</v>
      </c>
      <c r="T15" s="17">
        <f>T4-AG4</f>
        <v>0.54352519400100485</v>
      </c>
      <c r="U15" s="48"/>
      <c r="V15" s="15" t="s">
        <v>33</v>
      </c>
      <c r="W15" s="17">
        <f>(O20*T15)+(P20*T16)+(Q20*T17)</f>
        <v>1.056452966523582</v>
      </c>
      <c r="X15" s="17">
        <f>1/(1+EXP(-W15))</f>
        <v>0.74201211929779354</v>
      </c>
      <c r="Y15" s="17">
        <f>($E$4/100)-X15</f>
        <v>7.9878807022064624E-3</v>
      </c>
      <c r="Z15" s="49">
        <f>ROUND(X15*100,0)</f>
        <v>74</v>
      </c>
      <c r="AA15" s="49">
        <f>$E$4</f>
        <v>75</v>
      </c>
      <c r="AB15" s="17">
        <f>Y15*Y15</f>
        <v>6.3806238112682409E-5</v>
      </c>
      <c r="AC15" s="50"/>
      <c r="AD15" s="16">
        <f>EXP(-W15)/(1+EXP(-W15))^2</f>
        <v>0.19143013411299051</v>
      </c>
      <c r="AE15" s="16">
        <f>-Y15</f>
        <v>-7.9878807022064624E-3</v>
      </c>
      <c r="AF15" s="16">
        <f>AD15*AE15</f>
        <v>-1.5291210741019518E-3</v>
      </c>
      <c r="AG15" s="16">
        <f>(O20*AF15)+(O21*AF16)+(O22*AF17)</f>
        <v>-3.3935360887511534E-2</v>
      </c>
      <c r="AI15" s="16">
        <f>AF15*T15</f>
        <v>-8.3111582845228832E-4</v>
      </c>
      <c r="AJ15" s="16">
        <f>AF15*T16</f>
        <v>-8.3111582845228832E-4</v>
      </c>
      <c r="AK15" s="16">
        <f>AF15*T17</f>
        <v>-8.3111582845228832E-4</v>
      </c>
    </row>
    <row r="16" spans="2:40" x14ac:dyDescent="0.25">
      <c r="I16" s="23" t="s">
        <v>31</v>
      </c>
      <c r="J16" s="18">
        <f>J5-AL10</f>
        <v>0.63818796896557506</v>
      </c>
      <c r="K16" s="18">
        <f>K5-AM10</f>
        <v>0.63818796896557506</v>
      </c>
      <c r="L16" s="18">
        <f>L5-AN10</f>
        <v>0.63818796896557506</v>
      </c>
      <c r="M16" s="48"/>
      <c r="N16" s="37" t="s">
        <v>34</v>
      </c>
      <c r="O16" s="38">
        <f>($F$5*J15)+($G$5*J16)</f>
        <v>0.43137657601846552</v>
      </c>
      <c r="P16" s="38">
        <f>($F$5*K15)+($G$5*K16)</f>
        <v>0.43137657601846552</v>
      </c>
      <c r="Q16" s="38">
        <f>($F$5*L15)+($G$5*L16)</f>
        <v>0.43137657601846552</v>
      </c>
      <c r="R16" s="48"/>
      <c r="S16" s="22">
        <v>1</v>
      </c>
      <c r="T16" s="17">
        <f>T5-AG5</f>
        <v>0.54352519400100485</v>
      </c>
      <c r="U16" s="48"/>
      <c r="V16" s="15" t="s">
        <v>34</v>
      </c>
      <c r="W16" s="17">
        <f>(O21*T15)+(P21*T16)+(Q21*T17)</f>
        <v>0.98845872377167021</v>
      </c>
      <c r="X16" s="17">
        <f>1/(1+EXP(-W16))</f>
        <v>0.72878338396712039</v>
      </c>
      <c r="Y16" s="17">
        <f>($E$5/100)-X16</f>
        <v>9.1216616032879561E-2</v>
      </c>
      <c r="Z16" s="49">
        <f t="shared" ref="Z16:Z17" si="7">ROUND(X16*100,0)</f>
        <v>73</v>
      </c>
      <c r="AA16" s="49">
        <f>$E$5</f>
        <v>82</v>
      </c>
      <c r="AB16" s="17">
        <f t="shared" ref="AB16:AB17" si="8">Y16*Y16</f>
        <v>8.3204710404897811E-3</v>
      </c>
      <c r="AC16" s="50"/>
      <c r="AD16" s="16">
        <f t="shared" ref="AD16:AD17" si="9">EXP(-W16)/(1+EXP(-W16))^2</f>
        <v>0.19765816322055316</v>
      </c>
      <c r="AE16" s="16">
        <f t="shared" ref="AE16:AE17" si="10">-Y16</f>
        <v>-9.1216616032879561E-2</v>
      </c>
      <c r="AF16" s="16">
        <f t="shared" ref="AF16:AF17" si="11">AD16*AE16</f>
        <v>-1.8029708780253433E-2</v>
      </c>
      <c r="AG16" s="16">
        <f>(P20*AF15)+(P21*AF16)+(P22*AF17)</f>
        <v>-3.3935360887511534E-2</v>
      </c>
      <c r="AI16" s="16">
        <f>AF16*T15</f>
        <v>-9.7996009625688687E-3</v>
      </c>
      <c r="AJ16" s="16">
        <f>AF16*T16</f>
        <v>-9.7996009625688687E-3</v>
      </c>
      <c r="AK16" s="16">
        <f>AF16*T17</f>
        <v>-9.7996009625688687E-3</v>
      </c>
    </row>
    <row r="17" spans="9:40" x14ac:dyDescent="0.25">
      <c r="I17" s="51"/>
      <c r="J17" s="48"/>
      <c r="K17" s="48"/>
      <c r="L17" s="48"/>
      <c r="M17" s="48"/>
      <c r="N17" s="39" t="s">
        <v>35</v>
      </c>
      <c r="O17" s="40">
        <f>($F$6*J15)+($G$6*J16)</f>
        <v>0.86275315203693104</v>
      </c>
      <c r="P17" s="40">
        <f>($F$6*K15)+($G$6*K16)</f>
        <v>0.86275315203693104</v>
      </c>
      <c r="Q17" s="40">
        <f>($F$6*L15)+($G$6*L16)</f>
        <v>0.86275315203693104</v>
      </c>
      <c r="R17" s="48"/>
      <c r="S17" s="22">
        <v>2</v>
      </c>
      <c r="T17" s="17">
        <f>T6-AG6</f>
        <v>0.54352519400100485</v>
      </c>
      <c r="U17" s="48"/>
      <c r="V17" s="15" t="s">
        <v>35</v>
      </c>
      <c r="W17" s="17">
        <f>(O22*T15)+(P22*T16)+(Q22*T17)</f>
        <v>1.1466787090216224</v>
      </c>
      <c r="X17" s="17">
        <f>1/(1+EXP(-W17))</f>
        <v>0.75890374681917394</v>
      </c>
      <c r="Y17" s="17">
        <f>($E$6/100)-X17</f>
        <v>0.17109625318082611</v>
      </c>
      <c r="Z17" s="49">
        <f t="shared" si="7"/>
        <v>76</v>
      </c>
      <c r="AA17" s="49">
        <f>$E$6</f>
        <v>93</v>
      </c>
      <c r="AB17" s="17">
        <f t="shared" si="8"/>
        <v>2.9273927852517347E-2</v>
      </c>
      <c r="AC17" s="50"/>
      <c r="AD17" s="16">
        <f t="shared" si="9"/>
        <v>0.18296884988299303</v>
      </c>
      <c r="AE17" s="16">
        <f t="shared" si="10"/>
        <v>-0.17109625318082611</v>
      </c>
      <c r="AF17" s="16">
        <f t="shared" si="11"/>
        <v>-3.1305284663785141E-2</v>
      </c>
      <c r="AG17" s="16">
        <f>(Q20*AF15)+(Q21*AF16)+(Q22*AF17)</f>
        <v>-3.3935360887511534E-2</v>
      </c>
      <c r="AI17" s="16">
        <f>AF17*T15</f>
        <v>-1.7015210920140501E-2</v>
      </c>
      <c r="AJ17" s="16">
        <f>AF17*T16</f>
        <v>-1.7015210920140501E-2</v>
      </c>
      <c r="AK17" s="16">
        <f>AF17*T17</f>
        <v>-1.7015210920140501E-2</v>
      </c>
    </row>
    <row r="18" spans="9:40" x14ac:dyDescent="0.25">
      <c r="I18" s="47"/>
      <c r="J18" s="48"/>
      <c r="K18" s="48"/>
      <c r="L18" s="48"/>
      <c r="M18" s="48"/>
      <c r="N18" s="48" t="s">
        <v>44</v>
      </c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2">
        <f>SUM(AB15:AB17)/2</f>
        <v>1.8829102565559905E-2</v>
      </c>
      <c r="AC18" s="50"/>
    </row>
    <row r="19" spans="9:40" x14ac:dyDescent="0.25">
      <c r="I19" s="47"/>
      <c r="J19" s="48"/>
      <c r="K19" s="48"/>
      <c r="L19" s="48"/>
      <c r="M19" s="48"/>
      <c r="N19" s="34" t="s">
        <v>38</v>
      </c>
      <c r="O19" s="33">
        <v>0</v>
      </c>
      <c r="P19" s="33">
        <v>1</v>
      </c>
      <c r="Q19" s="33">
        <v>2</v>
      </c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50"/>
      <c r="AD19" t="s">
        <v>51</v>
      </c>
      <c r="AM19" t="s">
        <v>52</v>
      </c>
    </row>
    <row r="20" spans="9:40" x14ac:dyDescent="0.25">
      <c r="I20" s="47"/>
      <c r="J20" s="48"/>
      <c r="K20" s="48"/>
      <c r="L20" s="48"/>
      <c r="M20" s="48"/>
      <c r="N20" s="21" t="s">
        <v>33</v>
      </c>
      <c r="O20" s="26">
        <f>1/(1+EXP(-O15))</f>
        <v>0.64790186863084576</v>
      </c>
      <c r="P20" s="26">
        <f>1/(1+EXP(-P15))</f>
        <v>0.64790186863084576</v>
      </c>
      <c r="Q20" s="26">
        <f>1/(1+EXP(-Q15))</f>
        <v>0.64790186863084576</v>
      </c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50"/>
      <c r="AD20" s="16">
        <f>EXP(-O15)/(1+EXP(-O15))^2</f>
        <v>0.22812503725550398</v>
      </c>
      <c r="AE20" s="16">
        <f t="shared" ref="AE20:AE22" si="12">EXP(-P15)/(1+EXP(-P15))^2</f>
        <v>0.22812503725550398</v>
      </c>
      <c r="AF20" s="16">
        <f>EXP(-Q15)/(1+EXP(-Q15))^2</f>
        <v>0.22812503725550398</v>
      </c>
      <c r="AH20" s="16">
        <f>(AD20*AI15)+(AE20*AI16)+(AF20*AI17)</f>
        <v>-6.3067282890717233E-3</v>
      </c>
      <c r="AI20" s="16">
        <f>(AD20*AJ15)+(AE20*AJ16)+(AF20*AJ17)</f>
        <v>-6.3067282890717233E-3</v>
      </c>
      <c r="AJ20" s="16">
        <f>(AD20*AK15)+(AE20*AK16)+(AF20*AK17)</f>
        <v>-6.3067282890717233E-3</v>
      </c>
      <c r="AL20">
        <f>($D$4*AH20)+($D$5*AH21)+($D$6*AH22)</f>
        <v>-4.9672457804502593E-2</v>
      </c>
      <c r="AM20">
        <f>($D$4*AI20)+($D$5*AI21)+($D$6*AI22)</f>
        <v>-4.9672457804502593E-2</v>
      </c>
      <c r="AN20">
        <f>($D$4*AJ20)+($D$5*AJ21)+($D$6*AJ22)</f>
        <v>-4.9672457804502593E-2</v>
      </c>
    </row>
    <row r="21" spans="9:40" x14ac:dyDescent="0.25">
      <c r="I21" s="47"/>
      <c r="J21" s="48"/>
      <c r="K21" s="48"/>
      <c r="L21" s="48"/>
      <c r="M21" s="48"/>
      <c r="N21" s="24" t="s">
        <v>34</v>
      </c>
      <c r="O21" s="27">
        <f>1/(1+EXP(-O16))</f>
        <v>0.60620233412145064</v>
      </c>
      <c r="P21" s="27">
        <f>1/(1+EXP(-P16))</f>
        <v>0.60620233412145064</v>
      </c>
      <c r="Q21" s="27">
        <f>1/(1+EXP(-Q16))</f>
        <v>0.60620233412145064</v>
      </c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50"/>
      <c r="AD21" s="16">
        <f t="shared" ref="AD21:AD22" si="13">EXP(-O16)/(1+EXP(-O16))^2</f>
        <v>0.23872106422715575</v>
      </c>
      <c r="AE21" s="16">
        <f t="shared" si="12"/>
        <v>0.23872106422715575</v>
      </c>
      <c r="AF21" s="16">
        <f t="shared" ref="AF21" si="14">EXP(-Q16)/(1+EXP(-Q16))^2</f>
        <v>0.23872106422715575</v>
      </c>
      <c r="AH21" s="16">
        <f>(AD21*AI15)+(AE21*AI16)+(AF21*AI17)</f>
        <v>-6.5996652847555267E-3</v>
      </c>
      <c r="AI21" s="16">
        <f>(AD21*AJ15)+(AE21*AJ16)+(AF21*AJ17)</f>
        <v>-6.5996652847555267E-3</v>
      </c>
      <c r="AJ21" s="16">
        <f>(AD21*AK15)+(AE21*AK16)+(AF21*AK17)</f>
        <v>-6.5996652847555267E-3</v>
      </c>
      <c r="AL21">
        <f>($C$4*AH20)+($C$5*AH21)+($C$6*AH22)</f>
        <v>-0.10961426666293503</v>
      </c>
      <c r="AM21">
        <f>($C$4*AI20)+($C$5*AI21)+($C$6*AI22)</f>
        <v>-0.10961426666293503</v>
      </c>
      <c r="AN21">
        <f>($C$4*AJ20)+($C$5*AJ21)+($C$6*AJ22)</f>
        <v>-0.10961426666293503</v>
      </c>
    </row>
    <row r="22" spans="9:40" x14ac:dyDescent="0.25">
      <c r="I22" s="47"/>
      <c r="J22" s="48"/>
      <c r="K22" s="48"/>
      <c r="L22" s="48"/>
      <c r="M22" s="48"/>
      <c r="N22" s="25" t="s">
        <v>35</v>
      </c>
      <c r="O22" s="28">
        <f>1/(1+EXP(-O17))</f>
        <v>0.70323554558141443</v>
      </c>
      <c r="P22" s="28">
        <f>1/(1+EXP(-P17))</f>
        <v>0.70323554558141443</v>
      </c>
      <c r="Q22" s="28">
        <f>1/(1+EXP(-Q17))</f>
        <v>0.70323554558141443</v>
      </c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50"/>
      <c r="AD22" s="16">
        <f t="shared" si="13"/>
        <v>0.20869531301222483</v>
      </c>
      <c r="AE22" s="16">
        <f t="shared" si="12"/>
        <v>0.20869531301222483</v>
      </c>
      <c r="AF22" s="16">
        <f>EXP(-Q17)/(1+EXP(-Q17))^2</f>
        <v>0.20869531301222483</v>
      </c>
      <c r="AH22" s="16">
        <f>(AD22*AI15)+(AE22*AI16)+(AF22*AI17)</f>
        <v>-5.7695755371942221E-3</v>
      </c>
      <c r="AI22" s="16">
        <f>(AD22*AJ15)+(AE22*AJ16)+(AF22*AJ17)</f>
        <v>-5.7695755371942221E-3</v>
      </c>
      <c r="AJ22" s="16">
        <f>(AD22*AK15)+(AE22*AK16)+(AF22*AK17)</f>
        <v>-5.7695755371942221E-3</v>
      </c>
    </row>
    <row r="23" spans="9:40" x14ac:dyDescent="0.25">
      <c r="I23" s="52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4"/>
    </row>
    <row r="24" spans="9:40" x14ac:dyDescent="0.25">
      <c r="I24" s="43"/>
      <c r="J24" s="44" t="s">
        <v>40</v>
      </c>
      <c r="K24" s="44"/>
      <c r="L24" s="44"/>
      <c r="M24" s="44"/>
      <c r="N24" s="44" t="s">
        <v>41</v>
      </c>
      <c r="O24" s="44"/>
      <c r="P24" s="44"/>
      <c r="Q24" s="44"/>
      <c r="R24" s="44"/>
      <c r="S24" s="44" t="s">
        <v>42</v>
      </c>
      <c r="T24" s="44"/>
      <c r="U24" s="44"/>
      <c r="V24" s="44"/>
      <c r="W24" s="45" t="s">
        <v>43</v>
      </c>
      <c r="X24" s="44" t="s">
        <v>27</v>
      </c>
      <c r="Y24" s="44"/>
      <c r="Z24" s="44"/>
      <c r="AA24" s="44"/>
      <c r="AB24" s="44"/>
      <c r="AC24" s="46"/>
    </row>
    <row r="25" spans="9:40" x14ac:dyDescent="0.25">
      <c r="I25" s="47"/>
      <c r="J25" s="22">
        <v>0</v>
      </c>
      <c r="K25" s="22">
        <v>1</v>
      </c>
      <c r="L25" s="22">
        <v>2</v>
      </c>
      <c r="M25" s="48"/>
      <c r="N25" s="34" t="s">
        <v>38</v>
      </c>
      <c r="O25" s="33">
        <v>0</v>
      </c>
      <c r="P25" s="33">
        <v>1</v>
      </c>
      <c r="Q25" s="33">
        <v>2</v>
      </c>
      <c r="R25" s="48"/>
      <c r="S25" s="48"/>
      <c r="T25" s="29" t="s">
        <v>24</v>
      </c>
      <c r="U25" s="48"/>
      <c r="V25" s="19" t="s">
        <v>32</v>
      </c>
      <c r="W25" s="20" t="s">
        <v>26</v>
      </c>
      <c r="X25" s="20" t="s">
        <v>28</v>
      </c>
      <c r="Y25" s="30" t="s">
        <v>29</v>
      </c>
      <c r="Z25" s="49" t="s">
        <v>36</v>
      </c>
      <c r="AA25" s="49" t="s">
        <v>37</v>
      </c>
      <c r="AB25" s="41" t="s">
        <v>45</v>
      </c>
      <c r="AC25" s="50"/>
      <c r="AD25" s="16" t="s">
        <v>46</v>
      </c>
      <c r="AE25" s="16" t="s">
        <v>49</v>
      </c>
      <c r="AF25" s="16" t="s">
        <v>48</v>
      </c>
      <c r="AG25" s="16" t="s">
        <v>47</v>
      </c>
      <c r="AI25" t="s">
        <v>50</v>
      </c>
    </row>
    <row r="26" spans="9:40" x14ac:dyDescent="0.25">
      <c r="I26" s="23" t="s">
        <v>30</v>
      </c>
      <c r="J26" s="18">
        <f>J15-AL20</f>
        <v>0.61223738564093233</v>
      </c>
      <c r="K26" s="18">
        <f>K15-AM20</f>
        <v>0.61223738564093233</v>
      </c>
      <c r="L26" s="18">
        <f>L15-AN20</f>
        <v>0.61223738564093233</v>
      </c>
      <c r="M26" s="48"/>
      <c r="N26" s="35" t="s">
        <v>33</v>
      </c>
      <c r="O26" s="36">
        <f>($F$4*J26)+($G$4*J27)</f>
        <v>0.69696541688316849</v>
      </c>
      <c r="P26" s="36">
        <f>($F$4*K26)+($G$4*K27)</f>
        <v>0.69696541688316849</v>
      </c>
      <c r="Q26" s="36">
        <f>($F$4*L26)+($G$4*L27)</f>
        <v>0.69696541688316849</v>
      </c>
      <c r="R26" s="48"/>
      <c r="S26" s="22">
        <v>0</v>
      </c>
      <c r="T26" s="17">
        <f>T15-AG15</f>
        <v>0.57746055488851633</v>
      </c>
      <c r="U26" s="48"/>
      <c r="V26" s="15" t="s">
        <v>33</v>
      </c>
      <c r="W26" s="17">
        <f>(O31*T26)+(P31*T27)+(Q31*T28)</f>
        <v>1.1563900937482918</v>
      </c>
      <c r="X26" s="17">
        <f>1/(1+EXP(-W26))</f>
        <v>0.76067615738707495</v>
      </c>
      <c r="Y26" s="17">
        <f>($E$4/100)-X26</f>
        <v>-1.0676157387074947E-2</v>
      </c>
      <c r="Z26" s="49">
        <f>ROUND(X26*100,0)</f>
        <v>76</v>
      </c>
      <c r="AA26" s="49">
        <f>$E$4</f>
        <v>75</v>
      </c>
      <c r="AB26" s="17">
        <f>Y26*Y26</f>
        <v>1.1398033655359496E-4</v>
      </c>
      <c r="AC26" s="50"/>
      <c r="AD26" s="16">
        <f>EXP(-W26)/(1+EXP(-W26))^2</f>
        <v>0.18204794096990892</v>
      </c>
      <c r="AE26" s="16">
        <f>-Y26</f>
        <v>1.0676157387074947E-2</v>
      </c>
      <c r="AF26" s="16">
        <f>AD26*AE26</f>
        <v>1.943572469787677E-3</v>
      </c>
      <c r="AG26" s="16">
        <f>(O31*AF26)+(O32*AF27)+(O33*AF28)</f>
        <v>-2.6657699908338821E-2</v>
      </c>
      <c r="AI26" s="16">
        <f>AF26*T26</f>
        <v>1.1223364368696362E-3</v>
      </c>
      <c r="AJ26" s="16">
        <f>AF26*T27</f>
        <v>1.1223364368696362E-3</v>
      </c>
      <c r="AK26" s="16">
        <f>AF26*T28</f>
        <v>1.1223364368696362E-3</v>
      </c>
    </row>
    <row r="27" spans="9:40" x14ac:dyDescent="0.25">
      <c r="I27" s="23" t="s">
        <v>31</v>
      </c>
      <c r="J27" s="18">
        <f>J16-AL21</f>
        <v>0.74780223562851011</v>
      </c>
      <c r="K27" s="18">
        <f>K16-AM21</f>
        <v>0.74780223562851011</v>
      </c>
      <c r="L27" s="18">
        <f>L16-AN21</f>
        <v>0.74780223562851011</v>
      </c>
      <c r="M27" s="48"/>
      <c r="N27" s="37" t="s">
        <v>34</v>
      </c>
      <c r="O27" s="38">
        <f>($F$5*J26)+($G$5*J27)</f>
        <v>0.47612364547914648</v>
      </c>
      <c r="P27" s="38">
        <f>($F$5*K26)+($G$5*K27)</f>
        <v>0.47612364547914648</v>
      </c>
      <c r="Q27" s="38">
        <f>($F$5*L26)+($G$5*L27)</f>
        <v>0.47612364547914648</v>
      </c>
      <c r="R27" s="48"/>
      <c r="S27" s="22">
        <v>1</v>
      </c>
      <c r="T27" s="17">
        <f>T16-AG16</f>
        <v>0.57746055488851633</v>
      </c>
      <c r="U27" s="48"/>
      <c r="V27" s="15" t="s">
        <v>34</v>
      </c>
      <c r="W27" s="17">
        <f>(O32*T26)+(P32*T27)+(Q32*T28)</f>
        <v>1.0685886431886089</v>
      </c>
      <c r="X27" s="17">
        <f>1/(1+EXP(-W27))</f>
        <v>0.74432842214462247</v>
      </c>
      <c r="Y27" s="17">
        <f>($E$5/100)-X27</f>
        <v>7.5671577855377481E-2</v>
      </c>
      <c r="Z27" s="49">
        <f t="shared" ref="Z27:Z28" si="15">ROUND(X27*100,0)</f>
        <v>74</v>
      </c>
      <c r="AA27" s="49">
        <f>$E$5</f>
        <v>82</v>
      </c>
      <c r="AB27" s="17">
        <f t="shared" ref="AB27:AB28" si="16">Y27*Y27</f>
        <v>5.7261876951224559E-3</v>
      </c>
      <c r="AC27" s="50"/>
      <c r="AD27" s="16">
        <f t="shared" ref="AD27:AD28" si="17">EXP(-W27)/(1+EXP(-W27))^2</f>
        <v>0.19030362213231908</v>
      </c>
      <c r="AE27" s="16">
        <f t="shared" ref="AE27:AE28" si="18">-Y27</f>
        <v>-7.5671577855377481E-2</v>
      </c>
      <c r="AF27" s="16">
        <f t="shared" ref="AF27:AF28" si="19">AD27*AE27</f>
        <v>-1.4400575358346121E-2</v>
      </c>
      <c r="AG27" s="16">
        <f>(P31*AF26)+(P32*AF27)+(P33*AF28)</f>
        <v>-2.6657699908338821E-2</v>
      </c>
      <c r="AI27" s="16">
        <f>AF27*T26</f>
        <v>-8.3157642371444462E-3</v>
      </c>
      <c r="AJ27" s="16">
        <f>AF27*T27</f>
        <v>-8.3157642371444462E-3</v>
      </c>
      <c r="AK27" s="16">
        <f>AF27*T28</f>
        <v>-8.3157642371444462E-3</v>
      </c>
    </row>
    <row r="28" spans="9:40" x14ac:dyDescent="0.25">
      <c r="I28" s="51"/>
      <c r="J28" s="48"/>
      <c r="K28" s="48"/>
      <c r="L28" s="48"/>
      <c r="M28" s="48"/>
      <c r="N28" s="39" t="s">
        <v>35</v>
      </c>
      <c r="O28" s="40">
        <f>($F$6*J26)+($G$6*J27)</f>
        <v>0.95224729095829297</v>
      </c>
      <c r="P28" s="40">
        <f>($F$6*K26)+($G$6*K27)</f>
        <v>0.95224729095829297</v>
      </c>
      <c r="Q28" s="40">
        <f>($F$6*L26)+($G$6*L27)</f>
        <v>0.95224729095829297</v>
      </c>
      <c r="R28" s="48"/>
      <c r="S28" s="22">
        <v>2</v>
      </c>
      <c r="T28" s="17">
        <f>T17-AG17</f>
        <v>0.57746055488851633</v>
      </c>
      <c r="U28" s="48"/>
      <c r="V28" s="15" t="s">
        <v>35</v>
      </c>
      <c r="W28" s="17">
        <f>(O33*T26)+(P33*T27)+(Q33*T28)</f>
        <v>1.2500292703902105</v>
      </c>
      <c r="X28" s="17">
        <f>1/(1+EXP(-W28))</f>
        <v>0.7773049279782277</v>
      </c>
      <c r="Y28" s="17">
        <f>($E$6/100)-X28</f>
        <v>0.15269507202177235</v>
      </c>
      <c r="Z28" s="49">
        <f t="shared" si="15"/>
        <v>78</v>
      </c>
      <c r="AA28" s="49">
        <f>$E$6</f>
        <v>93</v>
      </c>
      <c r="AB28" s="17">
        <f t="shared" si="16"/>
        <v>2.3315785019734244E-2</v>
      </c>
      <c r="AC28" s="50"/>
      <c r="AD28" s="16">
        <f t="shared" si="17"/>
        <v>0.1731019769189899</v>
      </c>
      <c r="AE28" s="16">
        <f t="shared" si="18"/>
        <v>-0.15269507202177235</v>
      </c>
      <c r="AF28" s="16">
        <f t="shared" si="19"/>
        <v>-2.6431818832756339E-2</v>
      </c>
      <c r="AG28" s="16">
        <f>(Q31*AF26)+(Q32*AF27)+(Q33*AF28)</f>
        <v>-2.6657699908338821E-2</v>
      </c>
      <c r="AI28" s="16">
        <f>AF28*T26</f>
        <v>-1.5263332769876211E-2</v>
      </c>
      <c r="AJ28" s="16">
        <f>AF28*T27</f>
        <v>-1.5263332769876211E-2</v>
      </c>
      <c r="AK28" s="16">
        <f>AF28*T28</f>
        <v>-1.5263332769876211E-2</v>
      </c>
    </row>
    <row r="29" spans="9:40" x14ac:dyDescent="0.25">
      <c r="I29" s="47"/>
      <c r="J29" s="48"/>
      <c r="K29" s="48"/>
      <c r="L29" s="48"/>
      <c r="M29" s="48"/>
      <c r="N29" s="48" t="s">
        <v>44</v>
      </c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2">
        <f>SUM(AB26:AB28)/2</f>
        <v>1.4577976525705147E-2</v>
      </c>
      <c r="AC29" s="50"/>
    </row>
    <row r="30" spans="9:40" x14ac:dyDescent="0.25">
      <c r="I30" s="47"/>
      <c r="J30" s="48"/>
      <c r="K30" s="48"/>
      <c r="L30" s="48"/>
      <c r="M30" s="48"/>
      <c r="N30" s="34" t="s">
        <v>38</v>
      </c>
      <c r="O30" s="33">
        <v>0</v>
      </c>
      <c r="P30" s="33">
        <v>1</v>
      </c>
      <c r="Q30" s="33">
        <v>2</v>
      </c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50"/>
      <c r="AD30" t="s">
        <v>51</v>
      </c>
      <c r="AM30" t="s">
        <v>52</v>
      </c>
    </row>
    <row r="31" spans="9:40" x14ac:dyDescent="0.25">
      <c r="I31" s="47"/>
      <c r="J31" s="48"/>
      <c r="K31" s="48"/>
      <c r="L31" s="48"/>
      <c r="M31" s="48"/>
      <c r="N31" s="21" t="s">
        <v>33</v>
      </c>
      <c r="O31" s="26">
        <f>1/(1+EXP(-O26))</f>
        <v>0.66751462298092534</v>
      </c>
      <c r="P31" s="26">
        <f>1/(1+EXP(-P26))</f>
        <v>0.66751462298092534</v>
      </c>
      <c r="Q31" s="26">
        <f>1/(1+EXP(-Q26))</f>
        <v>0.66751462298092534</v>
      </c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50"/>
      <c r="AD31" s="16">
        <f>EXP(-O26)/(1+EXP(-O26))^2</f>
        <v>0.2219388510875584</v>
      </c>
      <c r="AE31" s="16">
        <f t="shared" ref="AE31:AE33" si="20">EXP(-P26)/(1+EXP(-P26))^2</f>
        <v>0.2219388510875584</v>
      </c>
      <c r="AF31" s="16">
        <f>EXP(-Q26)/(1+EXP(-Q26))^2</f>
        <v>0.2219388510875584</v>
      </c>
      <c r="AH31" s="16">
        <f>(AD31*AI26)+(AE31*AI27)+(AF31*AI28)</f>
        <v>-4.9840276400877001E-3</v>
      </c>
      <c r="AI31" s="16">
        <f>(AD31*AJ26)+(AE31*AJ27)+(AF31*AJ28)</f>
        <v>-4.9840276400877001E-3</v>
      </c>
      <c r="AJ31" s="16">
        <f>(AD31*AK26)+(AE31*AK27)+(AF31*AK28)</f>
        <v>-4.9840276400877001E-3</v>
      </c>
      <c r="AL31">
        <f>($D$4*AH31)+($D$5*AH32)+($D$6*AH33)</f>
        <v>-3.9251289898038472E-2</v>
      </c>
      <c r="AM31">
        <f>($D$4*AI31)+($D$5*AI32)+($D$6*AI33)</f>
        <v>-3.9251289898038472E-2</v>
      </c>
      <c r="AN31">
        <f>($D$4*AJ31)+($D$5*AJ32)+($D$6*AJ33)</f>
        <v>-3.9251289898038472E-2</v>
      </c>
    </row>
    <row r="32" spans="9:40" x14ac:dyDescent="0.25">
      <c r="I32" s="47"/>
      <c r="J32" s="48"/>
      <c r="K32" s="48"/>
      <c r="L32" s="48"/>
      <c r="M32" s="48"/>
      <c r="N32" s="24" t="s">
        <v>34</v>
      </c>
      <c r="O32" s="27">
        <f>1/(1+EXP(-O27))</f>
        <v>0.61683211326004717</v>
      </c>
      <c r="P32" s="27">
        <f>1/(1+EXP(-P27))</f>
        <v>0.61683211326004717</v>
      </c>
      <c r="Q32" s="27">
        <f>1/(1+EXP(-Q27))</f>
        <v>0.61683211326004717</v>
      </c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50"/>
      <c r="AD32" s="16">
        <f t="shared" ref="AD32:AD33" si="21">EXP(-O27)/(1+EXP(-O27))^2</f>
        <v>0.2363502573111915</v>
      </c>
      <c r="AE32" s="16">
        <f t="shared" si="20"/>
        <v>0.2363502573111915</v>
      </c>
      <c r="AF32" s="16">
        <f t="shared" ref="AF32" si="22">EXP(-Q27)/(1+EXP(-Q27))^2</f>
        <v>0.2363502573111915</v>
      </c>
      <c r="AH32" s="16">
        <f>(AD32*AI26)+(AE32*AI27)+(AF32*AI28)</f>
        <v>-5.307661139131014E-3</v>
      </c>
      <c r="AI32" s="16">
        <f>(AD32*AJ26)+(AE32*AJ27)+(AF32*AJ28)</f>
        <v>-5.307661139131014E-3</v>
      </c>
      <c r="AJ32" s="16">
        <f>(AD32*AK26)+(AE32*AK27)+(AF32*AK28)</f>
        <v>-5.307661139131014E-3</v>
      </c>
      <c r="AL32">
        <f>($C$4*AH31)+($C$5*AH32)+($C$6*AH33)</f>
        <v>-8.660784140826297E-2</v>
      </c>
      <c r="AM32">
        <f>($C$4*AI31)+($C$5*AI32)+($C$6*AI33)</f>
        <v>-8.660784140826297E-2</v>
      </c>
      <c r="AN32">
        <f>($C$4*AJ31)+($C$5*AJ32)+($C$6*AJ33)</f>
        <v>-8.660784140826297E-2</v>
      </c>
    </row>
    <row r="33" spans="9:40" x14ac:dyDescent="0.25">
      <c r="I33" s="47"/>
      <c r="J33" s="48"/>
      <c r="K33" s="48"/>
      <c r="L33" s="48"/>
      <c r="M33" s="48"/>
      <c r="N33" s="25" t="s">
        <v>35</v>
      </c>
      <c r="O33" s="28">
        <f>1/(1+EXP(-O28))</f>
        <v>0.7215669017320957</v>
      </c>
      <c r="P33" s="28">
        <f>1/(1+EXP(-P28))</f>
        <v>0.7215669017320957</v>
      </c>
      <c r="Q33" s="28">
        <f>1/(1+EXP(-Q28))</f>
        <v>0.7215669017320957</v>
      </c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50"/>
      <c r="AD33" s="16">
        <f t="shared" si="21"/>
        <v>0.20090810805683978</v>
      </c>
      <c r="AE33" s="16">
        <f t="shared" si="20"/>
        <v>0.20090810805683978</v>
      </c>
      <c r="AF33" s="16">
        <f>EXP(-Q28)/(1+EXP(-Q28))^2</f>
        <v>0.20090810805683978</v>
      </c>
      <c r="AH33" s="16">
        <f>(AD33*AI26)+(AE33*AI27)+(AF33*AI28)</f>
        <v>-4.5117452792344803E-3</v>
      </c>
      <c r="AI33" s="16">
        <f>(AD33*AJ26)+(AE33*AJ27)+(AF33*AJ28)</f>
        <v>-4.5117452792344803E-3</v>
      </c>
      <c r="AJ33" s="16">
        <f>(AD33*AK26)+(AE33*AK27)+(AF33*AK28)</f>
        <v>-4.5117452792344803E-3</v>
      </c>
    </row>
    <row r="34" spans="9:40" x14ac:dyDescent="0.25">
      <c r="I34" s="52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4"/>
    </row>
    <row r="35" spans="9:40" x14ac:dyDescent="0.25">
      <c r="I35" s="43"/>
      <c r="J35" s="44" t="s">
        <v>40</v>
      </c>
      <c r="K35" s="44"/>
      <c r="L35" s="44"/>
      <c r="M35" s="44"/>
      <c r="N35" s="44" t="s">
        <v>41</v>
      </c>
      <c r="O35" s="44"/>
      <c r="P35" s="44"/>
      <c r="Q35" s="44"/>
      <c r="R35" s="44"/>
      <c r="S35" s="44" t="s">
        <v>42</v>
      </c>
      <c r="T35" s="44"/>
      <c r="U35" s="44"/>
      <c r="V35" s="44"/>
      <c r="W35" s="45" t="s">
        <v>43</v>
      </c>
      <c r="X35" s="44" t="s">
        <v>27</v>
      </c>
      <c r="Y35" s="44"/>
      <c r="Z35" s="44"/>
      <c r="AA35" s="44"/>
      <c r="AB35" s="44"/>
      <c r="AC35" s="46"/>
    </row>
    <row r="36" spans="9:40" x14ac:dyDescent="0.25">
      <c r="I36" s="47"/>
      <c r="J36" s="22">
        <v>0</v>
      </c>
      <c r="K36" s="22">
        <v>1</v>
      </c>
      <c r="L36" s="22">
        <v>2</v>
      </c>
      <c r="M36" s="48"/>
      <c r="N36" s="34" t="s">
        <v>38</v>
      </c>
      <c r="O36" s="33">
        <v>0</v>
      </c>
      <c r="P36" s="33">
        <v>1</v>
      </c>
      <c r="Q36" s="33">
        <v>2</v>
      </c>
      <c r="R36" s="48"/>
      <c r="S36" s="48"/>
      <c r="T36" s="29" t="s">
        <v>24</v>
      </c>
      <c r="U36" s="48"/>
      <c r="V36" s="19" t="s">
        <v>32</v>
      </c>
      <c r="W36" s="20" t="s">
        <v>26</v>
      </c>
      <c r="X36" s="20" t="s">
        <v>28</v>
      </c>
      <c r="Y36" s="30" t="s">
        <v>29</v>
      </c>
      <c r="Z36" s="49" t="s">
        <v>36</v>
      </c>
      <c r="AA36" s="49" t="s">
        <v>37</v>
      </c>
      <c r="AB36" s="41" t="s">
        <v>45</v>
      </c>
      <c r="AC36" s="50"/>
      <c r="AD36" s="16" t="s">
        <v>46</v>
      </c>
      <c r="AE36" s="16" t="s">
        <v>49</v>
      </c>
      <c r="AF36" s="16" t="s">
        <v>48</v>
      </c>
      <c r="AG36" s="16" t="s">
        <v>47</v>
      </c>
      <c r="AI36" t="s">
        <v>50</v>
      </c>
    </row>
    <row r="37" spans="9:40" x14ac:dyDescent="0.25">
      <c r="I37" s="23" t="s">
        <v>30</v>
      </c>
      <c r="J37" s="18">
        <f>J26-AL31</f>
        <v>0.65148867553897083</v>
      </c>
      <c r="K37" s="18">
        <f>K26-AM31</f>
        <v>0.65148867553897083</v>
      </c>
      <c r="L37" s="18">
        <f>L26-AN31</f>
        <v>0.65148867553897083</v>
      </c>
      <c r="M37" s="48"/>
      <c r="N37" s="35" t="s">
        <v>33</v>
      </c>
      <c r="O37" s="36">
        <f>($F$4*J37)+($G$4*J38)</f>
        <v>0.76581455147509725</v>
      </c>
      <c r="P37" s="36">
        <f>($F$4*K37)+($G$4*K38)</f>
        <v>0.76581455147509725</v>
      </c>
      <c r="Q37" s="36">
        <f>($F$4*L37)+($G$4*L38)</f>
        <v>0.76581455147509725</v>
      </c>
      <c r="R37" s="48"/>
      <c r="S37" s="22">
        <v>0</v>
      </c>
      <c r="T37" s="17">
        <f>T26-AG26</f>
        <v>0.6041182547968551</v>
      </c>
      <c r="U37" s="48"/>
      <c r="V37" s="15" t="s">
        <v>33</v>
      </c>
      <c r="W37" s="17">
        <f>(O42*T37)+(P42*T38)+(Q42*T39)</f>
        <v>1.237140189569748</v>
      </c>
      <c r="X37" s="17">
        <f>1/(1+EXP(-W37))</f>
        <v>0.7750658306111784</v>
      </c>
      <c r="Y37" s="17">
        <f>($E$4/100)-X37</f>
        <v>-2.5065830611178397E-2</v>
      </c>
      <c r="Z37" s="49">
        <f>ROUND(X37*100,0)</f>
        <v>78</v>
      </c>
      <c r="AA37" s="49">
        <f>$E$4</f>
        <v>75</v>
      </c>
      <c r="AB37" s="17">
        <f>Y37*Y37</f>
        <v>6.2829586422828796E-4</v>
      </c>
      <c r="AC37" s="50"/>
      <c r="AD37" s="16">
        <f>EXP(-W37)/(1+EXP(-W37))^2</f>
        <v>0.17433878883018258</v>
      </c>
      <c r="AE37" s="16">
        <f>-Y37</f>
        <v>2.5065830611178397E-2</v>
      </c>
      <c r="AF37" s="16">
        <f>AD37*AE37</f>
        <v>4.3699465497753567E-3</v>
      </c>
      <c r="AG37" s="16">
        <f>(O42*AF37)+(O43*AF38)+(O44*AF39)</f>
        <v>-2.1183430889708602E-2</v>
      </c>
      <c r="AI37" s="16">
        <f>AF37*T37</f>
        <v>2.6399644832058268E-3</v>
      </c>
      <c r="AJ37" s="16">
        <f>AF37*T38</f>
        <v>2.6399644832058268E-3</v>
      </c>
      <c r="AK37" s="16">
        <f>AF37*T39</f>
        <v>2.6399644832058268E-3</v>
      </c>
    </row>
    <row r="38" spans="9:40" x14ac:dyDescent="0.25">
      <c r="I38" s="23" t="s">
        <v>31</v>
      </c>
      <c r="J38" s="18">
        <f>J27-AL32</f>
        <v>0.83441007703677306</v>
      </c>
      <c r="K38" s="18">
        <f>K27-AM32</f>
        <v>0.83441007703677306</v>
      </c>
      <c r="L38" s="18">
        <f>L27-AN32</f>
        <v>0.83441007703677306</v>
      </c>
      <c r="M38" s="48"/>
      <c r="N38" s="37" t="s">
        <v>34</v>
      </c>
      <c r="O38" s="38">
        <f>($F$5*J37)+($G$5*J38)</f>
        <v>0.51148168184145337</v>
      </c>
      <c r="P38" s="38">
        <f>($F$5*K37)+($G$5*K38)</f>
        <v>0.51148168184145337</v>
      </c>
      <c r="Q38" s="38">
        <f>($F$5*L37)+($G$5*L38)</f>
        <v>0.51148168184145337</v>
      </c>
      <c r="R38" s="48"/>
      <c r="S38" s="22">
        <v>1</v>
      </c>
      <c r="T38" s="17">
        <f>T27-AG27</f>
        <v>0.6041182547968551</v>
      </c>
      <c r="U38" s="48"/>
      <c r="V38" s="15" t="s">
        <v>34</v>
      </c>
      <c r="W38" s="17">
        <f>(O43*T37)+(P43*T38)+(Q43*T39)</f>
        <v>1.133000379096452</v>
      </c>
      <c r="X38" s="17">
        <f>1/(1+EXP(-W38))</f>
        <v>0.75639218330523483</v>
      </c>
      <c r="Y38" s="17">
        <f>($E$5/100)-X38</f>
        <v>6.3607816694765118E-2</v>
      </c>
      <c r="Z38" s="49">
        <f t="shared" ref="Z38:Z39" si="23">ROUND(X38*100,0)</f>
        <v>76</v>
      </c>
      <c r="AA38" s="49">
        <f>$E$5</f>
        <v>82</v>
      </c>
      <c r="AB38" s="17">
        <f t="shared" ref="AB38:AB39" si="24">Y38*Y38</f>
        <v>4.0459543446748399E-3</v>
      </c>
      <c r="AC38" s="50"/>
      <c r="AD38" s="16">
        <f t="shared" ref="AD38:AD39" si="25">EXP(-W38)/(1+EXP(-W38))^2</f>
        <v>0.18426304833997495</v>
      </c>
      <c r="AE38" s="16">
        <f t="shared" ref="AE38:AE39" si="26">-Y38</f>
        <v>-6.3607816694765118E-2</v>
      </c>
      <c r="AF38" s="16">
        <f t="shared" ref="AF38:AF39" si="27">AD38*AE38</f>
        <v>-1.172057020242777E-2</v>
      </c>
      <c r="AG38" s="16">
        <f>(P42*AF37)+(P43*AF38)+(P44*AF39)</f>
        <v>-2.1183430889708602E-2</v>
      </c>
      <c r="AI38" s="16">
        <f>AF38*T37</f>
        <v>-7.0806104159146874E-3</v>
      </c>
      <c r="AJ38" s="16">
        <f>AF38*T38</f>
        <v>-7.0806104159146874E-3</v>
      </c>
      <c r="AK38" s="16">
        <f>AF38*T39</f>
        <v>-7.0806104159146874E-3</v>
      </c>
    </row>
    <row r="39" spans="9:40" x14ac:dyDescent="0.25">
      <c r="I39" s="51"/>
      <c r="J39" s="48"/>
      <c r="K39" s="48"/>
      <c r="L39" s="48"/>
      <c r="M39" s="48"/>
      <c r="N39" s="39" t="s">
        <v>35</v>
      </c>
      <c r="O39" s="40">
        <f>($F$6*J37)+($G$6*J38)</f>
        <v>1.0229633636829067</v>
      </c>
      <c r="P39" s="40">
        <f>($F$6*K37)+($G$6*K38)</f>
        <v>1.0229633636829067</v>
      </c>
      <c r="Q39" s="40">
        <f>($F$6*L37)+($G$6*L38)</f>
        <v>1.0229633636829067</v>
      </c>
      <c r="R39" s="48"/>
      <c r="S39" s="22">
        <v>2</v>
      </c>
      <c r="T39" s="17">
        <f>T28-AG28</f>
        <v>0.6041182547968551</v>
      </c>
      <c r="U39" s="48"/>
      <c r="V39" s="15" t="s">
        <v>35</v>
      </c>
      <c r="W39" s="17">
        <f>(O44*T37)+(P44*T38)+(Q44*T39)</f>
        <v>1.3330765043318402</v>
      </c>
      <c r="X39" s="17">
        <f>1/(1+EXP(-W39))</f>
        <v>0.79134906934165217</v>
      </c>
      <c r="Y39" s="17">
        <f>($E$6/100)-X39</f>
        <v>0.13865093065834788</v>
      </c>
      <c r="Z39" s="49">
        <f t="shared" si="23"/>
        <v>79</v>
      </c>
      <c r="AA39" s="49">
        <f>$E$6</f>
        <v>93</v>
      </c>
      <c r="AB39" s="17">
        <f t="shared" si="24"/>
        <v>1.9224080572425993E-2</v>
      </c>
      <c r="AC39" s="50"/>
      <c r="AD39" s="16">
        <f t="shared" si="25"/>
        <v>0.16511571979375309</v>
      </c>
      <c r="AE39" s="16">
        <f t="shared" si="26"/>
        <v>-0.13865093065834788</v>
      </c>
      <c r="AF39" s="16">
        <f t="shared" si="27"/>
        <v>-2.2893448215726857E-2</v>
      </c>
      <c r="AG39" s="16">
        <f>(Q42*AF37)+(Q43*AF38)+(Q44*AF39)</f>
        <v>-2.1183430889708602E-2</v>
      </c>
      <c r="AI39" s="16">
        <f>AF39*T37</f>
        <v>-1.3830349982367086E-2</v>
      </c>
      <c r="AJ39" s="16">
        <f>AF39*T38</f>
        <v>-1.3830349982367086E-2</v>
      </c>
      <c r="AK39" s="16">
        <f>AF39*T39</f>
        <v>-1.3830349982367086E-2</v>
      </c>
    </row>
    <row r="40" spans="9:40" x14ac:dyDescent="0.25">
      <c r="I40" s="47"/>
      <c r="J40" s="48"/>
      <c r="K40" s="48"/>
      <c r="L40" s="48"/>
      <c r="M40" s="48"/>
      <c r="N40" s="48" t="s">
        <v>44</v>
      </c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2">
        <f>SUM(AB37:AB39)/2</f>
        <v>1.1949165390664561E-2</v>
      </c>
      <c r="AC40" s="50"/>
    </row>
    <row r="41" spans="9:40" x14ac:dyDescent="0.25">
      <c r="I41" s="47"/>
      <c r="J41" s="48"/>
      <c r="K41" s="48"/>
      <c r="L41" s="48"/>
      <c r="M41" s="48"/>
      <c r="N41" s="34" t="s">
        <v>38</v>
      </c>
      <c r="O41" s="33">
        <v>0</v>
      </c>
      <c r="P41" s="33">
        <v>1</v>
      </c>
      <c r="Q41" s="33">
        <v>2</v>
      </c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50"/>
      <c r="AD41" t="s">
        <v>51</v>
      </c>
      <c r="AM41" t="s">
        <v>52</v>
      </c>
    </row>
    <row r="42" spans="9:40" x14ac:dyDescent="0.25">
      <c r="I42" s="47"/>
      <c r="J42" s="48"/>
      <c r="K42" s="48"/>
      <c r="L42" s="48"/>
      <c r="M42" s="48"/>
      <c r="N42" s="21" t="s">
        <v>33</v>
      </c>
      <c r="O42" s="26">
        <f>1/(1+EXP(-O37))</f>
        <v>0.68261480250846862</v>
      </c>
      <c r="P42" s="26">
        <f>1/(1+EXP(-P37))</f>
        <v>0.68261480250846862</v>
      </c>
      <c r="Q42" s="26">
        <f>1/(1+EXP(-Q37))</f>
        <v>0.68261480250846862</v>
      </c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50"/>
      <c r="AD42" s="16">
        <f>EXP(-O37)/(1+EXP(-O37))^2</f>
        <v>0.21665183390479303</v>
      </c>
      <c r="AE42" s="16">
        <f t="shared" ref="AE42:AE44" si="28">EXP(-P37)/(1+EXP(-P37))^2</f>
        <v>0.21665183390479303</v>
      </c>
      <c r="AF42" s="16">
        <f>EXP(-Q37)/(1+EXP(-Q37))^2</f>
        <v>0.21665183390479303</v>
      </c>
      <c r="AH42" s="16">
        <f>(AD42*AI37)+(AE42*AI38)+(AF42*AI39)</f>
        <v>-3.9584447722681854E-3</v>
      </c>
      <c r="AI42" s="16">
        <f>(AD42*AJ37)+(AE42*AJ38)+(AF42*AJ39)</f>
        <v>-3.9584447722681854E-3</v>
      </c>
      <c r="AJ42" s="16">
        <f>(AD42*AK37)+(AE42*AK38)+(AF42*AK39)</f>
        <v>-3.9584447722681854E-3</v>
      </c>
      <c r="AL42">
        <f>($D$4*AH42)+($D$5*AH43)+($D$6*AH44)</f>
        <v>-3.1181805004372697E-2</v>
      </c>
      <c r="AM42">
        <f>($D$4*AI42)+($D$5*AI43)+($D$6*AI44)</f>
        <v>-3.1181805004372697E-2</v>
      </c>
      <c r="AN42">
        <f>($D$4*AJ42)+($D$5*AJ43)+($D$6*AJ44)</f>
        <v>-3.1181805004372697E-2</v>
      </c>
    </row>
    <row r="43" spans="9:40" x14ac:dyDescent="0.25">
      <c r="I43" s="47"/>
      <c r="J43" s="48"/>
      <c r="K43" s="48"/>
      <c r="L43" s="48"/>
      <c r="M43" s="48"/>
      <c r="N43" s="24" t="s">
        <v>34</v>
      </c>
      <c r="O43" s="27">
        <f>1/(1+EXP(-O38))</f>
        <v>0.62515375099722403</v>
      </c>
      <c r="P43" s="27">
        <f>1/(1+EXP(-P38))</f>
        <v>0.62515375099722403</v>
      </c>
      <c r="Q43" s="27">
        <f>1/(1+EXP(-Q38))</f>
        <v>0.62515375099722403</v>
      </c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50"/>
      <c r="AD43" s="16">
        <f t="shared" ref="AD43:AD44" si="29">EXP(-O38)/(1+EXP(-O38))^2</f>
        <v>0.23433653861132489</v>
      </c>
      <c r="AE43" s="16">
        <f t="shared" si="28"/>
        <v>0.23433653861132489</v>
      </c>
      <c r="AF43" s="16">
        <f t="shared" ref="AF43" si="30">EXP(-Q38)/(1+EXP(-Q38))^2</f>
        <v>0.23433653861132489</v>
      </c>
      <c r="AH43" s="16">
        <f>(AD43*AI37)+(AE43*AI38)+(AF43*AI39)</f>
        <v>-4.2815619397205545E-3</v>
      </c>
      <c r="AI43" s="16">
        <f>(AD43*AJ37)+(AE43*AJ38)+(AF43*AJ39)</f>
        <v>-4.2815619397205545E-3</v>
      </c>
      <c r="AJ43" s="16">
        <f>(AD43*AK37)+(AE43*AK38)+(AF43*AK39)</f>
        <v>-4.2815619397205545E-3</v>
      </c>
      <c r="AL43">
        <f>($C$4*AH42)+($C$5*AH43)+($C$6*AH44)</f>
        <v>-6.8823240031963398E-2</v>
      </c>
      <c r="AM43">
        <f>($C$4*AI42)+($C$5*AI43)+($C$6*AI44)</f>
        <v>-6.8823240031963398E-2</v>
      </c>
      <c r="AN43">
        <f>($C$4*AJ42)+($C$5*AJ43)+($C$6*AJ44)</f>
        <v>-6.8823240031963398E-2</v>
      </c>
    </row>
    <row r="44" spans="9:40" x14ac:dyDescent="0.25">
      <c r="I44" s="47"/>
      <c r="J44" s="48"/>
      <c r="K44" s="48"/>
      <c r="L44" s="48"/>
      <c r="M44" s="48"/>
      <c r="N44" s="25" t="s">
        <v>35</v>
      </c>
      <c r="O44" s="28">
        <f>1/(1+EXP(-O39))</f>
        <v>0.73554942471768736</v>
      </c>
      <c r="P44" s="28">
        <f>1/(1+EXP(-P39))</f>
        <v>0.73554942471768736</v>
      </c>
      <c r="Q44" s="28">
        <f>1/(1+EXP(-Q39))</f>
        <v>0.73554942471768736</v>
      </c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50"/>
      <c r="AD44" s="16">
        <f t="shared" si="29"/>
        <v>0.19451646851516652</v>
      </c>
      <c r="AE44" s="16">
        <f t="shared" si="28"/>
        <v>0.19451646851516652</v>
      </c>
      <c r="AF44" s="16">
        <f>EXP(-Q39)/(1+EXP(-Q39))^2</f>
        <v>0.19451646851516652</v>
      </c>
      <c r="AH44" s="16">
        <f>(AD44*AI37)+(AE44*AI38)+(AF44*AI39)</f>
        <v>-3.5540096016556067E-3</v>
      </c>
      <c r="AI44" s="16">
        <f>(AD44*AJ37)+(AE44*AJ38)+(AF44*AJ39)</f>
        <v>-3.5540096016556067E-3</v>
      </c>
      <c r="AJ44" s="16">
        <f>(AD44*AK37)+(AE44*AK38)+(AF44*AK39)</f>
        <v>-3.5540096016556067E-3</v>
      </c>
    </row>
    <row r="45" spans="9:40" x14ac:dyDescent="0.25">
      <c r="I45" s="52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4"/>
    </row>
    <row r="46" spans="9:40" x14ac:dyDescent="0.25">
      <c r="I46" s="43"/>
      <c r="J46" s="44" t="s">
        <v>40</v>
      </c>
      <c r="K46" s="44"/>
      <c r="L46" s="44"/>
      <c r="M46" s="44"/>
      <c r="N46" s="44" t="s">
        <v>41</v>
      </c>
      <c r="O46" s="44"/>
      <c r="P46" s="44"/>
      <c r="Q46" s="44"/>
      <c r="R46" s="44"/>
      <c r="S46" s="44" t="s">
        <v>42</v>
      </c>
      <c r="T46" s="44"/>
      <c r="U46" s="44"/>
      <c r="V46" s="44"/>
      <c r="W46" s="45" t="s">
        <v>43</v>
      </c>
      <c r="X46" s="44" t="s">
        <v>27</v>
      </c>
      <c r="Y46" s="44"/>
      <c r="Z46" s="44"/>
      <c r="AA46" s="44"/>
      <c r="AB46" s="44"/>
      <c r="AC46" s="46"/>
    </row>
    <row r="47" spans="9:40" x14ac:dyDescent="0.25">
      <c r="I47" s="47"/>
      <c r="J47" s="22">
        <v>0</v>
      </c>
      <c r="K47" s="22">
        <v>1</v>
      </c>
      <c r="L47" s="22">
        <v>2</v>
      </c>
      <c r="M47" s="48"/>
      <c r="N47" s="34" t="s">
        <v>38</v>
      </c>
      <c r="O47" s="33">
        <v>0</v>
      </c>
      <c r="P47" s="33">
        <v>1</v>
      </c>
      <c r="Q47" s="33">
        <v>2</v>
      </c>
      <c r="R47" s="48"/>
      <c r="S47" s="48"/>
      <c r="T47" s="29" t="s">
        <v>24</v>
      </c>
      <c r="U47" s="48"/>
      <c r="V47" s="19" t="s">
        <v>32</v>
      </c>
      <c r="W47" s="20" t="s">
        <v>26</v>
      </c>
      <c r="X47" s="20" t="s">
        <v>28</v>
      </c>
      <c r="Y47" s="30" t="s">
        <v>29</v>
      </c>
      <c r="Z47" s="49" t="s">
        <v>36</v>
      </c>
      <c r="AA47" s="49" t="s">
        <v>37</v>
      </c>
      <c r="AB47" s="41" t="s">
        <v>45</v>
      </c>
      <c r="AC47" s="50"/>
      <c r="AD47" s="16" t="s">
        <v>46</v>
      </c>
      <c r="AE47" s="16" t="s">
        <v>49</v>
      </c>
      <c r="AF47" s="16" t="s">
        <v>48</v>
      </c>
      <c r="AG47" s="16" t="s">
        <v>47</v>
      </c>
      <c r="AI47" t="s">
        <v>50</v>
      </c>
    </row>
    <row r="48" spans="9:40" x14ac:dyDescent="0.25">
      <c r="I48" s="23" t="s">
        <v>30</v>
      </c>
      <c r="J48" s="18">
        <f>J37-AL42</f>
        <v>0.68267048054334356</v>
      </c>
      <c r="K48" s="18">
        <f>K37-AM42</f>
        <v>0.68267048054334356</v>
      </c>
      <c r="L48" s="18">
        <f>L37-AN42</f>
        <v>0.68267048054334356</v>
      </c>
      <c r="M48" s="48"/>
      <c r="N48" s="35" t="s">
        <v>33</v>
      </c>
      <c r="O48" s="36">
        <f>($F$4*J48)+($G$4*J49)</f>
        <v>0.82052225337171403</v>
      </c>
      <c r="P48" s="36">
        <f>($F$4*K48)+($G$4*K49)</f>
        <v>0.82052225337171403</v>
      </c>
      <c r="Q48" s="36">
        <f>($F$4*L48)+($G$4*L49)</f>
        <v>0.82052225337171403</v>
      </c>
      <c r="R48" s="48"/>
      <c r="S48" s="22">
        <v>0</v>
      </c>
      <c r="T48" s="17">
        <f>T37-AG37</f>
        <v>0.62530168568656375</v>
      </c>
      <c r="U48" s="48"/>
      <c r="V48" s="15" t="s">
        <v>33</v>
      </c>
      <c r="W48" s="17">
        <f>(O53*T48)+(P53*T49)+(Q53*T50)</f>
        <v>1.3025294027429439</v>
      </c>
      <c r="X48" s="17">
        <f>1/(1+EXP(-W48))</f>
        <v>0.78626036960443135</v>
      </c>
      <c r="Y48" s="17">
        <f>($E$4/100)-X48</f>
        <v>-3.6260369604431353E-2</v>
      </c>
      <c r="Z48" s="49">
        <f>ROUND(X48*100,0)</f>
        <v>79</v>
      </c>
      <c r="AA48" s="49">
        <f>$E$4</f>
        <v>75</v>
      </c>
      <c r="AB48" s="17">
        <f>Y48*Y48</f>
        <v>1.3148144038499692E-3</v>
      </c>
      <c r="AC48" s="50"/>
      <c r="AD48" s="16">
        <f>EXP(-W48)/(1+EXP(-W48))^2</f>
        <v>0.16805500079393434</v>
      </c>
      <c r="AE48" s="16">
        <f>-Y48</f>
        <v>3.6260369604431353E-2</v>
      </c>
      <c r="AF48" s="16">
        <f>AD48*AE48</f>
        <v>6.0937364426610638E-3</v>
      </c>
      <c r="AG48" s="16">
        <f>(O53*AF48)+(O54*AF49)+(O55*AF50)</f>
        <v>-1.7038899122695489E-2</v>
      </c>
      <c r="AI48" s="16">
        <f>AF48*T48</f>
        <v>3.8104236697256077E-3</v>
      </c>
      <c r="AJ48" s="16">
        <f>AF48*T49</f>
        <v>3.8104236697256077E-3</v>
      </c>
      <c r="AK48" s="16">
        <f>AF48*T50</f>
        <v>3.8104236697256077E-3</v>
      </c>
    </row>
    <row r="49" spans="9:40" x14ac:dyDescent="0.25">
      <c r="I49" s="23" t="s">
        <v>31</v>
      </c>
      <c r="J49" s="18">
        <f>J38-AL43</f>
        <v>0.90323331706873644</v>
      </c>
      <c r="K49" s="18">
        <f>K38-AM43</f>
        <v>0.90323331706873644</v>
      </c>
      <c r="L49" s="18">
        <f>L38-AN43</f>
        <v>0.90323331706873644</v>
      </c>
      <c r="M49" s="48"/>
      <c r="N49" s="37" t="s">
        <v>34</v>
      </c>
      <c r="O49" s="38">
        <f>($F$5*J48)+($G$5*J49)</f>
        <v>0.53957321497318178</v>
      </c>
      <c r="P49" s="38">
        <f>($F$5*K48)+($G$5*K49)</f>
        <v>0.53957321497318178</v>
      </c>
      <c r="Q49" s="38">
        <f>($F$5*L48)+($G$5*L49)</f>
        <v>0.53957321497318178</v>
      </c>
      <c r="R49" s="48"/>
      <c r="S49" s="22">
        <v>1</v>
      </c>
      <c r="T49" s="17">
        <f>T38-AG38</f>
        <v>0.62530168568656375</v>
      </c>
      <c r="U49" s="48"/>
      <c r="V49" s="15" t="s">
        <v>34</v>
      </c>
      <c r="W49" s="17">
        <f>(O54*T48)+(P54*T49)+(Q54*T50)</f>
        <v>1.1850338571996204</v>
      </c>
      <c r="X49" s="17">
        <f>1/(1+EXP(-W49))</f>
        <v>0.76585169724482316</v>
      </c>
      <c r="Y49" s="17">
        <f>($E$5/100)-X49</f>
        <v>5.4148302755176791E-2</v>
      </c>
      <c r="Z49" s="49">
        <f t="shared" ref="Z49:Z50" si="31">ROUND(X49*100,0)</f>
        <v>77</v>
      </c>
      <c r="AA49" s="49">
        <f>$E$5</f>
        <v>82</v>
      </c>
      <c r="AB49" s="17">
        <f t="shared" ref="AB49:AB50" si="32">Y49*Y49</f>
        <v>2.9320386912662865E-3</v>
      </c>
      <c r="AC49" s="50"/>
      <c r="AD49" s="16">
        <f t="shared" ref="AD49:AD50" si="33">EXP(-W49)/(1+EXP(-W49))^2</f>
        <v>0.17932287507204689</v>
      </c>
      <c r="AE49" s="16">
        <f t="shared" ref="AE49:AE50" si="34">-Y49</f>
        <v>-5.4148302755176791E-2</v>
      </c>
      <c r="AF49" s="16">
        <f t="shared" ref="AF49:AF50" si="35">AD49*AE49</f>
        <v>-9.7100293303299407E-3</v>
      </c>
      <c r="AG49" s="16">
        <f>(P53*AF48)+(P54*AF49)+(P55*AF50)</f>
        <v>-1.7038899122695489E-2</v>
      </c>
      <c r="AI49" s="16">
        <f>AF49*T48</f>
        <v>-6.0716977083212879E-3</v>
      </c>
      <c r="AJ49" s="16">
        <f>AF49*T49</f>
        <v>-6.0716977083212879E-3</v>
      </c>
      <c r="AK49" s="16">
        <f>AF49*T50</f>
        <v>-6.0716977083212879E-3</v>
      </c>
    </row>
    <row r="50" spans="9:40" x14ac:dyDescent="0.25">
      <c r="I50" s="51"/>
      <c r="J50" s="48"/>
      <c r="K50" s="48"/>
      <c r="L50" s="48"/>
      <c r="M50" s="48"/>
      <c r="N50" s="39" t="s">
        <v>35</v>
      </c>
      <c r="O50" s="40">
        <f>($F$6*J48)+($G$6*J49)</f>
        <v>1.0791464299463636</v>
      </c>
      <c r="P50" s="40">
        <f>($F$6*K48)+($G$6*K49)</f>
        <v>1.0791464299463636</v>
      </c>
      <c r="Q50" s="40">
        <f>($F$6*L48)+($G$6*L49)</f>
        <v>1.0791464299463636</v>
      </c>
      <c r="R50" s="48"/>
      <c r="S50" s="22">
        <v>2</v>
      </c>
      <c r="T50" s="17">
        <f>T39-AG39</f>
        <v>0.62530168568656375</v>
      </c>
      <c r="U50" s="48"/>
      <c r="V50" s="15" t="s">
        <v>35</v>
      </c>
      <c r="W50" s="17">
        <f>(O55*T48)+(P55*T49)+(Q55*T50)</f>
        <v>1.4000487593238111</v>
      </c>
      <c r="X50" s="17">
        <f>1/(1+EXP(-W50))</f>
        <v>0.80219162581287817</v>
      </c>
      <c r="Y50" s="17">
        <f>($E$6/100)-X50</f>
        <v>0.12780837418712188</v>
      </c>
      <c r="Z50" s="49">
        <f t="shared" si="31"/>
        <v>80</v>
      </c>
      <c r="AA50" s="49">
        <f>$E$6</f>
        <v>93</v>
      </c>
      <c r="AB50" s="17">
        <f t="shared" si="32"/>
        <v>1.6334980512355362E-2</v>
      </c>
      <c r="AC50" s="50"/>
      <c r="AD50" s="16">
        <f t="shared" si="33"/>
        <v>0.15868022128856937</v>
      </c>
      <c r="AE50" s="16">
        <f t="shared" si="34"/>
        <v>-0.12780837418712188</v>
      </c>
      <c r="AF50" s="16">
        <f t="shared" si="35"/>
        <v>-2.0280661098544778E-2</v>
      </c>
      <c r="AG50" s="16">
        <f>(Q53*AF48)+(Q54*AF49)+(Q55*AF50)</f>
        <v>-1.7038899122695489E-2</v>
      </c>
      <c r="AI50" s="16">
        <f>AF50*T48</f>
        <v>-1.2681531571757968E-2</v>
      </c>
      <c r="AJ50" s="16">
        <f>AF50*T49</f>
        <v>-1.2681531571757968E-2</v>
      </c>
      <c r="AK50" s="16">
        <f>AF50*T50</f>
        <v>-1.2681531571757968E-2</v>
      </c>
    </row>
    <row r="51" spans="9:40" x14ac:dyDescent="0.25">
      <c r="I51" s="47"/>
      <c r="J51" s="48"/>
      <c r="K51" s="48"/>
      <c r="L51" s="48"/>
      <c r="M51" s="48"/>
      <c r="N51" s="48" t="s">
        <v>44</v>
      </c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2">
        <f>SUM(AB48:AB50)/2</f>
        <v>1.0290916803735808E-2</v>
      </c>
      <c r="AC51" s="50"/>
    </row>
    <row r="52" spans="9:40" x14ac:dyDescent="0.25">
      <c r="I52" s="47"/>
      <c r="J52" s="48"/>
      <c r="K52" s="48"/>
      <c r="L52" s="48"/>
      <c r="M52" s="48"/>
      <c r="N52" s="34" t="s">
        <v>38</v>
      </c>
      <c r="O52" s="33">
        <v>0</v>
      </c>
      <c r="P52" s="33">
        <v>1</v>
      </c>
      <c r="Q52" s="33">
        <v>2</v>
      </c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50"/>
      <c r="AD52" t="s">
        <v>51</v>
      </c>
      <c r="AM52" t="s">
        <v>52</v>
      </c>
    </row>
    <row r="53" spans="9:40" x14ac:dyDescent="0.25">
      <c r="I53" s="47"/>
      <c r="J53" s="48"/>
      <c r="K53" s="48"/>
      <c r="L53" s="48"/>
      <c r="M53" s="48"/>
      <c r="N53" s="21" t="s">
        <v>33</v>
      </c>
      <c r="O53" s="26">
        <f>1/(1+EXP(-O48))</f>
        <v>0.69434718875620449</v>
      </c>
      <c r="P53" s="26">
        <f>1/(1+EXP(-P48))</f>
        <v>0.69434718875620449</v>
      </c>
      <c r="Q53" s="26">
        <f>1/(1+EXP(-Q48))</f>
        <v>0.69434718875620449</v>
      </c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50"/>
      <c r="AD53" s="16">
        <f>EXP(-O48)/(1+EXP(-O48))^2</f>
        <v>0.21222917022256019</v>
      </c>
      <c r="AE53" s="16">
        <f t="shared" ref="AE53:AE55" si="36">EXP(-P48)/(1+EXP(-P48))^2</f>
        <v>0.21222917022256019</v>
      </c>
      <c r="AF53" s="16">
        <f>EXP(-Q48)/(1+EXP(-Q48))^2</f>
        <v>0.21222917022256019</v>
      </c>
      <c r="AH53" s="16">
        <f>(AD53*AI48)+(AE53*AI49)+(AF53*AI50)</f>
        <v>-3.1712992354823721E-3</v>
      </c>
      <c r="AI53" s="16">
        <f>(AD53*AJ48)+(AE53*AJ49)+(AF53*AJ50)</f>
        <v>-3.1712992354823721E-3</v>
      </c>
      <c r="AJ53" s="16">
        <f>(AD53*AK48)+(AE53*AK49)+(AF53*AK50)</f>
        <v>-3.1712992354823721E-3</v>
      </c>
      <c r="AL53">
        <f>($D$4*AH53)+($D$5*AH54)+($D$6*AH55)</f>
        <v>-2.4990918630575884E-2</v>
      </c>
      <c r="AM53">
        <f>($D$4*AI53)+($D$5*AI54)+($D$6*AI55)</f>
        <v>-2.4990918630575884E-2</v>
      </c>
      <c r="AN53">
        <f>($D$4*AJ53)+($D$5*AJ54)+($D$6*AJ55)</f>
        <v>-2.4990918630575884E-2</v>
      </c>
    </row>
    <row r="54" spans="9:40" x14ac:dyDescent="0.25">
      <c r="I54" s="47"/>
      <c r="J54" s="48"/>
      <c r="K54" s="48"/>
      <c r="L54" s="48"/>
      <c r="M54" s="48"/>
      <c r="N54" s="24" t="s">
        <v>34</v>
      </c>
      <c r="O54" s="27">
        <f>1/(1+EXP(-O49))</f>
        <v>0.63171313107767402</v>
      </c>
      <c r="P54" s="27">
        <f>1/(1+EXP(-P49))</f>
        <v>0.63171313107767402</v>
      </c>
      <c r="Q54" s="27">
        <f>1/(1+EXP(-Q49))</f>
        <v>0.63171313107767402</v>
      </c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50"/>
      <c r="AD54" s="16">
        <f t="shared" ref="AD54:AD55" si="37">EXP(-O49)/(1+EXP(-O49))^2</f>
        <v>0.23265165110171551</v>
      </c>
      <c r="AE54" s="16">
        <f t="shared" si="36"/>
        <v>0.23265165110171551</v>
      </c>
      <c r="AF54" s="16">
        <f t="shared" ref="AF54" si="38">EXP(-Q49)/(1+EXP(-Q49))^2</f>
        <v>0.23265165110171551</v>
      </c>
      <c r="AH54" s="16">
        <f>(AD54*AI48)+(AE54*AI49)+(AF54*AI50)</f>
        <v>-3.4764683973407544E-3</v>
      </c>
      <c r="AI54" s="16">
        <f>(AD54*AJ48)+(AE54*AJ49)+(AF54*AJ50)</f>
        <v>-3.4764683973407544E-3</v>
      </c>
      <c r="AJ54" s="16">
        <f>(AD54*AK48)+(AE54*AK49)+(AF54*AK50)</f>
        <v>-3.4764683973407544E-3</v>
      </c>
      <c r="AL54">
        <f>($C$4*AH53)+($C$5*AH54)+($C$6*AH55)</f>
        <v>-5.5186009972267247E-2</v>
      </c>
      <c r="AM54">
        <f>($C$4*AI53)+($C$5*AI54)+($C$6*AI55)</f>
        <v>-5.5186009972267247E-2</v>
      </c>
      <c r="AN54">
        <f>($C$4*AJ53)+($C$5*AJ54)+($C$6*AJ55)</f>
        <v>-5.5186009972267247E-2</v>
      </c>
    </row>
    <row r="55" spans="9:40" x14ac:dyDescent="0.25">
      <c r="I55" s="47"/>
      <c r="J55" s="48"/>
      <c r="K55" s="48"/>
      <c r="L55" s="48"/>
      <c r="M55" s="48"/>
      <c r="N55" s="25" t="s">
        <v>35</v>
      </c>
      <c r="O55" s="28">
        <f>1/(1+EXP(-O50))</f>
        <v>0.74633241914612614</v>
      </c>
      <c r="P55" s="28">
        <f>1/(1+EXP(-P50))</f>
        <v>0.74633241914612614</v>
      </c>
      <c r="Q55" s="28">
        <f>1/(1+EXP(-Q50))</f>
        <v>0.74633241914612614</v>
      </c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50"/>
      <c r="AD55" s="16">
        <f t="shared" si="37"/>
        <v>0.18932033927761727</v>
      </c>
      <c r="AE55" s="16">
        <f t="shared" si="36"/>
        <v>0.18932033927761727</v>
      </c>
      <c r="AF55" s="16">
        <f>EXP(-Q50)/(1+EXP(-Q50))^2</f>
        <v>0.18932033927761727</v>
      </c>
      <c r="AH55" s="16">
        <f>(AD55*AI48)+(AE55*AI49)+(AF55*AI50)</f>
        <v>-2.8289770279116356E-3</v>
      </c>
      <c r="AI55" s="16">
        <f>(AD55*AJ48)+(AE55*AJ49)+(AF55*AJ50)</f>
        <v>-2.8289770279116356E-3</v>
      </c>
      <c r="AJ55" s="16">
        <f>(AD55*AK48)+(AE55*AK49)+(AF55*AK50)</f>
        <v>-2.8289770279116356E-3</v>
      </c>
    </row>
    <row r="56" spans="9:40" x14ac:dyDescent="0.25">
      <c r="I56" s="52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4"/>
    </row>
    <row r="57" spans="9:40" x14ac:dyDescent="0.25">
      <c r="I57" s="43"/>
      <c r="J57" s="44" t="s">
        <v>40</v>
      </c>
      <c r="K57" s="44"/>
      <c r="L57" s="44"/>
      <c r="M57" s="44"/>
      <c r="N57" s="44" t="s">
        <v>41</v>
      </c>
      <c r="O57" s="44"/>
      <c r="P57" s="44"/>
      <c r="Q57" s="44"/>
      <c r="R57" s="44"/>
      <c r="S57" s="44" t="s">
        <v>42</v>
      </c>
      <c r="T57" s="44"/>
      <c r="U57" s="44"/>
      <c r="V57" s="44"/>
      <c r="W57" s="45" t="s">
        <v>43</v>
      </c>
      <c r="X57" s="44" t="s">
        <v>27</v>
      </c>
      <c r="Y57" s="44"/>
      <c r="Z57" s="44"/>
      <c r="AA57" s="44"/>
      <c r="AB57" s="44"/>
      <c r="AC57" s="46"/>
    </row>
    <row r="58" spans="9:40" x14ac:dyDescent="0.25">
      <c r="I58" s="47"/>
      <c r="J58" s="22">
        <v>0</v>
      </c>
      <c r="K58" s="22">
        <v>1</v>
      </c>
      <c r="L58" s="22">
        <v>2</v>
      </c>
      <c r="M58" s="48"/>
      <c r="N58" s="34" t="s">
        <v>38</v>
      </c>
      <c r="O58" s="33">
        <v>0</v>
      </c>
      <c r="P58" s="33">
        <v>1</v>
      </c>
      <c r="Q58" s="33">
        <v>2</v>
      </c>
      <c r="R58" s="48"/>
      <c r="S58" s="48"/>
      <c r="T58" s="29" t="s">
        <v>24</v>
      </c>
      <c r="U58" s="48"/>
      <c r="V58" s="19" t="s">
        <v>32</v>
      </c>
      <c r="W58" s="20" t="s">
        <v>26</v>
      </c>
      <c r="X58" s="20" t="s">
        <v>28</v>
      </c>
      <c r="Y58" s="30" t="s">
        <v>29</v>
      </c>
      <c r="Z58" s="49" t="s">
        <v>36</v>
      </c>
      <c r="AA58" s="49" t="s">
        <v>37</v>
      </c>
      <c r="AB58" s="41" t="s">
        <v>45</v>
      </c>
      <c r="AC58" s="50"/>
      <c r="AD58" s="16" t="s">
        <v>46</v>
      </c>
      <c r="AE58" s="16" t="s">
        <v>49</v>
      </c>
      <c r="AF58" s="16" t="s">
        <v>48</v>
      </c>
      <c r="AG58" s="16" t="s">
        <v>47</v>
      </c>
      <c r="AI58" t="s">
        <v>50</v>
      </c>
    </row>
    <row r="59" spans="9:40" x14ac:dyDescent="0.25">
      <c r="I59" s="23" t="s">
        <v>30</v>
      </c>
      <c r="J59" s="18">
        <f>J48-AL53</f>
        <v>0.70766139917391946</v>
      </c>
      <c r="K59" s="18">
        <f>K48-AM53</f>
        <v>0.70766139917391946</v>
      </c>
      <c r="L59" s="18">
        <f>L48-AN53</f>
        <v>0.70766139917391946</v>
      </c>
      <c r="M59" s="48"/>
      <c r="N59" s="35" t="s">
        <v>33</v>
      </c>
      <c r="O59" s="36">
        <f>($F$4*J59)+($G$4*J60)</f>
        <v>0.86438510409084701</v>
      </c>
      <c r="P59" s="36">
        <f>($F$4*K59)+($G$4*K60)</f>
        <v>0.86438510409084701</v>
      </c>
      <c r="Q59" s="36">
        <f>($F$4*L59)+($G$4*L60)</f>
        <v>0.86438510409084701</v>
      </c>
      <c r="R59" s="48"/>
      <c r="S59" s="22">
        <v>0</v>
      </c>
      <c r="T59" s="17">
        <f>T48-AG48</f>
        <v>0.64234058480925926</v>
      </c>
      <c r="U59" s="48"/>
      <c r="V59" s="15" t="s">
        <v>33</v>
      </c>
      <c r="W59" s="17">
        <f>(O64*T59)+(P64*T60)+(Q64*T61)</f>
        <v>1.3558062835754685</v>
      </c>
      <c r="X59" s="17">
        <f>1/(1+EXP(-W59))</f>
        <v>0.79507726347143093</v>
      </c>
      <c r="Y59" s="17">
        <f>($E$4/100)-X59</f>
        <v>-4.5077263471430928E-2</v>
      </c>
      <c r="Z59" s="49">
        <f>ROUND(X59*100,0)</f>
        <v>80</v>
      </c>
      <c r="AA59" s="49">
        <f>$E$4</f>
        <v>75</v>
      </c>
      <c r="AB59" s="17">
        <f>Y59*Y59</f>
        <v>2.0319596820728013E-3</v>
      </c>
      <c r="AC59" s="50"/>
      <c r="AD59" s="16">
        <f>EXP(-W59)/(1+EXP(-W59))^2</f>
        <v>0.16292940858221175</v>
      </c>
      <c r="AE59" s="16">
        <f>-Y59</f>
        <v>4.5077263471430928E-2</v>
      </c>
      <c r="AF59" s="16">
        <f>AD59*AE59</f>
        <v>7.3444118779047787E-3</v>
      </c>
      <c r="AG59" s="16">
        <f>(O64*AF59)+(O65*AF60)+(O66*AF61)</f>
        <v>-1.3860973107567731E-2</v>
      </c>
      <c r="AI59" s="16">
        <f>AF59*T59</f>
        <v>4.7176138207334255E-3</v>
      </c>
      <c r="AJ59" s="16">
        <f>AF59*T60</f>
        <v>4.7176138207334255E-3</v>
      </c>
      <c r="AK59" s="16">
        <f>AF59*T61</f>
        <v>4.7176138207334255E-3</v>
      </c>
    </row>
    <row r="60" spans="9:40" x14ac:dyDescent="0.25">
      <c r="I60" s="23" t="s">
        <v>31</v>
      </c>
      <c r="J60" s="18">
        <f>J49-AL54</f>
        <v>0.95841932704100374</v>
      </c>
      <c r="K60" s="18">
        <f>K49-AM54</f>
        <v>0.95841932704100374</v>
      </c>
      <c r="L60" s="18">
        <f>L49-AN54</f>
        <v>0.95841932704100374</v>
      </c>
      <c r="M60" s="48"/>
      <c r="N60" s="37" t="s">
        <v>34</v>
      </c>
      <c r="O60" s="38">
        <f>($F$5*J59)+($G$5*J60)</f>
        <v>0.56209079036382514</v>
      </c>
      <c r="P60" s="38">
        <f>($F$5*K59)+($G$5*K60)</f>
        <v>0.56209079036382514</v>
      </c>
      <c r="Q60" s="38">
        <f>($F$5*L59)+($G$5*L60)</f>
        <v>0.56209079036382514</v>
      </c>
      <c r="R60" s="48"/>
      <c r="S60" s="22">
        <v>1</v>
      </c>
      <c r="T60" s="17">
        <f>T49-AG49</f>
        <v>0.64234058480925926</v>
      </c>
      <c r="U60" s="48"/>
      <c r="V60" s="15" t="s">
        <v>34</v>
      </c>
      <c r="W60" s="17">
        <f>(O65*T59)+(P65*T60)+(Q65*T61)</f>
        <v>1.2273898570736641</v>
      </c>
      <c r="X60" s="17">
        <f>1/(1+EXP(-W60))</f>
        <v>0.77336141173323392</v>
      </c>
      <c r="Y60" s="17">
        <f>($E$5/100)-X60</f>
        <v>4.6638588266766035E-2</v>
      </c>
      <c r="Z60" s="49">
        <f t="shared" ref="Z60:Z61" si="39">ROUND(X60*100,0)</f>
        <v>77</v>
      </c>
      <c r="AA60" s="49">
        <f>$E$5</f>
        <v>82</v>
      </c>
      <c r="AB60" s="17">
        <f t="shared" ref="AB60:AB61" si="40">Y60*Y60</f>
        <v>2.1751579155169266E-3</v>
      </c>
      <c r="AC60" s="50"/>
      <c r="AD60" s="16">
        <f t="shared" ref="AD60:AD61" si="41">EXP(-W60)/(1+EXP(-W60))^2</f>
        <v>0.17527353857521341</v>
      </c>
      <c r="AE60" s="16">
        <f t="shared" ref="AE60:AE61" si="42">-Y60</f>
        <v>-4.6638588266766035E-2</v>
      </c>
      <c r="AF60" s="16">
        <f t="shared" ref="AF60:AF61" si="43">AD60*AE60</f>
        <v>-8.174510399668513E-3</v>
      </c>
      <c r="AG60" s="16">
        <f>(P64*AF59)+(P65*AF60)+(P66*AF61)</f>
        <v>-1.3860973107567731E-2</v>
      </c>
      <c r="AI60" s="16">
        <f>AF60*T59</f>
        <v>-5.250819790652444E-3</v>
      </c>
      <c r="AJ60" s="16">
        <f>AF60*T60</f>
        <v>-5.250819790652444E-3</v>
      </c>
      <c r="AK60" s="16">
        <f>AF60*T61</f>
        <v>-5.250819790652444E-3</v>
      </c>
    </row>
    <row r="61" spans="9:40" x14ac:dyDescent="0.25">
      <c r="I61" s="51"/>
      <c r="J61" s="48"/>
      <c r="K61" s="48"/>
      <c r="L61" s="48"/>
      <c r="M61" s="48"/>
      <c r="N61" s="39" t="s">
        <v>35</v>
      </c>
      <c r="O61" s="40">
        <f>($F$6*J59)+($G$6*J60)</f>
        <v>1.1241815807276503</v>
      </c>
      <c r="P61" s="40">
        <f>($F$6*K59)+($G$6*K60)</f>
        <v>1.1241815807276503</v>
      </c>
      <c r="Q61" s="40">
        <f>($F$6*L59)+($G$6*L60)</f>
        <v>1.1241815807276503</v>
      </c>
      <c r="R61" s="48"/>
      <c r="S61" s="22">
        <v>2</v>
      </c>
      <c r="T61" s="17">
        <f>T50-AG50</f>
        <v>0.64234058480925926</v>
      </c>
      <c r="U61" s="48"/>
      <c r="V61" s="15" t="s">
        <v>35</v>
      </c>
      <c r="W61" s="17">
        <f>(O66*T59)+(P66*T60)+(Q66*T61)</f>
        <v>1.4544457469532914</v>
      </c>
      <c r="X61" s="17">
        <f>1/(1+EXP(-W61))</f>
        <v>0.8106816959776052</v>
      </c>
      <c r="Y61" s="17">
        <f>($E$6/100)-X61</f>
        <v>0.11931830402239485</v>
      </c>
      <c r="Z61" s="49">
        <f t="shared" si="39"/>
        <v>81</v>
      </c>
      <c r="AA61" s="49">
        <f>$E$6</f>
        <v>93</v>
      </c>
      <c r="AB61" s="17">
        <f t="shared" si="40"/>
        <v>1.4236857674780647E-2</v>
      </c>
      <c r="AC61" s="50"/>
      <c r="AD61" s="16">
        <f t="shared" si="41"/>
        <v>0.15347688378447891</v>
      </c>
      <c r="AE61" s="16">
        <f t="shared" si="42"/>
        <v>-0.11931830402239485</v>
      </c>
      <c r="AF61" s="16">
        <f t="shared" si="43"/>
        <v>-1.8312601479806217E-2</v>
      </c>
      <c r="AG61" s="16">
        <f>(Q64*AF59)+(Q65*AF60)+(Q66*AF61)</f>
        <v>-1.3860973107567731E-2</v>
      </c>
      <c r="AI61" s="16">
        <f>AF61*T59</f>
        <v>-1.1762927143917632E-2</v>
      </c>
      <c r="AJ61" s="16">
        <f>AF61*T60</f>
        <v>-1.1762927143917632E-2</v>
      </c>
      <c r="AK61" s="16">
        <f>AF61*T61</f>
        <v>-1.1762927143917632E-2</v>
      </c>
    </row>
    <row r="62" spans="9:40" x14ac:dyDescent="0.25">
      <c r="I62" s="47"/>
      <c r="J62" s="48"/>
      <c r="K62" s="48"/>
      <c r="L62" s="48"/>
      <c r="M62" s="48"/>
      <c r="N62" s="48" t="s">
        <v>44</v>
      </c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2">
        <f>SUM(AB59:AB61)/2</f>
        <v>9.2219876361851871E-3</v>
      </c>
      <c r="AC62" s="50"/>
    </row>
    <row r="63" spans="9:40" x14ac:dyDescent="0.25">
      <c r="I63" s="47"/>
      <c r="J63" s="48"/>
      <c r="K63" s="48"/>
      <c r="L63" s="48"/>
      <c r="M63" s="48"/>
      <c r="N63" s="34" t="s">
        <v>38</v>
      </c>
      <c r="O63" s="33">
        <v>0</v>
      </c>
      <c r="P63" s="33">
        <v>1</v>
      </c>
      <c r="Q63" s="33">
        <v>2</v>
      </c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50"/>
      <c r="AD63" t="s">
        <v>51</v>
      </c>
      <c r="AM63" t="s">
        <v>52</v>
      </c>
    </row>
    <row r="64" spans="9:40" x14ac:dyDescent="0.25">
      <c r="I64" s="47"/>
      <c r="J64" s="48"/>
      <c r="K64" s="48"/>
      <c r="L64" s="48"/>
      <c r="M64" s="48"/>
      <c r="N64" s="21" t="s">
        <v>33</v>
      </c>
      <c r="O64" s="26">
        <f>1/(1+EXP(-O59))</f>
        <v>0.70357601332740027</v>
      </c>
      <c r="P64" s="26">
        <f>1/(1+EXP(-P59))</f>
        <v>0.70357601332740027</v>
      </c>
      <c r="Q64" s="26">
        <f>1/(1+EXP(-Q59))</f>
        <v>0.70357601332740027</v>
      </c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50"/>
      <c r="AD64" s="16">
        <f>EXP(-O59)/(1+EXP(-O59))^2</f>
        <v>0.20855680679772212</v>
      </c>
      <c r="AE64" s="16">
        <f t="shared" ref="AE64:AE66" si="44">EXP(-P59)/(1+EXP(-P59))^2</f>
        <v>0.20855680679772212</v>
      </c>
      <c r="AF64" s="16">
        <f>EXP(-Q59)/(1+EXP(-Q59))^2</f>
        <v>0.20855680679772212</v>
      </c>
      <c r="AH64" s="16">
        <f>(AD64*AI59)+(AE64*AI60)+(AF64*AI61)</f>
        <v>-2.5644422581815041E-3</v>
      </c>
      <c r="AI64" s="16">
        <f>(AD64*AJ59)+(AE64*AJ60)+(AF64*AJ61)</f>
        <v>-2.5644422581815041E-3</v>
      </c>
      <c r="AJ64" s="16">
        <f>(AD64*AK59)+(AE64*AK60)+(AF64*AK61)</f>
        <v>-2.5644422581815041E-3</v>
      </c>
      <c r="AL64">
        <f>($D$4*AH64)+($D$5*AH65)+($D$6*AH66)</f>
        <v>-2.0217592303280532E-2</v>
      </c>
      <c r="AM64">
        <f>($D$4*AI64)+($D$5*AI65)+($D$6*AI66)</f>
        <v>-2.0217592303280532E-2</v>
      </c>
      <c r="AN64">
        <f>($D$4*AJ64)+($D$5*AJ65)+($D$6*AJ66)</f>
        <v>-2.0217592303280532E-2</v>
      </c>
    </row>
    <row r="65" spans="9:40" x14ac:dyDescent="0.25">
      <c r="I65" s="47"/>
      <c r="J65" s="48"/>
      <c r="K65" s="48"/>
      <c r="L65" s="48"/>
      <c r="M65" s="48"/>
      <c r="N65" s="24" t="s">
        <v>34</v>
      </c>
      <c r="O65" s="27">
        <f>1/(1+EXP(-O60))</f>
        <v>0.63693617067552677</v>
      </c>
      <c r="P65" s="27">
        <f>1/(1+EXP(-P60))</f>
        <v>0.63693617067552677</v>
      </c>
      <c r="Q65" s="27">
        <f>1/(1+EXP(-Q60))</f>
        <v>0.63693617067552677</v>
      </c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50"/>
      <c r="AD65" s="16">
        <f t="shared" ref="AD65:AD66" si="45">EXP(-O60)/(1+EXP(-O60))^2</f>
        <v>0.23124848516072302</v>
      </c>
      <c r="AE65" s="16">
        <f t="shared" si="44"/>
        <v>0.23124848516072302</v>
      </c>
      <c r="AF65" s="16">
        <f t="shared" ref="AF65" si="46">EXP(-Q60)/(1+EXP(-Q60))^2</f>
        <v>0.23124848516072302</v>
      </c>
      <c r="AH65" s="16">
        <f>(AD65*AI59)+(AE65*AI60)+(AF65*AI61)</f>
        <v>-2.8434621559093294E-3</v>
      </c>
      <c r="AI65" s="16">
        <f>(AD65*AJ59)+(AE65*AJ60)+(AF65*AJ61)</f>
        <v>-2.8434621559093294E-3</v>
      </c>
      <c r="AJ65" s="16">
        <f>(AD65*AK59)+(AE65*AK60)+(AF65*AK61)</f>
        <v>-2.8434621559093294E-3</v>
      </c>
      <c r="AL65">
        <f>($C$4*AH64)+($C$5*AH65)+($C$6*AH66)</f>
        <v>-4.4670231836409571E-2</v>
      </c>
      <c r="AM65">
        <f>($C$4*AI64)+($C$5*AI65)+($C$6*AI66)</f>
        <v>-4.4670231836409571E-2</v>
      </c>
      <c r="AN65">
        <f>($C$4*AJ64)+($C$5*AJ65)+($C$6*AJ66)</f>
        <v>-4.4670231836409571E-2</v>
      </c>
    </row>
    <row r="66" spans="9:40" x14ac:dyDescent="0.25">
      <c r="I66" s="47"/>
      <c r="J66" s="48"/>
      <c r="K66" s="48"/>
      <c r="L66" s="48"/>
      <c r="M66" s="48"/>
      <c r="N66" s="25" t="s">
        <v>35</v>
      </c>
      <c r="O66" s="28">
        <f>1/(1+EXP(-O61))</f>
        <v>0.75476353269565655</v>
      </c>
      <c r="P66" s="28">
        <f>1/(1+EXP(-P61))</f>
        <v>0.75476353269565655</v>
      </c>
      <c r="Q66" s="28">
        <f>1/(1+EXP(-Q61))</f>
        <v>0.75476353269565655</v>
      </c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50"/>
      <c r="AD66" s="16">
        <f t="shared" si="45"/>
        <v>0.18509554240842913</v>
      </c>
      <c r="AE66" s="16">
        <f t="shared" si="44"/>
        <v>0.18509554240842913</v>
      </c>
      <c r="AF66" s="16">
        <f>EXP(-Q61)/(1+EXP(-Q61))^2</f>
        <v>0.18509554240842913</v>
      </c>
      <c r="AH66" s="16">
        <f>(AD66*AI59)+(AE66*AI60)+(AF66*AI61)</f>
        <v>-2.2759594282318416E-3</v>
      </c>
      <c r="AI66" s="16">
        <f>(AD66*AJ59)+(AE66*AJ60)+(AF66*AJ61)</f>
        <v>-2.2759594282318416E-3</v>
      </c>
      <c r="AJ66" s="16">
        <f>(AD66*AK59)+(AE66*AK60)+(AF66*AK61)</f>
        <v>-2.2759594282318416E-3</v>
      </c>
    </row>
    <row r="67" spans="9:40" x14ac:dyDescent="0.25">
      <c r="I67" s="52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4"/>
    </row>
    <row r="68" spans="9:40" x14ac:dyDescent="0.25">
      <c r="I68" s="43"/>
      <c r="J68" s="44" t="s">
        <v>40</v>
      </c>
      <c r="K68" s="44"/>
      <c r="L68" s="44"/>
      <c r="M68" s="44"/>
      <c r="N68" s="44" t="s">
        <v>41</v>
      </c>
      <c r="O68" s="44"/>
      <c r="P68" s="44"/>
      <c r="Q68" s="44"/>
      <c r="R68" s="44"/>
      <c r="S68" s="44" t="s">
        <v>42</v>
      </c>
      <c r="T68" s="44"/>
      <c r="U68" s="44"/>
      <c r="V68" s="44"/>
      <c r="W68" s="45" t="s">
        <v>43</v>
      </c>
      <c r="X68" s="44" t="s">
        <v>27</v>
      </c>
      <c r="Y68" s="44"/>
      <c r="Z68" s="44"/>
      <c r="AA68" s="44"/>
      <c r="AB68" s="44"/>
      <c r="AC68" s="46"/>
    </row>
    <row r="69" spans="9:40" x14ac:dyDescent="0.25">
      <c r="I69" s="47"/>
      <c r="J69" s="22">
        <v>0</v>
      </c>
      <c r="K69" s="22">
        <v>1</v>
      </c>
      <c r="L69" s="22">
        <v>2</v>
      </c>
      <c r="M69" s="48"/>
      <c r="N69" s="34" t="s">
        <v>38</v>
      </c>
      <c r="O69" s="33">
        <v>0</v>
      </c>
      <c r="P69" s="33">
        <v>1</v>
      </c>
      <c r="Q69" s="33">
        <v>2</v>
      </c>
      <c r="R69" s="48"/>
      <c r="S69" s="48"/>
      <c r="T69" s="29" t="s">
        <v>24</v>
      </c>
      <c r="U69" s="48"/>
      <c r="V69" s="19" t="s">
        <v>32</v>
      </c>
      <c r="W69" s="20" t="s">
        <v>26</v>
      </c>
      <c r="X69" s="20" t="s">
        <v>28</v>
      </c>
      <c r="Y69" s="30" t="s">
        <v>29</v>
      </c>
      <c r="Z69" s="49" t="s">
        <v>36</v>
      </c>
      <c r="AA69" s="49" t="s">
        <v>37</v>
      </c>
      <c r="AB69" s="41" t="s">
        <v>45</v>
      </c>
      <c r="AC69" s="50"/>
      <c r="AD69" s="16" t="s">
        <v>46</v>
      </c>
      <c r="AE69" s="16" t="s">
        <v>49</v>
      </c>
      <c r="AF69" s="16" t="s">
        <v>48</v>
      </c>
      <c r="AG69" s="16" t="s">
        <v>47</v>
      </c>
      <c r="AI69" t="s">
        <v>50</v>
      </c>
    </row>
    <row r="70" spans="9:40" x14ac:dyDescent="0.25">
      <c r="I70" s="23" t="s">
        <v>30</v>
      </c>
      <c r="J70" s="18">
        <f>J59-AL64</f>
        <v>0.72787899147720003</v>
      </c>
      <c r="K70" s="18">
        <f>K59-AM64</f>
        <v>0.72787899147720003</v>
      </c>
      <c r="L70" s="18">
        <f>L59-AN64</f>
        <v>0.72787899147720003</v>
      </c>
      <c r="M70" s="48"/>
      <c r="N70" s="35" t="s">
        <v>33</v>
      </c>
      <c r="O70" s="36">
        <f>($F$4*J70)+($G$4*J71)</f>
        <v>0.89988559610233332</v>
      </c>
      <c r="P70" s="36">
        <f>($F$4*K70)+($G$4*K71)</f>
        <v>0.89988559610233332</v>
      </c>
      <c r="Q70" s="36">
        <f>($F$4*L70)+($G$4*L71)</f>
        <v>0.89988559610233332</v>
      </c>
      <c r="R70" s="48"/>
      <c r="S70" s="22">
        <v>0</v>
      </c>
      <c r="T70" s="17">
        <f>T59-AG59</f>
        <v>0.65620155791682699</v>
      </c>
      <c r="U70" s="48"/>
      <c r="V70" s="15" t="s">
        <v>33</v>
      </c>
      <c r="W70" s="17">
        <f>(O75*T70)+(P75*T71)+(Q75*T72)</f>
        <v>1.3995322305842341</v>
      </c>
      <c r="X70" s="17">
        <f>1/(1+EXP(-W70))</f>
        <v>0.80210965012436364</v>
      </c>
      <c r="Y70" s="17">
        <f>($E$4/100)-X70</f>
        <v>-5.2109650124363638E-2</v>
      </c>
      <c r="Z70" s="49">
        <f>ROUND(X70*100,0)</f>
        <v>80</v>
      </c>
      <c r="AA70" s="49">
        <f>$E$4</f>
        <v>75</v>
      </c>
      <c r="AB70" s="17">
        <f>Y70*Y70</f>
        <v>2.7154156360835913E-3</v>
      </c>
      <c r="AC70" s="50"/>
      <c r="AD70" s="16">
        <f>EXP(-W70)/(1+EXP(-W70))^2</f>
        <v>0.15872975930173464</v>
      </c>
      <c r="AE70" s="16">
        <f>-Y70</f>
        <v>5.2109650124363638E-2</v>
      </c>
      <c r="AF70" s="16">
        <f>AD70*AE70</f>
        <v>8.2713522215378463E-3</v>
      </c>
      <c r="AG70" s="16">
        <f>(O75*AF70)+(O76*AF71)+(O77*AF72)</f>
        <v>-1.1388980182786879E-2</v>
      </c>
      <c r="AI70" s="16">
        <f>AF70*T70</f>
        <v>5.4276742138519426E-3</v>
      </c>
      <c r="AJ70" s="16">
        <f>AF70*T71</f>
        <v>5.4276742138519426E-3</v>
      </c>
      <c r="AK70" s="16">
        <f>AF70*T72</f>
        <v>5.4276742138519426E-3</v>
      </c>
    </row>
    <row r="71" spans="9:40" x14ac:dyDescent="0.25">
      <c r="I71" s="23" t="s">
        <v>31</v>
      </c>
      <c r="J71" s="18">
        <f>J60-AL65</f>
        <v>1.0030895588774134</v>
      </c>
      <c r="K71" s="18">
        <f>K60-AM65</f>
        <v>1.0030895588774134</v>
      </c>
      <c r="L71" s="18">
        <f>L60-AN65</f>
        <v>1.0030895588774134</v>
      </c>
      <c r="M71" s="48"/>
      <c r="N71" s="37" t="s">
        <v>34</v>
      </c>
      <c r="O71" s="38">
        <f>($F$5*J70)+($G$5*J71)</f>
        <v>0.58031056453292673</v>
      </c>
      <c r="P71" s="38">
        <f>($F$5*K70)+($G$5*K71)</f>
        <v>0.58031056453292673</v>
      </c>
      <c r="Q71" s="38">
        <f>($F$5*L70)+($G$5*L71)</f>
        <v>0.58031056453292673</v>
      </c>
      <c r="R71" s="48"/>
      <c r="S71" s="22">
        <v>1</v>
      </c>
      <c r="T71" s="17">
        <f>T60-AG60</f>
        <v>0.65620155791682699</v>
      </c>
      <c r="U71" s="48"/>
      <c r="V71" s="15" t="s">
        <v>34</v>
      </c>
      <c r="W71" s="17">
        <f>(O76*T70)+(P76*T71)+(Q76*T72)</f>
        <v>1.2621489643875563</v>
      </c>
      <c r="X71" s="17">
        <f>1/(1+EXP(-W71))</f>
        <v>0.77939581820493153</v>
      </c>
      <c r="Y71" s="17">
        <f>($E$5/100)-X71</f>
        <v>4.0604181795068417E-2</v>
      </c>
      <c r="Z71" s="49">
        <f t="shared" ref="Z71:Z72" si="47">ROUND(X71*100,0)</f>
        <v>78</v>
      </c>
      <c r="AA71" s="49">
        <f>$E$5</f>
        <v>82</v>
      </c>
      <c r="AB71" s="17">
        <f t="shared" ref="AB71:AB72" si="48">Y71*Y71</f>
        <v>1.6486995792469655E-3</v>
      </c>
      <c r="AC71" s="50"/>
      <c r="AD71" s="16">
        <f t="shared" ref="AD71:AD72" si="49">EXP(-W71)/(1+EXP(-W71))^2</f>
        <v>0.17193797676959691</v>
      </c>
      <c r="AE71" s="16">
        <f t="shared" ref="AE71:AE72" si="50">-Y71</f>
        <v>-4.0604181795068417E-2</v>
      </c>
      <c r="AF71" s="16">
        <f t="shared" ref="AF71:AF72" si="51">AD71*AE71</f>
        <v>-6.9814008662289631E-3</v>
      </c>
      <c r="AG71" s="16">
        <f>(P75*AF70)+(P76*AF71)+(P77*AF72)</f>
        <v>-1.1388980182786879E-2</v>
      </c>
      <c r="AI71" s="16">
        <f>AF71*T70</f>
        <v>-4.5812061248613313E-3</v>
      </c>
      <c r="AJ71" s="16">
        <f>AF71*T71</f>
        <v>-4.5812061248613313E-3</v>
      </c>
      <c r="AK71" s="16">
        <f>AF71*T72</f>
        <v>-4.5812061248613313E-3</v>
      </c>
    </row>
    <row r="72" spans="9:40" x14ac:dyDescent="0.25">
      <c r="I72" s="51"/>
      <c r="J72" s="48"/>
      <c r="K72" s="48"/>
      <c r="L72" s="48"/>
      <c r="M72" s="48"/>
      <c r="N72" s="39" t="s">
        <v>35</v>
      </c>
      <c r="O72" s="40">
        <f>($F$6*J70)+($G$6*J71)</f>
        <v>1.1606211290658535</v>
      </c>
      <c r="P72" s="40">
        <f>($F$6*K70)+($G$6*K71)</f>
        <v>1.1606211290658535</v>
      </c>
      <c r="Q72" s="40">
        <f>($F$6*L70)+($G$6*L71)</f>
        <v>1.1606211290658535</v>
      </c>
      <c r="R72" s="48"/>
      <c r="S72" s="22">
        <v>2</v>
      </c>
      <c r="T72" s="17">
        <f>T61-AG61</f>
        <v>0.65620155791682699</v>
      </c>
      <c r="U72" s="48"/>
      <c r="V72" s="15" t="s">
        <v>35</v>
      </c>
      <c r="W72" s="17">
        <f>(O77*T70)+(P77*T71)+(Q77*T72)</f>
        <v>1.4989852860786761</v>
      </c>
      <c r="X72" s="17">
        <f>1/(1+EXP(-W72))</f>
        <v>0.81742308644047124</v>
      </c>
      <c r="Y72" s="17">
        <f>($E$6/100)-X72</f>
        <v>0.11257691355952881</v>
      </c>
      <c r="Z72" s="49">
        <f t="shared" si="47"/>
        <v>82</v>
      </c>
      <c r="AA72" s="49">
        <f>$E$6</f>
        <v>93</v>
      </c>
      <c r="AB72" s="17">
        <f t="shared" si="48"/>
        <v>1.2673561466589623E-2</v>
      </c>
      <c r="AC72" s="50"/>
      <c r="AD72" s="16">
        <f t="shared" si="49"/>
        <v>0.14924258419460518</v>
      </c>
      <c r="AE72" s="16">
        <f t="shared" si="50"/>
        <v>-0.11257691355952881</v>
      </c>
      <c r="AF72" s="16">
        <f t="shared" si="51"/>
        <v>-1.6801269500276769E-2</v>
      </c>
      <c r="AG72" s="16">
        <f>(Q75*AF70)+(Q76*AF71)+(Q77*AF72)</f>
        <v>-1.1388980182786879E-2</v>
      </c>
      <c r="AI72" s="16">
        <f>AF72*T70</f>
        <v>-1.1025019221062084E-2</v>
      </c>
      <c r="AJ72" s="16">
        <f>AF72*T71</f>
        <v>-1.1025019221062084E-2</v>
      </c>
      <c r="AK72" s="16">
        <f>AF72*T72</f>
        <v>-1.1025019221062084E-2</v>
      </c>
    </row>
    <row r="73" spans="9:40" x14ac:dyDescent="0.25">
      <c r="I73" s="47"/>
      <c r="J73" s="48"/>
      <c r="K73" s="48"/>
      <c r="L73" s="48"/>
      <c r="M73" s="48"/>
      <c r="N73" s="48" t="s">
        <v>44</v>
      </c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2">
        <f>SUM(AB70:AB72)/2</f>
        <v>8.5188383409600908E-3</v>
      </c>
      <c r="AC73" s="50"/>
    </row>
    <row r="74" spans="9:40" x14ac:dyDescent="0.25">
      <c r="I74" s="47"/>
      <c r="J74" s="48"/>
      <c r="K74" s="48"/>
      <c r="L74" s="48"/>
      <c r="M74" s="48"/>
      <c r="N74" s="34" t="s">
        <v>38</v>
      </c>
      <c r="O74" s="33">
        <v>0</v>
      </c>
      <c r="P74" s="33">
        <v>1</v>
      </c>
      <c r="Q74" s="33">
        <v>2</v>
      </c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50"/>
      <c r="AD74" t="s">
        <v>51</v>
      </c>
      <c r="AM74" t="s">
        <v>52</v>
      </c>
    </row>
    <row r="75" spans="9:40" x14ac:dyDescent="0.25">
      <c r="I75" s="47"/>
      <c r="J75" s="48"/>
      <c r="K75" s="48"/>
      <c r="L75" s="48"/>
      <c r="M75" s="48"/>
      <c r="N75" s="21" t="s">
        <v>33</v>
      </c>
      <c r="O75" s="26">
        <f>1/(1+EXP(-O70))</f>
        <v>0.71092599202150608</v>
      </c>
      <c r="P75" s="26">
        <f>1/(1+EXP(-P70))</f>
        <v>0.71092599202150608</v>
      </c>
      <c r="Q75" s="26">
        <f>1/(1+EXP(-Q70))</f>
        <v>0.71092599202150608</v>
      </c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50"/>
      <c r="AD75" s="16">
        <f>EXP(-O70)/(1+EXP(-O70))^2</f>
        <v>0.20551022588974352</v>
      </c>
      <c r="AE75" s="16">
        <f t="shared" ref="AE75:AE77" si="52">EXP(-P70)/(1+EXP(-P70))^2</f>
        <v>0.20551022588974352</v>
      </c>
      <c r="AF75" s="16">
        <f>EXP(-Q70)/(1+EXP(-Q70))^2</f>
        <v>0.20551022588974352</v>
      </c>
      <c r="AH75" s="16">
        <f>(AD75*AI70)+(AE75*AI71)+(AF75*AI72)</f>
        <v>-2.091796342382313E-3</v>
      </c>
      <c r="AI75" s="16">
        <f>(AD75*AJ70)+(AE75*AJ71)+(AF75*AJ72)</f>
        <v>-2.091796342382313E-3</v>
      </c>
      <c r="AJ75" s="16">
        <f>(AD75*AK70)+(AE75*AK71)+(AF75*AK72)</f>
        <v>-2.091796342382313E-3</v>
      </c>
      <c r="AL75">
        <f>($D$4*AH75)+($D$5*AH76)+($D$6*AH77)</f>
        <v>-1.6498651605686542E-2</v>
      </c>
      <c r="AM75">
        <f>($D$4*AI75)+($D$5*AI76)+($D$6*AI77)</f>
        <v>-1.6498651605686542E-2</v>
      </c>
      <c r="AN75">
        <f>($D$4*AJ75)+($D$5*AJ76)+($D$6*AJ77)</f>
        <v>-1.6498651605686542E-2</v>
      </c>
    </row>
    <row r="76" spans="9:40" x14ac:dyDescent="0.25">
      <c r="I76" s="47"/>
      <c r="J76" s="48"/>
      <c r="K76" s="48"/>
      <c r="L76" s="48"/>
      <c r="M76" s="48"/>
      <c r="N76" s="24" t="s">
        <v>34</v>
      </c>
      <c r="O76" s="27">
        <f>1/(1+EXP(-O71))</f>
        <v>0.64113886409858878</v>
      </c>
      <c r="P76" s="27">
        <f>1/(1+EXP(-P71))</f>
        <v>0.64113886409858878</v>
      </c>
      <c r="Q76" s="27">
        <f>1/(1+EXP(-Q71))</f>
        <v>0.64113886409858878</v>
      </c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50"/>
      <c r="AD76" s="16">
        <f t="shared" ref="AD76:AD77" si="53">EXP(-O71)/(1+EXP(-O71))^2</f>
        <v>0.23007982104096017</v>
      </c>
      <c r="AE76" s="16">
        <f t="shared" si="52"/>
        <v>0.23007982104096017</v>
      </c>
      <c r="AF76" s="16">
        <f t="shared" ref="AF76" si="54">EXP(-Q71)/(1+EXP(-Q71))^2</f>
        <v>0.23007982104096017</v>
      </c>
      <c r="AH76" s="16">
        <f>(AD76*AI70)+(AE76*AI71)+(AF76*AI72)</f>
        <v>-2.3418792229232665E-3</v>
      </c>
      <c r="AI76" s="16">
        <f>(AD76*AJ70)+(AE76*AJ71)+(AF76*AJ72)</f>
        <v>-2.3418792229232665E-3</v>
      </c>
      <c r="AJ76" s="16">
        <f>(AD76*AK70)+(AE76*AK71)+(AF76*AK72)</f>
        <v>-2.3418792229232665E-3</v>
      </c>
      <c r="AL76">
        <f>($C$4*AH75)+($C$5*AH76)+($C$6*AH77)</f>
        <v>-3.6473738496021819E-2</v>
      </c>
      <c r="AM76">
        <f>($C$4*AI75)+($C$5*AI76)+($C$6*AI77)</f>
        <v>-3.6473738496021819E-2</v>
      </c>
      <c r="AN76">
        <f>($C$4*AJ75)+($C$5*AJ76)+($C$6*AJ77)</f>
        <v>-3.6473738496021819E-2</v>
      </c>
    </row>
    <row r="77" spans="9:40" x14ac:dyDescent="0.25">
      <c r="I77" s="47"/>
      <c r="J77" s="48"/>
      <c r="K77" s="48"/>
      <c r="L77" s="48"/>
      <c r="M77" s="48"/>
      <c r="N77" s="25" t="s">
        <v>35</v>
      </c>
      <c r="O77" s="28">
        <f>1/(1+EXP(-O72))</f>
        <v>0.76144555891096666</v>
      </c>
      <c r="P77" s="28">
        <f>1/(1+EXP(-P72))</f>
        <v>0.76144555891096666</v>
      </c>
      <c r="Q77" s="28">
        <f>1/(1+EXP(-Q72))</f>
        <v>0.76144555891096666</v>
      </c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50"/>
      <c r="AD77" s="16">
        <f t="shared" si="53"/>
        <v>0.18164621972573219</v>
      </c>
      <c r="AE77" s="16">
        <f t="shared" si="52"/>
        <v>0.18164621972573219</v>
      </c>
      <c r="AF77" s="16">
        <f>EXP(-Q72)/(1+EXP(-Q72))^2</f>
        <v>0.18164621972573219</v>
      </c>
      <c r="AH77" s="16">
        <f>(AD77*AI70)+(AE77*AI71)+(AF77*AI72)</f>
        <v>-1.848895335425855E-3</v>
      </c>
      <c r="AI77" s="16">
        <f>(AD77*AJ70)+(AE77*AJ71)+(AF77*AJ72)</f>
        <v>-1.848895335425855E-3</v>
      </c>
      <c r="AJ77" s="16">
        <f>(AD77*AK70)+(AE77*AK71)+(AF77*AK72)</f>
        <v>-1.848895335425855E-3</v>
      </c>
    </row>
    <row r="78" spans="9:40" x14ac:dyDescent="0.25">
      <c r="I78" s="52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4"/>
    </row>
    <row r="79" spans="9:40" x14ac:dyDescent="0.25">
      <c r="I79" s="43"/>
      <c r="J79" s="44" t="s">
        <v>40</v>
      </c>
      <c r="K79" s="44"/>
      <c r="L79" s="44"/>
      <c r="M79" s="44"/>
      <c r="N79" s="44" t="s">
        <v>41</v>
      </c>
      <c r="O79" s="44"/>
      <c r="P79" s="44"/>
      <c r="Q79" s="44"/>
      <c r="R79" s="44"/>
      <c r="S79" s="44" t="s">
        <v>42</v>
      </c>
      <c r="T79" s="44"/>
      <c r="U79" s="44"/>
      <c r="V79" s="44"/>
      <c r="W79" s="45" t="s">
        <v>43</v>
      </c>
      <c r="X79" s="44" t="s">
        <v>27</v>
      </c>
      <c r="Y79" s="44"/>
      <c r="Z79" s="44"/>
      <c r="AA79" s="44"/>
      <c r="AB79" s="44"/>
      <c r="AC79" s="46"/>
    </row>
    <row r="80" spans="9:40" x14ac:dyDescent="0.25">
      <c r="I80" s="47"/>
      <c r="J80" s="22">
        <v>0</v>
      </c>
      <c r="K80" s="22">
        <v>1</v>
      </c>
      <c r="L80" s="22">
        <v>2</v>
      </c>
      <c r="M80" s="48"/>
      <c r="N80" s="34" t="s">
        <v>38</v>
      </c>
      <c r="O80" s="33">
        <v>0</v>
      </c>
      <c r="P80" s="33">
        <v>1</v>
      </c>
      <c r="Q80" s="33">
        <v>2</v>
      </c>
      <c r="R80" s="48"/>
      <c r="S80" s="48"/>
      <c r="T80" s="29" t="s">
        <v>24</v>
      </c>
      <c r="U80" s="48"/>
      <c r="V80" s="19" t="s">
        <v>32</v>
      </c>
      <c r="W80" s="20" t="s">
        <v>26</v>
      </c>
      <c r="X80" s="20" t="s">
        <v>28</v>
      </c>
      <c r="Y80" s="30" t="s">
        <v>29</v>
      </c>
      <c r="Z80" s="49" t="s">
        <v>36</v>
      </c>
      <c r="AA80" s="49" t="s">
        <v>37</v>
      </c>
      <c r="AB80" s="41" t="s">
        <v>45</v>
      </c>
      <c r="AC80" s="50"/>
      <c r="AD80" s="16" t="s">
        <v>46</v>
      </c>
      <c r="AE80" s="16" t="s">
        <v>49</v>
      </c>
      <c r="AF80" s="16" t="s">
        <v>48</v>
      </c>
      <c r="AG80" s="16" t="s">
        <v>47</v>
      </c>
      <c r="AI80" t="s">
        <v>50</v>
      </c>
    </row>
    <row r="81" spans="9:40" x14ac:dyDescent="0.25">
      <c r="I81" s="23" t="s">
        <v>30</v>
      </c>
      <c r="J81" s="18">
        <f>J70-AL75</f>
        <v>0.74437764308288656</v>
      </c>
      <c r="K81" s="18">
        <f>K70-AM75</f>
        <v>0.74437764308288656</v>
      </c>
      <c r="L81" s="18">
        <f>L70-AN75</f>
        <v>0.74437764308288656</v>
      </c>
      <c r="M81" s="48"/>
      <c r="N81" s="35" t="s">
        <v>33</v>
      </c>
      <c r="O81" s="36">
        <f>($F$4*J81)+($G$4*J82)</f>
        <v>0.9288686770144795</v>
      </c>
      <c r="P81" s="36">
        <f>($F$4*K81)+($G$4*K82)</f>
        <v>0.9288686770144795</v>
      </c>
      <c r="Q81" s="36">
        <f>($F$4*L81)+($G$4*L82)</f>
        <v>0.9288686770144795</v>
      </c>
      <c r="R81" s="48"/>
      <c r="S81" s="22">
        <v>0</v>
      </c>
      <c r="T81" s="17">
        <f>T70-AG70</f>
        <v>0.66759053809961388</v>
      </c>
      <c r="U81" s="48"/>
      <c r="V81" s="15" t="s">
        <v>33</v>
      </c>
      <c r="W81" s="17">
        <f>(O86*T81)+(P86*T82)+(Q86*T83)</f>
        <v>1.4356782362753768</v>
      </c>
      <c r="X81" s="17">
        <f>1/(1+EXP(-W81))</f>
        <v>0.80778450926857748</v>
      </c>
      <c r="Y81" s="17">
        <f>($E$4/100)-X81</f>
        <v>-5.7784509268577477E-2</v>
      </c>
      <c r="Z81" s="49">
        <f>ROUND(X81*100,0)</f>
        <v>81</v>
      </c>
      <c r="AA81" s="49">
        <f>$E$4</f>
        <v>75</v>
      </c>
      <c r="AB81" s="17">
        <f>Y81*Y81</f>
        <v>3.3390495114103162E-3</v>
      </c>
      <c r="AC81" s="50"/>
      <c r="AD81" s="16">
        <f>EXP(-W81)/(1+EXP(-W81))^2</f>
        <v>0.15526869585430098</v>
      </c>
      <c r="AE81" s="16">
        <f>-Y81</f>
        <v>5.7784509268577477E-2</v>
      </c>
      <c r="AF81" s="16">
        <f>AD81*AE81</f>
        <v>8.9721253947127929E-3</v>
      </c>
      <c r="AG81" s="16">
        <f>(O86*AF81)+(O87*AF82)+(O88*AF83)</f>
        <v>-9.4390812579116593E-3</v>
      </c>
      <c r="AI81" s="16">
        <f>AF81*T81</f>
        <v>5.9897060201535238E-3</v>
      </c>
      <c r="AJ81" s="16">
        <f>AF81*T82</f>
        <v>5.9897060201535238E-3</v>
      </c>
      <c r="AK81" s="16">
        <f>AF81*T83</f>
        <v>5.9897060201535238E-3</v>
      </c>
    </row>
    <row r="82" spans="9:40" x14ac:dyDescent="0.25">
      <c r="I82" s="23" t="s">
        <v>31</v>
      </c>
      <c r="J82" s="18">
        <f>J71-AL76</f>
        <v>1.0395632973734352</v>
      </c>
      <c r="K82" s="18">
        <f>K71-AM76</f>
        <v>1.0395632973734352</v>
      </c>
      <c r="L82" s="18">
        <f>L71-AN76</f>
        <v>1.0395632973734352</v>
      </c>
      <c r="M82" s="48"/>
      <c r="N82" s="37" t="s">
        <v>34</v>
      </c>
      <c r="O82" s="38">
        <f>($F$5*J81)+($G$5*J82)</f>
        <v>0.59518143909848353</v>
      </c>
      <c r="P82" s="38">
        <f>($F$5*K81)+($G$5*K82)</f>
        <v>0.59518143909848353</v>
      </c>
      <c r="Q82" s="38">
        <f>($F$5*L81)+($G$5*L82)</f>
        <v>0.59518143909848353</v>
      </c>
      <c r="R82" s="48"/>
      <c r="S82" s="22">
        <v>1</v>
      </c>
      <c r="T82" s="17">
        <f>T71-AG71</f>
        <v>0.66759053809961388</v>
      </c>
      <c r="U82" s="48"/>
      <c r="V82" s="15" t="s">
        <v>34</v>
      </c>
      <c r="W82" s="17">
        <f>(O87*T81)+(P87*T82)+(Q87*T83)</f>
        <v>1.2908926992353886</v>
      </c>
      <c r="X82" s="17">
        <f>1/(1+EXP(-W82))</f>
        <v>0.78429824945704762</v>
      </c>
      <c r="Y82" s="17">
        <f>($E$5/100)-X82</f>
        <v>3.5701750542952326E-2</v>
      </c>
      <c r="Z82" s="49">
        <f t="shared" ref="Z82:Z83" si="55">ROUND(X82*100,0)</f>
        <v>78</v>
      </c>
      <c r="AA82" s="49">
        <f>$E$5</f>
        <v>82</v>
      </c>
      <c r="AB82" s="17">
        <f t="shared" ref="AB82:AB83" si="56">Y82*Y82</f>
        <v>1.2746149918311967E-3</v>
      </c>
      <c r="AC82" s="50"/>
      <c r="AD82" s="16">
        <f t="shared" ref="AD82:AD83" si="57">EXP(-W82)/(1+EXP(-W82))^2</f>
        <v>0.16917450535565826</v>
      </c>
      <c r="AE82" s="16">
        <f t="shared" ref="AE82:AE83" si="58">-Y82</f>
        <v>-3.5701750542952326E-2</v>
      </c>
      <c r="AF82" s="16">
        <f t="shared" ref="AF82:AF83" si="59">AD82*AE82</f>
        <v>-6.0398259884350634E-3</v>
      </c>
      <c r="AG82" s="16">
        <f>(P86*AF81)+(P87*AF82)+(P88*AF83)</f>
        <v>-9.4390812579116593E-3</v>
      </c>
      <c r="AI82" s="16">
        <f>AF82*T81</f>
        <v>-4.0321306816473966E-3</v>
      </c>
      <c r="AJ82" s="16">
        <f>AF82*T82</f>
        <v>-4.0321306816473966E-3</v>
      </c>
      <c r="AK82" s="16">
        <f>AF82*T83</f>
        <v>-4.0321306816473966E-3</v>
      </c>
    </row>
    <row r="83" spans="9:40" x14ac:dyDescent="0.25">
      <c r="I83" s="51"/>
      <c r="J83" s="48"/>
      <c r="K83" s="48"/>
      <c r="L83" s="48"/>
      <c r="M83" s="48"/>
      <c r="N83" s="39" t="s">
        <v>35</v>
      </c>
      <c r="O83" s="40">
        <f>($F$6*J81)+($G$6*J82)</f>
        <v>1.1903628781969671</v>
      </c>
      <c r="P83" s="40">
        <f>($F$6*K81)+($G$6*K82)</f>
        <v>1.1903628781969671</v>
      </c>
      <c r="Q83" s="40">
        <f>($F$6*L81)+($G$6*L82)</f>
        <v>1.1903628781969671</v>
      </c>
      <c r="R83" s="48"/>
      <c r="S83" s="22">
        <v>2</v>
      </c>
      <c r="T83" s="17">
        <f>T72-AG72</f>
        <v>0.66759053809961388</v>
      </c>
      <c r="U83" s="48"/>
      <c r="V83" s="15" t="s">
        <v>35</v>
      </c>
      <c r="W83" s="17">
        <f>(O88*T81)+(P88*T82)+(Q88*T83)</f>
        <v>1.5357372072054876</v>
      </c>
      <c r="X83" s="17">
        <f>1/(1+EXP(-W83))</f>
        <v>0.82284418589689423</v>
      </c>
      <c r="Y83" s="17">
        <f>($E$6/100)-X83</f>
        <v>0.10715581410310582</v>
      </c>
      <c r="Z83" s="49">
        <f t="shared" si="55"/>
        <v>82</v>
      </c>
      <c r="AA83" s="49">
        <f>$E$6</f>
        <v>93</v>
      </c>
      <c r="AB83" s="17">
        <f t="shared" si="56"/>
        <v>1.1482368496099371E-2</v>
      </c>
      <c r="AC83" s="50"/>
      <c r="AD83" s="16">
        <f t="shared" si="57"/>
        <v>0.14577163163257165</v>
      </c>
      <c r="AE83" s="16">
        <f t="shared" si="58"/>
        <v>-0.10715581410310582</v>
      </c>
      <c r="AF83" s="16">
        <f t="shared" si="59"/>
        <v>-1.5620277860726266E-2</v>
      </c>
      <c r="AG83" s="16">
        <f>(Q86*AF81)+(Q87*AF82)+(Q88*AF83)</f>
        <v>-9.4390812579116593E-3</v>
      </c>
      <c r="AI83" s="16">
        <f>AF83*T81</f>
        <v>-1.0427949702307733E-2</v>
      </c>
      <c r="AJ83" s="16">
        <f>AF83*T82</f>
        <v>-1.0427949702307733E-2</v>
      </c>
      <c r="AK83" s="16">
        <f>AF83*T83</f>
        <v>-1.0427949702307733E-2</v>
      </c>
    </row>
    <row r="84" spans="9:40" x14ac:dyDescent="0.25">
      <c r="I84" s="47"/>
      <c r="J84" s="48"/>
      <c r="K84" s="48"/>
      <c r="L84" s="48"/>
      <c r="M84" s="48"/>
      <c r="N84" s="48" t="s">
        <v>44</v>
      </c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2">
        <f>SUM(AB81:AB83)/2</f>
        <v>8.048016499670442E-3</v>
      </c>
      <c r="AC84" s="50"/>
    </row>
    <row r="85" spans="9:40" x14ac:dyDescent="0.25">
      <c r="I85" s="47"/>
      <c r="J85" s="48"/>
      <c r="K85" s="48"/>
      <c r="L85" s="48"/>
      <c r="M85" s="48"/>
      <c r="N85" s="34" t="s">
        <v>38</v>
      </c>
      <c r="O85" s="33">
        <v>0</v>
      </c>
      <c r="P85" s="33">
        <v>1</v>
      </c>
      <c r="Q85" s="33">
        <v>2</v>
      </c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50"/>
      <c r="AD85" t="s">
        <v>51</v>
      </c>
      <c r="AM85" t="s">
        <v>52</v>
      </c>
    </row>
    <row r="86" spans="9:40" x14ac:dyDescent="0.25">
      <c r="I86" s="47"/>
      <c r="J86" s="48"/>
      <c r="K86" s="48"/>
      <c r="L86" s="48"/>
      <c r="M86" s="48"/>
      <c r="N86" s="21" t="s">
        <v>33</v>
      </c>
      <c r="O86" s="26">
        <f>1/(1+EXP(-O81))</f>
        <v>0.71684570823019145</v>
      </c>
      <c r="P86" s="26">
        <f>1/(1+EXP(-P81))</f>
        <v>0.71684570823019145</v>
      </c>
      <c r="Q86" s="26">
        <f>1/(1+EXP(-Q81))</f>
        <v>0.71684570823019145</v>
      </c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50"/>
      <c r="AD86" s="16">
        <f>EXP(-O81)/(1+EXP(-O81))^2</f>
        <v>0.20297793882214665</v>
      </c>
      <c r="AE86" s="16">
        <f t="shared" ref="AE86:AE88" si="60">EXP(-P81)/(1+EXP(-P81))^2</f>
        <v>0.20297793882214665</v>
      </c>
      <c r="AF86" s="16">
        <f>EXP(-Q81)/(1+EXP(-Q81))^2</f>
        <v>0.20297793882214665</v>
      </c>
      <c r="AH86" s="16">
        <f>(AD86*AI81)+(AE86*AI82)+(AF86*AI83)</f>
        <v>-1.7192991294164015E-3</v>
      </c>
      <c r="AI86" s="16">
        <f>(AD86*AJ81)+(AE86*AJ82)+(AF86*AJ83)</f>
        <v>-1.7192991294164015E-3</v>
      </c>
      <c r="AJ86" s="16">
        <f>(AD86*AK81)+(AE86*AK82)+(AF86*AK83)</f>
        <v>-1.7192991294164015E-3</v>
      </c>
      <c r="AL86">
        <f>($D$4*AH86)+($D$5*AH87)+($D$6*AH88)</f>
        <v>-1.356634851521098E-2</v>
      </c>
      <c r="AM86">
        <f>($D$4*AI86)+($D$5*AI87)+($D$6*AI88)</f>
        <v>-1.356634851521098E-2</v>
      </c>
      <c r="AN86">
        <f>($D$4*AJ86)+($D$5*AJ87)+($D$6*AJ88)</f>
        <v>-1.356634851521098E-2</v>
      </c>
    </row>
    <row r="87" spans="9:40" x14ac:dyDescent="0.25">
      <c r="I87" s="47"/>
      <c r="J87" s="48"/>
      <c r="K87" s="48"/>
      <c r="L87" s="48"/>
      <c r="M87" s="48"/>
      <c r="N87" s="24" t="s">
        <v>34</v>
      </c>
      <c r="O87" s="27">
        <f>1/(1+EXP(-O82))</f>
        <v>0.64455312329125569</v>
      </c>
      <c r="P87" s="27">
        <f>1/(1+EXP(-P82))</f>
        <v>0.64455312329125569</v>
      </c>
      <c r="Q87" s="27">
        <f>1/(1+EXP(-Q82))</f>
        <v>0.64455312329125569</v>
      </c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50"/>
      <c r="AD87" s="16">
        <f t="shared" ref="AD87:AD88" si="61">EXP(-O82)/(1+EXP(-O82))^2</f>
        <v>0.229104394546743</v>
      </c>
      <c r="AE87" s="16">
        <f t="shared" si="60"/>
        <v>0.229104394546743</v>
      </c>
      <c r="AF87" s="16">
        <f t="shared" ref="AF87" si="62">EXP(-Q82)/(1+EXP(-Q82))^2</f>
        <v>0.229104394546743</v>
      </c>
      <c r="AH87" s="16">
        <f>(AD87*AI81)+(AE87*AI82)+(AF87*AI83)</f>
        <v>-1.9405999902030202E-3</v>
      </c>
      <c r="AI87" s="16">
        <f>(AD87*AJ81)+(AE87*AJ82)+(AF87*AJ83)</f>
        <v>-1.9405999902030202E-3</v>
      </c>
      <c r="AJ87" s="16">
        <f>(AD87*AK81)+(AE87*AK82)+(AF87*AK83)</f>
        <v>-1.9405999902030202E-3</v>
      </c>
      <c r="AL87">
        <f>($C$4*AH86)+($C$5*AH87)+($C$6*AH88)</f>
        <v>-3.0007161728894078E-2</v>
      </c>
      <c r="AM87">
        <f>($C$4*AI86)+($C$5*AI87)+($C$6*AI88)</f>
        <v>-3.0007161728894078E-2</v>
      </c>
      <c r="AN87">
        <f>($C$4*AJ86)+($C$5*AJ87)+($C$6*AJ88)</f>
        <v>-3.0007161728894078E-2</v>
      </c>
    </row>
    <row r="88" spans="9:40" x14ac:dyDescent="0.25">
      <c r="I88" s="47"/>
      <c r="J88" s="48"/>
      <c r="K88" s="48"/>
      <c r="L88" s="48"/>
      <c r="M88" s="48"/>
      <c r="N88" s="25" t="s">
        <v>35</v>
      </c>
      <c r="O88" s="28">
        <f>1/(1+EXP(-O83))</f>
        <v>0.76680595842334232</v>
      </c>
      <c r="P88" s="28">
        <f>1/(1+EXP(-P83))</f>
        <v>0.76680595842334232</v>
      </c>
      <c r="Q88" s="28">
        <f>1/(1+EXP(-Q83))</f>
        <v>0.76680595842334232</v>
      </c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50"/>
      <c r="AD88" s="16">
        <f t="shared" si="61"/>
        <v>0.17881458054980168</v>
      </c>
      <c r="AE88" s="16">
        <f t="shared" si="60"/>
        <v>0.17881458054980168</v>
      </c>
      <c r="AF88" s="16">
        <f>EXP(-Q83)/(1+EXP(-Q83))^2</f>
        <v>0.17881458054980168</v>
      </c>
      <c r="AH88" s="16">
        <f>(AD88*AI81)+(AE88*AI82)+(AF88*AI83)</f>
        <v>-1.5146264389629773E-3</v>
      </c>
      <c r="AI88" s="16">
        <f>(AD88*AJ81)+(AE88*AJ82)+(AF88*AJ83)</f>
        <v>-1.5146264389629773E-3</v>
      </c>
      <c r="AJ88" s="16">
        <f>(AD88*AK81)+(AE88*AK82)+(AF88*AK83)</f>
        <v>-1.5146264389629773E-3</v>
      </c>
    </row>
    <row r="89" spans="9:40" x14ac:dyDescent="0.25">
      <c r="I89" s="52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4"/>
    </row>
    <row r="90" spans="9:40" x14ac:dyDescent="0.25">
      <c r="I90" s="43"/>
      <c r="J90" s="44" t="s">
        <v>40</v>
      </c>
      <c r="K90" s="44"/>
      <c r="L90" s="44"/>
      <c r="M90" s="44"/>
      <c r="N90" s="44" t="s">
        <v>41</v>
      </c>
      <c r="O90" s="44"/>
      <c r="P90" s="44"/>
      <c r="Q90" s="44"/>
      <c r="R90" s="44"/>
      <c r="S90" s="44" t="s">
        <v>42</v>
      </c>
      <c r="T90" s="44"/>
      <c r="U90" s="44"/>
      <c r="V90" s="44"/>
      <c r="W90" s="45" t="s">
        <v>43</v>
      </c>
      <c r="X90" s="44" t="s">
        <v>27</v>
      </c>
      <c r="Y90" s="44"/>
      <c r="Z90" s="44"/>
      <c r="AA90" s="44"/>
      <c r="AB90" s="44"/>
      <c r="AC90" s="46"/>
    </row>
    <row r="91" spans="9:40" x14ac:dyDescent="0.25">
      <c r="I91" s="47"/>
      <c r="J91" s="22">
        <v>0</v>
      </c>
      <c r="K91" s="22">
        <v>1</v>
      </c>
      <c r="L91" s="22">
        <v>2</v>
      </c>
      <c r="M91" s="48"/>
      <c r="N91" s="34" t="s">
        <v>38</v>
      </c>
      <c r="O91" s="33">
        <v>0</v>
      </c>
      <c r="P91" s="33">
        <v>1</v>
      </c>
      <c r="Q91" s="33">
        <v>2</v>
      </c>
      <c r="R91" s="48"/>
      <c r="S91" s="48"/>
      <c r="T91" s="29" t="s">
        <v>24</v>
      </c>
      <c r="U91" s="48"/>
      <c r="V91" s="19" t="s">
        <v>32</v>
      </c>
      <c r="W91" s="20" t="s">
        <v>26</v>
      </c>
      <c r="X91" s="20" t="s">
        <v>28</v>
      </c>
      <c r="Y91" s="30" t="s">
        <v>29</v>
      </c>
      <c r="Z91" s="49" t="s">
        <v>36</v>
      </c>
      <c r="AA91" s="49" t="s">
        <v>37</v>
      </c>
      <c r="AB91" s="41" t="s">
        <v>45</v>
      </c>
      <c r="AC91" s="50"/>
      <c r="AD91" s="16" t="s">
        <v>46</v>
      </c>
      <c r="AE91" s="16" t="s">
        <v>49</v>
      </c>
      <c r="AF91" s="16" t="s">
        <v>48</v>
      </c>
      <c r="AG91" s="16" t="s">
        <v>47</v>
      </c>
      <c r="AI91" t="s">
        <v>50</v>
      </c>
    </row>
    <row r="92" spans="9:40" x14ac:dyDescent="0.25">
      <c r="I92" s="23" t="s">
        <v>30</v>
      </c>
      <c r="J92" s="18">
        <f>J81-AL86</f>
        <v>0.75794399159809756</v>
      </c>
      <c r="K92" s="18">
        <f>K81-AM86</f>
        <v>0.75794399159809756</v>
      </c>
      <c r="L92" s="18">
        <f>L81-AN86</f>
        <v>0.75794399159809756</v>
      </c>
      <c r="M92" s="48"/>
      <c r="N92" s="35" t="s">
        <v>33</v>
      </c>
      <c r="O92" s="36">
        <f>($F$4*J92)+($G$4*J93)</f>
        <v>0.95271053378824244</v>
      </c>
      <c r="P92" s="36">
        <f>($F$4*K92)+($G$4*K93)</f>
        <v>0.95271053378824244</v>
      </c>
      <c r="Q92" s="36">
        <f>($F$4*L92)+($G$4*L93)</f>
        <v>0.95271053378824244</v>
      </c>
      <c r="R92" s="48"/>
      <c r="S92" s="22">
        <v>0</v>
      </c>
      <c r="T92" s="17">
        <f>T81-AG81</f>
        <v>0.67702961935752559</v>
      </c>
      <c r="U92" s="48"/>
      <c r="V92" s="15" t="s">
        <v>33</v>
      </c>
      <c r="W92" s="17">
        <f>(O97*T92)+(P97*T93)+(Q97*T94)</f>
        <v>1.4657555069560058</v>
      </c>
      <c r="X92" s="17">
        <f>1/(1+EXP(-W92))</f>
        <v>0.81241138658689682</v>
      </c>
      <c r="Y92" s="17">
        <f>($E$4/100)-X92</f>
        <v>-6.2411386586896822E-2</v>
      </c>
      <c r="Z92" s="49">
        <f>ROUND(X92*100,0)</f>
        <v>81</v>
      </c>
      <c r="AA92" s="49">
        <f>$E$4</f>
        <v>75</v>
      </c>
      <c r="AB92" s="17">
        <f>Y92*Y92</f>
        <v>3.8951811756990844E-3</v>
      </c>
      <c r="AC92" s="50"/>
      <c r="AD92" s="16">
        <f>EXP(-W92)/(1+EXP(-W92))^2</f>
        <v>0.1523991255308525</v>
      </c>
      <c r="AE92" s="16">
        <f>-Y92</f>
        <v>6.2411386586896822E-2</v>
      </c>
      <c r="AF92" s="16">
        <f>AD92*AE92</f>
        <v>9.5114407390110532E-3</v>
      </c>
      <c r="AG92" s="16">
        <f>(O97*AF92)+(O98*AF93)+(O99*AF94)</f>
        <v>-7.8812775038679013E-3</v>
      </c>
      <c r="AI92" s="16">
        <f>AF92*T92</f>
        <v>6.4395271030743152E-3</v>
      </c>
      <c r="AJ92" s="16">
        <f>AF92*T93</f>
        <v>6.4395271030743152E-3</v>
      </c>
      <c r="AK92" s="16">
        <f>AF92*T94</f>
        <v>6.4395271030743152E-3</v>
      </c>
    </row>
    <row r="93" spans="9:40" x14ac:dyDescent="0.25">
      <c r="I93" s="23" t="s">
        <v>31</v>
      </c>
      <c r="J93" s="18">
        <f>J82-AL87</f>
        <v>1.0695704591023294</v>
      </c>
      <c r="K93" s="18">
        <f>K82-AM87</f>
        <v>1.0695704591023294</v>
      </c>
      <c r="L93" s="18">
        <f>L82-AN87</f>
        <v>1.0695704591023294</v>
      </c>
      <c r="M93" s="48"/>
      <c r="N93" s="37" t="s">
        <v>34</v>
      </c>
      <c r="O93" s="38">
        <f>($F$5*J92)+($G$5*J93)</f>
        <v>0.6074113021366021</v>
      </c>
      <c r="P93" s="38">
        <f>($F$5*K92)+($G$5*K93)</f>
        <v>0.6074113021366021</v>
      </c>
      <c r="Q93" s="38">
        <f>($F$5*L92)+($G$5*L93)</f>
        <v>0.6074113021366021</v>
      </c>
      <c r="R93" s="48"/>
      <c r="S93" s="22">
        <v>1</v>
      </c>
      <c r="T93" s="17">
        <f>T82-AG82</f>
        <v>0.67702961935752559</v>
      </c>
      <c r="U93" s="48"/>
      <c r="V93" s="15" t="s">
        <v>34</v>
      </c>
      <c r="W93" s="17">
        <f>(O98*T92)+(P98*T93)+(Q98*T94)</f>
        <v>1.3148254924973011</v>
      </c>
      <c r="X93" s="17">
        <f>1/(1+EXP(-W93))</f>
        <v>0.78831951508218545</v>
      </c>
      <c r="Y93" s="17">
        <f>($E$5/100)-X93</f>
        <v>3.16804849178145E-2</v>
      </c>
      <c r="Z93" s="49">
        <f t="shared" ref="Z93:Z94" si="63">ROUND(X93*100,0)</f>
        <v>79</v>
      </c>
      <c r="AA93" s="49">
        <f>$E$5</f>
        <v>82</v>
      </c>
      <c r="AB93" s="17">
        <f t="shared" ref="AB93:AB94" si="64">Y93*Y93</f>
        <v>1.003653124627872E-3</v>
      </c>
      <c r="AC93" s="50"/>
      <c r="AD93" s="16">
        <f t="shared" ref="AD93:AD94" si="65">EXP(-W93)/(1+EXP(-W93))^2</f>
        <v>0.1668718572227734</v>
      </c>
      <c r="AE93" s="16">
        <f t="shared" ref="AE93:AE94" si="66">-Y93</f>
        <v>-3.16804849178145E-2</v>
      </c>
      <c r="AF93" s="16">
        <f t="shared" ref="AF93:AF94" si="67">AD93*AE93</f>
        <v>-5.2865813559537667E-3</v>
      </c>
      <c r="AG93" s="16">
        <f>(P97*AF92)+(P98*AF93)+(P99*AF94)</f>
        <v>-7.8812775038679013E-3</v>
      </c>
      <c r="AI93" s="16">
        <f>AF93*T92</f>
        <v>-3.5791721631239703E-3</v>
      </c>
      <c r="AJ93" s="16">
        <f>AF93*T93</f>
        <v>-3.5791721631239703E-3</v>
      </c>
      <c r="AK93" s="16">
        <f>AF93*T94</f>
        <v>-3.5791721631239703E-3</v>
      </c>
    </row>
    <row r="94" spans="9:40" x14ac:dyDescent="0.25">
      <c r="I94" s="51"/>
      <c r="J94" s="48"/>
      <c r="K94" s="48"/>
      <c r="L94" s="48"/>
      <c r="M94" s="48"/>
      <c r="N94" s="39" t="s">
        <v>35</v>
      </c>
      <c r="O94" s="40">
        <f>($F$6*J92)+($G$6*J93)</f>
        <v>1.2148226042732042</v>
      </c>
      <c r="P94" s="40">
        <f>($F$6*K92)+($G$6*K93)</f>
        <v>1.2148226042732042</v>
      </c>
      <c r="Q94" s="40">
        <f>($F$6*L92)+($G$6*L93)</f>
        <v>1.2148226042732042</v>
      </c>
      <c r="R94" s="48"/>
      <c r="S94" s="22">
        <v>2</v>
      </c>
      <c r="T94" s="17">
        <f>T83-AG83</f>
        <v>0.67702961935752559</v>
      </c>
      <c r="U94" s="48"/>
      <c r="V94" s="15" t="s">
        <v>35</v>
      </c>
      <c r="W94" s="17">
        <f>(O99*T92)+(P99*T93)+(Q99*T94)</f>
        <v>1.5662764899395358</v>
      </c>
      <c r="X94" s="17">
        <f>1/(1+EXP(-W94))</f>
        <v>0.82725214442783623</v>
      </c>
      <c r="Y94" s="17">
        <f>($E$6/100)-X94</f>
        <v>0.10274785557216382</v>
      </c>
      <c r="Z94" s="49">
        <f t="shared" si="63"/>
        <v>83</v>
      </c>
      <c r="AA94" s="49">
        <f>$E$6</f>
        <v>93</v>
      </c>
      <c r="AB94" s="17">
        <f t="shared" si="64"/>
        <v>1.0557121824678235E-2</v>
      </c>
      <c r="AC94" s="50"/>
      <c r="AD94" s="16">
        <f t="shared" si="65"/>
        <v>0.14290603396738255</v>
      </c>
      <c r="AE94" s="16">
        <f t="shared" si="66"/>
        <v>-0.10274785557216382</v>
      </c>
      <c r="AF94" s="16">
        <f t="shared" si="67"/>
        <v>-1.4683288538471359E-2</v>
      </c>
      <c r="AG94" s="16">
        <f>(Q97*AF92)+(Q98*AF93)+(Q99*AF94)</f>
        <v>-7.8812775038679013E-3</v>
      </c>
      <c r="AI94" s="16">
        <f>AF94*T92</f>
        <v>-9.9410212501179814E-3</v>
      </c>
      <c r="AJ94" s="16">
        <f>AF94*T93</f>
        <v>-9.9410212501179814E-3</v>
      </c>
      <c r="AK94" s="16">
        <f>AF94*T94</f>
        <v>-9.9410212501179814E-3</v>
      </c>
    </row>
    <row r="95" spans="9:40" x14ac:dyDescent="0.25">
      <c r="I95" s="47"/>
      <c r="J95" s="48"/>
      <c r="K95" s="48"/>
      <c r="L95" s="48"/>
      <c r="M95" s="48"/>
      <c r="N95" s="48" t="s">
        <v>44</v>
      </c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2">
        <f>SUM(AB92:AB94)/2</f>
        <v>7.727978062502595E-3</v>
      </c>
      <c r="AC95" s="50"/>
    </row>
    <row r="96" spans="9:40" x14ac:dyDescent="0.25">
      <c r="I96" s="47"/>
      <c r="J96" s="48"/>
      <c r="K96" s="48"/>
      <c r="L96" s="48"/>
      <c r="M96" s="48"/>
      <c r="N96" s="34" t="s">
        <v>38</v>
      </c>
      <c r="O96" s="33">
        <v>0</v>
      </c>
      <c r="P96" s="33">
        <v>1</v>
      </c>
      <c r="Q96" s="33">
        <v>2</v>
      </c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50"/>
      <c r="AD96" t="s">
        <v>51</v>
      </c>
      <c r="AM96" t="s">
        <v>52</v>
      </c>
    </row>
    <row r="97" spans="9:40" x14ac:dyDescent="0.25">
      <c r="I97" s="47"/>
      <c r="J97" s="48"/>
      <c r="K97" s="48"/>
      <c r="L97" s="48"/>
      <c r="M97" s="48"/>
      <c r="N97" s="21" t="s">
        <v>33</v>
      </c>
      <c r="O97" s="26">
        <f>1/(1+EXP(-O92))</f>
        <v>0.7216599614193886</v>
      </c>
      <c r="P97" s="26">
        <f>1/(1+EXP(-P92))</f>
        <v>0.7216599614193886</v>
      </c>
      <c r="Q97" s="26">
        <f>1/(1+EXP(-Q92))</f>
        <v>0.7216599614193886</v>
      </c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50"/>
      <c r="AD97" s="16">
        <f>EXP(-O92)/(1+EXP(-O92))^2</f>
        <v>0.20086686150355521</v>
      </c>
      <c r="AE97" s="16">
        <f t="shared" ref="AE97:AE99" si="68">EXP(-P92)/(1+EXP(-P92))^2</f>
        <v>0.20086686150355521</v>
      </c>
      <c r="AF97" s="16">
        <f>EXP(-Q92)/(1+EXP(-Q92))^2</f>
        <v>0.20086686150355521</v>
      </c>
      <c r="AH97" s="16">
        <f>(AD97*AI92)+(AE97*AI93)+(AF97*AI94)</f>
        <v>-1.4222712190773319E-3</v>
      </c>
      <c r="AI97" s="16">
        <f>(AD97*AJ92)+(AE97*AJ93)+(AF97*AJ94)</f>
        <v>-1.4222712190773319E-3</v>
      </c>
      <c r="AJ97" s="16">
        <f>(AD97*AK92)+(AE97*AK93)+(AF97*AK94)</f>
        <v>-1.4222712190773319E-3</v>
      </c>
      <c r="AL97">
        <f>($D$4*AH97)+($D$5*AH98)+($D$6*AH99)</f>
        <v>-1.1226937293416072E-2</v>
      </c>
      <c r="AM97">
        <f>($D$4*AI97)+($D$5*AI98)+($D$6*AI99)</f>
        <v>-1.1226937293416072E-2</v>
      </c>
      <c r="AN97">
        <f>($D$4*AJ97)+($D$5*AJ98)+($D$6*AJ99)</f>
        <v>-1.1226937293416072E-2</v>
      </c>
    </row>
    <row r="98" spans="9:40" x14ac:dyDescent="0.25">
      <c r="I98" s="47"/>
      <c r="J98" s="48"/>
      <c r="K98" s="48"/>
      <c r="L98" s="48"/>
      <c r="M98" s="48"/>
      <c r="N98" s="24" t="s">
        <v>34</v>
      </c>
      <c r="O98" s="27">
        <f>1/(1+EXP(-O93))</f>
        <v>0.64735005919190491</v>
      </c>
      <c r="P98" s="27">
        <f>1/(1+EXP(-P93))</f>
        <v>0.64735005919190491</v>
      </c>
      <c r="Q98" s="27">
        <f>1/(1+EXP(-Q93))</f>
        <v>0.64735005919190491</v>
      </c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50"/>
      <c r="AD98" s="16">
        <f t="shared" ref="AD98:AD99" si="69">EXP(-O93)/(1+EXP(-O93))^2</f>
        <v>0.22828796005614213</v>
      </c>
      <c r="AE98" s="16">
        <f t="shared" si="68"/>
        <v>0.22828796005614213</v>
      </c>
      <c r="AF98" s="16">
        <f t="shared" ref="AF98" si="70">EXP(-Q93)/(1+EXP(-Q93))^2</f>
        <v>0.22828796005614213</v>
      </c>
      <c r="AH98" s="16">
        <f>(AD98*AI92)+(AE98*AI93)+(AF98*AI94)</f>
        <v>-1.6164308677864207E-3</v>
      </c>
      <c r="AI98" s="16">
        <f>(AD98*AJ92)+(AE98*AJ93)+(AF98*AJ94)</f>
        <v>-1.6164308677864207E-3</v>
      </c>
      <c r="AJ98" s="16">
        <f>(AD98*AK92)+(AE98*AK93)+(AF98*AK94)</f>
        <v>-1.6164308677864207E-3</v>
      </c>
      <c r="AL98">
        <f>($C$4*AH97)+($C$5*AH98)+($C$6*AH99)</f>
        <v>-2.4844719647379054E-2</v>
      </c>
      <c r="AM98">
        <f>($C$4*AI97)+($C$5*AI98)+($C$6*AI99)</f>
        <v>-2.4844719647379054E-2</v>
      </c>
      <c r="AN98">
        <f>($C$4*AJ97)+($C$5*AJ98)+($C$6*AJ99)</f>
        <v>-2.4844719647379054E-2</v>
      </c>
    </row>
    <row r="99" spans="9:40" x14ac:dyDescent="0.25">
      <c r="I99" s="47"/>
      <c r="J99" s="48"/>
      <c r="K99" s="48"/>
      <c r="L99" s="48"/>
      <c r="M99" s="48"/>
      <c r="N99" s="25" t="s">
        <v>35</v>
      </c>
      <c r="O99" s="28">
        <f>1/(1+EXP(-O94))</f>
        <v>0.77115114078557379</v>
      </c>
      <c r="P99" s="28">
        <f>1/(1+EXP(-P94))</f>
        <v>0.77115114078557379</v>
      </c>
      <c r="Q99" s="28">
        <f>1/(1+EXP(-Q94))</f>
        <v>0.77115114078557379</v>
      </c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50"/>
      <c r="AD99" s="16">
        <f t="shared" si="69"/>
        <v>0.17647705885068199</v>
      </c>
      <c r="AE99" s="16">
        <f t="shared" si="68"/>
        <v>0.17647705885068199</v>
      </c>
      <c r="AF99" s="16">
        <f>EXP(-Q94)/(1+EXP(-Q94))^2</f>
        <v>0.17647705885068199</v>
      </c>
      <c r="AH99" s="16">
        <f>(AD99*AI92)+(AE99*AI93)+(AF99*AI94)</f>
        <v>-1.2495751651214952E-3</v>
      </c>
      <c r="AI99" s="16">
        <f>(AD99*AJ92)+(AE99*AJ93)+(AF99*AJ94)</f>
        <v>-1.2495751651214952E-3</v>
      </c>
      <c r="AJ99" s="16">
        <f>(AD99*AK92)+(AE99*AK93)+(AF99*AK94)</f>
        <v>-1.2495751651214952E-3</v>
      </c>
    </row>
    <row r="100" spans="9:40" x14ac:dyDescent="0.25">
      <c r="I100" s="52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4"/>
    </row>
    <row r="101" spans="9:40" x14ac:dyDescent="0.25">
      <c r="I101" s="43"/>
      <c r="J101" s="44" t="s">
        <v>40</v>
      </c>
      <c r="K101" s="44"/>
      <c r="L101" s="44"/>
      <c r="M101" s="44"/>
      <c r="N101" s="44" t="s">
        <v>41</v>
      </c>
      <c r="O101" s="44"/>
      <c r="P101" s="44"/>
      <c r="Q101" s="44"/>
      <c r="R101" s="44"/>
      <c r="S101" s="44" t="s">
        <v>42</v>
      </c>
      <c r="T101" s="44"/>
      <c r="U101" s="44"/>
      <c r="V101" s="44"/>
      <c r="W101" s="45" t="s">
        <v>43</v>
      </c>
      <c r="X101" s="44" t="s">
        <v>27</v>
      </c>
      <c r="Y101" s="44"/>
      <c r="Z101" s="44"/>
      <c r="AA101" s="44"/>
      <c r="AB101" s="44"/>
      <c r="AC101" s="46"/>
    </row>
    <row r="102" spans="9:40" x14ac:dyDescent="0.25">
      <c r="I102" s="47"/>
      <c r="J102" s="22">
        <v>0</v>
      </c>
      <c r="K102" s="22">
        <v>1</v>
      </c>
      <c r="L102" s="22">
        <v>2</v>
      </c>
      <c r="M102" s="48"/>
      <c r="N102" s="34" t="s">
        <v>38</v>
      </c>
      <c r="O102" s="33">
        <v>0</v>
      </c>
      <c r="P102" s="33">
        <v>1</v>
      </c>
      <c r="Q102" s="33">
        <v>2</v>
      </c>
      <c r="R102" s="48"/>
      <c r="S102" s="48"/>
      <c r="T102" s="29" t="s">
        <v>24</v>
      </c>
      <c r="U102" s="48"/>
      <c r="V102" s="19" t="s">
        <v>32</v>
      </c>
      <c r="W102" s="20" t="s">
        <v>26</v>
      </c>
      <c r="X102" s="20" t="s">
        <v>28</v>
      </c>
      <c r="Y102" s="30" t="s">
        <v>29</v>
      </c>
      <c r="Z102" s="49" t="s">
        <v>36</v>
      </c>
      <c r="AA102" s="49" t="s">
        <v>37</v>
      </c>
      <c r="AB102" s="41" t="s">
        <v>45</v>
      </c>
      <c r="AC102" s="50"/>
      <c r="AD102" s="16" t="s">
        <v>46</v>
      </c>
      <c r="AE102" s="16" t="s">
        <v>49</v>
      </c>
      <c r="AF102" s="16" t="s">
        <v>48</v>
      </c>
      <c r="AG102" s="16" t="s">
        <v>47</v>
      </c>
      <c r="AI102" t="s">
        <v>50</v>
      </c>
    </row>
    <row r="103" spans="9:40" x14ac:dyDescent="0.25">
      <c r="I103" s="23" t="s">
        <v>30</v>
      </c>
      <c r="J103" s="18">
        <f>J92-AL97</f>
        <v>0.76917092889151362</v>
      </c>
      <c r="K103" s="18">
        <f>K92-AM97</f>
        <v>0.76917092889151362</v>
      </c>
      <c r="L103" s="18">
        <f>L92-AN97</f>
        <v>0.76917092889151362</v>
      </c>
      <c r="M103" s="48"/>
      <c r="N103" s="35" t="s">
        <v>33</v>
      </c>
      <c r="O103" s="36">
        <f>($F$4*J103)+($G$4*J104)</f>
        <v>0.97244858505288534</v>
      </c>
      <c r="P103" s="36">
        <f>($F$4*K103)+($G$4*K104)</f>
        <v>0.97244858505288534</v>
      </c>
      <c r="Q103" s="36">
        <f>($F$4*L103)+($G$4*L104)</f>
        <v>0.97244858505288534</v>
      </c>
      <c r="R103" s="48"/>
      <c r="S103" s="22">
        <v>0</v>
      </c>
      <c r="T103" s="17">
        <f>T92-AG92</f>
        <v>0.6849108968613935</v>
      </c>
      <c r="U103" s="48"/>
      <c r="V103" s="15" t="s">
        <v>33</v>
      </c>
      <c r="W103" s="17">
        <f>(O108*T103)+(P108*T104)+(Q108*T105)</f>
        <v>1.490929006152208</v>
      </c>
      <c r="X103" s="17">
        <f>1/(1+EXP(-W103))</f>
        <v>0.8162176703755859</v>
      </c>
      <c r="Y103" s="17">
        <f>($E$4/100)-X103</f>
        <v>-6.6217670375585902E-2</v>
      </c>
      <c r="Z103" s="49">
        <f>ROUND(X103*100,0)</f>
        <v>82</v>
      </c>
      <c r="AA103" s="49">
        <f>$E$4</f>
        <v>75</v>
      </c>
      <c r="AB103" s="17">
        <f>Y103*Y103</f>
        <v>4.3847798699697465E-3</v>
      </c>
      <c r="AC103" s="50"/>
      <c r="AD103" s="16">
        <f>EXP(-W103)/(1+EXP(-W103))^2</f>
        <v>0.15000638494223734</v>
      </c>
      <c r="AE103" s="16">
        <f>-Y103</f>
        <v>6.6217670375585902E-2</v>
      </c>
      <c r="AF103" s="16">
        <f>AD103*AE103</f>
        <v>9.933073352338324E-3</v>
      </c>
      <c r="AG103" s="16">
        <f>(O108*AF103)+(O109*AF104)+(O110*AF105)</f>
        <v>-6.6225841992575071E-3</v>
      </c>
      <c r="AI103" s="16">
        <f>AF103*T103</f>
        <v>6.8032701783400503E-3</v>
      </c>
      <c r="AJ103" s="16">
        <f>AF103*T104</f>
        <v>6.8032701783400503E-3</v>
      </c>
      <c r="AK103" s="16">
        <f>AF103*T105</f>
        <v>6.8032701783400503E-3</v>
      </c>
    </row>
    <row r="104" spans="9:40" x14ac:dyDescent="0.25">
      <c r="I104" s="23" t="s">
        <v>31</v>
      </c>
      <c r="J104" s="18">
        <f>J93-AL98</f>
        <v>1.0944151787497085</v>
      </c>
      <c r="K104" s="18">
        <f>K93-AM98</f>
        <v>1.0944151787497085</v>
      </c>
      <c r="L104" s="18">
        <f>L93-AN98</f>
        <v>1.0944151787497085</v>
      </c>
      <c r="M104" s="48"/>
      <c r="N104" s="37" t="s">
        <v>34</v>
      </c>
      <c r="O104" s="38">
        <f>($F$5*J103)+($G$5*J104)</f>
        <v>0.61753372790090966</v>
      </c>
      <c r="P104" s="38">
        <f>($F$5*K103)+($G$5*K104)</f>
        <v>0.61753372790090966</v>
      </c>
      <c r="Q104" s="38">
        <f>($F$5*L103)+($G$5*L104)</f>
        <v>0.61753372790090966</v>
      </c>
      <c r="R104" s="48"/>
      <c r="S104" s="22">
        <v>1</v>
      </c>
      <c r="T104" s="17">
        <f>T93-AG93</f>
        <v>0.6849108968613935</v>
      </c>
      <c r="U104" s="48"/>
      <c r="V104" s="15" t="s">
        <v>34</v>
      </c>
      <c r="W104" s="17">
        <f>(O109*T103)+(P109*T104)+(Q109*T105)</f>
        <v>1.334872350654789</v>
      </c>
      <c r="X104" s="17">
        <f>1/(1+EXP(-W104))</f>
        <v>0.79164543665549547</v>
      </c>
      <c r="Y104" s="17">
        <f>($E$5/100)-X104</f>
        <v>2.835456334450448E-2</v>
      </c>
      <c r="Z104" s="49">
        <f t="shared" ref="Z104:Z105" si="71">ROUND(X104*100,0)</f>
        <v>79</v>
      </c>
      <c r="AA104" s="49">
        <f>$E$5</f>
        <v>82</v>
      </c>
      <c r="AB104" s="17">
        <f t="shared" ref="AB104:AB105" si="72">Y104*Y104</f>
        <v>8.0398126245751704E-4</v>
      </c>
      <c r="AC104" s="50"/>
      <c r="AD104" s="16">
        <f t="shared" ref="AD104:AD105" si="73">EXP(-W104)/(1+EXP(-W104))^2</f>
        <v>0.16494293927802542</v>
      </c>
      <c r="AE104" s="16">
        <f t="shared" ref="AE104:AE105" si="74">-Y104</f>
        <v>-2.835456334450448E-2</v>
      </c>
      <c r="AF104" s="16">
        <f t="shared" ref="AF104:AF105" si="75">AD104*AE104</f>
        <v>-4.6768850199875277E-3</v>
      </c>
      <c r="AG104" s="16">
        <f>(P108*AF103)+(P109*AF104)+(P110*AF105)</f>
        <v>-6.6225841992575071E-3</v>
      </c>
      <c r="AI104" s="16">
        <f>AF104*T103</f>
        <v>-3.203249513557274E-3</v>
      </c>
      <c r="AJ104" s="16">
        <f>AF104*T104</f>
        <v>-3.203249513557274E-3</v>
      </c>
      <c r="AK104" s="16">
        <f>AF104*T105</f>
        <v>-3.203249513557274E-3</v>
      </c>
    </row>
    <row r="105" spans="9:40" x14ac:dyDescent="0.25">
      <c r="I105" s="51"/>
      <c r="J105" s="48"/>
      <c r="K105" s="48"/>
      <c r="L105" s="48"/>
      <c r="M105" s="48"/>
      <c r="N105" s="39" t="s">
        <v>35</v>
      </c>
      <c r="O105" s="40">
        <f>($F$6*J103)+($G$6*J104)</f>
        <v>1.2350674558018193</v>
      </c>
      <c r="P105" s="40">
        <f>($F$6*K103)+($G$6*K104)</f>
        <v>1.2350674558018193</v>
      </c>
      <c r="Q105" s="40">
        <f>($F$6*L103)+($G$6*L104)</f>
        <v>1.2350674558018193</v>
      </c>
      <c r="R105" s="48"/>
      <c r="S105" s="22">
        <v>2</v>
      </c>
      <c r="T105" s="17">
        <f>T94-AG94</f>
        <v>0.6849108968613935</v>
      </c>
      <c r="U105" s="48"/>
      <c r="V105" s="15" t="s">
        <v>35</v>
      </c>
      <c r="W105" s="17">
        <f>(O110*T103)+(P110*T104)+(Q110*T105)</f>
        <v>1.5918101823328827</v>
      </c>
      <c r="X105" s="17">
        <f>1/(1+EXP(-W105))</f>
        <v>0.83087063063717292</v>
      </c>
      <c r="Y105" s="17">
        <f>($E$6/100)-X105</f>
        <v>9.9129369362827124E-2</v>
      </c>
      <c r="Z105" s="49">
        <f t="shared" si="71"/>
        <v>83</v>
      </c>
      <c r="AA105" s="49">
        <f>$E$6</f>
        <v>93</v>
      </c>
      <c r="AB105" s="17">
        <f t="shared" si="72"/>
        <v>9.8266318702718083E-3</v>
      </c>
      <c r="AC105" s="50"/>
      <c r="AD105" s="16">
        <f t="shared" si="73"/>
        <v>0.1405246257817595</v>
      </c>
      <c r="AE105" s="16">
        <f t="shared" si="74"/>
        <v>-9.9129369362827124E-2</v>
      </c>
      <c r="AF105" s="16">
        <f t="shared" si="75"/>
        <v>-1.3930117533693097E-2</v>
      </c>
      <c r="AG105" s="16">
        <f>(Q108*AF103)+(Q109*AF104)+(Q110*AF105)</f>
        <v>-6.6225841992575071E-3</v>
      </c>
      <c r="AI105" s="16">
        <f>AF105*T103</f>
        <v>-9.5408892933863624E-3</v>
      </c>
      <c r="AJ105" s="16">
        <f>AF105*T104</f>
        <v>-9.5408892933863624E-3</v>
      </c>
      <c r="AK105" s="16">
        <f>AF105*T105</f>
        <v>-9.5408892933863624E-3</v>
      </c>
    </row>
    <row r="106" spans="9:40" x14ac:dyDescent="0.25">
      <c r="I106" s="47"/>
      <c r="J106" s="48"/>
      <c r="K106" s="48"/>
      <c r="L106" s="48"/>
      <c r="M106" s="48"/>
      <c r="N106" s="48" t="s">
        <v>44</v>
      </c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2">
        <f>SUM(AB103:AB105)/2</f>
        <v>7.507696501349536E-3</v>
      </c>
      <c r="AC106" s="50"/>
    </row>
    <row r="107" spans="9:40" x14ac:dyDescent="0.25">
      <c r="I107" s="47"/>
      <c r="J107" s="48"/>
      <c r="K107" s="48"/>
      <c r="L107" s="48"/>
      <c r="M107" s="48"/>
      <c r="N107" s="34" t="s">
        <v>38</v>
      </c>
      <c r="O107" s="33">
        <v>0</v>
      </c>
      <c r="P107" s="33">
        <v>1</v>
      </c>
      <c r="Q107" s="33">
        <v>2</v>
      </c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50"/>
      <c r="AD107" t="s">
        <v>51</v>
      </c>
      <c r="AM107" t="s">
        <v>52</v>
      </c>
    </row>
    <row r="108" spans="9:40" x14ac:dyDescent="0.25">
      <c r="I108" s="47"/>
      <c r="J108" s="48"/>
      <c r="K108" s="48"/>
      <c r="L108" s="48"/>
      <c r="M108" s="48"/>
      <c r="N108" s="21" t="s">
        <v>33</v>
      </c>
      <c r="O108" s="26">
        <f>1/(1+EXP(-O103))</f>
        <v>0.72560728360647353</v>
      </c>
      <c r="P108" s="26">
        <f>1/(1+EXP(-P103))</f>
        <v>0.72560728360647353</v>
      </c>
      <c r="Q108" s="26">
        <f>1/(1+EXP(-Q103))</f>
        <v>0.72560728360647353</v>
      </c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50"/>
      <c r="AD108" s="16">
        <f>EXP(-O103)/(1+EXP(-O103))^2</f>
        <v>0.19910135358370826</v>
      </c>
      <c r="AE108" s="16">
        <f t="shared" ref="AE108:AE110" si="76">EXP(-P103)/(1+EXP(-P103))^2</f>
        <v>0.19910135358370826</v>
      </c>
      <c r="AF108" s="16">
        <f>EXP(-Q103)/(1+EXP(-Q103))^2</f>
        <v>0.19910135358370826</v>
      </c>
      <c r="AH108" s="16">
        <f>(AD108*AI103)+(AE108*AI104)+(AF108*AI105)</f>
        <v>-1.1828349854179625E-3</v>
      </c>
      <c r="AI108" s="16">
        <f>(AD108*AJ103)+(AE108*AJ104)+(AF108*AJ105)</f>
        <v>-1.1828349854179625E-3</v>
      </c>
      <c r="AJ108" s="16">
        <f>(AD108*AK103)+(AE108*AK104)+(AF108*AK105)</f>
        <v>-1.1828349854179625E-3</v>
      </c>
      <c r="AL108">
        <f>($D$4*AH108)+($D$5*AH109)+($D$6*AH110)</f>
        <v>-9.3401418982247547E-3</v>
      </c>
      <c r="AM108">
        <f>($D$4*AI108)+($D$5*AI109)+($D$6*AI110)</f>
        <v>-9.3401418982247547E-3</v>
      </c>
      <c r="AN108">
        <f>($D$4*AJ108)+($D$5*AJ109)+($D$6*AJ110)</f>
        <v>-9.3401418982247547E-3</v>
      </c>
    </row>
    <row r="109" spans="9:40" x14ac:dyDescent="0.25">
      <c r="I109" s="47"/>
      <c r="J109" s="48"/>
      <c r="K109" s="48"/>
      <c r="L109" s="48"/>
      <c r="M109" s="48"/>
      <c r="N109" s="24" t="s">
        <v>34</v>
      </c>
      <c r="O109" s="27">
        <f>1/(1+EXP(-O104))</f>
        <v>0.64965742588894704</v>
      </c>
      <c r="P109" s="27">
        <f>1/(1+EXP(-P104))</f>
        <v>0.64965742588894704</v>
      </c>
      <c r="Q109" s="27">
        <f>1/(1+EXP(-Q104))</f>
        <v>0.64965742588894704</v>
      </c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50"/>
      <c r="AD109" s="16">
        <f t="shared" ref="AD109:AD110" si="77">EXP(-O104)/(1+EXP(-O104))^2</f>
        <v>0.22760265487629427</v>
      </c>
      <c r="AE109" s="16">
        <f t="shared" si="76"/>
        <v>0.22760265487629427</v>
      </c>
      <c r="AF109" s="16">
        <f t="shared" ref="AF109" si="78">EXP(-Q104)/(1+EXP(-Q104))^2</f>
        <v>0.22760265487629427</v>
      </c>
      <c r="AH109" s="16">
        <f>(AD109*AI103)+(AE109*AI104)+(AF109*AI105)</f>
        <v>-1.3521574721414653E-3</v>
      </c>
      <c r="AI109" s="16">
        <f>(AD109*AJ103)+(AE109*AJ104)+(AF109*AJ105)</f>
        <v>-1.3521574721414653E-3</v>
      </c>
      <c r="AJ109" s="16">
        <f>(AD109*AK103)+(AE109*AK104)+(AF109*AK105)</f>
        <v>-1.3521574721414653E-3</v>
      </c>
      <c r="AL109">
        <f>($C$4*AH108)+($C$5*AH109)+($C$6*AH110)</f>
        <v>-2.0678339811928598E-2</v>
      </c>
      <c r="AM109">
        <f>($C$4*AI108)+($C$5*AI109)+($C$6*AI110)</f>
        <v>-2.0678339811928598E-2</v>
      </c>
      <c r="AN109">
        <f>($C$4*AJ108)+($C$5*AJ109)+($C$6*AJ110)</f>
        <v>-2.0678339811928598E-2</v>
      </c>
    </row>
    <row r="110" spans="9:40" x14ac:dyDescent="0.25">
      <c r="I110" s="47"/>
      <c r="J110" s="48"/>
      <c r="K110" s="48"/>
      <c r="L110" s="48"/>
      <c r="M110" s="48"/>
      <c r="N110" s="25" t="s">
        <v>35</v>
      </c>
      <c r="O110" s="28">
        <f>1/(1+EXP(-O105))</f>
        <v>0.77470426670454917</v>
      </c>
      <c r="P110" s="28">
        <f>1/(1+EXP(-P105))</f>
        <v>0.77470426670454917</v>
      </c>
      <c r="Q110" s="28">
        <f>1/(1+EXP(-Q105))</f>
        <v>0.77470426670454917</v>
      </c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50"/>
      <c r="AD110" s="16">
        <f t="shared" si="77"/>
        <v>0.17453756585431598</v>
      </c>
      <c r="AE110" s="16">
        <f t="shared" si="76"/>
        <v>0.17453756585431598</v>
      </c>
      <c r="AF110" s="16">
        <f>EXP(-Q105)/(1+EXP(-Q105))^2</f>
        <v>0.17453756585431598</v>
      </c>
      <c r="AH110" s="16">
        <f>(AD110*AI103)+(AE110*AI104)+(AF110*AI105)</f>
        <v>-1.0369047494967383E-3</v>
      </c>
      <c r="AI110" s="16">
        <f>(AD110*AJ103)+(AE110*AJ104)+(AF110*AJ105)</f>
        <v>-1.0369047494967383E-3</v>
      </c>
      <c r="AJ110" s="16">
        <f>(AD110*AK103)+(AE110*AK104)+(AF110*AK105)</f>
        <v>-1.0369047494967383E-3</v>
      </c>
    </row>
    <row r="111" spans="9:40" x14ac:dyDescent="0.25">
      <c r="I111" s="52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4"/>
    </row>
    <row r="112" spans="9:40" x14ac:dyDescent="0.25">
      <c r="I112" s="43"/>
      <c r="J112" s="44" t="s">
        <v>40</v>
      </c>
      <c r="K112" s="44"/>
      <c r="L112" s="44"/>
      <c r="M112" s="44"/>
      <c r="N112" s="44" t="s">
        <v>41</v>
      </c>
      <c r="O112" s="44"/>
      <c r="P112" s="44"/>
      <c r="Q112" s="44"/>
      <c r="R112" s="44"/>
      <c r="S112" s="44" t="s">
        <v>42</v>
      </c>
      <c r="T112" s="44"/>
      <c r="U112" s="44"/>
      <c r="V112" s="44"/>
      <c r="W112" s="45" t="s">
        <v>43</v>
      </c>
      <c r="X112" s="44" t="s">
        <v>27</v>
      </c>
      <c r="Y112" s="44"/>
      <c r="Z112" s="44"/>
      <c r="AA112" s="44"/>
      <c r="AB112" s="44"/>
      <c r="AC112" s="46"/>
    </row>
    <row r="113" spans="9:40" x14ac:dyDescent="0.25">
      <c r="I113" s="47"/>
      <c r="J113" s="22">
        <v>0</v>
      </c>
      <c r="K113" s="22">
        <v>1</v>
      </c>
      <c r="L113" s="22">
        <v>2</v>
      </c>
      <c r="M113" s="48"/>
      <c r="N113" s="34" t="s">
        <v>38</v>
      </c>
      <c r="O113" s="33">
        <v>0</v>
      </c>
      <c r="P113" s="33">
        <v>1</v>
      </c>
      <c r="Q113" s="33">
        <v>2</v>
      </c>
      <c r="R113" s="48"/>
      <c r="S113" s="48"/>
      <c r="T113" s="29" t="s">
        <v>24</v>
      </c>
      <c r="U113" s="48"/>
      <c r="V113" s="19" t="s">
        <v>32</v>
      </c>
      <c r="W113" s="20" t="s">
        <v>26</v>
      </c>
      <c r="X113" s="20" t="s">
        <v>28</v>
      </c>
      <c r="Y113" s="30" t="s">
        <v>29</v>
      </c>
      <c r="Z113" s="49" t="s">
        <v>36</v>
      </c>
      <c r="AA113" s="49" t="s">
        <v>37</v>
      </c>
      <c r="AB113" s="41" t="s">
        <v>45</v>
      </c>
      <c r="AC113" s="50"/>
      <c r="AD113" s="16" t="s">
        <v>46</v>
      </c>
      <c r="AE113" s="16" t="s">
        <v>49</v>
      </c>
      <c r="AF113" s="16" t="s">
        <v>48</v>
      </c>
      <c r="AG113" s="16" t="s">
        <v>47</v>
      </c>
      <c r="AI113" t="s">
        <v>50</v>
      </c>
    </row>
    <row r="114" spans="9:40" x14ac:dyDescent="0.25">
      <c r="I114" s="23" t="s">
        <v>30</v>
      </c>
      <c r="J114" s="18">
        <f>J103-AL108</f>
        <v>0.77851107078973836</v>
      </c>
      <c r="K114" s="18">
        <f>K103-AM108</f>
        <v>0.77851107078973836</v>
      </c>
      <c r="L114" s="18">
        <f>L103-AN108</f>
        <v>0.77851107078973836</v>
      </c>
      <c r="M114" s="48"/>
      <c r="N114" s="35" t="s">
        <v>33</v>
      </c>
      <c r="O114" s="36">
        <f>($F$4*J114)+($G$4*J115)</f>
        <v>0.98887510064717499</v>
      </c>
      <c r="P114" s="36">
        <f>($F$4*K114)+($G$4*K115)</f>
        <v>0.98887510064717499</v>
      </c>
      <c r="Q114" s="36">
        <f>($F$4*L114)+($G$4*L115)</f>
        <v>0.98887510064717499</v>
      </c>
      <c r="R114" s="48"/>
      <c r="S114" s="22">
        <v>0</v>
      </c>
      <c r="T114" s="17">
        <f>T103-AG103</f>
        <v>0.69153348106065105</v>
      </c>
      <c r="U114" s="48"/>
      <c r="V114" s="15" t="s">
        <v>33</v>
      </c>
      <c r="W114" s="17">
        <f>(O119*T114)+(P119*T115)+(Q119*T116)</f>
        <v>1.5121050553110125</v>
      </c>
      <c r="X114" s="17">
        <f>1/(1+EXP(-W114))</f>
        <v>0.81937296642608559</v>
      </c>
      <c r="Y114" s="17">
        <f>($E$4/100)-X114</f>
        <v>-6.9372966426085592E-2</v>
      </c>
      <c r="Z114" s="49">
        <f>ROUND(X114*100,0)</f>
        <v>82</v>
      </c>
      <c r="AA114" s="49">
        <f>$E$4</f>
        <v>75</v>
      </c>
      <c r="AB114" s="17">
        <f>Y114*Y114</f>
        <v>4.8126084707547983E-3</v>
      </c>
      <c r="AC114" s="50"/>
      <c r="AD114" s="16">
        <f>EXP(-W114)/(1+EXP(-W114))^2</f>
        <v>0.14800090831620238</v>
      </c>
      <c r="AE114" s="16">
        <f>-Y114</f>
        <v>6.9372966426085592E-2</v>
      </c>
      <c r="AF114" s="16">
        <f>AD114*AE114</f>
        <v>1.0267262043650079E-2</v>
      </c>
      <c r="AG114" s="16">
        <f>(O119*AF114)+(O120*AF115)+(O121*AF116)</f>
        <v>-5.5954905714386419E-3</v>
      </c>
      <c r="AI114" s="16">
        <f>AF114*T114</f>
        <v>7.1001554620072332E-3</v>
      </c>
      <c r="AJ114" s="16">
        <f>AF114*T115</f>
        <v>7.1001554620072332E-3</v>
      </c>
      <c r="AK114" s="16">
        <f>AF114*T116</f>
        <v>7.1001554620072332E-3</v>
      </c>
    </row>
    <row r="115" spans="9:40" x14ac:dyDescent="0.25">
      <c r="I115" s="23" t="s">
        <v>31</v>
      </c>
      <c r="J115" s="18">
        <f>J104-AL109</f>
        <v>1.1150935185616371</v>
      </c>
      <c r="K115" s="18">
        <f>K104-AM109</f>
        <v>1.1150935185616371</v>
      </c>
      <c r="L115" s="18">
        <f>L104-AN109</f>
        <v>1.1150935185616371</v>
      </c>
      <c r="M115" s="48"/>
      <c r="N115" s="37" t="s">
        <v>34</v>
      </c>
      <c r="O115" s="38">
        <f>($F$5*J114)+($G$5*J115)</f>
        <v>0.62595610906379107</v>
      </c>
      <c r="P115" s="38">
        <f>($F$5*K114)+($G$5*K115)</f>
        <v>0.62595610906379107</v>
      </c>
      <c r="Q115" s="38">
        <f>($F$5*L114)+($G$5*L115)</f>
        <v>0.62595610906379107</v>
      </c>
      <c r="R115" s="48"/>
      <c r="S115" s="22">
        <v>1</v>
      </c>
      <c r="T115" s="17">
        <f>T104-AG104</f>
        <v>0.69153348106065105</v>
      </c>
      <c r="U115" s="48"/>
      <c r="V115" s="15" t="s">
        <v>34</v>
      </c>
      <c r="W115" s="17">
        <f>(O120*T114)+(P120*T115)+(Q120*T116)</f>
        <v>1.3517514721492159</v>
      </c>
      <c r="X115" s="17">
        <f>1/(1+EXP(-W115))</f>
        <v>0.79441582495037122</v>
      </c>
      <c r="Y115" s="17">
        <f>($E$5/100)-X115</f>
        <v>2.5584175049628732E-2</v>
      </c>
      <c r="Z115" s="49">
        <f t="shared" ref="Z115:Z116" si="79">ROUND(X115*100,0)</f>
        <v>79</v>
      </c>
      <c r="AA115" s="49">
        <f>$E$5</f>
        <v>82</v>
      </c>
      <c r="AB115" s="17">
        <f t="shared" ref="AB115:AB116" si="80">Y115*Y115</f>
        <v>6.5455001297004534E-4</v>
      </c>
      <c r="AC115" s="50"/>
      <c r="AD115" s="16">
        <f t="shared" ref="AD115:AD116" si="81">EXP(-W115)/(1+EXP(-W115))^2</f>
        <v>0.16331932201879226</v>
      </c>
      <c r="AE115" s="16">
        <f t="shared" ref="AE115:AE116" si="82">-Y115</f>
        <v>-2.5584175049628732E-2</v>
      </c>
      <c r="AF115" s="16">
        <f t="shared" ref="AF115:AF116" si="83">AD115*AE115</f>
        <v>-4.1783901235154658E-3</v>
      </c>
      <c r="AG115" s="16">
        <f>(P119*AF114)+(P120*AF115)+(P121*AF116)</f>
        <v>-5.5954905714386419E-3</v>
      </c>
      <c r="AI115" s="16">
        <f>AF115*T114</f>
        <v>-2.8894966673440937E-3</v>
      </c>
      <c r="AJ115" s="16">
        <f>AF115*T115</f>
        <v>-2.8894966673440937E-3</v>
      </c>
      <c r="AK115" s="16">
        <f>AF115*T116</f>
        <v>-2.8894966673440937E-3</v>
      </c>
    </row>
    <row r="116" spans="9:40" x14ac:dyDescent="0.25">
      <c r="I116" s="51"/>
      <c r="J116" s="48"/>
      <c r="K116" s="48"/>
      <c r="L116" s="48"/>
      <c r="M116" s="48"/>
      <c r="N116" s="39" t="s">
        <v>35</v>
      </c>
      <c r="O116" s="40">
        <f>($F$6*J114)+($G$6*J115)</f>
        <v>1.2519122181275821</v>
      </c>
      <c r="P116" s="40">
        <f>($F$6*K114)+($G$6*K115)</f>
        <v>1.2519122181275821</v>
      </c>
      <c r="Q116" s="40">
        <f>($F$6*L114)+($G$6*L115)</f>
        <v>1.2519122181275821</v>
      </c>
      <c r="R116" s="48"/>
      <c r="S116" s="22">
        <v>2</v>
      </c>
      <c r="T116" s="17">
        <f>T105-AG105</f>
        <v>0.69153348106065105</v>
      </c>
      <c r="U116" s="48"/>
      <c r="V116" s="15" t="s">
        <v>35</v>
      </c>
      <c r="W116" s="17">
        <f>(O121*T114)+(P121*T115)+(Q121*T116)</f>
        <v>1.6132729943452597</v>
      </c>
      <c r="X116" s="17">
        <f>1/(1+EXP(-W116))</f>
        <v>0.83386530289781013</v>
      </c>
      <c r="Y116" s="17">
        <f>($E$6/100)-X116</f>
        <v>9.6134697102189914E-2</v>
      </c>
      <c r="Z116" s="49">
        <f t="shared" si="79"/>
        <v>83</v>
      </c>
      <c r="AA116" s="49">
        <f>$E$6</f>
        <v>93</v>
      </c>
      <c r="AB116" s="17">
        <f t="shared" si="80"/>
        <v>9.2418799869298015E-3</v>
      </c>
      <c r="AC116" s="50"/>
      <c r="AD116" s="16">
        <f t="shared" si="81"/>
        <v>0.13853395952095354</v>
      </c>
      <c r="AE116" s="16">
        <f t="shared" si="82"/>
        <v>-9.6134697102189914E-2</v>
      </c>
      <c r="AF116" s="16">
        <f t="shared" si="83"/>
        <v>-1.3317920236913907E-2</v>
      </c>
      <c r="AG116" s="16">
        <f>(Q119*AF114)+(Q120*AF115)+(Q121*AF116)</f>
        <v>-5.5954905714386419E-3</v>
      </c>
      <c r="AI116" s="16">
        <f>AF116*T114</f>
        <v>-9.2097877419211657E-3</v>
      </c>
      <c r="AJ116" s="16">
        <f>AF116*T115</f>
        <v>-9.2097877419211657E-3</v>
      </c>
      <c r="AK116" s="16">
        <f>AF116*T116</f>
        <v>-9.2097877419211657E-3</v>
      </c>
    </row>
    <row r="117" spans="9:40" x14ac:dyDescent="0.25">
      <c r="I117" s="47"/>
      <c r="J117" s="48"/>
      <c r="K117" s="48"/>
      <c r="L117" s="48"/>
      <c r="M117" s="48"/>
      <c r="N117" s="48" t="s">
        <v>44</v>
      </c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2">
        <f>SUM(AB114:AB116)/2</f>
        <v>7.3545192353273222E-3</v>
      </c>
      <c r="AC117" s="50"/>
    </row>
    <row r="118" spans="9:40" x14ac:dyDescent="0.25">
      <c r="I118" s="47"/>
      <c r="J118" s="48"/>
      <c r="K118" s="48"/>
      <c r="L118" s="48"/>
      <c r="M118" s="48"/>
      <c r="N118" s="34" t="s">
        <v>38</v>
      </c>
      <c r="O118" s="33">
        <v>0</v>
      </c>
      <c r="P118" s="33">
        <v>1</v>
      </c>
      <c r="Q118" s="33">
        <v>2</v>
      </c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50"/>
      <c r="AD118" t="s">
        <v>51</v>
      </c>
      <c r="AM118" t="s">
        <v>52</v>
      </c>
    </row>
    <row r="119" spans="9:40" x14ac:dyDescent="0.25">
      <c r="I119" s="47"/>
      <c r="J119" s="48"/>
      <c r="K119" s="48"/>
      <c r="L119" s="48"/>
      <c r="M119" s="48"/>
      <c r="N119" s="21" t="s">
        <v>33</v>
      </c>
      <c r="O119" s="26">
        <f>1/(1+EXP(-O114))</f>
        <v>0.72886567641516353</v>
      </c>
      <c r="P119" s="26">
        <f>1/(1+EXP(-P114))</f>
        <v>0.72886567641516353</v>
      </c>
      <c r="Q119" s="26">
        <f>1/(1+EXP(-Q114))</f>
        <v>0.72886567641516353</v>
      </c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50"/>
      <c r="AD119" s="16">
        <f>EXP(-O114)/(1+EXP(-O114))^2</f>
        <v>0.19762050215902963</v>
      </c>
      <c r="AE119" s="16">
        <f t="shared" ref="AE119:AE121" si="84">EXP(-P114)/(1+EXP(-P114))^2</f>
        <v>0.19762050215902963</v>
      </c>
      <c r="AF119" s="16">
        <f>EXP(-Q114)/(1+EXP(-Q114))^2</f>
        <v>0.19762050215902963</v>
      </c>
      <c r="AH119" s="16">
        <f>(AD119*AI114)+(AE119*AI115)+(AF119*AI116)</f>
        <v>-9.879303729148723E-4</v>
      </c>
      <c r="AI119" s="16">
        <f>(AD119*AJ114)+(AE119*AJ115)+(AF119*AJ116)</f>
        <v>-9.879303729148723E-4</v>
      </c>
      <c r="AJ119" s="16">
        <f>(AD119*AK114)+(AE119*AK115)+(AF119*AK116)</f>
        <v>-9.879303729148723E-4</v>
      </c>
      <c r="AL119">
        <f>($D$4*AH119)+($D$5*AH120)+($D$6*AH121)</f>
        <v>-7.8034945198140401E-3</v>
      </c>
      <c r="AM119">
        <f>($D$4*AI119)+($D$5*AI120)+($D$6*AI121)</f>
        <v>-7.8034945198140401E-3</v>
      </c>
      <c r="AN119">
        <f>($D$4*AJ119)+($D$5*AJ120)+($D$6*AJ121)</f>
        <v>-7.8034945198140401E-3</v>
      </c>
    </row>
    <row r="120" spans="9:40" x14ac:dyDescent="0.25">
      <c r="I120" s="47"/>
      <c r="J120" s="48"/>
      <c r="K120" s="48"/>
      <c r="L120" s="48"/>
      <c r="M120" s="48"/>
      <c r="N120" s="24" t="s">
        <v>34</v>
      </c>
      <c r="O120" s="27">
        <f>1/(1+EXP(-O115))</f>
        <v>0.65157195767101272</v>
      </c>
      <c r="P120" s="27">
        <f>1/(1+EXP(-P115))</f>
        <v>0.65157195767101272</v>
      </c>
      <c r="Q120" s="27">
        <f>1/(1+EXP(-Q115))</f>
        <v>0.65157195767101272</v>
      </c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50"/>
      <c r="AD120" s="16">
        <f t="shared" ref="AD120:AD121" si="85">EXP(-O115)/(1+EXP(-O115))^2</f>
        <v>0.22702594164777676</v>
      </c>
      <c r="AE120" s="16">
        <f t="shared" si="84"/>
        <v>0.22702594164777676</v>
      </c>
      <c r="AF120" s="16">
        <f t="shared" ref="AF120" si="86">EXP(-Q115)/(1+EXP(-Q115))^2</f>
        <v>0.22702594164777676</v>
      </c>
      <c r="AH120" s="16">
        <f>(AD120*AI114)+(AE120*AI115)+(AF120*AI116)</f>
        <v>-1.1349319566699122E-3</v>
      </c>
      <c r="AI120" s="16">
        <f>(AD120*AJ114)+(AE120*AJ115)+(AF120*AJ116)</f>
        <v>-1.1349319566699122E-3</v>
      </c>
      <c r="AJ120" s="16">
        <f>(AD120*AK114)+(AE120*AK115)+(AF120*AK116)</f>
        <v>-1.1349319566699122E-3</v>
      </c>
      <c r="AL120">
        <f>($C$4*AH119)+($C$5*AH120)+($C$6*AH121)</f>
        <v>-1.7283004394943006E-2</v>
      </c>
      <c r="AM120">
        <f>($C$4*AI119)+($C$5*AI120)+($C$6*AI121)</f>
        <v>-1.7283004394943006E-2</v>
      </c>
      <c r="AN120">
        <f>($C$4*AJ119)+($C$5*AJ120)+($C$6*AJ121)</f>
        <v>-1.7283004394943006E-2</v>
      </c>
    </row>
    <row r="121" spans="9:40" x14ac:dyDescent="0.25">
      <c r="I121" s="47"/>
      <c r="J121" s="48"/>
      <c r="K121" s="48"/>
      <c r="L121" s="48"/>
      <c r="M121" s="48"/>
      <c r="N121" s="25" t="s">
        <v>35</v>
      </c>
      <c r="O121" s="28">
        <f>1/(1+EXP(-O116))</f>
        <v>0.77763069975579269</v>
      </c>
      <c r="P121" s="28">
        <f>1/(1+EXP(-P116))</f>
        <v>0.77763069975579269</v>
      </c>
      <c r="Q121" s="28">
        <f>1/(1+EXP(-Q116))</f>
        <v>0.77763069975579269</v>
      </c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50"/>
      <c r="AD121" s="16">
        <f t="shared" si="85"/>
        <v>0.17292119455310881</v>
      </c>
      <c r="AE121" s="16">
        <f t="shared" si="84"/>
        <v>0.17292119455310881</v>
      </c>
      <c r="AF121" s="16">
        <f>EXP(-Q116)/(1+EXP(-Q116))^2</f>
        <v>0.17292119455310881</v>
      </c>
      <c r="AH121" s="16">
        <f>(AD121*AI114)+(AE121*AI115)+(AF121*AI116)</f>
        <v>-8.64455349284883E-4</v>
      </c>
      <c r="AI121" s="16">
        <f>(AD121*AJ114)+(AE121*AJ115)+(AF121*AJ116)</f>
        <v>-8.64455349284883E-4</v>
      </c>
      <c r="AJ121" s="16">
        <f>(AD121*AK114)+(AE121*AK115)+(AF121*AK116)</f>
        <v>-8.64455349284883E-4</v>
      </c>
    </row>
    <row r="122" spans="9:40" x14ac:dyDescent="0.25">
      <c r="I122" s="52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4"/>
    </row>
    <row r="123" spans="9:40" x14ac:dyDescent="0.25">
      <c r="I123" s="43"/>
      <c r="J123" s="44" t="s">
        <v>40</v>
      </c>
      <c r="K123" s="44"/>
      <c r="L123" s="44"/>
      <c r="M123" s="44"/>
      <c r="N123" s="44" t="s">
        <v>41</v>
      </c>
      <c r="O123" s="44"/>
      <c r="P123" s="44"/>
      <c r="Q123" s="44"/>
      <c r="R123" s="44"/>
      <c r="S123" s="44" t="s">
        <v>42</v>
      </c>
      <c r="T123" s="44"/>
      <c r="U123" s="44"/>
      <c r="V123" s="44"/>
      <c r="W123" s="45" t="s">
        <v>43</v>
      </c>
      <c r="X123" s="44" t="s">
        <v>27</v>
      </c>
      <c r="Y123" s="44"/>
      <c r="Z123" s="44"/>
      <c r="AA123" s="44"/>
      <c r="AB123" s="44"/>
      <c r="AC123" s="46"/>
    </row>
    <row r="124" spans="9:40" x14ac:dyDescent="0.25">
      <c r="I124" s="47"/>
      <c r="J124" s="22">
        <v>0</v>
      </c>
      <c r="K124" s="22">
        <v>1</v>
      </c>
      <c r="L124" s="22">
        <v>2</v>
      </c>
      <c r="M124" s="48"/>
      <c r="N124" s="34" t="s">
        <v>38</v>
      </c>
      <c r="O124" s="33">
        <v>0</v>
      </c>
      <c r="P124" s="33">
        <v>1</v>
      </c>
      <c r="Q124" s="33">
        <v>2</v>
      </c>
      <c r="R124" s="48"/>
      <c r="S124" s="48"/>
      <c r="T124" s="29" t="s">
        <v>24</v>
      </c>
      <c r="U124" s="48"/>
      <c r="V124" s="19" t="s">
        <v>32</v>
      </c>
      <c r="W124" s="20" t="s">
        <v>26</v>
      </c>
      <c r="X124" s="20" t="s">
        <v>28</v>
      </c>
      <c r="Y124" s="30" t="s">
        <v>29</v>
      </c>
      <c r="Z124" s="49" t="s">
        <v>36</v>
      </c>
      <c r="AA124" s="49" t="s">
        <v>37</v>
      </c>
      <c r="AB124" s="41" t="s">
        <v>45</v>
      </c>
      <c r="AC124" s="50"/>
      <c r="AD124" s="16" t="s">
        <v>46</v>
      </c>
      <c r="AE124" s="16" t="s">
        <v>49</v>
      </c>
      <c r="AF124" s="16" t="s">
        <v>48</v>
      </c>
      <c r="AG124" s="16" t="s">
        <v>47</v>
      </c>
      <c r="AI124" t="s">
        <v>50</v>
      </c>
    </row>
    <row r="125" spans="9:40" x14ac:dyDescent="0.25">
      <c r="I125" s="23" t="s">
        <v>30</v>
      </c>
      <c r="J125" s="18">
        <f>J114-AL119</f>
        <v>0.78631456530955235</v>
      </c>
      <c r="K125" s="18">
        <f>K114-AM119</f>
        <v>0.78631456530955235</v>
      </c>
      <c r="L125" s="18">
        <f>L114-AN119</f>
        <v>0.78631456530955235</v>
      </c>
      <c r="M125" s="48"/>
      <c r="N125" s="35" t="s">
        <v>33</v>
      </c>
      <c r="O125" s="36">
        <f>($F$4*J125)+($G$4*J126)</f>
        <v>1.0026032888389447</v>
      </c>
      <c r="P125" s="36">
        <f>($F$4*K125)+($G$4*K126)</f>
        <v>1.0026032888389447</v>
      </c>
      <c r="Q125" s="36">
        <f>($F$4*L125)+($G$4*L126)</f>
        <v>1.0026032888389447</v>
      </c>
      <c r="R125" s="48"/>
      <c r="S125" s="22">
        <v>0</v>
      </c>
      <c r="T125" s="17">
        <f>T114-AG114</f>
        <v>0.69712897163208964</v>
      </c>
      <c r="U125" s="48"/>
      <c r="V125" s="15" t="s">
        <v>33</v>
      </c>
      <c r="W125" s="17">
        <f>(O130*T125)+(P130*T126)+(Q130*T127)</f>
        <v>1.5299961518303278</v>
      </c>
      <c r="X125" s="17">
        <f>1/(1+EXP(-W125))</f>
        <v>0.82200575117991026</v>
      </c>
      <c r="Y125" s="17">
        <f>($E$4/100)-X125</f>
        <v>-7.200575117991026E-2</v>
      </c>
      <c r="Z125" s="49">
        <f>ROUND(X125*100,0)</f>
        <v>82</v>
      </c>
      <c r="AA125" s="49">
        <f>$E$4</f>
        <v>75</v>
      </c>
      <c r="AB125" s="17">
        <f>Y125*Y125</f>
        <v>5.1848282029831475E-3</v>
      </c>
      <c r="AC125" s="50"/>
      <c r="AD125" s="16">
        <f>EXP(-W125)/(1+EXP(-W125))^2</f>
        <v>0.14631229620706174</v>
      </c>
      <c r="AE125" s="16">
        <f>-Y125</f>
        <v>7.200575117991026E-2</v>
      </c>
      <c r="AF125" s="16">
        <f>AD125*AE125</f>
        <v>1.0535326795247015E-2</v>
      </c>
      <c r="AG125" s="16">
        <f>(O130*AF125)+(O131*AF126)+(O132*AF127)</f>
        <v>-4.750193689719847E-3</v>
      </c>
      <c r="AI125" s="16">
        <f>AF125*T125</f>
        <v>7.3444815345785506E-3</v>
      </c>
      <c r="AJ125" s="16">
        <f>AF125*T126</f>
        <v>7.3444815345785506E-3</v>
      </c>
      <c r="AK125" s="16">
        <f>AF125*T127</f>
        <v>7.3444815345785506E-3</v>
      </c>
    </row>
    <row r="126" spans="9:40" x14ac:dyDescent="0.25">
      <c r="I126" s="23" t="s">
        <v>31</v>
      </c>
      <c r="J126" s="18">
        <f>J115-AL120</f>
        <v>1.1323765229565801</v>
      </c>
      <c r="K126" s="18">
        <f>K115-AM120</f>
        <v>1.1323765229565801</v>
      </c>
      <c r="L126" s="18">
        <f>L115-AN120</f>
        <v>1.1323765229565801</v>
      </c>
      <c r="M126" s="48"/>
      <c r="N126" s="37" t="s">
        <v>34</v>
      </c>
      <c r="O126" s="38">
        <f>($F$5*J125)+($G$5*J126)</f>
        <v>0.63299366868804274</v>
      </c>
      <c r="P126" s="38">
        <f>($F$5*K125)+($G$5*K126)</f>
        <v>0.63299366868804274</v>
      </c>
      <c r="Q126" s="38">
        <f>($F$5*L125)+($G$5*L126)</f>
        <v>0.63299366868804274</v>
      </c>
      <c r="R126" s="48"/>
      <c r="S126" s="22">
        <v>1</v>
      </c>
      <c r="T126" s="17">
        <f>T115-AG115</f>
        <v>0.69712897163208964</v>
      </c>
      <c r="U126" s="48"/>
      <c r="V126" s="15" t="s">
        <v>34</v>
      </c>
      <c r="W126" s="17">
        <f>(O131*T125)+(P131*T126)+(Q131*T127)</f>
        <v>1.3660269189950731</v>
      </c>
      <c r="X126" s="17">
        <f>1/(1+EXP(-W126))</f>
        <v>0.79673748408192335</v>
      </c>
      <c r="Y126" s="17">
        <f>($E$5/100)-X126</f>
        <v>2.3262515918076598E-2</v>
      </c>
      <c r="Z126" s="49">
        <f t="shared" ref="Z126:Z127" si="87">ROUND(X126*100,0)</f>
        <v>80</v>
      </c>
      <c r="AA126" s="49">
        <f>$E$5</f>
        <v>82</v>
      </c>
      <c r="AB126" s="17">
        <f t="shared" ref="AB126:AB127" si="88">Y126*Y126</f>
        <v>5.4114464683876714E-4</v>
      </c>
      <c r="AC126" s="50"/>
      <c r="AD126" s="16">
        <f t="shared" ref="AD126:AD127" si="89">EXP(-W126)/(1+EXP(-W126))^2</f>
        <v>0.16194686554073034</v>
      </c>
      <c r="AE126" s="16">
        <f t="shared" ref="AE126:AE127" si="90">-Y126</f>
        <v>-2.3262515918076598E-2</v>
      </c>
      <c r="AF126" s="16">
        <f t="shared" ref="AF126:AF127" si="91">AD126*AE126</f>
        <v>-3.7672915375238504E-3</v>
      </c>
      <c r="AG126" s="16">
        <f>(P130*AF125)+(P131*AF126)+(P132*AF127)</f>
        <v>-4.750193689719847E-3</v>
      </c>
      <c r="AI126" s="16">
        <f>AF126*T125</f>
        <v>-2.6262880753922758E-3</v>
      </c>
      <c r="AJ126" s="16">
        <f>AF126*T126</f>
        <v>-2.6262880753922758E-3</v>
      </c>
      <c r="AK126" s="16">
        <f>AF126*T127</f>
        <v>-2.6262880753922758E-3</v>
      </c>
    </row>
    <row r="127" spans="9:40" x14ac:dyDescent="0.25">
      <c r="I127" s="51"/>
      <c r="J127" s="48"/>
      <c r="K127" s="48"/>
      <c r="L127" s="48"/>
      <c r="M127" s="48"/>
      <c r="N127" s="39" t="s">
        <v>35</v>
      </c>
      <c r="O127" s="40">
        <f>($F$6*J125)+($G$6*J126)</f>
        <v>1.2659873373760855</v>
      </c>
      <c r="P127" s="40">
        <f>($F$6*K125)+($G$6*K126)</f>
        <v>1.2659873373760855</v>
      </c>
      <c r="Q127" s="40">
        <f>($F$6*L125)+($G$6*L126)</f>
        <v>1.2659873373760855</v>
      </c>
      <c r="R127" s="48"/>
      <c r="S127" s="22">
        <v>2</v>
      </c>
      <c r="T127" s="17">
        <f>T116-AG116</f>
        <v>0.69712897163208964</v>
      </c>
      <c r="U127" s="48"/>
      <c r="V127" s="15" t="s">
        <v>35</v>
      </c>
      <c r="W127" s="17">
        <f>(O132*T125)+(P132*T126)+(Q132*T127)</f>
        <v>1.6313969714836687</v>
      </c>
      <c r="X127" s="17">
        <f>1/(1+EXP(-W127))</f>
        <v>0.83636092000333606</v>
      </c>
      <c r="Y127" s="17">
        <f>($E$6/100)-X127</f>
        <v>9.3639079996663988E-2</v>
      </c>
      <c r="Z127" s="49">
        <f t="shared" si="87"/>
        <v>84</v>
      </c>
      <c r="AA127" s="49">
        <f>$E$6</f>
        <v>93</v>
      </c>
      <c r="AB127" s="17">
        <f t="shared" si="88"/>
        <v>8.7682773026216375E-3</v>
      </c>
      <c r="AC127" s="50"/>
      <c r="AD127" s="16">
        <f t="shared" si="89"/>
        <v>0.13686133149450933</v>
      </c>
      <c r="AE127" s="16">
        <f t="shared" si="90"/>
        <v>-9.3639079996663988E-2</v>
      </c>
      <c r="AF127" s="16">
        <f t="shared" si="91"/>
        <v>-1.2815569168264308E-2</v>
      </c>
      <c r="AG127" s="16">
        <f>(Q130*AF125)+(Q131*AF126)+(Q132*AF127)</f>
        <v>-4.750193689719847E-3</v>
      </c>
      <c r="AI127" s="16">
        <f>AF127*T125</f>
        <v>-8.9341045551520112E-3</v>
      </c>
      <c r="AJ127" s="16">
        <f>AF127*T126</f>
        <v>-8.9341045551520112E-3</v>
      </c>
      <c r="AK127" s="16">
        <f>AF127*T127</f>
        <v>-8.9341045551520112E-3</v>
      </c>
    </row>
    <row r="128" spans="9:40" x14ac:dyDescent="0.25">
      <c r="I128" s="47"/>
      <c r="J128" s="48"/>
      <c r="K128" s="48"/>
      <c r="L128" s="48"/>
      <c r="M128" s="48"/>
      <c r="N128" s="48" t="s">
        <v>44</v>
      </c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2">
        <f>SUM(AB125:AB127)/2</f>
        <v>7.2471250762217755E-3</v>
      </c>
      <c r="AC128" s="50"/>
    </row>
    <row r="129" spans="9:40" x14ac:dyDescent="0.25">
      <c r="I129" s="47"/>
      <c r="J129" s="48"/>
      <c r="K129" s="48"/>
      <c r="L129" s="48"/>
      <c r="M129" s="48"/>
      <c r="N129" s="34" t="s">
        <v>38</v>
      </c>
      <c r="O129" s="33">
        <v>0</v>
      </c>
      <c r="P129" s="33">
        <v>1</v>
      </c>
      <c r="Q129" s="33">
        <v>2</v>
      </c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50"/>
      <c r="AD129" t="s">
        <v>51</v>
      </c>
      <c r="AM129" t="s">
        <v>52</v>
      </c>
    </row>
    <row r="130" spans="9:40" x14ac:dyDescent="0.25">
      <c r="I130" s="47"/>
      <c r="J130" s="48"/>
      <c r="K130" s="48"/>
      <c r="L130" s="48"/>
      <c r="M130" s="48"/>
      <c r="N130" s="21" t="s">
        <v>33</v>
      </c>
      <c r="O130" s="26">
        <f>1/(1+EXP(-O125))</f>
        <v>0.73157010830117697</v>
      </c>
      <c r="P130" s="26">
        <f>1/(1+EXP(-P125))</f>
        <v>0.73157010830117697</v>
      </c>
      <c r="Q130" s="26">
        <f>1/(1+EXP(-Q125))</f>
        <v>0.73157010830117697</v>
      </c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50"/>
      <c r="AD130" s="16">
        <f>EXP(-O125)/(1+EXP(-O125))^2</f>
        <v>0.1963752849413811</v>
      </c>
      <c r="AE130" s="16">
        <f t="shared" ref="AE130:AE132" si="92">EXP(-P125)/(1+EXP(-P125))^2</f>
        <v>0.1963752849413811</v>
      </c>
      <c r="AF130" s="16">
        <f>EXP(-Q125)/(1+EXP(-Q125))^2</f>
        <v>0.1963752849413811</v>
      </c>
      <c r="AH130" s="16">
        <f>(AD130*AI125)+(AE130*AI126)+(AF130*AI127)</f>
        <v>-8.2790074275780178E-4</v>
      </c>
      <c r="AI130" s="16">
        <f>(AD130*AJ125)+(AE130*AJ126)+(AF130*AJ127)</f>
        <v>-8.2790074275780178E-4</v>
      </c>
      <c r="AJ130" s="16">
        <f>(AD130*AK125)+(AE130*AK126)+(AF130*AK127)</f>
        <v>-8.2790074275780178E-4</v>
      </c>
      <c r="AL130">
        <f>($D$4*AH130)+($D$5*AH131)+($D$6*AH132)</f>
        <v>-6.5412150498148532E-3</v>
      </c>
      <c r="AM130">
        <f>($D$4*AI130)+($D$5*AI131)+($D$6*AI132)</f>
        <v>-6.5412150498148532E-3</v>
      </c>
      <c r="AN130">
        <f>($D$4*AJ130)+($D$5*AJ131)+($D$6*AJ132)</f>
        <v>-6.5412150498148532E-3</v>
      </c>
    </row>
    <row r="131" spans="9:40" x14ac:dyDescent="0.25">
      <c r="I131" s="47"/>
      <c r="J131" s="48"/>
      <c r="K131" s="48"/>
      <c r="L131" s="48"/>
      <c r="M131" s="48"/>
      <c r="N131" s="24" t="s">
        <v>34</v>
      </c>
      <c r="O131" s="27">
        <f>1/(1+EXP(-O126))</f>
        <v>0.65316795723704091</v>
      </c>
      <c r="P131" s="27">
        <f>1/(1+EXP(-P126))</f>
        <v>0.65316795723704091</v>
      </c>
      <c r="Q131" s="27">
        <f>1/(1+EXP(-Q126))</f>
        <v>0.65316795723704091</v>
      </c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50"/>
      <c r="AD131" s="16">
        <f t="shared" ref="AD131:AD132" si="93">EXP(-O126)/(1+EXP(-O126))^2</f>
        <v>0.22653957687583198</v>
      </c>
      <c r="AE131" s="16">
        <f t="shared" si="92"/>
        <v>0.22653957687583198</v>
      </c>
      <c r="AF131" s="16">
        <f t="shared" ref="AF131" si="94">EXP(-Q126)/(1+EXP(-Q126))^2</f>
        <v>0.22653957687583198</v>
      </c>
      <c r="AH131" s="16">
        <f>(AD131*AI125)+(AE131*AI126)+(AF131*AI127)</f>
        <v>-9.5507071582620292E-4</v>
      </c>
      <c r="AI131" s="16">
        <f>(AD131*AJ125)+(AE131*AJ126)+(AF131*AJ127)</f>
        <v>-9.5507071582620292E-4</v>
      </c>
      <c r="AJ131" s="16">
        <f>(AD131*AK125)+(AE131*AK126)+(AF131*AK127)</f>
        <v>-9.5507071582620292E-4</v>
      </c>
      <c r="AL131">
        <f>($C$4*AH130)+($C$5*AH131)+($C$6*AH132)</f>
        <v>-1.4492258908402628E-2</v>
      </c>
      <c r="AM131">
        <f>($C$4*AI130)+($C$5*AI131)+($C$6*AI132)</f>
        <v>-1.4492258908402628E-2</v>
      </c>
      <c r="AN131">
        <f>($C$4*AJ130)+($C$5*AJ131)+($C$6*AJ132)</f>
        <v>-1.4492258908402628E-2</v>
      </c>
    </row>
    <row r="132" spans="9:40" x14ac:dyDescent="0.25">
      <c r="I132" s="47"/>
      <c r="J132" s="48"/>
      <c r="K132" s="48"/>
      <c r="L132" s="48"/>
      <c r="M132" s="48"/>
      <c r="N132" s="25" t="s">
        <v>35</v>
      </c>
      <c r="O132" s="28">
        <f>1/(1+EXP(-O127))</f>
        <v>0.78005507248025641</v>
      </c>
      <c r="P132" s="28">
        <f>1/(1+EXP(-P127))</f>
        <v>0.78005507248025641</v>
      </c>
      <c r="Q132" s="28">
        <f>1/(1+EXP(-Q127))</f>
        <v>0.78005507248025641</v>
      </c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50"/>
      <c r="AD132" s="16">
        <f t="shared" si="93"/>
        <v>0.17156915637807826</v>
      </c>
      <c r="AE132" s="16">
        <f t="shared" si="92"/>
        <v>0.17156915637807826</v>
      </c>
      <c r="AF132" s="16">
        <f>EXP(-Q127)/(1+EXP(-Q127))^2</f>
        <v>0.17156915637807826</v>
      </c>
      <c r="AH132" s="16">
        <f>(AD132*AI125)+(AE132*AI126)+(AF132*AI127)</f>
        <v>-7.2332031009982077E-4</v>
      </c>
      <c r="AI132" s="16">
        <f>(AD132*AJ125)+(AE132*AJ126)+(AF132*AJ127)</f>
        <v>-7.2332031009982077E-4</v>
      </c>
      <c r="AJ132" s="16">
        <f>(AD132*AK125)+(AE132*AK126)+(AF132*AK127)</f>
        <v>-7.2332031009982077E-4</v>
      </c>
    </row>
    <row r="133" spans="9:40" x14ac:dyDescent="0.25">
      <c r="I133" s="52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4"/>
    </row>
    <row r="134" spans="9:40" x14ac:dyDescent="0.25">
      <c r="I134" s="43"/>
      <c r="J134" s="44" t="s">
        <v>40</v>
      </c>
      <c r="K134" s="44"/>
      <c r="L134" s="44"/>
      <c r="M134" s="44"/>
      <c r="N134" s="44" t="s">
        <v>41</v>
      </c>
      <c r="O134" s="44"/>
      <c r="P134" s="44"/>
      <c r="Q134" s="44"/>
      <c r="R134" s="44"/>
      <c r="S134" s="44" t="s">
        <v>42</v>
      </c>
      <c r="T134" s="44"/>
      <c r="U134" s="44"/>
      <c r="V134" s="44"/>
      <c r="W134" s="45" t="s">
        <v>43</v>
      </c>
      <c r="X134" s="44" t="s">
        <v>27</v>
      </c>
      <c r="Y134" s="44"/>
      <c r="Z134" s="44"/>
      <c r="AA134" s="44"/>
      <c r="AB134" s="44"/>
      <c r="AC134" s="46"/>
    </row>
    <row r="135" spans="9:40" x14ac:dyDescent="0.25">
      <c r="I135" s="47"/>
      <c r="J135" s="22">
        <v>0</v>
      </c>
      <c r="K135" s="22">
        <v>1</v>
      </c>
      <c r="L135" s="22">
        <v>2</v>
      </c>
      <c r="M135" s="48"/>
      <c r="N135" s="34" t="s">
        <v>38</v>
      </c>
      <c r="O135" s="33">
        <v>0</v>
      </c>
      <c r="P135" s="33">
        <v>1</v>
      </c>
      <c r="Q135" s="33">
        <v>2</v>
      </c>
      <c r="R135" s="48"/>
      <c r="S135" s="48"/>
      <c r="T135" s="29" t="s">
        <v>24</v>
      </c>
      <c r="U135" s="48"/>
      <c r="V135" s="19" t="s">
        <v>32</v>
      </c>
      <c r="W135" s="20" t="s">
        <v>26</v>
      </c>
      <c r="X135" s="20" t="s">
        <v>28</v>
      </c>
      <c r="Y135" s="30" t="s">
        <v>29</v>
      </c>
      <c r="Z135" s="49" t="s">
        <v>36</v>
      </c>
      <c r="AA135" s="49" t="s">
        <v>37</v>
      </c>
      <c r="AB135" s="41" t="s">
        <v>45</v>
      </c>
      <c r="AC135" s="50"/>
      <c r="AD135" s="16" t="s">
        <v>46</v>
      </c>
      <c r="AE135" s="16" t="s">
        <v>49</v>
      </c>
      <c r="AF135" s="16" t="s">
        <v>48</v>
      </c>
      <c r="AG135" s="16" t="s">
        <v>47</v>
      </c>
      <c r="AI135" t="s">
        <v>50</v>
      </c>
    </row>
    <row r="136" spans="9:40" x14ac:dyDescent="0.25">
      <c r="I136" s="23" t="s">
        <v>30</v>
      </c>
      <c r="J136" s="18">
        <f>J125-AL130</f>
        <v>0.79285578035936721</v>
      </c>
      <c r="K136" s="18">
        <f>K125-AM130</f>
        <v>0.79285578035936721</v>
      </c>
      <c r="L136" s="18">
        <f>L125-AN130</f>
        <v>0.79285578035936721</v>
      </c>
      <c r="M136" s="48"/>
      <c r="N136" s="35" t="s">
        <v>33</v>
      </c>
      <c r="O136" s="36">
        <f>($F$4*J136)+($G$4*J137)</f>
        <v>1.014113906300377</v>
      </c>
      <c r="P136" s="36">
        <f>($F$4*K136)+($G$4*K137)</f>
        <v>1.014113906300377</v>
      </c>
      <c r="Q136" s="36">
        <f>($F$4*L136)+($G$4*L137)</f>
        <v>1.014113906300377</v>
      </c>
      <c r="R136" s="48"/>
      <c r="S136" s="22">
        <v>0</v>
      </c>
      <c r="T136" s="17">
        <f>T125-AG125</f>
        <v>0.7018791653218095</v>
      </c>
      <c r="U136" s="48"/>
      <c r="V136" s="15" t="s">
        <v>33</v>
      </c>
      <c r="W136" s="17">
        <f>(O141*T136)+(P141*T137)+(Q141*T138)</f>
        <v>1.5451683303239077</v>
      </c>
      <c r="X136" s="17">
        <f>1/(1+EXP(-W136))</f>
        <v>0.82421479274204779</v>
      </c>
      <c r="Y136" s="17">
        <f>($E$4/100)-X136</f>
        <v>-7.4214792742047786E-2</v>
      </c>
      <c r="Z136" s="49">
        <f>ROUND(X136*100,0)</f>
        <v>82</v>
      </c>
      <c r="AA136" s="49">
        <f>$E$4</f>
        <v>75</v>
      </c>
      <c r="AB136" s="17">
        <f>Y136*Y136</f>
        <v>5.5078354617451091E-3</v>
      </c>
      <c r="AC136" s="50"/>
      <c r="AD136" s="16">
        <f>EXP(-W136)/(1+EXP(-W136))^2</f>
        <v>0.14488476816723106</v>
      </c>
      <c r="AE136" s="16">
        <f>-Y136</f>
        <v>7.4214792742047786E-2</v>
      </c>
      <c r="AF136" s="16">
        <f>AD136*AE136</f>
        <v>1.0752593041010696E-2</v>
      </c>
      <c r="AG136" s="16">
        <f>(O141*AF136)+(O142*AF137)+(O143*AF138)</f>
        <v>-4.0493715743134678E-3</v>
      </c>
      <c r="AI136" s="16">
        <f>AF136*T136</f>
        <v>7.5470210286696848E-3</v>
      </c>
      <c r="AJ136" s="16">
        <f>AF136*T137</f>
        <v>7.5470210286696848E-3</v>
      </c>
      <c r="AK136" s="16">
        <f>AF136*T138</f>
        <v>7.5470210286696848E-3</v>
      </c>
    </row>
    <row r="137" spans="9:40" x14ac:dyDescent="0.25">
      <c r="I137" s="23" t="s">
        <v>31</v>
      </c>
      <c r="J137" s="18">
        <f>J126-AL131</f>
        <v>1.1468687818649828</v>
      </c>
      <c r="K137" s="18">
        <f>K126-AM131</f>
        <v>1.1468687818649828</v>
      </c>
      <c r="L137" s="18">
        <f>L126-AN131</f>
        <v>1.1468687818649828</v>
      </c>
      <c r="M137" s="48"/>
      <c r="N137" s="37" t="s">
        <v>34</v>
      </c>
      <c r="O137" s="38">
        <f>($F$5*J136)+($G$5*J137)</f>
        <v>0.63889346045772732</v>
      </c>
      <c r="P137" s="38">
        <f>($F$5*K136)+($G$5*K137)</f>
        <v>0.63889346045772732</v>
      </c>
      <c r="Q137" s="38">
        <f>($F$5*L136)+($G$5*L137)</f>
        <v>0.63889346045772732</v>
      </c>
      <c r="R137" s="48"/>
      <c r="S137" s="22">
        <v>1</v>
      </c>
      <c r="T137" s="17">
        <f>T126-AG126</f>
        <v>0.7018791653218095</v>
      </c>
      <c r="U137" s="48"/>
      <c r="V137" s="15" t="s">
        <v>34</v>
      </c>
      <c r="W137" s="17">
        <f>(O142*T136)+(P142*T137)+(Q142*T138)</f>
        <v>1.3781466539503091</v>
      </c>
      <c r="X137" s="17">
        <f>1/(1+EXP(-W137))</f>
        <v>0.79869317980583188</v>
      </c>
      <c r="Y137" s="17">
        <f>($E$5/100)-X137</f>
        <v>2.1306820194168075E-2</v>
      </c>
      <c r="Z137" s="49">
        <f t="shared" ref="Z137:Z138" si="95">ROUND(X137*100,0)</f>
        <v>80</v>
      </c>
      <c r="AA137" s="49">
        <f>$E$5</f>
        <v>82</v>
      </c>
      <c r="AB137" s="17">
        <f t="shared" ref="AB137:AB138" si="96">Y137*Y137</f>
        <v>4.5398058678660849E-4</v>
      </c>
      <c r="AC137" s="50"/>
      <c r="AD137" s="16">
        <f t="shared" ref="AD137:AD138" si="97">EXP(-W137)/(1+EXP(-W137))^2</f>
        <v>0.16078238433748093</v>
      </c>
      <c r="AE137" s="16">
        <f t="shared" ref="AE137:AE138" si="98">-Y137</f>
        <v>-2.1306820194168075E-2</v>
      </c>
      <c r="AF137" s="16">
        <f t="shared" ref="AF137:AF138" si="99">AD137*AE137</f>
        <v>-3.4257613534683317E-3</v>
      </c>
      <c r="AG137" s="16">
        <f>(P141*AF136)+(P142*AF137)+(P143*AF138)</f>
        <v>-4.0493715743134678E-3</v>
      </c>
      <c r="AI137" s="16">
        <f>AF137*T136</f>
        <v>-2.4044705193640649E-3</v>
      </c>
      <c r="AJ137" s="16">
        <f>AF137*T137</f>
        <v>-2.4044705193640649E-3</v>
      </c>
      <c r="AK137" s="16">
        <f>AF137*T138</f>
        <v>-2.4044705193640649E-3</v>
      </c>
    </row>
    <row r="138" spans="9:40" x14ac:dyDescent="0.25">
      <c r="I138" s="51"/>
      <c r="J138" s="48"/>
      <c r="K138" s="48"/>
      <c r="L138" s="48"/>
      <c r="M138" s="48"/>
      <c r="N138" s="39" t="s">
        <v>35</v>
      </c>
      <c r="O138" s="40">
        <f>($F$6*J136)+($G$6*J137)</f>
        <v>1.2777869209154546</v>
      </c>
      <c r="P138" s="40">
        <f>($F$6*K136)+($G$6*K137)</f>
        <v>1.2777869209154546</v>
      </c>
      <c r="Q138" s="40">
        <f>($F$6*L136)+($G$6*L137)</f>
        <v>1.2777869209154546</v>
      </c>
      <c r="R138" s="48"/>
      <c r="S138" s="22">
        <v>2</v>
      </c>
      <c r="T138" s="17">
        <f>T127-AG127</f>
        <v>0.7018791653218095</v>
      </c>
      <c r="U138" s="48"/>
      <c r="V138" s="15" t="s">
        <v>35</v>
      </c>
      <c r="W138" s="17">
        <f>(O143*T136)+(P143*T137)+(Q143*T138)</f>
        <v>1.6467618668526942</v>
      </c>
      <c r="X138" s="17">
        <f>1/(1+EXP(-W138))</f>
        <v>0.83845292707814312</v>
      </c>
      <c r="Y138" s="17">
        <f>($E$6/100)-X138</f>
        <v>9.1547072921856931E-2</v>
      </c>
      <c r="Z138" s="49">
        <f t="shared" si="95"/>
        <v>84</v>
      </c>
      <c r="AA138" s="49">
        <f>$E$6</f>
        <v>93</v>
      </c>
      <c r="AB138" s="17">
        <f t="shared" si="96"/>
        <v>8.3808665605597903E-3</v>
      </c>
      <c r="AC138" s="50"/>
      <c r="AD138" s="16">
        <f t="shared" si="97"/>
        <v>0.13544961615223708</v>
      </c>
      <c r="AE138" s="16">
        <f t="shared" si="98"/>
        <v>-9.1547072921856931E-2</v>
      </c>
      <c r="AF138" s="16">
        <f t="shared" si="99"/>
        <v>-1.2400015887126378E-2</v>
      </c>
      <c r="AG138" s="16">
        <f>(Q141*AF136)+(Q142*AF137)+(Q143*AF138)</f>
        <v>-4.0493715743134678E-3</v>
      </c>
      <c r="AI138" s="16">
        <f>AF138*T136</f>
        <v>-8.703312800833439E-3</v>
      </c>
      <c r="AJ138" s="16">
        <f>AF138*T137</f>
        <v>-8.703312800833439E-3</v>
      </c>
      <c r="AK138" s="16">
        <f>AF138*T138</f>
        <v>-8.703312800833439E-3</v>
      </c>
    </row>
    <row r="139" spans="9:40" x14ac:dyDescent="0.25">
      <c r="I139" s="47"/>
      <c r="J139" s="48"/>
      <c r="K139" s="48"/>
      <c r="L139" s="48"/>
      <c r="M139" s="48"/>
      <c r="N139" s="48" t="s">
        <v>44</v>
      </c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2">
        <f>SUM(AB136:AB138)/2</f>
        <v>7.1713413045457544E-3</v>
      </c>
      <c r="AC139" s="50"/>
    </row>
    <row r="140" spans="9:40" x14ac:dyDescent="0.25">
      <c r="I140" s="47"/>
      <c r="J140" s="48"/>
      <c r="K140" s="48"/>
      <c r="L140" s="48"/>
      <c r="M140" s="48"/>
      <c r="N140" s="34" t="s">
        <v>38</v>
      </c>
      <c r="O140" s="33">
        <v>0</v>
      </c>
      <c r="P140" s="33">
        <v>1</v>
      </c>
      <c r="Q140" s="33">
        <v>2</v>
      </c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50"/>
      <c r="AD140" t="s">
        <v>51</v>
      </c>
      <c r="AM140" t="s">
        <v>52</v>
      </c>
    </row>
    <row r="141" spans="9:40" x14ac:dyDescent="0.25">
      <c r="I141" s="47"/>
      <c r="J141" s="48"/>
      <c r="K141" s="48"/>
      <c r="L141" s="48"/>
      <c r="M141" s="48"/>
      <c r="N141" s="21" t="s">
        <v>33</v>
      </c>
      <c r="O141" s="26">
        <f>1/(1+EXP(-O136))</f>
        <v>0.73382447514568638</v>
      </c>
      <c r="P141" s="26">
        <f>1/(1+EXP(-P136))</f>
        <v>0.73382447514568638</v>
      </c>
      <c r="Q141" s="26">
        <f>1/(1+EXP(-Q136))</f>
        <v>0.73382447514568638</v>
      </c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50"/>
      <c r="AD141" s="16">
        <f>EXP(-O136)/(1+EXP(-O136))^2</f>
        <v>0.19532611482284434</v>
      </c>
      <c r="AE141" s="16">
        <f t="shared" ref="AE141:AE143" si="100">EXP(-P136)/(1+EXP(-P136))^2</f>
        <v>0.19532611482284434</v>
      </c>
      <c r="AF141" s="16">
        <f>EXP(-Q136)/(1+EXP(-Q136))^2</f>
        <v>0.19532611482284434</v>
      </c>
      <c r="AH141" s="16">
        <f>(AD141*AI136)+(AE141*AI137)+(AF141*AI138)</f>
        <v>-6.9550986421181731E-4</v>
      </c>
      <c r="AI141" s="16">
        <f>(AD141*AJ136)+(AE141*AJ137)+(AF141*AJ138)</f>
        <v>-6.9550986421181731E-4</v>
      </c>
      <c r="AJ141" s="16">
        <f>(AD141*AK136)+(AE141*AK137)+(AF141*AK138)</f>
        <v>-6.9550986421181731E-4</v>
      </c>
      <c r="AL141">
        <f>($D$4*AH141)+($D$5*AH142)+($D$6*AH143)</f>
        <v>-5.4964964743937621E-3</v>
      </c>
      <c r="AM141">
        <f>($D$4*AI141)+($D$5*AI142)+($D$6*AI143)</f>
        <v>-5.4964964743937621E-3</v>
      </c>
      <c r="AN141">
        <f>($D$4*AJ141)+($D$5*AJ142)+($D$6*AJ143)</f>
        <v>-5.4964964743937621E-3</v>
      </c>
    </row>
    <row r="142" spans="9:40" x14ac:dyDescent="0.25">
      <c r="I142" s="47"/>
      <c r="J142" s="48"/>
      <c r="K142" s="48"/>
      <c r="L142" s="48"/>
      <c r="M142" s="48"/>
      <c r="N142" s="24" t="s">
        <v>34</v>
      </c>
      <c r="O142" s="27">
        <f>1/(1+EXP(-O137))</f>
        <v>0.65450328301568972</v>
      </c>
      <c r="P142" s="27">
        <f>1/(1+EXP(-P137))</f>
        <v>0.65450328301568972</v>
      </c>
      <c r="Q142" s="27">
        <f>1/(1+EXP(-Q137))</f>
        <v>0.65450328301568972</v>
      </c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50"/>
      <c r="AD142" s="16">
        <f t="shared" ref="AD142:AD143" si="101">EXP(-O137)/(1+EXP(-O137))^2</f>
        <v>0.22612873553737367</v>
      </c>
      <c r="AE142" s="16">
        <f t="shared" si="100"/>
        <v>0.22612873553737367</v>
      </c>
      <c r="AF142" s="16">
        <f t="shared" ref="AF142" si="102">EXP(-Q137)/(1+EXP(-Q137))^2</f>
        <v>0.22612873553737367</v>
      </c>
      <c r="AH142" s="16">
        <f>(AD142*AI136)+(AE142*AI137)+(AF142*AI138)</f>
        <v>-8.0519067453234698E-4</v>
      </c>
      <c r="AI142" s="16">
        <f>(AD142*AJ136)+(AE142*AJ137)+(AF142*AJ138)</f>
        <v>-8.0519067453234698E-4</v>
      </c>
      <c r="AJ142" s="16">
        <f>(AD142*AK136)+(AE142*AK137)+(AF142*AK138)</f>
        <v>-8.0519067453234698E-4</v>
      </c>
      <c r="AL142">
        <f>($C$4*AH141)+($C$5*AH142)+($C$6*AH143)</f>
        <v>-1.2181265359308836E-2</v>
      </c>
      <c r="AM142">
        <f>($C$4*AI141)+($C$5*AI142)+($C$6*AI143)</f>
        <v>-1.2181265359308836E-2</v>
      </c>
      <c r="AN142">
        <f>($C$4*AJ141)+($C$5*AJ142)+($C$6*AJ143)</f>
        <v>-1.2181265359308836E-2</v>
      </c>
    </row>
    <row r="143" spans="9:40" x14ac:dyDescent="0.25">
      <c r="I143" s="47"/>
      <c r="J143" s="48"/>
      <c r="K143" s="48"/>
      <c r="L143" s="48"/>
      <c r="M143" s="48"/>
      <c r="N143" s="25" t="s">
        <v>35</v>
      </c>
      <c r="O143" s="28">
        <f>1/(1+EXP(-O138))</f>
        <v>0.78207282592945038</v>
      </c>
      <c r="P143" s="28">
        <f>1/(1+EXP(-P138))</f>
        <v>0.78207282592945038</v>
      </c>
      <c r="Q143" s="28">
        <f>1/(1+EXP(-Q138))</f>
        <v>0.78207282592945038</v>
      </c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50"/>
      <c r="AD143" s="16">
        <f t="shared" si="101"/>
        <v>0.17043492087217402</v>
      </c>
      <c r="AE143" s="16">
        <f t="shared" si="100"/>
        <v>0.17043492087217402</v>
      </c>
      <c r="AF143" s="16">
        <f>EXP(-Q138)/(1+EXP(-Q138))^2</f>
        <v>0.17043492087217402</v>
      </c>
      <c r="AH143" s="16">
        <f>(AD143*AI136)+(AE143*AI137)+(AF143*AI138)</f>
        <v>-6.0687823940116484E-4</v>
      </c>
      <c r="AI143" s="16">
        <f>(AD143*AJ136)+(AE143*AJ137)+(AF143*AJ138)</f>
        <v>-6.0687823940116484E-4</v>
      </c>
      <c r="AJ143" s="16">
        <f>(AD143*AK136)+(AE143*AK137)+(AF143*AK138)</f>
        <v>-6.0687823940116484E-4</v>
      </c>
    </row>
    <row r="144" spans="9:40" x14ac:dyDescent="0.25">
      <c r="I144" s="52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4"/>
    </row>
    <row r="145" spans="9:40" x14ac:dyDescent="0.25">
      <c r="I145" s="43"/>
      <c r="J145" s="44" t="s">
        <v>40</v>
      </c>
      <c r="K145" s="44"/>
      <c r="L145" s="44"/>
      <c r="M145" s="44"/>
      <c r="N145" s="44" t="s">
        <v>41</v>
      </c>
      <c r="O145" s="44"/>
      <c r="P145" s="44"/>
      <c r="Q145" s="44"/>
      <c r="R145" s="44"/>
      <c r="S145" s="44" t="s">
        <v>42</v>
      </c>
      <c r="T145" s="44"/>
      <c r="U145" s="44"/>
      <c r="V145" s="44"/>
      <c r="W145" s="45" t="s">
        <v>43</v>
      </c>
      <c r="X145" s="44" t="s">
        <v>27</v>
      </c>
      <c r="Y145" s="44"/>
      <c r="Z145" s="44"/>
      <c r="AA145" s="44"/>
      <c r="AB145" s="44"/>
      <c r="AC145" s="46"/>
    </row>
    <row r="146" spans="9:40" x14ac:dyDescent="0.25">
      <c r="I146" s="47"/>
      <c r="J146" s="22">
        <v>0</v>
      </c>
      <c r="K146" s="22">
        <v>1</v>
      </c>
      <c r="L146" s="22">
        <v>2</v>
      </c>
      <c r="M146" s="48"/>
      <c r="N146" s="34" t="s">
        <v>38</v>
      </c>
      <c r="O146" s="33">
        <v>0</v>
      </c>
      <c r="P146" s="33">
        <v>1</v>
      </c>
      <c r="Q146" s="33">
        <v>2</v>
      </c>
      <c r="R146" s="48"/>
      <c r="S146" s="48"/>
      <c r="T146" s="29" t="s">
        <v>24</v>
      </c>
      <c r="U146" s="48"/>
      <c r="V146" s="19" t="s">
        <v>32</v>
      </c>
      <c r="W146" s="20" t="s">
        <v>26</v>
      </c>
      <c r="X146" s="20" t="s">
        <v>28</v>
      </c>
      <c r="Y146" s="30" t="s">
        <v>29</v>
      </c>
      <c r="Z146" s="49" t="s">
        <v>36</v>
      </c>
      <c r="AA146" s="49" t="s">
        <v>37</v>
      </c>
      <c r="AB146" s="41" t="s">
        <v>45</v>
      </c>
      <c r="AC146" s="50"/>
      <c r="AD146" s="16" t="s">
        <v>46</v>
      </c>
      <c r="AE146" s="16" t="s">
        <v>49</v>
      </c>
      <c r="AF146" s="16" t="s">
        <v>48</v>
      </c>
      <c r="AG146" s="16" t="s">
        <v>47</v>
      </c>
      <c r="AI146" t="s">
        <v>50</v>
      </c>
    </row>
    <row r="147" spans="9:40" x14ac:dyDescent="0.25">
      <c r="I147" s="23" t="s">
        <v>30</v>
      </c>
      <c r="J147" s="18">
        <f>J136-AL141</f>
        <v>0.79835227683376098</v>
      </c>
      <c r="K147" s="18">
        <f>K136-AM141</f>
        <v>0.79835227683376098</v>
      </c>
      <c r="L147" s="18">
        <f>L136-AN141</f>
        <v>0.79835227683376098</v>
      </c>
      <c r="M147" s="48"/>
      <c r="N147" s="35" t="s">
        <v>33</v>
      </c>
      <c r="O147" s="36">
        <f>($F$4*J147)+($G$4*J148)</f>
        <v>1.0237883833278425</v>
      </c>
      <c r="P147" s="36">
        <f>($F$4*K147)+($G$4*K148)</f>
        <v>1.0237883833278425</v>
      </c>
      <c r="Q147" s="36">
        <f>($F$4*L147)+($G$4*L148)</f>
        <v>1.0237883833278425</v>
      </c>
      <c r="R147" s="48"/>
      <c r="S147" s="22">
        <v>0</v>
      </c>
      <c r="T147" s="17">
        <f>T136-AG136</f>
        <v>0.705928536896123</v>
      </c>
      <c r="U147" s="48"/>
      <c r="V147" s="15" t="s">
        <v>33</v>
      </c>
      <c r="W147" s="17">
        <f>(O152*T147)+(P152*T148)+(Q152*T149)</f>
        <v>1.5580757836039312</v>
      </c>
      <c r="X147" s="17">
        <f>1/(1+EXP(-W147))</f>
        <v>0.82607706704146677</v>
      </c>
      <c r="Y147" s="17">
        <f>($E$4/100)-X147</f>
        <v>-7.6077067041466773E-2</v>
      </c>
      <c r="Z147" s="49">
        <f>ROUND(X147*100,0)</f>
        <v>83</v>
      </c>
      <c r="AA147" s="49">
        <f>$E$4</f>
        <v>75</v>
      </c>
      <c r="AB147" s="17">
        <f>Y147*Y147</f>
        <v>5.7877201296318301E-3</v>
      </c>
      <c r="AC147" s="50"/>
      <c r="AD147" s="16">
        <f>EXP(-W147)/(1+EXP(-W147))^2</f>
        <v>0.14367374634963476</v>
      </c>
      <c r="AE147" s="16">
        <f>-Y147</f>
        <v>7.6077067041466773E-2</v>
      </c>
      <c r="AF147" s="16">
        <f>AD147*AE147</f>
        <v>1.0930277233139855E-2</v>
      </c>
      <c r="AG147" s="16">
        <f>(O152*AF147)+(O153*AF148)+(O154*AF149)</f>
        <v>-3.4646344229666524E-3</v>
      </c>
      <c r="AI147" s="16">
        <f>AF147*T147</f>
        <v>7.7159946150594213E-3</v>
      </c>
      <c r="AJ147" s="16">
        <f>AF147*T148</f>
        <v>7.7159946150594213E-3</v>
      </c>
      <c r="AK147" s="16">
        <f>AF147*T149</f>
        <v>7.7159946150594213E-3</v>
      </c>
    </row>
    <row r="148" spans="9:40" x14ac:dyDescent="0.25">
      <c r="I148" s="23" t="s">
        <v>31</v>
      </c>
      <c r="J148" s="18">
        <f>J137-AL142</f>
        <v>1.1590500472242915</v>
      </c>
      <c r="K148" s="18">
        <f>K137-AM142</f>
        <v>1.1590500472242915</v>
      </c>
      <c r="L148" s="18">
        <f>L137-AN142</f>
        <v>1.1590500472242915</v>
      </c>
      <c r="M148" s="48"/>
      <c r="N148" s="37" t="s">
        <v>34</v>
      </c>
      <c r="O148" s="38">
        <f>($F$5*J147)+($G$5*J148)</f>
        <v>0.64385142892413705</v>
      </c>
      <c r="P148" s="38">
        <f>($F$5*K147)+($G$5*K148)</f>
        <v>0.64385142892413705</v>
      </c>
      <c r="Q148" s="38">
        <f>($F$5*L147)+($G$5*L148)</f>
        <v>0.64385142892413705</v>
      </c>
      <c r="R148" s="48"/>
      <c r="S148" s="22">
        <v>1</v>
      </c>
      <c r="T148" s="17">
        <f>T137-AG137</f>
        <v>0.705928536896123</v>
      </c>
      <c r="U148" s="48"/>
      <c r="V148" s="15" t="s">
        <v>34</v>
      </c>
      <c r="W148" s="17">
        <f>(O153*T147)+(P153*T148)+(Q153*T149)</f>
        <v>1.3884701450016439</v>
      </c>
      <c r="X148" s="17">
        <f>1/(1+EXP(-W148))</f>
        <v>0.80034789819844587</v>
      </c>
      <c r="Y148" s="17">
        <f>($E$5/100)-X148</f>
        <v>1.9652101801554078E-2</v>
      </c>
      <c r="Z148" s="49">
        <f t="shared" ref="Z148:Z149" si="103">ROUND(X148*100,0)</f>
        <v>80</v>
      </c>
      <c r="AA148" s="49">
        <f>$E$5</f>
        <v>82</v>
      </c>
      <c r="AB148" s="17">
        <f t="shared" ref="AB148:AB149" si="104">Y148*Y148</f>
        <v>3.8620510521864503E-4</v>
      </c>
      <c r="AC148" s="50"/>
      <c r="AD148" s="16">
        <f t="shared" ref="AD148:AD149" si="105">EXP(-W148)/(1+EXP(-W148))^2</f>
        <v>0.159791140047776</v>
      </c>
      <c r="AE148" s="16">
        <f t="shared" ref="AE148:AE149" si="106">-Y148</f>
        <v>-1.9652101801554078E-2</v>
      </c>
      <c r="AF148" s="16">
        <f t="shared" ref="AF148:AF149" si="107">AD148*AE148</f>
        <v>-3.1402317512052788E-3</v>
      </c>
      <c r="AG148" s="16">
        <f>(P152*AF147)+(P153*AF148)+(P154*AF149)</f>
        <v>-3.4646344229666524E-3</v>
      </c>
      <c r="AI148" s="16">
        <f>AF148*T147</f>
        <v>-2.2167792056430927E-3</v>
      </c>
      <c r="AJ148" s="16">
        <f>AF148*T148</f>
        <v>-2.2167792056430927E-3</v>
      </c>
      <c r="AK148" s="16">
        <f>AF148*T149</f>
        <v>-2.2167792056430927E-3</v>
      </c>
    </row>
    <row r="149" spans="9:40" x14ac:dyDescent="0.25">
      <c r="I149" s="51"/>
      <c r="J149" s="48"/>
      <c r="K149" s="48"/>
      <c r="L149" s="48"/>
      <c r="M149" s="48"/>
      <c r="N149" s="39" t="s">
        <v>35</v>
      </c>
      <c r="O149" s="40">
        <f>($F$6*J147)+($G$6*J148)</f>
        <v>1.2877028578482741</v>
      </c>
      <c r="P149" s="40">
        <f>($F$6*K147)+($G$6*K148)</f>
        <v>1.2877028578482741</v>
      </c>
      <c r="Q149" s="40">
        <f>($F$6*L147)+($G$6*L148)</f>
        <v>1.2877028578482741</v>
      </c>
      <c r="R149" s="48"/>
      <c r="S149" s="22">
        <v>2</v>
      </c>
      <c r="T149" s="17">
        <f>T138-AG138</f>
        <v>0.705928536896123</v>
      </c>
      <c r="U149" s="48"/>
      <c r="V149" s="15" t="s">
        <v>35</v>
      </c>
      <c r="W149" s="17">
        <f>(O154*T147)+(P154*T148)+(Q154*T149)</f>
        <v>1.6598316693282014</v>
      </c>
      <c r="X149" s="17">
        <f>1/(1+EXP(-W149))</f>
        <v>0.84021540537238992</v>
      </c>
      <c r="Y149" s="17">
        <f>($E$6/100)-X149</f>
        <v>8.9784594627610126E-2</v>
      </c>
      <c r="Z149" s="49">
        <f t="shared" si="103"/>
        <v>84</v>
      </c>
      <c r="AA149" s="49">
        <f>$E$6</f>
        <v>93</v>
      </c>
      <c r="AB149" s="17">
        <f t="shared" si="104"/>
        <v>8.0612734324442773E-3</v>
      </c>
      <c r="AC149" s="50"/>
      <c r="AD149" s="16">
        <f t="shared" si="105"/>
        <v>0.13425347794730047</v>
      </c>
      <c r="AE149" s="16">
        <f t="shared" si="106"/>
        <v>-8.9784594627610126E-2</v>
      </c>
      <c r="AF149" s="16">
        <f t="shared" si="107"/>
        <v>-1.2053894094845169E-2</v>
      </c>
      <c r="AG149" s="16">
        <f>(Q152*AF147)+(Q153*AF148)+(Q154*AF149)</f>
        <v>-3.4646344229666524E-3</v>
      </c>
      <c r="AI149" s="16">
        <f>AF149*T147</f>
        <v>-8.5091878222748676E-3</v>
      </c>
      <c r="AJ149" s="16">
        <f>AF149*T148</f>
        <v>-8.5091878222748676E-3</v>
      </c>
      <c r="AK149" s="16">
        <f>AF149*T149</f>
        <v>-8.5091878222748676E-3</v>
      </c>
    </row>
    <row r="150" spans="9:40" x14ac:dyDescent="0.25">
      <c r="I150" s="47"/>
      <c r="J150" s="48"/>
      <c r="K150" s="48"/>
      <c r="L150" s="48"/>
      <c r="M150" s="48"/>
      <c r="N150" s="48" t="s">
        <v>44</v>
      </c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2">
        <f>SUM(AB147:AB149)/2</f>
        <v>7.1175993336473758E-3</v>
      </c>
      <c r="AC150" s="50"/>
    </row>
    <row r="151" spans="9:40" x14ac:dyDescent="0.25">
      <c r="I151" s="47"/>
      <c r="J151" s="48"/>
      <c r="K151" s="48"/>
      <c r="L151" s="48"/>
      <c r="M151" s="48"/>
      <c r="N151" s="34" t="s">
        <v>38</v>
      </c>
      <c r="O151" s="33">
        <v>0</v>
      </c>
      <c r="P151" s="33">
        <v>1</v>
      </c>
      <c r="Q151" s="33">
        <v>2</v>
      </c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50"/>
      <c r="AD151" t="s">
        <v>51</v>
      </c>
      <c r="AM151" t="s">
        <v>52</v>
      </c>
    </row>
    <row r="152" spans="9:40" x14ac:dyDescent="0.25">
      <c r="I152" s="47"/>
      <c r="J152" s="48"/>
      <c r="K152" s="48"/>
      <c r="L152" s="48"/>
      <c r="M152" s="48"/>
      <c r="N152" s="21" t="s">
        <v>33</v>
      </c>
      <c r="O152" s="26">
        <f>1/(1+EXP(-O147))</f>
        <v>0.73570987343590988</v>
      </c>
      <c r="P152" s="26">
        <f>1/(1+EXP(-P147))</f>
        <v>0.73570987343590988</v>
      </c>
      <c r="Q152" s="26">
        <f>1/(1+EXP(-Q147))</f>
        <v>0.73570987343590988</v>
      </c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50"/>
      <c r="AD152" s="16">
        <f>EXP(-O147)/(1+EXP(-O147))^2</f>
        <v>0.19444085556482732</v>
      </c>
      <c r="AE152" s="16">
        <f t="shared" ref="AE152:AE154" si="108">EXP(-P147)/(1+EXP(-P147))^2</f>
        <v>0.19444085556482732</v>
      </c>
      <c r="AF152" s="16">
        <f>EXP(-Q147)/(1+EXP(-Q147))^2</f>
        <v>0.19444085556482732</v>
      </c>
      <c r="AH152" s="16">
        <f>(AD152*AI147)+(AE152*AI148)+(AF152*AI149)</f>
        <v>-5.8526161118274212E-4</v>
      </c>
      <c r="AI152" s="16">
        <f>(AD152*AJ147)+(AE152*AJ148)+(AF152*AJ149)</f>
        <v>-5.8526161118274212E-4</v>
      </c>
      <c r="AJ152" s="16">
        <f>(AD152*AK147)+(AE152*AK148)+(AF152*AK149)</f>
        <v>-5.8526161118274212E-4</v>
      </c>
      <c r="AL152">
        <f>($D$4*AH152)+($D$5*AH153)+($D$6*AH154)</f>
        <v>-4.6261718121744268E-3</v>
      </c>
      <c r="AM152">
        <f>($D$4*AI152)+($D$5*AI153)+($D$6*AI154)</f>
        <v>-4.6261718121744268E-3</v>
      </c>
      <c r="AN152">
        <f>($D$4*AJ152)+($D$5*AJ153)+($D$6*AJ154)</f>
        <v>-4.6261718121744268E-3</v>
      </c>
    </row>
    <row r="153" spans="9:40" x14ac:dyDescent="0.25">
      <c r="I153" s="47"/>
      <c r="J153" s="48"/>
      <c r="K153" s="48"/>
      <c r="L153" s="48"/>
      <c r="M153" s="48"/>
      <c r="N153" s="24" t="s">
        <v>34</v>
      </c>
      <c r="O153" s="27">
        <f>1/(1+EXP(-O148))</f>
        <v>0.65562356170242031</v>
      </c>
      <c r="P153" s="27">
        <f>1/(1+EXP(-P148))</f>
        <v>0.65562356170242031</v>
      </c>
      <c r="Q153" s="27">
        <f>1/(1+EXP(-Q148))</f>
        <v>0.65562356170242031</v>
      </c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50"/>
      <c r="AD153" s="16">
        <f t="shared" ref="AD153:AD154" si="109">EXP(-O148)/(1+EXP(-O148))^2</f>
        <v>0.22578130704305294</v>
      </c>
      <c r="AE153" s="16">
        <f t="shared" si="108"/>
        <v>0.22578130704305294</v>
      </c>
      <c r="AF153" s="16">
        <f t="shared" ref="AF153" si="110">EXP(-Q148)/(1+EXP(-Q148))^2</f>
        <v>0.22578130704305294</v>
      </c>
      <c r="AH153" s="16">
        <f>(AD153*AI147)+(AE153*AI148)+(AF153*AI149)</f>
        <v>-6.7959550553873269E-4</v>
      </c>
      <c r="AI153" s="16">
        <f>(AD153*AJ147)+(AE153*AJ148)+(AF153*AJ149)</f>
        <v>-6.7959550553873269E-4</v>
      </c>
      <c r="AJ153" s="16">
        <f>(AD153*AK147)+(AE153*AK148)+(AF153*AK149)</f>
        <v>-6.7959550553873269E-4</v>
      </c>
      <c r="AL153">
        <f>($C$4*AH152)+($C$5*AH153)+($C$6*AH154)</f>
        <v>-1.0255103614851805E-2</v>
      </c>
      <c r="AM153">
        <f>($C$4*AI152)+($C$5*AI153)+($C$6*AI154)</f>
        <v>-1.0255103614851805E-2</v>
      </c>
      <c r="AN153">
        <f>($C$4*AJ152)+($C$5*AJ153)+($C$6*AJ154)</f>
        <v>-1.0255103614851805E-2</v>
      </c>
    </row>
    <row r="154" spans="9:40" x14ac:dyDescent="0.25">
      <c r="I154" s="47"/>
      <c r="J154" s="48"/>
      <c r="K154" s="48"/>
      <c r="L154" s="48"/>
      <c r="M154" s="48"/>
      <c r="N154" s="25" t="s">
        <v>35</v>
      </c>
      <c r="O154" s="28">
        <f>1/(1+EXP(-O149))</f>
        <v>0.78375812025122149</v>
      </c>
      <c r="P154" s="28">
        <f>1/(1+EXP(-P149))</f>
        <v>0.78375812025122149</v>
      </c>
      <c r="Q154" s="28">
        <f>1/(1+EXP(-Q149))</f>
        <v>0.78375812025122149</v>
      </c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50"/>
      <c r="AD154" s="16">
        <f t="shared" si="109"/>
        <v>0.16948132919149331</v>
      </c>
      <c r="AE154" s="16">
        <f t="shared" si="108"/>
        <v>0.16948132919149331</v>
      </c>
      <c r="AF154" s="16">
        <f>EXP(-Q149)/(1+EXP(-Q149))^2</f>
        <v>0.16948132919149331</v>
      </c>
      <c r="AH154" s="16">
        <f>(AD154*AI147)+(AE154*AI148)+(AF154*AI149)</f>
        <v>-5.1013412536099153E-4</v>
      </c>
      <c r="AI154" s="16">
        <f>(AD154*AJ147)+(AE154*AJ148)+(AF154*AJ149)</f>
        <v>-5.1013412536099153E-4</v>
      </c>
      <c r="AJ154" s="16">
        <f>(AD154*AK147)+(AE154*AK148)+(AF154*AK149)</f>
        <v>-5.1013412536099153E-4</v>
      </c>
    </row>
    <row r="155" spans="9:40" x14ac:dyDescent="0.25">
      <c r="I155" s="52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4"/>
    </row>
    <row r="156" spans="9:40" x14ac:dyDescent="0.25">
      <c r="I156" s="43"/>
      <c r="J156" s="44" t="s">
        <v>40</v>
      </c>
      <c r="K156" s="44"/>
      <c r="L156" s="44"/>
      <c r="M156" s="44"/>
      <c r="N156" s="44" t="s">
        <v>41</v>
      </c>
      <c r="O156" s="44"/>
      <c r="P156" s="44"/>
      <c r="Q156" s="44"/>
      <c r="R156" s="44"/>
      <c r="S156" s="44" t="s">
        <v>42</v>
      </c>
      <c r="T156" s="44"/>
      <c r="U156" s="44"/>
      <c r="V156" s="44"/>
      <c r="W156" s="45" t="s">
        <v>43</v>
      </c>
      <c r="X156" s="44" t="s">
        <v>27</v>
      </c>
      <c r="Y156" s="44"/>
      <c r="Z156" s="44"/>
      <c r="AA156" s="44"/>
      <c r="AB156" s="44"/>
      <c r="AC156" s="46"/>
    </row>
    <row r="157" spans="9:40" x14ac:dyDescent="0.25">
      <c r="I157" s="47"/>
      <c r="J157" s="22">
        <v>0</v>
      </c>
      <c r="K157" s="22">
        <v>1</v>
      </c>
      <c r="L157" s="22">
        <v>2</v>
      </c>
      <c r="M157" s="48"/>
      <c r="N157" s="34" t="s">
        <v>38</v>
      </c>
      <c r="O157" s="33">
        <v>0</v>
      </c>
      <c r="P157" s="33">
        <v>1</v>
      </c>
      <c r="Q157" s="33">
        <v>2</v>
      </c>
      <c r="R157" s="48"/>
      <c r="S157" s="48"/>
      <c r="T157" s="29" t="s">
        <v>24</v>
      </c>
      <c r="U157" s="48"/>
      <c r="V157" s="19" t="s">
        <v>32</v>
      </c>
      <c r="W157" s="20" t="s">
        <v>26</v>
      </c>
      <c r="X157" s="20" t="s">
        <v>28</v>
      </c>
      <c r="Y157" s="30" t="s">
        <v>29</v>
      </c>
      <c r="Z157" s="49" t="s">
        <v>36</v>
      </c>
      <c r="AA157" s="49" t="s">
        <v>37</v>
      </c>
      <c r="AB157" s="41" t="s">
        <v>45</v>
      </c>
      <c r="AC157" s="50"/>
      <c r="AD157" s="16" t="s">
        <v>46</v>
      </c>
      <c r="AE157" s="16" t="s">
        <v>49</v>
      </c>
      <c r="AF157" s="16" t="s">
        <v>48</v>
      </c>
      <c r="AG157" s="16" t="s">
        <v>47</v>
      </c>
      <c r="AI157" t="s">
        <v>50</v>
      </c>
    </row>
    <row r="158" spans="9:40" x14ac:dyDescent="0.25">
      <c r="I158" s="23" t="s">
        <v>30</v>
      </c>
      <c r="J158" s="18">
        <f>J147-AL152</f>
        <v>0.80297844864593537</v>
      </c>
      <c r="K158" s="18">
        <f>K147-AM152</f>
        <v>0.80297844864593537</v>
      </c>
      <c r="L158" s="18">
        <f>L147-AN152</f>
        <v>0.80297844864593537</v>
      </c>
      <c r="M158" s="48"/>
      <c r="N158" s="35" t="s">
        <v>33</v>
      </c>
      <c r="O158" s="36">
        <f>($F$4*J158)+($G$4*J159)</f>
        <v>1.0319326375166904</v>
      </c>
      <c r="P158" s="36">
        <f>($F$4*K158)+($G$4*K159)</f>
        <v>1.0319326375166904</v>
      </c>
      <c r="Q158" s="36">
        <f>($F$4*L158)+($G$4*L159)</f>
        <v>1.0319326375166904</v>
      </c>
      <c r="R158" s="48"/>
      <c r="S158" s="22">
        <v>0</v>
      </c>
      <c r="T158" s="17">
        <f>T147-AG147</f>
        <v>0.70939317131908963</v>
      </c>
      <c r="U158" s="48"/>
      <c r="V158" s="15" t="s">
        <v>33</v>
      </c>
      <c r="W158" s="17">
        <f>(O163*T158)+(P163*T159)+(Q163*T160)</f>
        <v>1.5690863385949525</v>
      </c>
      <c r="X158" s="17">
        <f>1/(1+EXP(-W158))</f>
        <v>0.82765331959907917</v>
      </c>
      <c r="Y158" s="17">
        <f>($E$4/100)-X158</f>
        <v>-7.7653319599079174E-2</v>
      </c>
      <c r="Z158" s="49">
        <f>ROUND(X158*100,0)</f>
        <v>83</v>
      </c>
      <c r="AA158" s="49">
        <f>$E$4</f>
        <v>75</v>
      </c>
      <c r="AB158" s="17">
        <f>Y158*Y158</f>
        <v>6.0300380447567336E-3</v>
      </c>
      <c r="AC158" s="50"/>
      <c r="AD158" s="16">
        <f>EXP(-W158)/(1+EXP(-W158))^2</f>
        <v>0.14264330215570376</v>
      </c>
      <c r="AE158" s="16">
        <f>-Y158</f>
        <v>7.7653319599079174E-2</v>
      </c>
      <c r="AF158" s="16">
        <f>AD158*AE158</f>
        <v>1.1076725930964882E-2</v>
      </c>
      <c r="AG158" s="16">
        <f>(O163*AF158)+(O164*AF159)+(O165*AF160)</f>
        <v>-2.9740845180437512E-3</v>
      </c>
      <c r="AI158" s="16">
        <f>AF158*T158</f>
        <v>7.8577537359995741E-3</v>
      </c>
      <c r="AJ158" s="16">
        <f>AF158*T159</f>
        <v>7.8577537359995741E-3</v>
      </c>
      <c r="AK158" s="16">
        <f>AF158*T160</f>
        <v>7.8577537359995741E-3</v>
      </c>
    </row>
    <row r="159" spans="9:40" x14ac:dyDescent="0.25">
      <c r="I159" s="23" t="s">
        <v>31</v>
      </c>
      <c r="J159" s="18">
        <f>J148-AL153</f>
        <v>1.1693051508391432</v>
      </c>
      <c r="K159" s="18">
        <f>K148-AM153</f>
        <v>1.1693051508391432</v>
      </c>
      <c r="L159" s="18">
        <f>L148-AN153</f>
        <v>1.1693051508391432</v>
      </c>
      <c r="M159" s="48"/>
      <c r="N159" s="37" t="s">
        <v>34</v>
      </c>
      <c r="O159" s="38">
        <f>($F$5*J158)+($G$5*J159)</f>
        <v>0.64802467425860255</v>
      </c>
      <c r="P159" s="38">
        <f>($F$5*K158)+($G$5*K159)</f>
        <v>0.64802467425860255</v>
      </c>
      <c r="Q159" s="38">
        <f>($F$5*L158)+($G$5*L159)</f>
        <v>0.64802467425860255</v>
      </c>
      <c r="R159" s="48"/>
      <c r="S159" s="22">
        <v>1</v>
      </c>
      <c r="T159" s="17">
        <f>T148-AG148</f>
        <v>0.70939317131908963</v>
      </c>
      <c r="U159" s="48"/>
      <c r="V159" s="15" t="s">
        <v>34</v>
      </c>
      <c r="W159" s="17">
        <f>(O164*T158)+(P164*T159)+(Q164*T160)</f>
        <v>1.3972885860348532</v>
      </c>
      <c r="X159" s="17">
        <f>1/(1+EXP(-W159))</f>
        <v>0.80175327555439102</v>
      </c>
      <c r="Y159" s="17">
        <f>($E$5/100)-X159</f>
        <v>1.8246724445608931E-2</v>
      </c>
      <c r="Z159" s="49">
        <f t="shared" ref="Z159:Z160" si="111">ROUND(X159*100,0)</f>
        <v>80</v>
      </c>
      <c r="AA159" s="49">
        <f>$E$5</f>
        <v>82</v>
      </c>
      <c r="AB159" s="17">
        <f t="shared" ref="AB159:AB160" si="112">Y159*Y159</f>
        <v>3.3294295299398253E-4</v>
      </c>
      <c r="AC159" s="50"/>
      <c r="AD159" s="16">
        <f t="shared" ref="AD159:AD160" si="113">EXP(-W159)/(1+EXP(-W159))^2</f>
        <v>0.15894496069219571</v>
      </c>
      <c r="AE159" s="16">
        <f t="shared" ref="AE159:AE160" si="114">-Y159</f>
        <v>-1.8246724445608931E-2</v>
      </c>
      <c r="AF159" s="16">
        <f t="shared" ref="AF159:AF160" si="115">AD159*AE159</f>
        <v>-2.9002248997686379E-3</v>
      </c>
      <c r="AG159" s="16">
        <f>(P163*AF158)+(P164*AF159)+(P165*AF160)</f>
        <v>-2.9740845180437512E-3</v>
      </c>
      <c r="AI159" s="16">
        <f>AF159*T158</f>
        <v>-2.057399739185463E-3</v>
      </c>
      <c r="AJ159" s="16">
        <f>AF159*T159</f>
        <v>-2.057399739185463E-3</v>
      </c>
      <c r="AK159" s="16">
        <f>AF159*T160</f>
        <v>-2.057399739185463E-3</v>
      </c>
    </row>
    <row r="160" spans="9:40" x14ac:dyDescent="0.25">
      <c r="I160" s="51"/>
      <c r="J160" s="48"/>
      <c r="K160" s="48"/>
      <c r="L160" s="48"/>
      <c r="M160" s="48"/>
      <c r="N160" s="39" t="s">
        <v>35</v>
      </c>
      <c r="O160" s="40">
        <f>($F$6*J158)+($G$6*J159)</f>
        <v>1.2960493485172051</v>
      </c>
      <c r="P160" s="40">
        <f>($F$6*K158)+($G$6*K159)</f>
        <v>1.2960493485172051</v>
      </c>
      <c r="Q160" s="40">
        <f>($F$6*L158)+($G$6*L159)</f>
        <v>1.2960493485172051</v>
      </c>
      <c r="R160" s="48"/>
      <c r="S160" s="22">
        <v>2</v>
      </c>
      <c r="T160" s="17">
        <f>T149-AG149</f>
        <v>0.70939317131908963</v>
      </c>
      <c r="U160" s="48"/>
      <c r="V160" s="15" t="s">
        <v>35</v>
      </c>
      <c r="W160" s="17">
        <f>(O165*T158)+(P165*T159)+(Q165*T160)</f>
        <v>1.6709813130384197</v>
      </c>
      <c r="X160" s="17">
        <f>1/(1+EXP(-W160))</f>
        <v>0.84170661180580308</v>
      </c>
      <c r="Y160" s="17">
        <f>($E$6/100)-X160</f>
        <v>8.8293388194196964E-2</v>
      </c>
      <c r="Z160" s="49">
        <f t="shared" si="111"/>
        <v>84</v>
      </c>
      <c r="AA160" s="49">
        <f>$E$6</f>
        <v>93</v>
      </c>
      <c r="AB160" s="17">
        <f t="shared" si="112"/>
        <v>7.79572239881116E-3</v>
      </c>
      <c r="AC160" s="50"/>
      <c r="AD160" s="16">
        <f t="shared" si="113"/>
        <v>0.13323659144819819</v>
      </c>
      <c r="AE160" s="16">
        <f t="shared" si="114"/>
        <v>-8.8293388194196964E-2</v>
      </c>
      <c r="AF160" s="16">
        <f t="shared" si="115"/>
        <v>-1.1763910090407385E-2</v>
      </c>
      <c r="AG160" s="16">
        <f>(Q163*AF158)+(Q164*AF159)+(Q165*AF160)</f>
        <v>-2.9740845180437512E-3</v>
      </c>
      <c r="AI160" s="16">
        <f>AF160*T158</f>
        <v>-8.3452374861467341E-3</v>
      </c>
      <c r="AJ160" s="16">
        <f>AF160*T159</f>
        <v>-8.3452374861467341E-3</v>
      </c>
      <c r="AK160" s="16">
        <f>AF160*T160</f>
        <v>-8.3452374861467341E-3</v>
      </c>
    </row>
    <row r="161" spans="9:40" x14ac:dyDescent="0.25">
      <c r="I161" s="47"/>
      <c r="J161" s="48"/>
      <c r="K161" s="48"/>
      <c r="L161" s="48"/>
      <c r="M161" s="48"/>
      <c r="N161" s="48" t="s">
        <v>44</v>
      </c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2">
        <f>SUM(AB158:AB160)/2</f>
        <v>7.0793516982809376E-3</v>
      </c>
      <c r="AC161" s="50"/>
    </row>
    <row r="162" spans="9:40" x14ac:dyDescent="0.25">
      <c r="I162" s="47"/>
      <c r="J162" s="48"/>
      <c r="K162" s="48"/>
      <c r="L162" s="48"/>
      <c r="M162" s="48"/>
      <c r="N162" s="34" t="s">
        <v>38</v>
      </c>
      <c r="O162" s="33">
        <v>0</v>
      </c>
      <c r="P162" s="33">
        <v>1</v>
      </c>
      <c r="Q162" s="33">
        <v>2</v>
      </c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50"/>
      <c r="AD162" t="s">
        <v>51</v>
      </c>
      <c r="AM162" t="s">
        <v>52</v>
      </c>
    </row>
    <row r="163" spans="9:40" x14ac:dyDescent="0.25">
      <c r="I163" s="47"/>
      <c r="J163" s="48"/>
      <c r="K163" s="48"/>
      <c r="L163" s="48"/>
      <c r="M163" s="48"/>
      <c r="N163" s="21" t="s">
        <v>33</v>
      </c>
      <c r="O163" s="26">
        <f>1/(1+EXP(-O158))</f>
        <v>0.73729040633292064</v>
      </c>
      <c r="P163" s="26">
        <f>1/(1+EXP(-P158))</f>
        <v>0.73729040633292064</v>
      </c>
      <c r="Q163" s="26">
        <f>1/(1+EXP(-Q158))</f>
        <v>0.73729040633292064</v>
      </c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50"/>
      <c r="AD163" s="16">
        <f>EXP(-O158)/(1+EXP(-O158))^2</f>
        <v>0.19369326306235748</v>
      </c>
      <c r="AE163" s="16">
        <f t="shared" ref="AE163:AE165" si="116">EXP(-P158)/(1+EXP(-P158))^2</f>
        <v>0.19369326306235748</v>
      </c>
      <c r="AF163" s="16">
        <f>EXP(-Q158)/(1+EXP(-Q158))^2</f>
        <v>0.19369326306235748</v>
      </c>
      <c r="AH163" s="16">
        <f>(AD163*AI158)+(AE163*AI159)+(AF163*AI160)</f>
        <v>-4.9292678716235405E-4</v>
      </c>
      <c r="AI163" s="16">
        <f>(AD163*AJ158)+(AE163*AJ159)+(AF163*AJ160)</f>
        <v>-4.9292678716235405E-4</v>
      </c>
      <c r="AJ163" s="16">
        <f>(AD163*AK158)+(AE163*AK159)+(AF163*AK160)</f>
        <v>-4.9292678716235405E-4</v>
      </c>
      <c r="AL163">
        <f>($D$4*AH163)+($D$5*AH164)+($D$6*AH165)</f>
        <v>-3.8970069284299949E-3</v>
      </c>
      <c r="AM163">
        <f>($D$4*AI163)+($D$5*AI164)+($D$6*AI165)</f>
        <v>-3.8970069284299949E-3</v>
      </c>
      <c r="AN163">
        <f>($D$4*AJ163)+($D$5*AJ164)+($D$6*AJ165)</f>
        <v>-3.8970069284299949E-3</v>
      </c>
    </row>
    <row r="164" spans="9:40" x14ac:dyDescent="0.25">
      <c r="I164" s="47"/>
      <c r="J164" s="48"/>
      <c r="K164" s="48"/>
      <c r="L164" s="48"/>
      <c r="M164" s="48"/>
      <c r="N164" s="24" t="s">
        <v>34</v>
      </c>
      <c r="O164" s="27">
        <f>1/(1+EXP(-O159))</f>
        <v>0.65656518957681731</v>
      </c>
      <c r="P164" s="27">
        <f>1/(1+EXP(-P159))</f>
        <v>0.65656518957681731</v>
      </c>
      <c r="Q164" s="27">
        <f>1/(1+EXP(-Q159))</f>
        <v>0.65656518957681731</v>
      </c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50"/>
      <c r="AD164" s="16">
        <f t="shared" ref="AD164:AD165" si="117">EXP(-O159)/(1+EXP(-O159))^2</f>
        <v>0.22548734141277527</v>
      </c>
      <c r="AE164" s="16">
        <f t="shared" si="116"/>
        <v>0.22548734141277527</v>
      </c>
      <c r="AF164" s="16">
        <f t="shared" ref="AF164" si="118">EXP(-Q159)/(1+EXP(-Q159))^2</f>
        <v>0.22548734141277527</v>
      </c>
      <c r="AH164" s="16">
        <f>(AD164*AI158)+(AE164*AI159)+(AF164*AI160)</f>
        <v>-5.7383901221487997E-4</v>
      </c>
      <c r="AI164" s="16">
        <f>(AD164*AJ158)+(AE164*AJ159)+(AF164*AJ160)</f>
        <v>-5.7383901221487997E-4</v>
      </c>
      <c r="AJ164" s="16">
        <f>(AD164*AK158)+(AE164*AK159)+(AF164*AK160)</f>
        <v>-5.7383901221487997E-4</v>
      </c>
      <c r="AL164">
        <f>($C$4*AH163)+($C$5*AH164)+($C$6*AH165)</f>
        <v>-8.6406453245781879E-3</v>
      </c>
      <c r="AM164">
        <f>($C$4*AI163)+($C$5*AI164)+($C$6*AI165)</f>
        <v>-8.6406453245781879E-3</v>
      </c>
      <c r="AN164">
        <f>($C$4*AJ163)+($C$5*AJ164)+($C$6*AJ165)</f>
        <v>-8.6406453245781879E-3</v>
      </c>
    </row>
    <row r="165" spans="9:40" x14ac:dyDescent="0.25">
      <c r="I165" s="47"/>
      <c r="J165" s="48"/>
      <c r="K165" s="48"/>
      <c r="L165" s="48"/>
      <c r="M165" s="48"/>
      <c r="N165" s="25" t="s">
        <v>35</v>
      </c>
      <c r="O165" s="28">
        <f>1/(1+EXP(-O160))</f>
        <v>0.7851693440706482</v>
      </c>
      <c r="P165" s="28">
        <f>1/(1+EXP(-P160))</f>
        <v>0.7851693440706482</v>
      </c>
      <c r="Q165" s="28">
        <f>1/(1+EXP(-Q160))</f>
        <v>0.7851693440706482</v>
      </c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50"/>
      <c r="AD165" s="16">
        <f t="shared" si="117"/>
        <v>0.16867844520231637</v>
      </c>
      <c r="AE165" s="16">
        <f t="shared" si="116"/>
        <v>0.16867844520231637</v>
      </c>
      <c r="AF165" s="16">
        <f>EXP(-Q160)/(1+EXP(-Q160))^2</f>
        <v>0.16867844520231637</v>
      </c>
      <c r="AH165" s="16">
        <f>(AD165*AI158)+(AE165*AI159)+(AF165*AI160)</f>
        <v>-4.2926699020167259E-4</v>
      </c>
      <c r="AI165" s="16">
        <f>(AD165*AJ158)+(AE165*AJ159)+(AF165*AJ160)</f>
        <v>-4.2926699020167259E-4</v>
      </c>
      <c r="AJ165" s="16">
        <f>(AD165*AK158)+(AE165*AK159)+(AF165*AK160)</f>
        <v>-4.2926699020167259E-4</v>
      </c>
    </row>
    <row r="166" spans="9:40" x14ac:dyDescent="0.25">
      <c r="I166" s="52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4"/>
    </row>
    <row r="167" spans="9:40" x14ac:dyDescent="0.25">
      <c r="I167" s="43"/>
      <c r="J167" s="44" t="s">
        <v>40</v>
      </c>
      <c r="K167" s="44"/>
      <c r="L167" s="44"/>
      <c r="M167" s="44"/>
      <c r="N167" s="44" t="s">
        <v>41</v>
      </c>
      <c r="O167" s="44"/>
      <c r="P167" s="44"/>
      <c r="Q167" s="44"/>
      <c r="R167" s="44"/>
      <c r="S167" s="44" t="s">
        <v>42</v>
      </c>
      <c r="T167" s="44"/>
      <c r="U167" s="44"/>
      <c r="V167" s="44"/>
      <c r="W167" s="45" t="s">
        <v>43</v>
      </c>
      <c r="X167" s="44" t="s">
        <v>27</v>
      </c>
      <c r="Y167" s="44"/>
      <c r="Z167" s="44"/>
      <c r="AA167" s="44"/>
      <c r="AB167" s="44"/>
      <c r="AC167" s="46"/>
    </row>
    <row r="168" spans="9:40" x14ac:dyDescent="0.25">
      <c r="I168" s="47"/>
      <c r="J168" s="22">
        <v>0</v>
      </c>
      <c r="K168" s="22">
        <v>1</v>
      </c>
      <c r="L168" s="22">
        <v>2</v>
      </c>
      <c r="M168" s="48"/>
      <c r="N168" s="34" t="s">
        <v>38</v>
      </c>
      <c r="O168" s="33">
        <v>0</v>
      </c>
      <c r="P168" s="33">
        <v>1</v>
      </c>
      <c r="Q168" s="33">
        <v>2</v>
      </c>
      <c r="R168" s="48"/>
      <c r="S168" s="48"/>
      <c r="T168" s="29" t="s">
        <v>24</v>
      </c>
      <c r="U168" s="48"/>
      <c r="V168" s="19" t="s">
        <v>32</v>
      </c>
      <c r="W168" s="20" t="s">
        <v>26</v>
      </c>
      <c r="X168" s="20" t="s">
        <v>28</v>
      </c>
      <c r="Y168" s="30" t="s">
        <v>29</v>
      </c>
      <c r="Z168" s="49" t="s">
        <v>36</v>
      </c>
      <c r="AA168" s="49" t="s">
        <v>37</v>
      </c>
      <c r="AB168" s="41" t="s">
        <v>45</v>
      </c>
      <c r="AC168" s="50"/>
      <c r="AD168" s="16" t="s">
        <v>46</v>
      </c>
      <c r="AE168" s="16" t="s">
        <v>49</v>
      </c>
      <c r="AF168" s="16" t="s">
        <v>48</v>
      </c>
      <c r="AG168" s="16" t="s">
        <v>47</v>
      </c>
      <c r="AI168" t="s">
        <v>50</v>
      </c>
    </row>
    <row r="169" spans="9:40" x14ac:dyDescent="0.25">
      <c r="I169" s="23" t="s">
        <v>30</v>
      </c>
      <c r="J169" s="18">
        <f>J158-AL163</f>
        <v>0.80687545557436535</v>
      </c>
      <c r="K169" s="18">
        <f>K158-AM163</f>
        <v>0.80687545557436535</v>
      </c>
      <c r="L169" s="18">
        <f>L158-AN163</f>
        <v>0.80687545557436535</v>
      </c>
      <c r="M169" s="48"/>
      <c r="N169" s="35" t="s">
        <v>33</v>
      </c>
      <c r="O169" s="36">
        <f>($F$4*J169)+($G$4*J170)</f>
        <v>1.0387944184427127</v>
      </c>
      <c r="P169" s="36">
        <f>($F$4*K169)+($G$4*K170)</f>
        <v>1.0387944184427127</v>
      </c>
      <c r="Q169" s="36">
        <f>($F$4*L169)+($G$4*L170)</f>
        <v>1.0387944184427127</v>
      </c>
      <c r="R169" s="48"/>
      <c r="S169" s="22">
        <v>0</v>
      </c>
      <c r="T169" s="17">
        <f>T158-AG158</f>
        <v>0.71236725583713334</v>
      </c>
      <c r="U169" s="48"/>
      <c r="V169" s="15" t="s">
        <v>33</v>
      </c>
      <c r="W169" s="17">
        <f>(O174*T169)+(P174*T170)+(Q174*T171)</f>
        <v>1.5785003829403468</v>
      </c>
      <c r="X169" s="17">
        <f>1/(1+EXP(-W169))</f>
        <v>0.82899203077228845</v>
      </c>
      <c r="Y169" s="17">
        <f>($E$4/100)-X169</f>
        <v>-7.8992030772288446E-2</v>
      </c>
      <c r="Z169" s="49">
        <f>ROUND(X169*100,0)</f>
        <v>83</v>
      </c>
      <c r="AA169" s="49">
        <f>$E$4</f>
        <v>75</v>
      </c>
      <c r="AB169" s="17">
        <f>Y169*Y169</f>
        <v>6.2397409255301652E-3</v>
      </c>
      <c r="AC169" s="50"/>
      <c r="AD169" s="16">
        <f>EXP(-W169)/(1+EXP(-W169))^2</f>
        <v>0.14176424368832566</v>
      </c>
      <c r="AE169" s="16">
        <f>-Y169</f>
        <v>7.8992030772288446E-2</v>
      </c>
      <c r="AF169" s="16">
        <f>AD169*AE169</f>
        <v>1.1198245499838418E-2</v>
      </c>
      <c r="AG169" s="16">
        <f>(O174*AF169)+(O175*AF170)+(O176*AF171)</f>
        <v>-2.5606143552460471E-3</v>
      </c>
      <c r="AI169" s="16">
        <f>AF169*T169</f>
        <v>7.9772634169104212E-3</v>
      </c>
      <c r="AJ169" s="16">
        <f>AF169*T170</f>
        <v>7.9772634169104212E-3</v>
      </c>
      <c r="AK169" s="16">
        <f>AF169*T171</f>
        <v>7.9772634169104212E-3</v>
      </c>
    </row>
    <row r="170" spans="9:40" x14ac:dyDescent="0.25">
      <c r="I170" s="23" t="s">
        <v>31</v>
      </c>
      <c r="J170" s="18">
        <f>J159-AL164</f>
        <v>1.1779457961637214</v>
      </c>
      <c r="K170" s="18">
        <f>K159-AM164</f>
        <v>1.1779457961637214</v>
      </c>
      <c r="L170" s="18">
        <f>L159-AN164</f>
        <v>1.1779457961637214</v>
      </c>
      <c r="M170" s="48"/>
      <c r="N170" s="37" t="s">
        <v>34</v>
      </c>
      <c r="O170" s="38">
        <f>($F$5*J169)+($G$5*J170)</f>
        <v>0.65154038425444361</v>
      </c>
      <c r="P170" s="38">
        <f>($F$5*K169)+($G$5*K170)</f>
        <v>0.65154038425444361</v>
      </c>
      <c r="Q170" s="38">
        <f>($F$5*L169)+($G$5*L170)</f>
        <v>0.65154038425444361</v>
      </c>
      <c r="R170" s="48"/>
      <c r="S170" s="22">
        <v>1</v>
      </c>
      <c r="T170" s="17">
        <f>T159-AG159</f>
        <v>0.71236725583713334</v>
      </c>
      <c r="U170" s="48"/>
      <c r="V170" s="15" t="s">
        <v>34</v>
      </c>
      <c r="W170" s="17">
        <f>(O175*T169)+(P175*T170)+(Q175*T171)</f>
        <v>1.4048398767244135</v>
      </c>
      <c r="X170" s="17">
        <f>1/(1+EXP(-W170))</f>
        <v>0.80295078079845672</v>
      </c>
      <c r="Y170" s="17">
        <f>($E$5/100)-X170</f>
        <v>1.7049219201543231E-2</v>
      </c>
      <c r="Z170" s="49">
        <f t="shared" ref="Z170:Z171" si="119">ROUND(X170*100,0)</f>
        <v>80</v>
      </c>
      <c r="AA170" s="49">
        <f>$E$5</f>
        <v>82</v>
      </c>
      <c r="AB170" s="17">
        <f t="shared" ref="AB170:AB171" si="120">Y170*Y170</f>
        <v>2.9067587538227042E-4</v>
      </c>
      <c r="AC170" s="50"/>
      <c r="AD170" s="16">
        <f t="shared" ref="AD170:AD171" si="121">EXP(-W170)/(1+EXP(-W170))^2</f>
        <v>0.15822082441360541</v>
      </c>
      <c r="AE170" s="16">
        <f t="shared" ref="AE170:AE171" si="122">-Y170</f>
        <v>-1.7049219201543231E-2</v>
      </c>
      <c r="AF170" s="16">
        <f t="shared" ref="AF170:AF171" si="123">AD170*AE170</f>
        <v>-2.6975415176764416E-3</v>
      </c>
      <c r="AG170" s="16">
        <f>(P174*AF169)+(P175*AF170)+(P176*AF171)</f>
        <v>-2.5606143552460471E-3</v>
      </c>
      <c r="AI170" s="16">
        <f>AF170*T169</f>
        <v>-1.9216402484539025E-3</v>
      </c>
      <c r="AJ170" s="16">
        <f>AF170*T170</f>
        <v>-1.9216402484539025E-3</v>
      </c>
      <c r="AK170" s="16">
        <f>AF170*T171</f>
        <v>-1.9216402484539025E-3</v>
      </c>
    </row>
    <row r="171" spans="9:40" x14ac:dyDescent="0.25">
      <c r="I171" s="51"/>
      <c r="J171" s="48"/>
      <c r="K171" s="48"/>
      <c r="L171" s="48"/>
      <c r="M171" s="48"/>
      <c r="N171" s="39" t="s">
        <v>35</v>
      </c>
      <c r="O171" s="40">
        <f>($F$6*J169)+($G$6*J170)</f>
        <v>1.3030807685088872</v>
      </c>
      <c r="P171" s="40">
        <f>($F$6*K169)+($G$6*K170)</f>
        <v>1.3030807685088872</v>
      </c>
      <c r="Q171" s="40">
        <f>($F$6*L169)+($G$6*L170)</f>
        <v>1.3030807685088872</v>
      </c>
      <c r="R171" s="48"/>
      <c r="S171" s="22">
        <v>2</v>
      </c>
      <c r="T171" s="17">
        <f>T160-AG160</f>
        <v>0.71236725583713334</v>
      </c>
      <c r="U171" s="48"/>
      <c r="V171" s="15" t="s">
        <v>35</v>
      </c>
      <c r="W171" s="17">
        <f>(O176*T169)+(P176*T170)+(Q176*T171)</f>
        <v>1.6805164177181517</v>
      </c>
      <c r="X171" s="17">
        <f>1/(1+EXP(-W171))</f>
        <v>0.84297290122367341</v>
      </c>
      <c r="Y171" s="17">
        <f>($E$6/100)-X171</f>
        <v>8.7027098776326639E-2</v>
      </c>
      <c r="Z171" s="49">
        <f t="shared" si="119"/>
        <v>84</v>
      </c>
      <c r="AA171" s="49">
        <f>$E$6</f>
        <v>93</v>
      </c>
      <c r="AB171" s="17">
        <f t="shared" si="120"/>
        <v>7.5737159214245139E-3</v>
      </c>
      <c r="AC171" s="50"/>
      <c r="AD171" s="16">
        <f t="shared" si="121"/>
        <v>0.13236958902621637</v>
      </c>
      <c r="AE171" s="16">
        <f t="shared" si="122"/>
        <v>-8.7027098776326639E-2</v>
      </c>
      <c r="AF171" s="16">
        <f t="shared" si="123"/>
        <v>-1.1519741299166294E-2</v>
      </c>
      <c r="AG171" s="16">
        <f>(Q174*AF169)+(Q175*AF170)+(Q176*AF171)</f>
        <v>-2.5606143552460471E-3</v>
      </c>
      <c r="AI171" s="16">
        <f>AF171*T169</f>
        <v>-8.2062864972407869E-3</v>
      </c>
      <c r="AJ171" s="16">
        <f>AF171*T170</f>
        <v>-8.2062864972407869E-3</v>
      </c>
      <c r="AK171" s="16">
        <f>AF171*T171</f>
        <v>-8.2062864972407869E-3</v>
      </c>
    </row>
    <row r="172" spans="9:40" x14ac:dyDescent="0.25">
      <c r="I172" s="47"/>
      <c r="J172" s="48"/>
      <c r="K172" s="48"/>
      <c r="L172" s="48"/>
      <c r="M172" s="48"/>
      <c r="N172" s="48" t="s">
        <v>44</v>
      </c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2">
        <f>SUM(AB169:AB171)/2</f>
        <v>7.0520663611684745E-3</v>
      </c>
      <c r="AC172" s="50"/>
    </row>
    <row r="173" spans="9:40" x14ac:dyDescent="0.25">
      <c r="I173" s="47"/>
      <c r="J173" s="48"/>
      <c r="K173" s="48"/>
      <c r="L173" s="48"/>
      <c r="M173" s="48"/>
      <c r="N173" s="34" t="s">
        <v>38</v>
      </c>
      <c r="O173" s="33">
        <v>0</v>
      </c>
      <c r="P173" s="33">
        <v>1</v>
      </c>
      <c r="Q173" s="33">
        <v>2</v>
      </c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50"/>
      <c r="AD173" t="s">
        <v>51</v>
      </c>
      <c r="AM173" t="s">
        <v>52</v>
      </c>
    </row>
    <row r="174" spans="9:40" x14ac:dyDescent="0.25">
      <c r="I174" s="47"/>
      <c r="J174" s="48"/>
      <c r="K174" s="48"/>
      <c r="L174" s="48"/>
      <c r="M174" s="48"/>
      <c r="N174" s="21" t="s">
        <v>33</v>
      </c>
      <c r="O174" s="26">
        <f>1/(1+EXP(-O169))</f>
        <v>0.73861732133536617</v>
      </c>
      <c r="P174" s="26">
        <f>1/(1+EXP(-P169))</f>
        <v>0.73861732133536617</v>
      </c>
      <c r="Q174" s="26">
        <f>1/(1+EXP(-Q169))</f>
        <v>0.73861732133536617</v>
      </c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50"/>
      <c r="AD174" s="16">
        <f>EXP(-O169)/(1+EXP(-O169))^2</f>
        <v>0.19306177395873461</v>
      </c>
      <c r="AE174" s="16">
        <f t="shared" ref="AE174:AE176" si="124">EXP(-P169)/(1+EXP(-P169))^2</f>
        <v>0.19306177395873461</v>
      </c>
      <c r="AF174" s="16">
        <f>EXP(-Q169)/(1+EXP(-Q169))^2</f>
        <v>0.19306177395873461</v>
      </c>
      <c r="AH174" s="16">
        <f>(AD174*AI169)+(AE174*AI170)+(AF174*AI171)</f>
        <v>-4.1521087744308808E-4</v>
      </c>
      <c r="AI174" s="16">
        <f>(AD174*AJ169)+(AE174*AJ170)+(AF174*AJ171)</f>
        <v>-4.1521087744308808E-4</v>
      </c>
      <c r="AJ174" s="16">
        <f>(AD174*AK169)+(AE174*AK170)+(AF174*AK171)</f>
        <v>-4.1521087744308808E-4</v>
      </c>
      <c r="AL174">
        <f>($D$4*AH174)+($D$5*AH175)+($D$6*AH176)</f>
        <v>-3.2830980910452602E-3</v>
      </c>
      <c r="AM174">
        <f>($D$4*AI174)+($D$5*AI175)+($D$6*AI176)</f>
        <v>-3.2830980910452602E-3</v>
      </c>
      <c r="AN174">
        <f>($D$4*AJ174)+($D$5*AJ175)+($D$6*AJ176)</f>
        <v>-3.2830980910452602E-3</v>
      </c>
    </row>
    <row r="175" spans="9:40" x14ac:dyDescent="0.25">
      <c r="I175" s="47"/>
      <c r="J175" s="48"/>
      <c r="K175" s="48"/>
      <c r="L175" s="48"/>
      <c r="M175" s="48"/>
      <c r="N175" s="24" t="s">
        <v>34</v>
      </c>
      <c r="O175" s="27">
        <f>1/(1+EXP(-O170))</f>
        <v>0.65735750074284638</v>
      </c>
      <c r="P175" s="27">
        <f>1/(1+EXP(-P170))</f>
        <v>0.65735750074284638</v>
      </c>
      <c r="Q175" s="27">
        <f>1/(1+EXP(-Q170))</f>
        <v>0.65735750074284638</v>
      </c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50"/>
      <c r="AD175" s="16">
        <f t="shared" ref="AD175:AD176" si="125">EXP(-O170)/(1+EXP(-O170))^2</f>
        <v>0.22523861695996505</v>
      </c>
      <c r="AE175" s="16">
        <f t="shared" si="124"/>
        <v>0.22523861695996505</v>
      </c>
      <c r="AF175" s="16">
        <f t="shared" ref="AF175" si="126">EXP(-Q170)/(1+EXP(-Q170))^2</f>
        <v>0.22523861695996505</v>
      </c>
      <c r="AH175" s="16">
        <f>(AD175*AI169)+(AE175*AI170)+(AF175*AI171)</f>
        <v>-4.8441243372188332E-4</v>
      </c>
      <c r="AI175" s="16">
        <f>(AD175*AJ169)+(AE175*AJ170)+(AF175*AJ171)</f>
        <v>-4.8441243372188332E-4</v>
      </c>
      <c r="AJ175" s="16">
        <f>(AD175*AK169)+(AE175*AK170)+(AF175*AK171)</f>
        <v>-4.8441243372188332E-4</v>
      </c>
      <c r="AL175">
        <f>($C$4*AH174)+($C$5*AH175)+($C$6*AH176)</f>
        <v>-7.280851151478366E-3</v>
      </c>
      <c r="AM175">
        <f>($C$4*AI174)+($C$5*AI175)+($C$6*AI176)</f>
        <v>-7.280851151478366E-3</v>
      </c>
      <c r="AN175">
        <f>($C$4*AJ174)+($C$5*AJ175)+($C$6*AJ176)</f>
        <v>-7.280851151478366E-3</v>
      </c>
    </row>
    <row r="176" spans="9:40" x14ac:dyDescent="0.25">
      <c r="I176" s="47"/>
      <c r="J176" s="48"/>
      <c r="K176" s="48"/>
      <c r="L176" s="48"/>
      <c r="M176" s="48"/>
      <c r="N176" s="25" t="s">
        <v>35</v>
      </c>
      <c r="O176" s="28">
        <f>1/(1+EXP(-O171))</f>
        <v>0.78635301475374753</v>
      </c>
      <c r="P176" s="28">
        <f>1/(1+EXP(-P171))</f>
        <v>0.78635301475374753</v>
      </c>
      <c r="Q176" s="28">
        <f>1/(1+EXP(-Q171))</f>
        <v>0.78635301475374753</v>
      </c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50"/>
      <c r="AD176" s="16">
        <f t="shared" si="125"/>
        <v>0.16800195094143999</v>
      </c>
      <c r="AE176" s="16">
        <f t="shared" si="124"/>
        <v>0.16800195094143999</v>
      </c>
      <c r="AF176" s="16">
        <f>EXP(-Q171)/(1+EXP(-Q171))^2</f>
        <v>0.16800195094143999</v>
      </c>
      <c r="AH176" s="16">
        <f>(AD176*AI169)+(AE176*AI170)+(AF176*AI171)</f>
        <v>-3.6131563505396847E-4</v>
      </c>
      <c r="AI176" s="16">
        <f>(AD176*AJ169)+(AE176*AJ170)+(AF176*AJ171)</f>
        <v>-3.6131563505396847E-4</v>
      </c>
      <c r="AJ176" s="16">
        <f>(AD176*AK169)+(AE176*AK170)+(AF176*AK171)</f>
        <v>-3.6131563505396847E-4</v>
      </c>
    </row>
    <row r="177" spans="9:40" x14ac:dyDescent="0.25">
      <c r="I177" s="52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4"/>
    </row>
    <row r="178" spans="9:40" x14ac:dyDescent="0.25">
      <c r="I178" s="43"/>
      <c r="J178" s="44" t="s">
        <v>40</v>
      </c>
      <c r="K178" s="44"/>
      <c r="L178" s="44"/>
      <c r="M178" s="44"/>
      <c r="N178" s="44" t="s">
        <v>41</v>
      </c>
      <c r="O178" s="44"/>
      <c r="P178" s="44"/>
      <c r="Q178" s="44"/>
      <c r="R178" s="44"/>
      <c r="S178" s="44" t="s">
        <v>42</v>
      </c>
      <c r="T178" s="44"/>
      <c r="U178" s="44"/>
      <c r="V178" s="44"/>
      <c r="W178" s="45" t="s">
        <v>43</v>
      </c>
      <c r="X178" s="44" t="s">
        <v>27</v>
      </c>
      <c r="Y178" s="44"/>
      <c r="Z178" s="44"/>
      <c r="AA178" s="44"/>
      <c r="AB178" s="44"/>
      <c r="AC178" s="46"/>
    </row>
    <row r="179" spans="9:40" x14ac:dyDescent="0.25">
      <c r="I179" s="47"/>
      <c r="J179" s="22">
        <v>0</v>
      </c>
      <c r="K179" s="22">
        <v>1</v>
      </c>
      <c r="L179" s="22">
        <v>2</v>
      </c>
      <c r="M179" s="48"/>
      <c r="N179" s="34" t="s">
        <v>38</v>
      </c>
      <c r="O179" s="33">
        <v>0</v>
      </c>
      <c r="P179" s="33">
        <v>1</v>
      </c>
      <c r="Q179" s="33">
        <v>2</v>
      </c>
      <c r="R179" s="48"/>
      <c r="S179" s="48"/>
      <c r="T179" s="29" t="s">
        <v>24</v>
      </c>
      <c r="U179" s="48"/>
      <c r="V179" s="19" t="s">
        <v>32</v>
      </c>
      <c r="W179" s="20" t="s">
        <v>26</v>
      </c>
      <c r="X179" s="20" t="s">
        <v>28</v>
      </c>
      <c r="Y179" s="30" t="s">
        <v>29</v>
      </c>
      <c r="Z179" s="49" t="s">
        <v>36</v>
      </c>
      <c r="AA179" s="49" t="s">
        <v>37</v>
      </c>
      <c r="AB179" s="41" t="s">
        <v>45</v>
      </c>
      <c r="AC179" s="50"/>
      <c r="AD179" s="16" t="s">
        <v>46</v>
      </c>
      <c r="AE179" s="16" t="s">
        <v>49</v>
      </c>
      <c r="AF179" s="16" t="s">
        <v>48</v>
      </c>
      <c r="AG179" s="16" t="s">
        <v>47</v>
      </c>
      <c r="AI179" t="s">
        <v>50</v>
      </c>
    </row>
    <row r="180" spans="9:40" x14ac:dyDescent="0.25">
      <c r="I180" s="23" t="s">
        <v>30</v>
      </c>
      <c r="J180" s="18">
        <f>J169-AL174</f>
        <v>0.81015855366541056</v>
      </c>
      <c r="K180" s="18">
        <f>K169-AM174</f>
        <v>0.81015855366541056</v>
      </c>
      <c r="L180" s="18">
        <f>L169-AN174</f>
        <v>0.81015855366541056</v>
      </c>
      <c r="M180" s="48"/>
      <c r="N180" s="35" t="s">
        <v>33</v>
      </c>
      <c r="O180" s="36">
        <f>($F$4*J180)+($G$4*J181)</f>
        <v>1.0445761121965287</v>
      </c>
      <c r="P180" s="36">
        <f>($F$4*K180)+($G$4*K181)</f>
        <v>1.0445761121965287</v>
      </c>
      <c r="Q180" s="36">
        <f>($F$4*L180)+($G$4*L181)</f>
        <v>1.0445761121965287</v>
      </c>
      <c r="R180" s="48"/>
      <c r="S180" s="22">
        <v>0</v>
      </c>
      <c r="T180" s="17">
        <f>T169-AG169</f>
        <v>0.71492787019237936</v>
      </c>
      <c r="U180" s="48"/>
      <c r="V180" s="15" t="s">
        <v>33</v>
      </c>
      <c r="W180" s="17">
        <f>(O185*T180)+(P185*T181)+(Q185*T182)</f>
        <v>1.5865650793687092</v>
      </c>
      <c r="X180" s="17">
        <f>1/(1+EXP(-W180))</f>
        <v>0.83013228483606205</v>
      </c>
      <c r="Y180" s="17">
        <f>($E$4/100)-X180</f>
        <v>-8.0132284836062051E-2</v>
      </c>
      <c r="Z180" s="49">
        <f>ROUND(X180*100,0)</f>
        <v>83</v>
      </c>
      <c r="AA180" s="49">
        <f>$E$4</f>
        <v>75</v>
      </c>
      <c r="AB180" s="17">
        <f>Y180*Y180</f>
        <v>6.4211830730477801E-3</v>
      </c>
      <c r="AC180" s="50"/>
      <c r="AD180" s="16">
        <f>EXP(-W180)/(1+EXP(-W180))^2</f>
        <v>0.14101267450892122</v>
      </c>
      <c r="AE180" s="16">
        <f>-Y180</f>
        <v>8.0132284836062051E-2</v>
      </c>
      <c r="AF180" s="16">
        <f>AD180*AE180</f>
        <v>1.1299667799243782E-2</v>
      </c>
      <c r="AG180" s="16">
        <f>(O185*AF180)+(O186*AF181)+(O187*AF182)</f>
        <v>-2.2107020783403552E-3</v>
      </c>
      <c r="AI180" s="16">
        <f>AF180*T180</f>
        <v>8.0784474335947667E-3</v>
      </c>
      <c r="AJ180" s="16">
        <f>AF180*T181</f>
        <v>8.0784474335947667E-3</v>
      </c>
      <c r="AK180" s="16">
        <f>AF180*T182</f>
        <v>8.0784474335947667E-3</v>
      </c>
    </row>
    <row r="181" spans="9:40" x14ac:dyDescent="0.25">
      <c r="I181" s="23" t="s">
        <v>31</v>
      </c>
      <c r="J181" s="18">
        <f>J170-AL175</f>
        <v>1.1852266473151998</v>
      </c>
      <c r="K181" s="18">
        <f>K170-AM175</f>
        <v>1.1852266473151998</v>
      </c>
      <c r="L181" s="18">
        <f>L170-AN175</f>
        <v>1.1852266473151998</v>
      </c>
      <c r="M181" s="48"/>
      <c r="N181" s="37" t="s">
        <v>34</v>
      </c>
      <c r="O181" s="38">
        <f>($F$5*J180)+($G$5*J181)</f>
        <v>0.6545024269552816</v>
      </c>
      <c r="P181" s="38">
        <f>($F$5*K180)+($G$5*K181)</f>
        <v>0.6545024269552816</v>
      </c>
      <c r="Q181" s="38">
        <f>($F$5*L180)+($G$5*L181)</f>
        <v>0.6545024269552816</v>
      </c>
      <c r="R181" s="48"/>
      <c r="S181" s="22">
        <v>1</v>
      </c>
      <c r="T181" s="17">
        <f>T170-AG170</f>
        <v>0.71492787019237936</v>
      </c>
      <c r="U181" s="48"/>
      <c r="V181" s="15" t="s">
        <v>34</v>
      </c>
      <c r="W181" s="17">
        <f>(O186*T180)+(P186*T181)+(Q186*T182)</f>
        <v>1.4113198537569405</v>
      </c>
      <c r="X181" s="17">
        <f>1/(1+EXP(-W181))</f>
        <v>0.8039740357599342</v>
      </c>
      <c r="Y181" s="17">
        <f>($E$5/100)-X181</f>
        <v>1.6025964240065749E-2</v>
      </c>
      <c r="Z181" s="49">
        <f t="shared" ref="Z181:Z182" si="127">ROUND(X181*100,0)</f>
        <v>80</v>
      </c>
      <c r="AA181" s="49">
        <f>$E$5</f>
        <v>82</v>
      </c>
      <c r="AB181" s="17">
        <f t="shared" ref="AB181:AB182" si="128">Y181*Y181</f>
        <v>2.5683152982386616E-4</v>
      </c>
      <c r="AC181" s="50"/>
      <c r="AD181" s="16">
        <f t="shared" ref="AD181:AD182" si="129">EXP(-W181)/(1+EXP(-W181))^2</f>
        <v>0.15759978558381826</v>
      </c>
      <c r="AE181" s="16">
        <f t="shared" ref="AE181:AE182" si="130">-Y181</f>
        <v>-1.6025964240065749E-2</v>
      </c>
      <c r="AF181" s="16">
        <f t="shared" ref="AF181:AF182" si="131">AD181*AE181</f>
        <v>-2.525688528008301E-3</v>
      </c>
      <c r="AG181" s="16">
        <f>(P185*AF180)+(P186*AF181)+(P187*AF182)</f>
        <v>-2.2107020783403552E-3</v>
      </c>
      <c r="AI181" s="16">
        <f>AF181*T180</f>
        <v>-1.8056851200983002E-3</v>
      </c>
      <c r="AJ181" s="16">
        <f>AF181*T181</f>
        <v>-1.8056851200983002E-3</v>
      </c>
      <c r="AK181" s="16">
        <f>AF181*T182</f>
        <v>-1.8056851200983002E-3</v>
      </c>
    </row>
    <row r="182" spans="9:40" x14ac:dyDescent="0.25">
      <c r="I182" s="51"/>
      <c r="J182" s="48"/>
      <c r="K182" s="48"/>
      <c r="L182" s="48"/>
      <c r="M182" s="48"/>
      <c r="N182" s="39" t="s">
        <v>35</v>
      </c>
      <c r="O182" s="40">
        <f>($F$6*J180)+($G$6*J181)</f>
        <v>1.3090048539105632</v>
      </c>
      <c r="P182" s="40">
        <f>($F$6*K180)+($G$6*K181)</f>
        <v>1.3090048539105632</v>
      </c>
      <c r="Q182" s="40">
        <f>($F$6*L180)+($G$6*L181)</f>
        <v>1.3090048539105632</v>
      </c>
      <c r="R182" s="48"/>
      <c r="S182" s="22">
        <v>2</v>
      </c>
      <c r="T182" s="17">
        <f>T171-AG171</f>
        <v>0.71492787019237936</v>
      </c>
      <c r="U182" s="48"/>
      <c r="V182" s="15" t="s">
        <v>35</v>
      </c>
      <c r="W182" s="17">
        <f>(O187*T180)+(P187*T181)+(Q187*T182)</f>
        <v>1.6886880498115455</v>
      </c>
      <c r="X182" s="17">
        <f>1/(1+EXP(-W182))</f>
        <v>0.84405154773639912</v>
      </c>
      <c r="Y182" s="17">
        <f>($E$6/100)-X182</f>
        <v>8.5948452263600927E-2</v>
      </c>
      <c r="Z182" s="49">
        <f t="shared" si="127"/>
        <v>84</v>
      </c>
      <c r="AA182" s="49">
        <f>$E$6</f>
        <v>93</v>
      </c>
      <c r="AB182" s="17">
        <f t="shared" si="128"/>
        <v>7.3871364465084872E-3</v>
      </c>
      <c r="AC182" s="50"/>
      <c r="AD182" s="16">
        <f t="shared" si="129"/>
        <v>0.13162853250018833</v>
      </c>
      <c r="AE182" s="16">
        <f t="shared" si="130"/>
        <v>-8.5948452263600927E-2</v>
      </c>
      <c r="AF182" s="16">
        <f t="shared" si="131"/>
        <v>-1.131326864212028E-2</v>
      </c>
      <c r="AG182" s="16">
        <f>(Q185*AF180)+(Q186*AF181)+(Q187*AF182)</f>
        <v>-2.2107020783403552E-3</v>
      </c>
      <c r="AI182" s="16">
        <f>AF182*T180</f>
        <v>-8.0881710552252843E-3</v>
      </c>
      <c r="AJ182" s="16">
        <f>AF182*T181</f>
        <v>-8.0881710552252843E-3</v>
      </c>
      <c r="AK182" s="16">
        <f>AF182*T182</f>
        <v>-8.0881710552252843E-3</v>
      </c>
    </row>
    <row r="183" spans="9:40" x14ac:dyDescent="0.25">
      <c r="I183" s="47"/>
      <c r="J183" s="48"/>
      <c r="K183" s="48"/>
      <c r="L183" s="48"/>
      <c r="M183" s="48"/>
      <c r="N183" s="48" t="s">
        <v>44</v>
      </c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2">
        <f>SUM(AB180:AB182)/2</f>
        <v>7.0325755246900667E-3</v>
      </c>
      <c r="AC183" s="50"/>
    </row>
    <row r="184" spans="9:40" x14ac:dyDescent="0.25">
      <c r="I184" s="47"/>
      <c r="J184" s="48"/>
      <c r="K184" s="48"/>
      <c r="L184" s="48"/>
      <c r="M184" s="48"/>
      <c r="N184" s="34" t="s">
        <v>38</v>
      </c>
      <c r="O184" s="33">
        <v>0</v>
      </c>
      <c r="P184" s="33">
        <v>1</v>
      </c>
      <c r="Q184" s="33">
        <v>2</v>
      </c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50"/>
      <c r="AD184" t="s">
        <v>51</v>
      </c>
      <c r="AM184" t="s">
        <v>52</v>
      </c>
    </row>
    <row r="185" spans="9:40" x14ac:dyDescent="0.25">
      <c r="I185" s="47"/>
      <c r="J185" s="48"/>
      <c r="K185" s="48"/>
      <c r="L185" s="48"/>
      <c r="M185" s="48"/>
      <c r="N185" s="21" t="s">
        <v>33</v>
      </c>
      <c r="O185" s="26">
        <f>1/(1+EXP(-O180))</f>
        <v>0.73973200445231935</v>
      </c>
      <c r="P185" s="26">
        <f>1/(1+EXP(-P180))</f>
        <v>0.73973200445231935</v>
      </c>
      <c r="Q185" s="26">
        <f>1/(1+EXP(-Q180))</f>
        <v>0.73973200445231935</v>
      </c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50"/>
      <c r="AD185" s="16">
        <f>EXP(-O180)/(1+EXP(-O180))^2</f>
        <v>0.19252856604127314</v>
      </c>
      <c r="AE185" s="16">
        <f t="shared" ref="AE185:AE187" si="132">EXP(-P180)/(1+EXP(-P180))^2</f>
        <v>0.19252856604127314</v>
      </c>
      <c r="AF185" s="16">
        <f>EXP(-Q180)/(1+EXP(-Q180))^2</f>
        <v>0.19252856604127314</v>
      </c>
      <c r="AH185" s="16">
        <f>(AD185*AI180)+(AE185*AI181)+(AF185*AI182)</f>
        <v>-3.495180418238411E-4</v>
      </c>
      <c r="AI185" s="16">
        <f>(AD185*AJ180)+(AE185*AJ181)+(AF185*AJ182)</f>
        <v>-3.495180418238411E-4</v>
      </c>
      <c r="AJ185" s="16">
        <f>(AD185*AK180)+(AE185*AK181)+(AF185*AK182)</f>
        <v>-3.495180418238411E-4</v>
      </c>
      <c r="AL185">
        <f>($D$4*AH185)+($D$5*AH186)+($D$6*AH187)</f>
        <v>-2.7640233743164628E-3</v>
      </c>
      <c r="AM185">
        <f>($D$4*AI185)+($D$5*AI186)+($D$6*AI187)</f>
        <v>-2.7640233743164628E-3</v>
      </c>
      <c r="AN185">
        <f>($D$4*AJ185)+($D$5*AJ186)+($D$6*AJ187)</f>
        <v>-2.7640233743164628E-3</v>
      </c>
    </row>
    <row r="186" spans="9:40" x14ac:dyDescent="0.25">
      <c r="I186" s="47"/>
      <c r="J186" s="48"/>
      <c r="K186" s="48"/>
      <c r="L186" s="48"/>
      <c r="M186" s="48"/>
      <c r="N186" s="24" t="s">
        <v>34</v>
      </c>
      <c r="O186" s="27">
        <f>1/(1+EXP(-O181))</f>
        <v>0.65802435583567787</v>
      </c>
      <c r="P186" s="27">
        <f>1/(1+EXP(-P181))</f>
        <v>0.65802435583567787</v>
      </c>
      <c r="Q186" s="27">
        <f>1/(1+EXP(-Q181))</f>
        <v>0.65802435583567787</v>
      </c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50"/>
      <c r="AD186" s="16">
        <f t="shared" ref="AD186:AD187" si="133">EXP(-O181)/(1+EXP(-O181))^2</f>
        <v>0.22502830296271906</v>
      </c>
      <c r="AE186" s="16">
        <f t="shared" si="132"/>
        <v>0.22502830296271906</v>
      </c>
      <c r="AF186" s="16">
        <f t="shared" ref="AF186" si="134">EXP(-Q181)/(1+EXP(-Q181))^2</f>
        <v>0.22502830296271906</v>
      </c>
      <c r="AH186" s="16">
        <f>(AD186*AI180)+(AE186*AI181)+(AF186*AI182)</f>
        <v>-4.0851834833492088E-4</v>
      </c>
      <c r="AI186" s="16">
        <f>(AD186*AJ180)+(AE186*AJ181)+(AF186*AJ182)</f>
        <v>-4.0851834833492088E-4</v>
      </c>
      <c r="AJ186" s="16">
        <f>(AD186*AK180)+(AE186*AK181)+(AF186*AK182)</f>
        <v>-4.0851834833492088E-4</v>
      </c>
      <c r="AL186">
        <f>($C$4*AH185)+($C$5*AH186)+($C$6*AH187)</f>
        <v>-6.1307199514578081E-3</v>
      </c>
      <c r="AM186">
        <f>($C$4*AI185)+($C$5*AI186)+($C$6*AI187)</f>
        <v>-6.1307199514578081E-3</v>
      </c>
      <c r="AN186">
        <f>($C$4*AJ185)+($C$5*AJ186)+($C$6*AJ187)</f>
        <v>-6.1307199514578081E-3</v>
      </c>
    </row>
    <row r="187" spans="9:40" x14ac:dyDescent="0.25">
      <c r="I187" s="47"/>
      <c r="J187" s="48"/>
      <c r="K187" s="48"/>
      <c r="L187" s="48"/>
      <c r="M187" s="48"/>
      <c r="N187" s="25" t="s">
        <v>35</v>
      </c>
      <c r="O187" s="28">
        <f>1/(1+EXP(-O182))</f>
        <v>0.78734658428182303</v>
      </c>
      <c r="P187" s="28">
        <f>1/(1+EXP(-P182))</f>
        <v>0.78734658428182303</v>
      </c>
      <c r="Q187" s="28">
        <f>1/(1+EXP(-Q182))</f>
        <v>0.78734658428182303</v>
      </c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50"/>
      <c r="AD187" s="16">
        <f t="shared" si="133"/>
        <v>0.1674319405015692</v>
      </c>
      <c r="AE187" s="16">
        <f t="shared" si="132"/>
        <v>0.1674319405015692</v>
      </c>
      <c r="AF187" s="16">
        <f>EXP(-Q182)/(1+EXP(-Q182))^2</f>
        <v>0.1674319405015692</v>
      </c>
      <c r="AH187" s="16">
        <f>(AD187*AI180)+(AE187*AI181)+(AF187*AI182)</f>
        <v>-3.0395740843116811E-4</v>
      </c>
      <c r="AI187" s="16">
        <f>(AD187*AJ180)+(AE187*AJ181)+(AF187*AJ182)</f>
        <v>-3.0395740843116811E-4</v>
      </c>
      <c r="AJ187" s="16">
        <f>(AD187*AK180)+(AE187*AK181)+(AF187*AK182)</f>
        <v>-3.0395740843116811E-4</v>
      </c>
    </row>
    <row r="188" spans="9:40" x14ac:dyDescent="0.25">
      <c r="I188" s="52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4"/>
    </row>
    <row r="189" spans="9:40" x14ac:dyDescent="0.25">
      <c r="I189" s="43"/>
      <c r="J189" s="44" t="s">
        <v>40</v>
      </c>
      <c r="K189" s="44"/>
      <c r="L189" s="44"/>
      <c r="M189" s="44"/>
      <c r="N189" s="44" t="s">
        <v>41</v>
      </c>
      <c r="O189" s="44"/>
      <c r="P189" s="44"/>
      <c r="Q189" s="44"/>
      <c r="R189" s="44"/>
      <c r="S189" s="44" t="s">
        <v>42</v>
      </c>
      <c r="T189" s="44"/>
      <c r="U189" s="44"/>
      <c r="V189" s="44"/>
      <c r="W189" s="45" t="s">
        <v>43</v>
      </c>
      <c r="X189" s="44" t="s">
        <v>27</v>
      </c>
      <c r="Y189" s="44"/>
      <c r="Z189" s="44"/>
      <c r="AA189" s="44"/>
      <c r="AB189" s="44"/>
      <c r="AC189" s="46"/>
    </row>
    <row r="190" spans="9:40" x14ac:dyDescent="0.25">
      <c r="I190" s="47"/>
      <c r="J190" s="22">
        <v>0</v>
      </c>
      <c r="K190" s="22">
        <v>1</v>
      </c>
      <c r="L190" s="22">
        <v>2</v>
      </c>
      <c r="M190" s="48"/>
      <c r="N190" s="34" t="s">
        <v>38</v>
      </c>
      <c r="O190" s="33">
        <v>0</v>
      </c>
      <c r="P190" s="33">
        <v>1</v>
      </c>
      <c r="Q190" s="33">
        <v>2</v>
      </c>
      <c r="R190" s="48"/>
      <c r="S190" s="48"/>
      <c r="T190" s="29" t="s">
        <v>24</v>
      </c>
      <c r="U190" s="48"/>
      <c r="V190" s="19" t="s">
        <v>32</v>
      </c>
      <c r="W190" s="20" t="s">
        <v>26</v>
      </c>
      <c r="X190" s="20" t="s">
        <v>28</v>
      </c>
      <c r="Y190" s="30" t="s">
        <v>29</v>
      </c>
      <c r="Z190" s="49" t="s">
        <v>36</v>
      </c>
      <c r="AA190" s="49" t="s">
        <v>37</v>
      </c>
      <c r="AB190" s="41" t="s">
        <v>45</v>
      </c>
      <c r="AC190" s="50"/>
      <c r="AD190" s="16" t="s">
        <v>46</v>
      </c>
      <c r="AE190" s="16" t="s">
        <v>49</v>
      </c>
      <c r="AF190" s="16" t="s">
        <v>48</v>
      </c>
      <c r="AG190" s="16" t="s">
        <v>47</v>
      </c>
      <c r="AI190" t="s">
        <v>50</v>
      </c>
    </row>
    <row r="191" spans="9:40" x14ac:dyDescent="0.25">
      <c r="I191" s="23" t="s">
        <v>30</v>
      </c>
      <c r="J191" s="18">
        <f>J180-AL185</f>
        <v>0.81292257703972703</v>
      </c>
      <c r="K191" s="18">
        <f>K180-AM185</f>
        <v>0.81292257703972703</v>
      </c>
      <c r="L191" s="18">
        <f>L180-AN185</f>
        <v>0.81292257703972703</v>
      </c>
      <c r="M191" s="48"/>
      <c r="N191" s="35" t="s">
        <v>33</v>
      </c>
      <c r="O191" s="36">
        <f>($F$4*J191)+($G$4*J192)</f>
        <v>1.0494443209315587</v>
      </c>
      <c r="P191" s="36">
        <f>($F$4*K191)+($G$4*K192)</f>
        <v>1.0494443209315587</v>
      </c>
      <c r="Q191" s="36">
        <f>($F$4*L191)+($G$4*L192)</f>
        <v>1.0494443209315587</v>
      </c>
      <c r="R191" s="48"/>
      <c r="S191" s="22">
        <v>0</v>
      </c>
      <c r="T191" s="17">
        <f>T180-AG180</f>
        <v>0.71713857227071975</v>
      </c>
      <c r="U191" s="48"/>
      <c r="V191" s="15" t="s">
        <v>33</v>
      </c>
      <c r="W191" s="17">
        <f>(O196*T191)+(P196*T192)+(Q196*T193)</f>
        <v>1.5934851618307604</v>
      </c>
      <c r="X191" s="17">
        <f>1/(1+EXP(-W191))</f>
        <v>0.83110587607592434</v>
      </c>
      <c r="Y191" s="17">
        <f>($E$4/100)-X191</f>
        <v>-8.1105876075924344E-2</v>
      </c>
      <c r="Z191" s="49">
        <f>ROUND(X191*100,0)</f>
        <v>83</v>
      </c>
      <c r="AA191" s="49">
        <f>$E$4</f>
        <v>75</v>
      </c>
      <c r="AB191" s="17">
        <f>Y191*Y191</f>
        <v>6.5781631340431964E-3</v>
      </c>
      <c r="AC191" s="50"/>
      <c r="AD191" s="16">
        <f>EXP(-W191)/(1+EXP(-W191))^2</f>
        <v>0.14036889882799464</v>
      </c>
      <c r="AE191" s="16">
        <f>-Y191</f>
        <v>8.1105876075924344E-2</v>
      </c>
      <c r="AF191" s="16">
        <f>AD191*AE191</f>
        <v>1.1384742513257294E-2</v>
      </c>
      <c r="AG191" s="16">
        <f>(O196*AF191)+(O197*AF192)+(O198*AF193)</f>
        <v>-1.9135464169931504E-3</v>
      </c>
      <c r="AI191" s="16">
        <f>AF191*T191</f>
        <v>8.1644379916271017E-3</v>
      </c>
      <c r="AJ191" s="16">
        <f>AF191*T192</f>
        <v>8.1644379916271017E-3</v>
      </c>
      <c r="AK191" s="16">
        <f>AF191*T193</f>
        <v>8.1644379916271017E-3</v>
      </c>
    </row>
    <row r="192" spans="9:40" x14ac:dyDescent="0.25">
      <c r="I192" s="23" t="s">
        <v>31</v>
      </c>
      <c r="J192" s="18">
        <f>J181-AL186</f>
        <v>1.1913573672666575</v>
      </c>
      <c r="K192" s="18">
        <f>K181-AM186</f>
        <v>1.1913573672666575</v>
      </c>
      <c r="L192" s="18">
        <f>L181-AN186</f>
        <v>1.1913573672666575</v>
      </c>
      <c r="M192" s="48"/>
      <c r="N192" s="37" t="s">
        <v>34</v>
      </c>
      <c r="O192" s="38">
        <f>($F$5*J191)+($G$5*J192)</f>
        <v>0.65699628155816159</v>
      </c>
      <c r="P192" s="38">
        <f>($F$5*K191)+($G$5*K192)</f>
        <v>0.65699628155816159</v>
      </c>
      <c r="Q192" s="38">
        <f>($F$5*L191)+($G$5*L192)</f>
        <v>0.65699628155816159</v>
      </c>
      <c r="R192" s="48"/>
      <c r="S192" s="22">
        <v>1</v>
      </c>
      <c r="T192" s="17">
        <f>T181-AG181</f>
        <v>0.71713857227071975</v>
      </c>
      <c r="U192" s="48"/>
      <c r="V192" s="15" t="s">
        <v>34</v>
      </c>
      <c r="W192" s="17">
        <f>(O197*T191)+(P197*T192)+(Q197*T193)</f>
        <v>1.416890813350326</v>
      </c>
      <c r="X192" s="17">
        <f>1/(1+EXP(-W192))</f>
        <v>0.80485053124928052</v>
      </c>
      <c r="Y192" s="17">
        <f>($E$5/100)-X192</f>
        <v>1.514946875071943E-2</v>
      </c>
      <c r="Z192" s="49">
        <f t="shared" ref="Z192:Z193" si="135">ROUND(X192*100,0)</f>
        <v>80</v>
      </c>
      <c r="AA192" s="49">
        <f>$E$5</f>
        <v>82</v>
      </c>
      <c r="AB192" s="17">
        <f t="shared" ref="AB192:AB193" si="136">Y192*Y192</f>
        <v>2.2950640342902454E-4</v>
      </c>
      <c r="AC192" s="50"/>
      <c r="AD192" s="16">
        <f t="shared" ref="AD192:AD193" si="137">EXP(-W192)/(1+EXP(-W192))^2</f>
        <v>0.15706615359703152</v>
      </c>
      <c r="AE192" s="16">
        <f t="shared" ref="AE192:AE193" si="138">-Y192</f>
        <v>-1.514946875071943E-2</v>
      </c>
      <c r="AF192" s="16">
        <f t="shared" ref="AF192:AF193" si="139">AD192*AE192</f>
        <v>-2.3794687857139271E-3</v>
      </c>
      <c r="AG192" s="16">
        <f>(P196*AF191)+(P197*AF192)+(P198*AF193)</f>
        <v>-1.9135464169931504E-3</v>
      </c>
      <c r="AI192" s="16">
        <f>AF192*T191</f>
        <v>-1.7064088477496289E-3</v>
      </c>
      <c r="AJ192" s="16">
        <f>AF192*T192</f>
        <v>-1.7064088477496289E-3</v>
      </c>
      <c r="AK192" s="16">
        <f>AF192*T193</f>
        <v>-1.7064088477496289E-3</v>
      </c>
    </row>
    <row r="193" spans="9:40" x14ac:dyDescent="0.25">
      <c r="I193" s="51"/>
      <c r="J193" s="48"/>
      <c r="K193" s="48"/>
      <c r="L193" s="48"/>
      <c r="M193" s="48"/>
      <c r="N193" s="39" t="s">
        <v>35</v>
      </c>
      <c r="O193" s="40">
        <f>($F$6*J191)+($G$6*J192)</f>
        <v>1.3139925631163232</v>
      </c>
      <c r="P193" s="40">
        <f>($F$6*K191)+($G$6*K192)</f>
        <v>1.3139925631163232</v>
      </c>
      <c r="Q193" s="40">
        <f>($F$6*L191)+($G$6*L192)</f>
        <v>1.3139925631163232</v>
      </c>
      <c r="R193" s="48"/>
      <c r="S193" s="22">
        <v>2</v>
      </c>
      <c r="T193" s="17">
        <f>T182-AG182</f>
        <v>0.71713857227071975</v>
      </c>
      <c r="U193" s="48"/>
      <c r="V193" s="15" t="s">
        <v>35</v>
      </c>
      <c r="W193" s="17">
        <f>(O198*T191)+(P198*T192)+(Q198*T193)</f>
        <v>1.6957038922150955</v>
      </c>
      <c r="X193" s="17">
        <f>1/(1+EXP(-W193))</f>
        <v>0.84497280525544938</v>
      </c>
      <c r="Y193" s="17">
        <f>($E$6/100)-X193</f>
        <v>8.5027194744550672E-2</v>
      </c>
      <c r="Z193" s="49">
        <f t="shared" si="135"/>
        <v>84</v>
      </c>
      <c r="AA193" s="49">
        <f>$E$6</f>
        <v>93</v>
      </c>
      <c r="AB193" s="17">
        <f t="shared" si="136"/>
        <v>7.2296238461277453E-3</v>
      </c>
      <c r="AC193" s="50"/>
      <c r="AD193" s="16">
        <f t="shared" si="137"/>
        <v>0.13099376363418583</v>
      </c>
      <c r="AE193" s="16">
        <f t="shared" si="138"/>
        <v>-8.5027194744550672E-2</v>
      </c>
      <c r="AF193" s="16">
        <f t="shared" si="139"/>
        <v>-1.1138032250845559E-2</v>
      </c>
      <c r="AG193" s="16">
        <f>(Q196*AF191)+(Q197*AF192)+(Q198*AF193)</f>
        <v>-1.9135464169931504E-3</v>
      </c>
      <c r="AI193" s="16">
        <f>AF193*T191</f>
        <v>-7.9875125462766147E-3</v>
      </c>
      <c r="AJ193" s="16">
        <f>AF193*T192</f>
        <v>-7.9875125462766147E-3</v>
      </c>
      <c r="AK193" s="16">
        <f>AF193*T193</f>
        <v>-7.9875125462766147E-3</v>
      </c>
    </row>
    <row r="194" spans="9:40" x14ac:dyDescent="0.25">
      <c r="I194" s="47"/>
      <c r="J194" s="48"/>
      <c r="K194" s="48"/>
      <c r="L194" s="48"/>
      <c r="M194" s="48"/>
      <c r="N194" s="48" t="s">
        <v>44</v>
      </c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2">
        <f>SUM(AB191:AB193)/2</f>
        <v>7.0186466917999835E-3</v>
      </c>
      <c r="AC194" s="50"/>
    </row>
    <row r="195" spans="9:40" x14ac:dyDescent="0.25">
      <c r="I195" s="47"/>
      <c r="J195" s="48"/>
      <c r="K195" s="48"/>
      <c r="L195" s="48"/>
      <c r="M195" s="48"/>
      <c r="N195" s="34" t="s">
        <v>38</v>
      </c>
      <c r="O195" s="33">
        <v>0</v>
      </c>
      <c r="P195" s="33">
        <v>1</v>
      </c>
      <c r="Q195" s="33">
        <v>2</v>
      </c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50"/>
      <c r="AD195" t="s">
        <v>51</v>
      </c>
      <c r="AM195" t="s">
        <v>52</v>
      </c>
    </row>
    <row r="196" spans="9:40" x14ac:dyDescent="0.25">
      <c r="I196" s="47"/>
      <c r="J196" s="48"/>
      <c r="K196" s="48"/>
      <c r="L196" s="48"/>
      <c r="M196" s="48"/>
      <c r="N196" s="21" t="s">
        <v>33</v>
      </c>
      <c r="O196" s="26">
        <f>1/(1+EXP(-O191))</f>
        <v>0.7406681792730847</v>
      </c>
      <c r="P196" s="26">
        <f>1/(1+EXP(-P191))</f>
        <v>0.7406681792730847</v>
      </c>
      <c r="Q196" s="26">
        <f>1/(1+EXP(-Q191))</f>
        <v>0.7406681792730847</v>
      </c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50"/>
      <c r="AD196" s="16">
        <f>EXP(-O191)/(1+EXP(-O191))^2</f>
        <v>0.1920788274853783</v>
      </c>
      <c r="AE196" s="16">
        <f t="shared" ref="AE196:AE198" si="140">EXP(-P191)/(1+EXP(-P191))^2</f>
        <v>0.1920788274853783</v>
      </c>
      <c r="AF196" s="16">
        <f>EXP(-Q191)/(1+EXP(-Q191))^2</f>
        <v>0.1920788274853783</v>
      </c>
      <c r="AH196" s="16">
        <f>(AD196*AI191)+(AE196*AI192)+(AF196*AI193)</f>
        <v>-2.9378137859117416E-4</v>
      </c>
      <c r="AI196" s="16">
        <f>(AD196*AJ191)+(AE196*AJ192)+(AF196*AJ193)</f>
        <v>-2.9378137859117416E-4</v>
      </c>
      <c r="AJ196" s="16">
        <f>(AD196*AK191)+(AE196*AK192)+(AF196*AK193)</f>
        <v>-2.9378137859117416E-4</v>
      </c>
      <c r="AL196">
        <f>($D$4*AH196)+($D$5*AH197)+($D$6*AH198)</f>
        <v>-2.3235129430053941E-3</v>
      </c>
      <c r="AM196">
        <f>($D$4*AI196)+($D$5*AI197)+($D$6*AI198)</f>
        <v>-2.3235129430053941E-3</v>
      </c>
      <c r="AN196">
        <f>($D$4*AJ196)+($D$5*AJ197)+($D$6*AJ198)</f>
        <v>-2.3235129430053941E-3</v>
      </c>
    </row>
    <row r="197" spans="9:40" x14ac:dyDescent="0.25">
      <c r="I197" s="47"/>
      <c r="J197" s="48"/>
      <c r="K197" s="48"/>
      <c r="L197" s="48"/>
      <c r="M197" s="48"/>
      <c r="N197" s="24" t="s">
        <v>34</v>
      </c>
      <c r="O197" s="27">
        <f>1/(1+EXP(-O192))</f>
        <v>0.65858532234290412</v>
      </c>
      <c r="P197" s="27">
        <f>1/(1+EXP(-P192))</f>
        <v>0.65858532234290412</v>
      </c>
      <c r="Q197" s="27">
        <f>1/(1+EXP(-Q192))</f>
        <v>0.65858532234290412</v>
      </c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50"/>
      <c r="AD197" s="16">
        <f t="shared" ref="AD197:AD198" si="141">EXP(-O192)/(1+EXP(-O192))^2</f>
        <v>0.2248506955373972</v>
      </c>
      <c r="AE197" s="16">
        <f t="shared" si="140"/>
        <v>0.2248506955373972</v>
      </c>
      <c r="AF197" s="16">
        <f t="shared" ref="AF197" si="142">EXP(-Q192)/(1+EXP(-Q192))^2</f>
        <v>0.2248506955373972</v>
      </c>
      <c r="AH197" s="16">
        <f>(AD197*AI191)+(AE197*AI192)+(AF197*AI193)</f>
        <v>-3.4390540684235173E-4</v>
      </c>
      <c r="AI197" s="16">
        <f>(AD197*AJ191)+(AE197*AJ192)+(AF197*AJ193)</f>
        <v>-3.4390540684235173E-4</v>
      </c>
      <c r="AJ197" s="16">
        <f>(AD197*AK191)+(AE197*AK192)+(AF197*AK193)</f>
        <v>-3.4390540684235173E-4</v>
      </c>
      <c r="AL197">
        <f>($C$4*AH196)+($C$5*AH197)+($C$6*AH198)</f>
        <v>-5.1543743860211384E-3</v>
      </c>
      <c r="AM197">
        <f>($C$4*AI196)+($C$5*AI197)+($C$6*AI198)</f>
        <v>-5.1543743860211384E-3</v>
      </c>
      <c r="AN197">
        <f>($C$4*AJ196)+($C$5*AJ197)+($C$6*AJ198)</f>
        <v>-5.1543743860211384E-3</v>
      </c>
    </row>
    <row r="198" spans="9:40" x14ac:dyDescent="0.25">
      <c r="I198" s="47"/>
      <c r="J198" s="48"/>
      <c r="K198" s="48"/>
      <c r="L198" s="48"/>
      <c r="M198" s="48"/>
      <c r="N198" s="25" t="s">
        <v>35</v>
      </c>
      <c r="O198" s="28">
        <f>1/(1+EXP(-O193))</f>
        <v>0.78818048923045403</v>
      </c>
      <c r="P198" s="28">
        <f>1/(1+EXP(-P193))</f>
        <v>0.78818048923045403</v>
      </c>
      <c r="Q198" s="28">
        <f>1/(1+EXP(-Q193))</f>
        <v>0.78818048923045403</v>
      </c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50"/>
      <c r="AD198" s="16">
        <f t="shared" si="141"/>
        <v>0.16695200562689608</v>
      </c>
      <c r="AE198" s="16">
        <f t="shared" si="140"/>
        <v>0.16695200562689608</v>
      </c>
      <c r="AF198" s="16">
        <f>EXP(-Q193)/(1+EXP(-Q193))^2</f>
        <v>0.16695200562689608</v>
      </c>
      <c r="AH198" s="16">
        <f>(AD198*AI191)+(AE198*AI192)+(AF198*AI193)</f>
        <v>-2.5535032160358567E-4</v>
      </c>
      <c r="AI198" s="16">
        <f>(AD198*AJ191)+(AE198*AJ192)+(AF198*AJ193)</f>
        <v>-2.5535032160358567E-4</v>
      </c>
      <c r="AJ198" s="16">
        <f>(AD198*AK191)+(AE198*AK192)+(AF198*AK193)</f>
        <v>-2.5535032160358567E-4</v>
      </c>
    </row>
    <row r="199" spans="9:40" x14ac:dyDescent="0.25">
      <c r="I199" s="52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4"/>
    </row>
    <row r="200" spans="9:40" x14ac:dyDescent="0.25">
      <c r="I200" s="43"/>
      <c r="J200" s="44" t="s">
        <v>40</v>
      </c>
      <c r="K200" s="44"/>
      <c r="L200" s="44"/>
      <c r="M200" s="44"/>
      <c r="N200" s="44" t="s">
        <v>41</v>
      </c>
      <c r="O200" s="44"/>
      <c r="P200" s="44"/>
      <c r="Q200" s="44"/>
      <c r="R200" s="44"/>
      <c r="S200" s="44" t="s">
        <v>42</v>
      </c>
      <c r="T200" s="44"/>
      <c r="U200" s="44"/>
      <c r="V200" s="44"/>
      <c r="W200" s="45" t="s">
        <v>43</v>
      </c>
      <c r="X200" s="44" t="s">
        <v>27</v>
      </c>
      <c r="Y200" s="44"/>
      <c r="Z200" s="44"/>
      <c r="AA200" s="44"/>
      <c r="AB200" s="44"/>
      <c r="AC200" s="46"/>
    </row>
    <row r="201" spans="9:40" x14ac:dyDescent="0.25">
      <c r="I201" s="47"/>
      <c r="J201" s="22">
        <v>0</v>
      </c>
      <c r="K201" s="22">
        <v>1</v>
      </c>
      <c r="L201" s="22">
        <v>2</v>
      </c>
      <c r="M201" s="48"/>
      <c r="N201" s="34" t="s">
        <v>38</v>
      </c>
      <c r="O201" s="33">
        <v>0</v>
      </c>
      <c r="P201" s="33">
        <v>1</v>
      </c>
      <c r="Q201" s="33">
        <v>2</v>
      </c>
      <c r="R201" s="48"/>
      <c r="S201" s="48"/>
      <c r="T201" s="29" t="s">
        <v>24</v>
      </c>
      <c r="U201" s="48"/>
      <c r="V201" s="19" t="s">
        <v>32</v>
      </c>
      <c r="W201" s="20" t="s">
        <v>26</v>
      </c>
      <c r="X201" s="20" t="s">
        <v>28</v>
      </c>
      <c r="Y201" s="30" t="s">
        <v>29</v>
      </c>
      <c r="Z201" s="49" t="s">
        <v>36</v>
      </c>
      <c r="AA201" s="49" t="s">
        <v>37</v>
      </c>
      <c r="AB201" s="41" t="s">
        <v>45</v>
      </c>
      <c r="AC201" s="50"/>
      <c r="AD201" s="16" t="s">
        <v>46</v>
      </c>
      <c r="AE201" s="16" t="s">
        <v>49</v>
      </c>
      <c r="AF201" s="16" t="s">
        <v>48</v>
      </c>
      <c r="AG201" s="16" t="s">
        <v>47</v>
      </c>
      <c r="AI201" t="s">
        <v>50</v>
      </c>
    </row>
    <row r="202" spans="9:40" x14ac:dyDescent="0.25">
      <c r="I202" s="23" t="s">
        <v>30</v>
      </c>
      <c r="J202" s="18">
        <f>J191-AL196</f>
        <v>0.8152460899827324</v>
      </c>
      <c r="K202" s="18">
        <f>K191-AM196</f>
        <v>0.8152460899827324</v>
      </c>
      <c r="L202" s="18">
        <f>L191-AN196</f>
        <v>0.8152460899827324</v>
      </c>
      <c r="M202" s="48"/>
      <c r="N202" s="35" t="s">
        <v>33</v>
      </c>
      <c r="O202" s="36">
        <f>($F$4*J202)+($G$4*J203)</f>
        <v>1.0535371222764489</v>
      </c>
      <c r="P202" s="36">
        <f>($F$4*K202)+($G$4*K203)</f>
        <v>1.0535371222764489</v>
      </c>
      <c r="Q202" s="36">
        <f>($F$4*L202)+($G$4*L203)</f>
        <v>1.0535371222764489</v>
      </c>
      <c r="R202" s="48"/>
      <c r="S202" s="22">
        <v>0</v>
      </c>
      <c r="T202" s="17">
        <f>T191-AG191</f>
        <v>0.7190521186877129</v>
      </c>
      <c r="U202" s="48"/>
      <c r="V202" s="15" t="s">
        <v>33</v>
      </c>
      <c r="W202" s="17">
        <f>(O207*T202)+(P207*T203)+(Q207*T204)</f>
        <v>1.599431227471984</v>
      </c>
      <c r="X202" s="17">
        <f>1/(1+EXP(-W202))</f>
        <v>0.8319388763161264</v>
      </c>
      <c r="Y202" s="17">
        <f>($E$4/100)-X202</f>
        <v>-8.1938876316126397E-2</v>
      </c>
      <c r="Z202" s="49">
        <f>ROUND(X202*100,0)</f>
        <v>83</v>
      </c>
      <c r="AA202" s="49">
        <f>$E$4</f>
        <v>75</v>
      </c>
      <c r="AB202" s="17">
        <f>Y202*Y202</f>
        <v>6.7139794519494598E-3</v>
      </c>
      <c r="AC202" s="50"/>
      <c r="AD202" s="16">
        <f>EXP(-W202)/(1+EXP(-W202))^2</f>
        <v>0.13981658238998732</v>
      </c>
      <c r="AE202" s="16">
        <f>-Y202</f>
        <v>8.1938876316126397E-2</v>
      </c>
      <c r="AF202" s="16">
        <f>AD202*AE202</f>
        <v>1.1456413651396666E-2</v>
      </c>
      <c r="AG202" s="16">
        <f>(O207*AF202)+(O208*AF203)+(O209*AF204)</f>
        <v>-1.6604366351742192E-3</v>
      </c>
      <c r="AI202" s="16">
        <f>AF202*T202</f>
        <v>8.2377585085996099E-3</v>
      </c>
      <c r="AJ202" s="16">
        <f>AF202*T203</f>
        <v>8.2377585085996099E-3</v>
      </c>
      <c r="AK202" s="16">
        <f>AF202*T204</f>
        <v>8.2377585085996099E-3</v>
      </c>
    </row>
    <row r="203" spans="9:40" x14ac:dyDescent="0.25">
      <c r="I203" s="23" t="s">
        <v>31</v>
      </c>
      <c r="J203" s="18">
        <f>J192-AL197</f>
        <v>1.1965117416526787</v>
      </c>
      <c r="K203" s="18">
        <f>K192-AM197</f>
        <v>1.1965117416526787</v>
      </c>
      <c r="L203" s="18">
        <f>L192-AN197</f>
        <v>1.1965117416526787</v>
      </c>
      <c r="M203" s="48"/>
      <c r="N203" s="37" t="s">
        <v>34</v>
      </c>
      <c r="O203" s="38">
        <f>($F$5*J202)+($G$5*J203)</f>
        <v>0.65909277394579258</v>
      </c>
      <c r="P203" s="38">
        <f>($F$5*K202)+($G$5*K203)</f>
        <v>0.65909277394579258</v>
      </c>
      <c r="Q203" s="38">
        <f>($F$5*L202)+($G$5*L203)</f>
        <v>0.65909277394579258</v>
      </c>
      <c r="R203" s="48"/>
      <c r="S203" s="22">
        <v>1</v>
      </c>
      <c r="T203" s="17">
        <f>T192-AG192</f>
        <v>0.7190521186877129</v>
      </c>
      <c r="U203" s="48"/>
      <c r="V203" s="15" t="s">
        <v>34</v>
      </c>
      <c r="W203" s="17">
        <f>(O208*T202)+(P208*T203)+(Q208*T204)</f>
        <v>1.421688054456542</v>
      </c>
      <c r="X203" s="17">
        <f>1/(1+EXP(-W203))</f>
        <v>0.8056029136994789</v>
      </c>
      <c r="Y203" s="17">
        <f>($E$5/100)-X203</f>
        <v>1.4397086300521056E-2</v>
      </c>
      <c r="Z203" s="49">
        <f t="shared" ref="Z203:Z204" si="143">ROUND(X203*100,0)</f>
        <v>81</v>
      </c>
      <c r="AA203" s="49">
        <f>$E$5</f>
        <v>82</v>
      </c>
      <c r="AB203" s="17">
        <f t="shared" ref="AB203:AB204" si="144">Y203*Y203</f>
        <v>2.0727609394465108E-4</v>
      </c>
      <c r="AC203" s="50"/>
      <c r="AD203" s="16">
        <f t="shared" ref="AD203:AD204" si="145">EXP(-W203)/(1+EXP(-W203))^2</f>
        <v>0.15660685913838887</v>
      </c>
      <c r="AE203" s="16">
        <f t="shared" ref="AE203:AE204" si="146">-Y203</f>
        <v>-1.4397086300521056E-2</v>
      </c>
      <c r="AF203" s="16">
        <f t="shared" ref="AF203:AF204" si="147">AD203*AE203</f>
        <v>-2.2546824662689293E-3</v>
      </c>
      <c r="AG203" s="16">
        <f>(P207*AF202)+(P208*AF203)+(P209*AF204)</f>
        <v>-1.6604366351742192E-3</v>
      </c>
      <c r="AI203" s="16">
        <f>AF203*T202</f>
        <v>-1.6212342043387114E-3</v>
      </c>
      <c r="AJ203" s="16">
        <f>AF203*T203</f>
        <v>-1.6212342043387114E-3</v>
      </c>
      <c r="AK203" s="16">
        <f>AF203*T204</f>
        <v>-1.6212342043387114E-3</v>
      </c>
    </row>
    <row r="204" spans="9:40" x14ac:dyDescent="0.25">
      <c r="I204" s="51"/>
      <c r="J204" s="48"/>
      <c r="K204" s="48"/>
      <c r="L204" s="48"/>
      <c r="M204" s="48"/>
      <c r="N204" s="39" t="s">
        <v>35</v>
      </c>
      <c r="O204" s="40">
        <f>($F$6*J202)+($G$6*J203)</f>
        <v>1.3181855478915852</v>
      </c>
      <c r="P204" s="40">
        <f>($F$6*K202)+($G$6*K203)</f>
        <v>1.3181855478915852</v>
      </c>
      <c r="Q204" s="40">
        <f>($F$6*L202)+($G$6*L203)</f>
        <v>1.3181855478915852</v>
      </c>
      <c r="R204" s="48"/>
      <c r="S204" s="22">
        <v>2</v>
      </c>
      <c r="T204" s="17">
        <f>T193-AG193</f>
        <v>0.7190521186877129</v>
      </c>
      <c r="U204" s="48"/>
      <c r="V204" s="15" t="s">
        <v>35</v>
      </c>
      <c r="W204" s="17">
        <f>(O209*T202)+(P209*T203)+(Q209*T204)</f>
        <v>1.7017367955554796</v>
      </c>
      <c r="X204" s="17">
        <f>1/(1+EXP(-W204))</f>
        <v>0.84576143429277717</v>
      </c>
      <c r="Y204" s="17">
        <f>($E$6/100)-X204</f>
        <v>8.4238565707222879E-2</v>
      </c>
      <c r="Z204" s="49">
        <f t="shared" si="143"/>
        <v>85</v>
      </c>
      <c r="AA204" s="49">
        <f>$E$6</f>
        <v>93</v>
      </c>
      <c r="AB204" s="17">
        <f t="shared" si="144"/>
        <v>7.0961359524101065E-3</v>
      </c>
      <c r="AC204" s="50"/>
      <c r="AD204" s="16">
        <f t="shared" si="145"/>
        <v>0.13044903055580148</v>
      </c>
      <c r="AE204" s="16">
        <f t="shared" si="146"/>
        <v>-8.4238565707222879E-2</v>
      </c>
      <c r="AF204" s="16">
        <f t="shared" si="147"/>
        <v>-1.0988839231918408E-2</v>
      </c>
      <c r="AG204" s="16">
        <f>(Q207*AF202)+(Q208*AF203)+(Q209*AF204)</f>
        <v>-1.6604366351742192E-3</v>
      </c>
      <c r="AI204" s="16">
        <f>AF204*T202</f>
        <v>-7.9015481316295905E-3</v>
      </c>
      <c r="AJ204" s="16">
        <f>AF204*T203</f>
        <v>-7.9015481316295905E-3</v>
      </c>
      <c r="AK204" s="16">
        <f>AF204*T204</f>
        <v>-7.9015481316295905E-3</v>
      </c>
    </row>
    <row r="205" spans="9:40" x14ac:dyDescent="0.25">
      <c r="I205" s="47"/>
      <c r="J205" s="48"/>
      <c r="K205" s="48"/>
      <c r="L205" s="48"/>
      <c r="M205" s="48"/>
      <c r="N205" s="48" t="s">
        <v>44</v>
      </c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2">
        <f>SUM(AB202:AB204)/2</f>
        <v>7.008695749152109E-3</v>
      </c>
      <c r="AC205" s="50"/>
    </row>
    <row r="206" spans="9:40" x14ac:dyDescent="0.25">
      <c r="I206" s="47"/>
      <c r="J206" s="48"/>
      <c r="K206" s="48"/>
      <c r="L206" s="48"/>
      <c r="M206" s="48"/>
      <c r="N206" s="34" t="s">
        <v>38</v>
      </c>
      <c r="O206" s="33">
        <v>0</v>
      </c>
      <c r="P206" s="33">
        <v>1</v>
      </c>
      <c r="Q206" s="33">
        <v>2</v>
      </c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50"/>
      <c r="AD206" t="s">
        <v>51</v>
      </c>
      <c r="AM206" t="s">
        <v>52</v>
      </c>
    </row>
    <row r="207" spans="9:40" x14ac:dyDescent="0.25">
      <c r="I207" s="47"/>
      <c r="J207" s="48"/>
      <c r="K207" s="48"/>
      <c r="L207" s="48"/>
      <c r="M207" s="48"/>
      <c r="N207" s="21" t="s">
        <v>33</v>
      </c>
      <c r="O207" s="26">
        <f>1/(1+EXP(-O202))</f>
        <v>0.7414535450693911</v>
      </c>
      <c r="P207" s="26">
        <f>1/(1+EXP(-P202))</f>
        <v>0.7414535450693911</v>
      </c>
      <c r="Q207" s="26">
        <f>1/(1+EXP(-Q202))</f>
        <v>0.7414535450693911</v>
      </c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50"/>
      <c r="AD207" s="16">
        <f>EXP(-O202)/(1+EXP(-O202))^2</f>
        <v>0.19170018557342358</v>
      </c>
      <c r="AE207" s="16">
        <f t="shared" ref="AE207:AE209" si="148">EXP(-P202)/(1+EXP(-P202))^2</f>
        <v>0.19170018557342358</v>
      </c>
      <c r="AF207" s="16">
        <f>EXP(-Q202)/(1+EXP(-Q202))^2</f>
        <v>0.19170018557342358</v>
      </c>
      <c r="AH207" s="16">
        <f>(AD207*AI202)+(AE207*AI203)+(AF207*AI204)</f>
        <v>-2.4633930617284916E-4</v>
      </c>
      <c r="AI207" s="16">
        <f>(AD207*AJ202)+(AE207*AJ203)+(AF207*AJ204)</f>
        <v>-2.4633930617284916E-4</v>
      </c>
      <c r="AJ207" s="16">
        <f>(AD207*AK202)+(AE207*AK203)+(AF207*AK204)</f>
        <v>-2.4633930617284916E-4</v>
      </c>
      <c r="AL207">
        <f>($D$4*AH207)+($D$5*AH208)+($D$6*AH209)</f>
        <v>-1.9484803564980835E-3</v>
      </c>
      <c r="AM207">
        <f>($D$4*AI207)+($D$5*AI208)+($D$6*AI209)</f>
        <v>-1.9484803564980835E-3</v>
      </c>
      <c r="AN207">
        <f>($D$4*AJ207)+($D$5*AJ208)+($D$6*AJ209)</f>
        <v>-1.9484803564980835E-3</v>
      </c>
    </row>
    <row r="208" spans="9:40" x14ac:dyDescent="0.25">
      <c r="I208" s="47"/>
      <c r="J208" s="48"/>
      <c r="K208" s="48"/>
      <c r="L208" s="48"/>
      <c r="M208" s="48"/>
      <c r="N208" s="24" t="s">
        <v>34</v>
      </c>
      <c r="O208" s="27">
        <f>1/(1+EXP(-O203))</f>
        <v>0.65905656326700224</v>
      </c>
      <c r="P208" s="27">
        <f>1/(1+EXP(-P203))</f>
        <v>0.65905656326700224</v>
      </c>
      <c r="Q208" s="27">
        <f>1/(1+EXP(-Q203))</f>
        <v>0.65905656326700224</v>
      </c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50"/>
      <c r="AD208" s="16">
        <f t="shared" ref="AD208:AD209" si="149">EXP(-O203)/(1+EXP(-O203))^2</f>
        <v>0.22470100968169013</v>
      </c>
      <c r="AE208" s="16">
        <f t="shared" si="148"/>
        <v>0.22470100968169013</v>
      </c>
      <c r="AF208" s="16">
        <f t="shared" ref="AF208" si="150">EXP(-Q203)/(1+EXP(-Q203))^2</f>
        <v>0.22470100968169013</v>
      </c>
      <c r="AH208" s="16">
        <f>(AD208*AI202)+(AE208*AI203)+(AF208*AI204)</f>
        <v>-2.8874615147477488E-4</v>
      </c>
      <c r="AI208" s="16">
        <f>(AD208*AJ202)+(AE208*AJ203)+(AF208*AJ204)</f>
        <v>-2.8874615147477488E-4</v>
      </c>
      <c r="AJ208" s="16">
        <f>(AD208*AK202)+(AE208*AK203)+(AF208*AK204)</f>
        <v>-2.8874615147477488E-4</v>
      </c>
      <c r="AL208">
        <f>($C$4*AH207)+($C$5*AH208)+($C$6*AH209)</f>
        <v>-4.3229370466877359E-3</v>
      </c>
      <c r="AM208">
        <f>($C$4*AI207)+($C$5*AI208)+($C$6*AI209)</f>
        <v>-4.3229370466877359E-3</v>
      </c>
      <c r="AN208">
        <f>($C$4*AJ207)+($C$5*AJ208)+($C$6*AJ209)</f>
        <v>-4.3229370466877359E-3</v>
      </c>
    </row>
    <row r="209" spans="9:40" x14ac:dyDescent="0.25">
      <c r="I209" s="47"/>
      <c r="J209" s="48"/>
      <c r="K209" s="48"/>
      <c r="L209" s="48"/>
      <c r="M209" s="48"/>
      <c r="N209" s="25" t="s">
        <v>35</v>
      </c>
      <c r="O209" s="28">
        <f>1/(1+EXP(-O204))</f>
        <v>0.78887967057760677</v>
      </c>
      <c r="P209" s="28">
        <f>1/(1+EXP(-P204))</f>
        <v>0.78887967057760677</v>
      </c>
      <c r="Q209" s="28">
        <f>1/(1+EXP(-Q204))</f>
        <v>0.78887967057760677</v>
      </c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50"/>
      <c r="AD209" s="16">
        <f t="shared" si="149"/>
        <v>0.16654853592697336</v>
      </c>
      <c r="AE209" s="16">
        <f t="shared" si="148"/>
        <v>0.16654853592697336</v>
      </c>
      <c r="AF209" s="16">
        <f>EXP(-Q204)/(1+EXP(-Q204))^2</f>
        <v>0.16654853592697336</v>
      </c>
      <c r="AH209" s="16">
        <f>(AD209*AI202)+(AE209*AI203)+(AF209*AI204)</f>
        <v>-2.1401883707953141E-4</v>
      </c>
      <c r="AI209" s="16">
        <f>(AD209*AJ202)+(AE209*AJ203)+(AF209*AJ204)</f>
        <v>-2.1401883707953141E-4</v>
      </c>
      <c r="AJ209" s="16">
        <f>(AD209*AK202)+(AE209*AK203)+(AF209*AK204)</f>
        <v>-2.1401883707953141E-4</v>
      </c>
    </row>
    <row r="210" spans="9:40" x14ac:dyDescent="0.25">
      <c r="I210" s="52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4"/>
    </row>
    <row r="211" spans="9:40" x14ac:dyDescent="0.25">
      <c r="I211" s="43"/>
      <c r="J211" s="44" t="s">
        <v>40</v>
      </c>
      <c r="K211" s="44"/>
      <c r="L211" s="44"/>
      <c r="M211" s="44"/>
      <c r="N211" s="44" t="s">
        <v>41</v>
      </c>
      <c r="O211" s="44"/>
      <c r="P211" s="44"/>
      <c r="Q211" s="44"/>
      <c r="R211" s="44"/>
      <c r="S211" s="44" t="s">
        <v>42</v>
      </c>
      <c r="T211" s="44"/>
      <c r="U211" s="44"/>
      <c r="V211" s="44"/>
      <c r="W211" s="45" t="s">
        <v>43</v>
      </c>
      <c r="X211" s="44" t="s">
        <v>27</v>
      </c>
      <c r="Y211" s="44"/>
      <c r="Z211" s="44"/>
      <c r="AA211" s="44"/>
      <c r="AB211" s="44"/>
      <c r="AC211" s="46"/>
    </row>
    <row r="212" spans="9:40" x14ac:dyDescent="0.25">
      <c r="I212" s="47"/>
      <c r="J212" s="22">
        <v>0</v>
      </c>
      <c r="K212" s="22">
        <v>1</v>
      </c>
      <c r="L212" s="22">
        <v>2</v>
      </c>
      <c r="M212" s="48"/>
      <c r="N212" s="34" t="s">
        <v>38</v>
      </c>
      <c r="O212" s="33">
        <v>0</v>
      </c>
      <c r="P212" s="33">
        <v>1</v>
      </c>
      <c r="Q212" s="33">
        <v>2</v>
      </c>
      <c r="R212" s="48"/>
      <c r="S212" s="48"/>
      <c r="T212" s="29" t="s">
        <v>24</v>
      </c>
      <c r="U212" s="48"/>
      <c r="V212" s="19" t="s">
        <v>32</v>
      </c>
      <c r="W212" s="20" t="s">
        <v>26</v>
      </c>
      <c r="X212" s="20" t="s">
        <v>28</v>
      </c>
      <c r="Y212" s="30" t="s">
        <v>29</v>
      </c>
      <c r="Z212" s="49" t="s">
        <v>36</v>
      </c>
      <c r="AA212" s="49" t="s">
        <v>37</v>
      </c>
      <c r="AB212" s="41" t="s">
        <v>45</v>
      </c>
      <c r="AC212" s="50"/>
      <c r="AD212" s="16" t="s">
        <v>46</v>
      </c>
      <c r="AE212" s="16" t="s">
        <v>49</v>
      </c>
      <c r="AF212" s="16" t="s">
        <v>48</v>
      </c>
      <c r="AG212" s="16" t="s">
        <v>47</v>
      </c>
      <c r="AI212" t="s">
        <v>50</v>
      </c>
    </row>
    <row r="213" spans="9:40" x14ac:dyDescent="0.25">
      <c r="I213" s="23" t="s">
        <v>30</v>
      </c>
      <c r="J213" s="18">
        <f>J202-AL207</f>
        <v>0.81719457033923049</v>
      </c>
      <c r="K213" s="18">
        <f>K202-AM207</f>
        <v>0.81719457033923049</v>
      </c>
      <c r="L213" s="18">
        <f>L202-AN207</f>
        <v>0.81719457033923049</v>
      </c>
      <c r="M213" s="48"/>
      <c r="N213" s="35" t="s">
        <v>33</v>
      </c>
      <c r="O213" s="36">
        <f>($F$4*J213)+($G$4*J214)</f>
        <v>1.0569696380643154</v>
      </c>
      <c r="P213" s="36">
        <f>($F$4*K213)+($G$4*K214)</f>
        <v>1.0569696380643154</v>
      </c>
      <c r="Q213" s="36">
        <f>($F$4*L213)+($G$4*L214)</f>
        <v>1.0569696380643154</v>
      </c>
      <c r="R213" s="48"/>
      <c r="S213" s="22">
        <v>0</v>
      </c>
      <c r="T213" s="17">
        <f>T202-AG202</f>
        <v>0.72071255532288714</v>
      </c>
      <c r="U213" s="48"/>
      <c r="V213" s="15" t="s">
        <v>33</v>
      </c>
      <c r="W213" s="17">
        <f>(O218*T213)+(P218*T214)+(Q218*T215)</f>
        <v>1.6045461744717824</v>
      </c>
      <c r="X213" s="17">
        <f>1/(1+EXP(-W213))</f>
        <v>0.83265281700416904</v>
      </c>
      <c r="Y213" s="17">
        <f>($E$4/100)-X213</f>
        <v>-8.2652817004169044E-2</v>
      </c>
      <c r="Z213" s="49">
        <f>ROUND(X213*100,0)</f>
        <v>83</v>
      </c>
      <c r="AA213" s="49">
        <f>$E$4</f>
        <v>75</v>
      </c>
      <c r="AB213" s="17">
        <f>Y213*Y213</f>
        <v>6.8314881587246551E-3</v>
      </c>
      <c r="AC213" s="50"/>
      <c r="AD213" s="16">
        <f>EXP(-W213)/(1+EXP(-W213))^2</f>
        <v>0.13934210333919084</v>
      </c>
      <c r="AE213" s="16">
        <f>-Y213</f>
        <v>8.2652817004169044E-2</v>
      </c>
      <c r="AF213" s="16">
        <f>AD213*AE213</f>
        <v>1.1517017368270153E-2</v>
      </c>
      <c r="AG213" s="16">
        <f>(O218*AF213)+(O219*AF214)+(O220*AF215)</f>
        <v>-1.4442874242777872E-3</v>
      </c>
      <c r="AI213" s="16">
        <f>AF213*T213</f>
        <v>8.3004590171840541E-3</v>
      </c>
      <c r="AJ213" s="16">
        <f>AF213*T214</f>
        <v>8.3004590171840541E-3</v>
      </c>
      <c r="AK213" s="16">
        <f>AF213*T215</f>
        <v>8.3004590171840541E-3</v>
      </c>
    </row>
    <row r="214" spans="9:40" x14ac:dyDescent="0.25">
      <c r="I214" s="23" t="s">
        <v>31</v>
      </c>
      <c r="J214" s="18">
        <f>J203-AL208</f>
        <v>1.2008346786993664</v>
      </c>
      <c r="K214" s="18">
        <f>K203-AM208</f>
        <v>1.2008346786993664</v>
      </c>
      <c r="L214" s="18">
        <f>L203-AN208</f>
        <v>1.2008346786993664</v>
      </c>
      <c r="M214" s="48"/>
      <c r="N214" s="37" t="s">
        <v>34</v>
      </c>
      <c r="O214" s="38">
        <f>($F$5*J213)+($G$5*J214)</f>
        <v>0.66085094129943989</v>
      </c>
      <c r="P214" s="38">
        <f>($F$5*K213)+($G$5*K214)</f>
        <v>0.66085094129943989</v>
      </c>
      <c r="Q214" s="38">
        <f>($F$5*L213)+($G$5*L214)</f>
        <v>0.66085094129943989</v>
      </c>
      <c r="R214" s="48"/>
      <c r="S214" s="22">
        <v>1</v>
      </c>
      <c r="T214" s="17">
        <f>T203-AG203</f>
        <v>0.72071255532288714</v>
      </c>
      <c r="U214" s="48"/>
      <c r="V214" s="15" t="s">
        <v>34</v>
      </c>
      <c r="W214" s="17">
        <f>(O219*T213)+(P219*T214)+(Q219*T215)</f>
        <v>1.4258249588073744</v>
      </c>
      <c r="X214" s="17">
        <f>1/(1+EXP(-W214))</f>
        <v>0.80624996234235902</v>
      </c>
      <c r="Y214" s="17">
        <f>($E$5/100)-X214</f>
        <v>1.3750037657640934E-2</v>
      </c>
      <c r="Z214" s="49">
        <f t="shared" ref="Z214:Z215" si="151">ROUND(X214*100,0)</f>
        <v>81</v>
      </c>
      <c r="AA214" s="49">
        <f>$E$5</f>
        <v>82</v>
      </c>
      <c r="AB214" s="17">
        <f t="shared" ref="AB214:AB215" si="152">Y214*Y214</f>
        <v>1.8906353558654379E-4</v>
      </c>
      <c r="AC214" s="50"/>
      <c r="AD214" s="16">
        <f t="shared" ref="AD214:AD215" si="153">EXP(-W214)/(1+EXP(-W214))^2</f>
        <v>0.15621096056530365</v>
      </c>
      <c r="AE214" s="16">
        <f t="shared" ref="AE214:AE215" si="154">-Y214</f>
        <v>-1.3750037657640934E-2</v>
      </c>
      <c r="AF214" s="16">
        <f t="shared" ref="AF214:AF215" si="155">AD214*AE214</f>
        <v>-2.147906590309188E-3</v>
      </c>
      <c r="AG214" s="16">
        <f>(P218*AF213)+(P219*AF214)+(P220*AF215)</f>
        <v>-1.4442874242777872E-3</v>
      </c>
      <c r="AI214" s="16">
        <f>AF214*T213</f>
        <v>-1.5480232472966046E-3</v>
      </c>
      <c r="AJ214" s="16">
        <f>AF214*T214</f>
        <v>-1.5480232472966046E-3</v>
      </c>
      <c r="AK214" s="16">
        <f>AF214*T215</f>
        <v>-1.5480232472966046E-3</v>
      </c>
    </row>
    <row r="215" spans="9:40" x14ac:dyDescent="0.25">
      <c r="I215" s="51"/>
      <c r="J215" s="48"/>
      <c r="K215" s="48"/>
      <c r="L215" s="48"/>
      <c r="M215" s="48"/>
      <c r="N215" s="39" t="s">
        <v>35</v>
      </c>
      <c r="O215" s="40">
        <f>($F$6*J213)+($G$6*J214)</f>
        <v>1.3217018825988798</v>
      </c>
      <c r="P215" s="40">
        <f>($F$6*K213)+($G$6*K214)</f>
        <v>1.3217018825988798</v>
      </c>
      <c r="Q215" s="40">
        <f>($F$6*L213)+($G$6*L214)</f>
        <v>1.3217018825988798</v>
      </c>
      <c r="R215" s="48"/>
      <c r="S215" s="22">
        <v>2</v>
      </c>
      <c r="T215" s="17">
        <f>T204-AG204</f>
        <v>0.72071255532288714</v>
      </c>
      <c r="U215" s="48"/>
      <c r="V215" s="15" t="s">
        <v>35</v>
      </c>
      <c r="W215" s="17">
        <f>(O220*T213)+(P220*T214)+(Q220*T215)</f>
        <v>1.7069313985990897</v>
      </c>
      <c r="X215" s="17">
        <f>1/(1+EXP(-W215))</f>
        <v>0.84643784879928385</v>
      </c>
      <c r="Y215" s="17">
        <f>($E$6/100)-X215</f>
        <v>8.3562151200716195E-2</v>
      </c>
      <c r="Z215" s="49">
        <f t="shared" si="151"/>
        <v>85</v>
      </c>
      <c r="AA215" s="49">
        <f>$E$6</f>
        <v>93</v>
      </c>
      <c r="AB215" s="17">
        <f t="shared" si="152"/>
        <v>6.9826331132913548E-3</v>
      </c>
      <c r="AC215" s="50"/>
      <c r="AD215" s="16">
        <f t="shared" si="153"/>
        <v>0.12998081691932459</v>
      </c>
      <c r="AE215" s="16">
        <f t="shared" si="154"/>
        <v>-8.3562151200716195E-2</v>
      </c>
      <c r="AF215" s="16">
        <f t="shared" si="155"/>
        <v>-1.0861476676605211E-2</v>
      </c>
      <c r="AG215" s="16">
        <f>(Q218*AF213)+(Q219*AF214)+(Q220*AF215)</f>
        <v>-1.4442874242777872E-3</v>
      </c>
      <c r="AI215" s="16">
        <f>AF215*T213</f>
        <v>-7.8280026101760821E-3</v>
      </c>
      <c r="AJ215" s="16">
        <f>AF215*T214</f>
        <v>-7.8280026101760821E-3</v>
      </c>
      <c r="AK215" s="16">
        <f>AF215*T215</f>
        <v>-7.8280026101760821E-3</v>
      </c>
    </row>
    <row r="216" spans="9:40" x14ac:dyDescent="0.25">
      <c r="I216" s="47"/>
      <c r="J216" s="48"/>
      <c r="K216" s="48"/>
      <c r="L216" s="48"/>
      <c r="M216" s="48"/>
      <c r="N216" s="48" t="s">
        <v>44</v>
      </c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2">
        <f>SUM(AB213:AB215)/2</f>
        <v>7.0015924038012763E-3</v>
      </c>
      <c r="AC216" s="50"/>
    </row>
    <row r="217" spans="9:40" x14ac:dyDescent="0.25">
      <c r="I217" s="47"/>
      <c r="J217" s="48"/>
      <c r="K217" s="48"/>
      <c r="L217" s="48"/>
      <c r="M217" s="48"/>
      <c r="N217" s="34" t="s">
        <v>38</v>
      </c>
      <c r="O217" s="33">
        <v>0</v>
      </c>
      <c r="P217" s="33">
        <v>1</v>
      </c>
      <c r="Q217" s="33">
        <v>2</v>
      </c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50"/>
      <c r="AD217" t="s">
        <v>51</v>
      </c>
      <c r="AM217" t="s">
        <v>52</v>
      </c>
    </row>
    <row r="218" spans="9:40" x14ac:dyDescent="0.25">
      <c r="I218" s="47"/>
      <c r="J218" s="48"/>
      <c r="K218" s="48"/>
      <c r="L218" s="48"/>
      <c r="M218" s="48"/>
      <c r="N218" s="21" t="s">
        <v>33</v>
      </c>
      <c r="O218" s="26">
        <f>1/(1+EXP(-O213))</f>
        <v>0.74211101343212948</v>
      </c>
      <c r="P218" s="26">
        <f>1/(1+EXP(-P213))</f>
        <v>0.74211101343212948</v>
      </c>
      <c r="Q218" s="26">
        <f>1/(1+EXP(-Q213))</f>
        <v>0.74211101343212948</v>
      </c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50"/>
      <c r="AD218" s="16">
        <f>EXP(-O213)/(1+EXP(-O213))^2</f>
        <v>0.19138225717486729</v>
      </c>
      <c r="AE218" s="16">
        <f t="shared" ref="AE218:AE220" si="156">EXP(-P213)/(1+EXP(-P213))^2</f>
        <v>0.19138225717486729</v>
      </c>
      <c r="AF218" s="16">
        <f>EXP(-Q213)/(1+EXP(-Q213))^2</f>
        <v>0.19138225717486729</v>
      </c>
      <c r="AH218" s="16">
        <f>(AD218*AI213)+(AE218*AI214)+(AF218*AI215)</f>
        <v>-2.058444096368784E-4</v>
      </c>
      <c r="AI218" s="16">
        <f>(AD218*AJ213)+(AE218*AJ214)+(AF218*AJ215)</f>
        <v>-2.058444096368784E-4</v>
      </c>
      <c r="AJ218" s="16">
        <f>(AD218*AK213)+(AE218*AK214)+(AF218*AK215)</f>
        <v>-2.058444096368784E-4</v>
      </c>
      <c r="AL218">
        <f>($D$4*AH218)+($D$5*AH219)+($D$6*AH220)</f>
        <v>-1.6283080142655559E-3</v>
      </c>
      <c r="AM218">
        <f>($D$4*AI218)+($D$5*AI219)+($D$6*AI220)</f>
        <v>-1.6283080142655559E-3</v>
      </c>
      <c r="AN218">
        <f>($D$4*AJ218)+($D$5*AJ219)+($D$6*AJ220)</f>
        <v>-1.6283080142655559E-3</v>
      </c>
    </row>
    <row r="219" spans="9:40" x14ac:dyDescent="0.25">
      <c r="I219" s="47"/>
      <c r="J219" s="48"/>
      <c r="K219" s="48"/>
      <c r="L219" s="48"/>
      <c r="M219" s="48"/>
      <c r="N219" s="24" t="s">
        <v>34</v>
      </c>
      <c r="O219" s="27">
        <f>1/(1+EXP(-O214))</f>
        <v>0.65945151469741825</v>
      </c>
      <c r="P219" s="27">
        <f>1/(1+EXP(-P214))</f>
        <v>0.65945151469741825</v>
      </c>
      <c r="Q219" s="27">
        <f>1/(1+EXP(-Q214))</f>
        <v>0.65945151469741825</v>
      </c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50"/>
      <c r="AD219" s="16">
        <f t="shared" ref="AD219:AD220" si="157">EXP(-O214)/(1+EXP(-O214))^2</f>
        <v>0.22457521446069909</v>
      </c>
      <c r="AE219" s="16">
        <f t="shared" si="156"/>
        <v>0.22457521446069909</v>
      </c>
      <c r="AF219" s="16">
        <f t="shared" ref="AF219" si="158">EXP(-Q214)/(1+EXP(-Q214))^2</f>
        <v>0.22457521446069909</v>
      </c>
      <c r="AH219" s="16">
        <f>(AD219*AI213)+(AE219*AI214)+(AF219*AI215)</f>
        <v>-2.4154565382463605E-4</v>
      </c>
      <c r="AI219" s="16">
        <f>(AD219*AJ213)+(AE219*AJ214)+(AF219*AJ215)</f>
        <v>-2.4154565382463605E-4</v>
      </c>
      <c r="AJ219" s="16">
        <f>(AD219*AK213)+(AE219*AK214)+(AF219*AK215)</f>
        <v>-2.4154565382463605E-4</v>
      </c>
      <c r="AL219">
        <f>($C$4*AH218)+($C$5*AH219)+($C$6*AH220)</f>
        <v>-3.6129630593164548E-3</v>
      </c>
      <c r="AM219">
        <f>($C$4*AI218)+($C$5*AI219)+($C$6*AI220)</f>
        <v>-3.6129630593164548E-3</v>
      </c>
      <c r="AN219">
        <f>($C$4*AJ218)+($C$5*AJ219)+($C$6*AJ220)</f>
        <v>-3.6129630593164548E-3</v>
      </c>
    </row>
    <row r="220" spans="9:40" x14ac:dyDescent="0.25">
      <c r="I220" s="47"/>
      <c r="J220" s="48"/>
      <c r="K220" s="48"/>
      <c r="L220" s="48"/>
      <c r="M220" s="48"/>
      <c r="N220" s="25" t="s">
        <v>35</v>
      </c>
      <c r="O220" s="28">
        <f>1/(1+EXP(-O215))</f>
        <v>0.78946471608428581</v>
      </c>
      <c r="P220" s="28">
        <f>1/(1+EXP(-P215))</f>
        <v>0.78946471608428581</v>
      </c>
      <c r="Q220" s="28">
        <f>1/(1+EXP(-Q215))</f>
        <v>0.78946471608428581</v>
      </c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50"/>
      <c r="AD220" s="16">
        <f t="shared" si="157"/>
        <v>0.16621017814224376</v>
      </c>
      <c r="AE220" s="16">
        <f t="shared" si="156"/>
        <v>0.16621017814224376</v>
      </c>
      <c r="AF220" s="16">
        <f>EXP(-Q215)/(1+EXP(-Q215))^2</f>
        <v>0.16621017814224376</v>
      </c>
      <c r="AH220" s="16">
        <f>(AD220*AI213)+(AE220*AI214)+(AF220*AI215)</f>
        <v>-1.7877015612826393E-4</v>
      </c>
      <c r="AI220" s="16">
        <f>(AD220*AJ213)+(AE220*AJ214)+(AF220*AJ215)</f>
        <v>-1.7877015612826393E-4</v>
      </c>
      <c r="AJ220" s="16">
        <f>(AD220*AK213)+(AE220*AK214)+(AF220*AK215)</f>
        <v>-1.7877015612826393E-4</v>
      </c>
    </row>
    <row r="221" spans="9:40" x14ac:dyDescent="0.25">
      <c r="I221" s="52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4"/>
    </row>
    <row r="222" spans="9:40" x14ac:dyDescent="0.25">
      <c r="I222" s="43"/>
      <c r="J222" s="44" t="s">
        <v>40</v>
      </c>
      <c r="K222" s="44"/>
      <c r="L222" s="44"/>
      <c r="M222" s="44"/>
      <c r="N222" s="44" t="s">
        <v>41</v>
      </c>
      <c r="O222" s="44"/>
      <c r="P222" s="44"/>
      <c r="Q222" s="44"/>
      <c r="R222" s="44"/>
      <c r="S222" s="44" t="s">
        <v>42</v>
      </c>
      <c r="T222" s="44"/>
      <c r="U222" s="44"/>
      <c r="V222" s="44"/>
      <c r="W222" s="45" t="s">
        <v>43</v>
      </c>
      <c r="X222" s="44" t="s">
        <v>27</v>
      </c>
      <c r="Y222" s="44"/>
      <c r="Z222" s="44"/>
      <c r="AA222" s="44"/>
      <c r="AB222" s="44"/>
      <c r="AC222" s="46"/>
    </row>
    <row r="223" spans="9:40" x14ac:dyDescent="0.25">
      <c r="I223" s="47"/>
      <c r="J223" s="22">
        <v>0</v>
      </c>
      <c r="K223" s="22">
        <v>1</v>
      </c>
      <c r="L223" s="22">
        <v>2</v>
      </c>
      <c r="M223" s="48"/>
      <c r="N223" s="34" t="s">
        <v>38</v>
      </c>
      <c r="O223" s="33">
        <v>0</v>
      </c>
      <c r="P223" s="33">
        <v>1</v>
      </c>
      <c r="Q223" s="33">
        <v>2</v>
      </c>
      <c r="R223" s="48"/>
      <c r="S223" s="48"/>
      <c r="T223" s="29" t="s">
        <v>24</v>
      </c>
      <c r="U223" s="48"/>
      <c r="V223" s="19" t="s">
        <v>32</v>
      </c>
      <c r="W223" s="20" t="s">
        <v>26</v>
      </c>
      <c r="X223" s="20" t="s">
        <v>28</v>
      </c>
      <c r="Y223" s="30" t="s">
        <v>29</v>
      </c>
      <c r="Z223" s="49" t="s">
        <v>36</v>
      </c>
      <c r="AA223" s="49" t="s">
        <v>37</v>
      </c>
      <c r="AB223" s="41" t="s">
        <v>45</v>
      </c>
      <c r="AC223" s="50"/>
      <c r="AD223" s="16" t="s">
        <v>46</v>
      </c>
      <c r="AE223" s="16" t="s">
        <v>49</v>
      </c>
      <c r="AF223" s="16" t="s">
        <v>48</v>
      </c>
      <c r="AG223" s="16" t="s">
        <v>47</v>
      </c>
      <c r="AI223" t="s">
        <v>50</v>
      </c>
    </row>
    <row r="224" spans="9:40" x14ac:dyDescent="0.25">
      <c r="I224" s="23" t="s">
        <v>30</v>
      </c>
      <c r="J224" s="18">
        <f>J213-AL218</f>
        <v>0.8188228783534961</v>
      </c>
      <c r="K224" s="18">
        <f>K213-AM218</f>
        <v>0.8188228783534961</v>
      </c>
      <c r="L224" s="18">
        <f>L213-AN218</f>
        <v>0.8188228783534961</v>
      </c>
      <c r="M224" s="48"/>
      <c r="N224" s="35" t="s">
        <v>33</v>
      </c>
      <c r="O224" s="36">
        <f>($F$4*J224)+($G$4*J225)</f>
        <v>1.0598383554817379</v>
      </c>
      <c r="P224" s="36">
        <f>($F$4*K224)+($G$4*K225)</f>
        <v>1.0598383554817379</v>
      </c>
      <c r="Q224" s="36">
        <f>($F$4*L224)+($G$4*L225)</f>
        <v>1.0598383554817379</v>
      </c>
      <c r="R224" s="48"/>
      <c r="S224" s="22">
        <v>0</v>
      </c>
      <c r="T224" s="17">
        <f>T213-AG213</f>
        <v>0.72215684274716496</v>
      </c>
      <c r="U224" s="48"/>
      <c r="V224" s="15" t="s">
        <v>33</v>
      </c>
      <c r="W224" s="17">
        <f>(O229*T224)+(P229*T225)+(Q229*T226)</f>
        <v>1.6089502520675392</v>
      </c>
      <c r="X224" s="17">
        <f>1/(1+EXP(-W224))</f>
        <v>0.8332655917165751</v>
      </c>
      <c r="Y224" s="17">
        <f>($E$4/100)-X224</f>
        <v>-8.3265591716575105E-2</v>
      </c>
      <c r="Z224" s="49">
        <f>ROUND(X224*100,0)</f>
        <v>83</v>
      </c>
      <c r="AA224" s="49">
        <f>$E$4</f>
        <v>75</v>
      </c>
      <c r="AB224" s="17">
        <f>Y224*Y224</f>
        <v>6.9331587639113804E-3</v>
      </c>
      <c r="AC224" s="50"/>
      <c r="AD224" s="16">
        <f>EXP(-W224)/(1+EXP(-W224))^2</f>
        <v>0.13893404537780107</v>
      </c>
      <c r="AE224" s="16">
        <f>-Y224</f>
        <v>8.3265591716575105E-2</v>
      </c>
      <c r="AF224" s="16">
        <f>AD224*AE224</f>
        <v>1.1568425497960102E-2</v>
      </c>
      <c r="AG224" s="16">
        <f>(O229*AF224)+(O230*AF225)+(O231*AF226)</f>
        <v>-1.2592911365937017E-3</v>
      </c>
      <c r="AI224" s="16">
        <f>AF224*T224</f>
        <v>8.354217633162667E-3</v>
      </c>
      <c r="AJ224" s="16">
        <f>AF224*T225</f>
        <v>8.354217633162667E-3</v>
      </c>
      <c r="AK224" s="16">
        <f>AF224*T226</f>
        <v>8.354217633162667E-3</v>
      </c>
    </row>
    <row r="225" spans="9:40" x14ac:dyDescent="0.25">
      <c r="I225" s="23" t="s">
        <v>31</v>
      </c>
      <c r="J225" s="18">
        <f>J214-AL219</f>
        <v>1.2044476417586829</v>
      </c>
      <c r="K225" s="18">
        <f>K214-AM219</f>
        <v>1.2044476417586829</v>
      </c>
      <c r="L225" s="18">
        <f>L214-AN219</f>
        <v>1.2044476417586829</v>
      </c>
      <c r="M225" s="48"/>
      <c r="N225" s="37" t="s">
        <v>34</v>
      </c>
      <c r="O225" s="38">
        <f>($F$5*J224)+($G$5*J225)</f>
        <v>0.66232025419077034</v>
      </c>
      <c r="P225" s="38">
        <f>($F$5*K224)+($G$5*K225)</f>
        <v>0.66232025419077034</v>
      </c>
      <c r="Q225" s="38">
        <f>($F$5*L224)+($G$5*L225)</f>
        <v>0.66232025419077034</v>
      </c>
      <c r="R225" s="48"/>
      <c r="S225" s="22">
        <v>1</v>
      </c>
      <c r="T225" s="17">
        <f>T214-AG214</f>
        <v>0.72215684274716496</v>
      </c>
      <c r="U225" s="48"/>
      <c r="V225" s="15" t="s">
        <v>34</v>
      </c>
      <c r="W225" s="17">
        <f>(O230*T224)+(P230*T225)+(Q230*T226)</f>
        <v>1.4293969768283541</v>
      </c>
      <c r="X225" s="17">
        <f>1/(1+EXP(-W225))</f>
        <v>0.80680734038315194</v>
      </c>
      <c r="Y225" s="17">
        <f>($E$5/100)-X225</f>
        <v>1.3192659616848013E-2</v>
      </c>
      <c r="Z225" s="49">
        <f t="shared" ref="Z225:Z226" si="159">ROUND(X225*100,0)</f>
        <v>81</v>
      </c>
      <c r="AA225" s="49">
        <f>$E$5</f>
        <v>82</v>
      </c>
      <c r="AB225" s="17">
        <f t="shared" ref="AB225:AB226" si="160">Y225*Y225</f>
        <v>1.7404626776601235E-4</v>
      </c>
      <c r="AC225" s="50"/>
      <c r="AD225" s="16">
        <f t="shared" ref="AD225:AD226" si="161">EXP(-W225)/(1+EXP(-W225))^2</f>
        <v>0.15586925588701681</v>
      </c>
      <c r="AE225" s="16">
        <f t="shared" ref="AE225:AE226" si="162">-Y225</f>
        <v>-1.3192659616848013E-2</v>
      </c>
      <c r="AF225" s="16">
        <f t="shared" ref="AF225:AF226" si="163">AD225*AE225</f>
        <v>-2.0563300376487958E-3</v>
      </c>
      <c r="AG225" s="16">
        <f>(P229*AF224)+(P230*AF225)+(P231*AF226)</f>
        <v>-1.2592911365937017E-3</v>
      </c>
      <c r="AI225" s="16">
        <f>AF225*T224</f>
        <v>-1.4849928076346133E-3</v>
      </c>
      <c r="AJ225" s="16">
        <f>AF225*T225</f>
        <v>-1.4849928076346133E-3</v>
      </c>
      <c r="AK225" s="16">
        <f>AF225*T226</f>
        <v>-1.4849928076346133E-3</v>
      </c>
    </row>
    <row r="226" spans="9:40" x14ac:dyDescent="0.25">
      <c r="I226" s="51"/>
      <c r="J226" s="48"/>
      <c r="K226" s="48"/>
      <c r="L226" s="48"/>
      <c r="M226" s="48"/>
      <c r="N226" s="39" t="s">
        <v>35</v>
      </c>
      <c r="O226" s="40">
        <f>($F$6*J224)+($G$6*J225)</f>
        <v>1.3246405083815407</v>
      </c>
      <c r="P226" s="40">
        <f>($F$6*K224)+($G$6*K225)</f>
        <v>1.3246405083815407</v>
      </c>
      <c r="Q226" s="40">
        <f>($F$6*L224)+($G$6*L225)</f>
        <v>1.3246405083815407</v>
      </c>
      <c r="R226" s="48"/>
      <c r="S226" s="22">
        <v>2</v>
      </c>
      <c r="T226" s="17">
        <f>T215-AG215</f>
        <v>0.72215684274716496</v>
      </c>
      <c r="U226" s="48"/>
      <c r="V226" s="15" t="s">
        <v>35</v>
      </c>
      <c r="W226" s="17">
        <f>(O231*T224)+(P231*T225)+(Q231*T226)</f>
        <v>1.711409308528999</v>
      </c>
      <c r="X226" s="17">
        <f>1/(1+EXP(-W226))</f>
        <v>0.84701898868652847</v>
      </c>
      <c r="Y226" s="17">
        <f>($E$6/100)-X226</f>
        <v>8.2981011313471575E-2</v>
      </c>
      <c r="Z226" s="49">
        <f t="shared" si="159"/>
        <v>85</v>
      </c>
      <c r="AA226" s="49">
        <f>$E$6</f>
        <v>93</v>
      </c>
      <c r="AB226" s="17">
        <f t="shared" si="160"/>
        <v>6.8858482386064974E-3</v>
      </c>
      <c r="AC226" s="50"/>
      <c r="AD226" s="16">
        <f t="shared" si="161"/>
        <v>0.12957782149097902</v>
      </c>
      <c r="AE226" s="16">
        <f t="shared" si="162"/>
        <v>-8.2981011313471575E-2</v>
      </c>
      <c r="AF226" s="16">
        <f t="shared" si="163"/>
        <v>-1.075249867111793E-2</v>
      </c>
      <c r="AG226" s="16">
        <f>(Q229*AF224)+(Q230*AF225)+(Q231*AF226)</f>
        <v>-1.2592911365937017E-3</v>
      </c>
      <c r="AI226" s="16">
        <f>AF226*T224</f>
        <v>-7.7649904919776108E-3</v>
      </c>
      <c r="AJ226" s="16">
        <f>AF226*T225</f>
        <v>-7.7649904919776108E-3</v>
      </c>
      <c r="AK226" s="16">
        <f>AF226*T226</f>
        <v>-7.7649904919776108E-3</v>
      </c>
    </row>
    <row r="227" spans="9:40" x14ac:dyDescent="0.25">
      <c r="I227" s="47"/>
      <c r="J227" s="48"/>
      <c r="K227" s="48"/>
      <c r="L227" s="48"/>
      <c r="M227" s="48"/>
      <c r="N227" s="48" t="s">
        <v>44</v>
      </c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2">
        <f>SUM(AB224:AB226)/2</f>
        <v>6.9965266351419454E-3</v>
      </c>
      <c r="AC227" s="50"/>
    </row>
    <row r="228" spans="9:40" x14ac:dyDescent="0.25">
      <c r="I228" s="47"/>
      <c r="J228" s="48"/>
      <c r="K228" s="48"/>
      <c r="L228" s="48"/>
      <c r="M228" s="48"/>
      <c r="N228" s="34" t="s">
        <v>38</v>
      </c>
      <c r="O228" s="33">
        <v>0</v>
      </c>
      <c r="P228" s="33">
        <v>1</v>
      </c>
      <c r="Q228" s="33">
        <v>2</v>
      </c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50"/>
      <c r="AD228" t="s">
        <v>51</v>
      </c>
      <c r="AM228" t="s">
        <v>52</v>
      </c>
    </row>
    <row r="229" spans="9:40" x14ac:dyDescent="0.25">
      <c r="I229" s="47"/>
      <c r="J229" s="48"/>
      <c r="K229" s="48"/>
      <c r="L229" s="48"/>
      <c r="M229" s="48"/>
      <c r="N229" s="21" t="s">
        <v>33</v>
      </c>
      <c r="O229" s="26">
        <f>1/(1+EXP(-O224))</f>
        <v>0.74265965361343267</v>
      </c>
      <c r="P229" s="26">
        <f>1/(1+EXP(-P224))</f>
        <v>0.74265965361343267</v>
      </c>
      <c r="Q229" s="26">
        <f>1/(1+EXP(-Q224))</f>
        <v>0.74265965361343267</v>
      </c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50"/>
      <c r="AD229" s="16">
        <f>EXP(-O224)/(1+EXP(-O224))^2</f>
        <v>0.19111629250820883</v>
      </c>
      <c r="AE229" s="16">
        <f t="shared" ref="AE229:AE231" si="164">EXP(-P224)/(1+EXP(-P224))^2</f>
        <v>0.19111629250820883</v>
      </c>
      <c r="AF229" s="16">
        <f>EXP(-Q224)/(1+EXP(-Q224))^2</f>
        <v>0.19111629250820883</v>
      </c>
      <c r="AH229" s="16">
        <f>(AD229*AI224)+(AE229*AI225)+(AF229*AI226)</f>
        <v>-1.7119541312798415E-4</v>
      </c>
      <c r="AI229" s="16">
        <f>(AD229*AJ224)+(AE229*AJ225)+(AF229*AJ226)</f>
        <v>-1.7119541312798415E-4</v>
      </c>
      <c r="AJ229" s="16">
        <f>(AD229*AK224)+(AE229*AK225)+(AF229*AK226)</f>
        <v>-1.7119541312798415E-4</v>
      </c>
      <c r="AL229">
        <f>($D$4*AH229)+($D$5*AH230)+($D$6*AH231)</f>
        <v>-1.354313658210842E-3</v>
      </c>
      <c r="AM229">
        <f>($D$4*AI229)+($D$5*AI230)+($D$6*AI231)</f>
        <v>-1.354313658210842E-3</v>
      </c>
      <c r="AN229">
        <f>($D$4*AJ229)+($D$5*AJ230)+($D$6*AJ231)</f>
        <v>-1.354313658210842E-3</v>
      </c>
    </row>
    <row r="230" spans="9:40" x14ac:dyDescent="0.25">
      <c r="I230" s="47"/>
      <c r="J230" s="48"/>
      <c r="K230" s="48"/>
      <c r="L230" s="48"/>
      <c r="M230" s="48"/>
      <c r="N230" s="24" t="s">
        <v>34</v>
      </c>
      <c r="O230" s="27">
        <f>1/(1+EXP(-O225))</f>
        <v>0.65978140860682888</v>
      </c>
      <c r="P230" s="27">
        <f>1/(1+EXP(-P225))</f>
        <v>0.65978140860682888</v>
      </c>
      <c r="Q230" s="27">
        <f>1/(1+EXP(-Q225))</f>
        <v>0.65978140860682888</v>
      </c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50"/>
      <c r="AD230" s="16">
        <f t="shared" ref="AD230:AD231" si="165">EXP(-O225)/(1+EXP(-O225))^2</f>
        <v>0.22446990146361753</v>
      </c>
      <c r="AE230" s="16">
        <f t="shared" si="164"/>
        <v>0.22446990146361753</v>
      </c>
      <c r="AF230" s="16">
        <f t="shared" ref="AF230" si="166">EXP(-Q225)/(1+EXP(-Q225))^2</f>
        <v>0.22446990146361753</v>
      </c>
      <c r="AH230" s="16">
        <f>(AD230*AI224)+(AE230*AI225)+(AF230*AI226)</f>
        <v>-2.0107243088242376E-4</v>
      </c>
      <c r="AI230" s="16">
        <f>(AD230*AJ224)+(AE230*AJ225)+(AF230*AJ226)</f>
        <v>-2.0107243088242376E-4</v>
      </c>
      <c r="AJ230" s="16">
        <f>(AD230*AK224)+(AE230*AK225)+(AF230*AK226)</f>
        <v>-2.0107243088242376E-4</v>
      </c>
      <c r="AL230">
        <f>($C$4*AH229)+($C$5*AH230)+($C$6*AH231)</f>
        <v>-3.0052692022385584E-3</v>
      </c>
      <c r="AM230">
        <f>($C$4*AI229)+($C$5*AI230)+($C$6*AI231)</f>
        <v>-3.0052692022385584E-3</v>
      </c>
      <c r="AN230">
        <f>($C$4*AJ229)+($C$5*AJ230)+($C$6*AJ231)</f>
        <v>-3.0052692022385584E-3</v>
      </c>
    </row>
    <row r="231" spans="9:40" x14ac:dyDescent="0.25">
      <c r="I231" s="47"/>
      <c r="J231" s="48"/>
      <c r="K231" s="48"/>
      <c r="L231" s="48"/>
      <c r="M231" s="48"/>
      <c r="N231" s="25" t="s">
        <v>35</v>
      </c>
      <c r="O231" s="28">
        <f>1/(1+EXP(-O226))</f>
        <v>0.78995273012928313</v>
      </c>
      <c r="P231" s="28">
        <f>1/(1+EXP(-P226))</f>
        <v>0.78995273012928313</v>
      </c>
      <c r="Q231" s="28">
        <f>1/(1+EXP(-Q226))</f>
        <v>0.78995273012928313</v>
      </c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50"/>
      <c r="AD231" s="16">
        <f t="shared" si="165"/>
        <v>0.16592741429057506</v>
      </c>
      <c r="AE231" s="16">
        <f t="shared" si="164"/>
        <v>0.16592741429057506</v>
      </c>
      <c r="AF231" s="16">
        <f>EXP(-Q226)/(1+EXP(-Q226))^2</f>
        <v>0.16592741429057506</v>
      </c>
      <c r="AH231" s="16">
        <f>(AD231*AI224)+(AE231*AI225)+(AF231*AI226)</f>
        <v>-1.4863208084424872E-4</v>
      </c>
      <c r="AI231" s="16">
        <f>(AD231*AJ224)+(AE231*AJ225)+(AF231*AJ226)</f>
        <v>-1.4863208084424872E-4</v>
      </c>
      <c r="AJ231" s="16">
        <f>(AD231*AK224)+(AE231*AK225)+(AF231*AK226)</f>
        <v>-1.4863208084424872E-4</v>
      </c>
    </row>
    <row r="232" spans="9:40" x14ac:dyDescent="0.25">
      <c r="I232" s="52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4"/>
    </row>
    <row r="233" spans="9:40" x14ac:dyDescent="0.25">
      <c r="I233" s="43"/>
      <c r="J233" s="44" t="s">
        <v>40</v>
      </c>
      <c r="K233" s="44"/>
      <c r="L233" s="44"/>
      <c r="M233" s="44"/>
      <c r="N233" s="44" t="s">
        <v>41</v>
      </c>
      <c r="O233" s="44"/>
      <c r="P233" s="44"/>
      <c r="Q233" s="44"/>
      <c r="R233" s="44"/>
      <c r="S233" s="44" t="s">
        <v>42</v>
      </c>
      <c r="T233" s="44"/>
      <c r="U233" s="44"/>
      <c r="V233" s="44"/>
      <c r="W233" s="45" t="s">
        <v>43</v>
      </c>
      <c r="X233" s="44" t="s">
        <v>27</v>
      </c>
      <c r="Y233" s="44"/>
      <c r="Z233" s="44"/>
      <c r="AA233" s="44"/>
      <c r="AB233" s="44"/>
      <c r="AC233" s="46"/>
    </row>
    <row r="234" spans="9:40" x14ac:dyDescent="0.25">
      <c r="I234" s="47"/>
      <c r="J234" s="22">
        <v>0</v>
      </c>
      <c r="K234" s="22">
        <v>1</v>
      </c>
      <c r="L234" s="22">
        <v>2</v>
      </c>
      <c r="M234" s="48"/>
      <c r="N234" s="34" t="s">
        <v>38</v>
      </c>
      <c r="O234" s="33">
        <v>0</v>
      </c>
      <c r="P234" s="33">
        <v>1</v>
      </c>
      <c r="Q234" s="33">
        <v>2</v>
      </c>
      <c r="R234" s="48"/>
      <c r="S234" s="48"/>
      <c r="T234" s="29" t="s">
        <v>24</v>
      </c>
      <c r="U234" s="48"/>
      <c r="V234" s="19" t="s">
        <v>32</v>
      </c>
      <c r="W234" s="20" t="s">
        <v>26</v>
      </c>
      <c r="X234" s="20" t="s">
        <v>28</v>
      </c>
      <c r="Y234" s="30" t="s">
        <v>29</v>
      </c>
      <c r="Z234" s="49" t="s">
        <v>36</v>
      </c>
      <c r="AA234" s="49" t="s">
        <v>37</v>
      </c>
      <c r="AB234" s="41" t="s">
        <v>45</v>
      </c>
      <c r="AC234" s="50"/>
      <c r="AD234" s="16" t="s">
        <v>46</v>
      </c>
      <c r="AE234" s="16" t="s">
        <v>49</v>
      </c>
      <c r="AF234" s="16" t="s">
        <v>48</v>
      </c>
      <c r="AG234" s="16" t="s">
        <v>47</v>
      </c>
      <c r="AI234" t="s">
        <v>50</v>
      </c>
    </row>
    <row r="235" spans="9:40" x14ac:dyDescent="0.25">
      <c r="I235" s="23" t="s">
        <v>30</v>
      </c>
      <c r="J235" s="18">
        <f>J224-AL229</f>
        <v>0.82017719201170691</v>
      </c>
      <c r="K235" s="18">
        <f>K224-AM229</f>
        <v>0.82017719201170691</v>
      </c>
      <c r="L235" s="18">
        <f>L224-AN229</f>
        <v>0.82017719201170691</v>
      </c>
      <c r="M235" s="48"/>
      <c r="N235" s="35" t="s">
        <v>33</v>
      </c>
      <c r="O235" s="36">
        <f>($F$4*J235)+($G$4*J236)</f>
        <v>1.062224516354966</v>
      </c>
      <c r="P235" s="36">
        <f>($F$4*K235)+($G$4*K236)</f>
        <v>1.062224516354966</v>
      </c>
      <c r="Q235" s="36">
        <f>($F$4*L235)+($G$4*L236)</f>
        <v>1.062224516354966</v>
      </c>
      <c r="R235" s="48"/>
      <c r="S235" s="22">
        <v>0</v>
      </c>
      <c r="T235" s="17">
        <f>T224-AG224</f>
        <v>0.72341613388375869</v>
      </c>
      <c r="U235" s="48"/>
      <c r="V235" s="15" t="s">
        <v>33</v>
      </c>
      <c r="W235" s="17">
        <f>(O240*T235)+(P240*T236)+(Q240*T237)</f>
        <v>1.6127450605584333</v>
      </c>
      <c r="X235" s="17">
        <f>1/(1+EXP(-W235))</f>
        <v>0.83379215324838774</v>
      </c>
      <c r="Y235" s="17">
        <f>($E$4/100)-X235</f>
        <v>-8.3792153248387735E-2</v>
      </c>
      <c r="Z235" s="49">
        <f>ROUND(X235*100,0)</f>
        <v>83</v>
      </c>
      <c r="AA235" s="49">
        <f>$E$4</f>
        <v>75</v>
      </c>
      <c r="AB235" s="17">
        <f>Y235*Y235</f>
        <v>7.0211249460012956E-3</v>
      </c>
      <c r="AC235" s="50"/>
      <c r="AD235" s="16">
        <f>EXP(-W235)/(1+EXP(-W235))^2</f>
        <v>0.13858279842980492</v>
      </c>
      <c r="AE235" s="16">
        <f>-Y235</f>
        <v>8.3792153248387735E-2</v>
      </c>
      <c r="AF235" s="16">
        <f>AD235*AE235</f>
        <v>1.1612151083620641E-2</v>
      </c>
      <c r="AG235" s="16">
        <f>(O240*AF235)+(O241*AF236)+(O242*AF237)</f>
        <v>-1.1006545856493159E-3</v>
      </c>
      <c r="AI235" s="16">
        <f>AF235*T235</f>
        <v>8.4004174429869426E-3</v>
      </c>
      <c r="AJ235" s="16">
        <f>AF235*T236</f>
        <v>8.4004174429869426E-3</v>
      </c>
      <c r="AK235" s="16">
        <f>AF235*T237</f>
        <v>8.4004174429869426E-3</v>
      </c>
    </row>
    <row r="236" spans="9:40" x14ac:dyDescent="0.25">
      <c r="I236" s="23" t="s">
        <v>31</v>
      </c>
      <c r="J236" s="18">
        <f>J225-AL230</f>
        <v>1.2074529109609216</v>
      </c>
      <c r="K236" s="18">
        <f>K225-AM230</f>
        <v>1.2074529109609216</v>
      </c>
      <c r="L236" s="18">
        <f>L225-AN230</f>
        <v>1.2074529109609216</v>
      </c>
      <c r="M236" s="48"/>
      <c r="N236" s="37" t="s">
        <v>34</v>
      </c>
      <c r="O236" s="38">
        <f>($F$5*J235)+($G$5*J236)</f>
        <v>0.66354235887743207</v>
      </c>
      <c r="P236" s="38">
        <f>($F$5*K235)+($G$5*K236)</f>
        <v>0.66354235887743207</v>
      </c>
      <c r="Q236" s="38">
        <f>($F$5*L235)+($G$5*L236)</f>
        <v>0.66354235887743207</v>
      </c>
      <c r="R236" s="48"/>
      <c r="S236" s="22">
        <v>1</v>
      </c>
      <c r="T236" s="17">
        <f>T225-AG225</f>
        <v>0.72341613388375869</v>
      </c>
      <c r="U236" s="48"/>
      <c r="V236" s="15" t="s">
        <v>34</v>
      </c>
      <c r="W236" s="17">
        <f>(O241*T235)+(P241*T236)+(Q241*T237)</f>
        <v>1.4324847861144052</v>
      </c>
      <c r="X236" s="17">
        <f>1/(1+EXP(-W236))</f>
        <v>0.80728817900833238</v>
      </c>
      <c r="Y236" s="17">
        <f>($E$5/100)-X236</f>
        <v>1.2711820991667566E-2</v>
      </c>
      <c r="Z236" s="49">
        <f t="shared" ref="Z236:Z237" si="167">ROUND(X236*100,0)</f>
        <v>81</v>
      </c>
      <c r="AA236" s="49">
        <f>$E$5</f>
        <v>82</v>
      </c>
      <c r="AB236" s="17">
        <f t="shared" ref="AB236:AB237" si="168">Y236*Y236</f>
        <v>1.6159039292420018E-4</v>
      </c>
      <c r="AC236" s="50"/>
      <c r="AD236" s="16">
        <f t="shared" ref="AD236:AD237" si="169">EXP(-W236)/(1+EXP(-W236))^2</f>
        <v>0.15557397504174303</v>
      </c>
      <c r="AE236" s="16">
        <f t="shared" ref="AE236:AE237" si="170">-Y236</f>
        <v>-1.2711820991667566E-2</v>
      </c>
      <c r="AF236" s="16">
        <f t="shared" ref="AF236:AF237" si="171">AD236*AE236</f>
        <v>-1.9776285216927952E-3</v>
      </c>
      <c r="AG236" s="16">
        <f>(P240*AF235)+(P241*AF236)+(P242*AF237)</f>
        <v>-1.1006545856493159E-3</v>
      </c>
      <c r="AI236" s="16">
        <f>AF236*T235</f>
        <v>-1.4306483794212549E-3</v>
      </c>
      <c r="AJ236" s="16">
        <f>AF236*T236</f>
        <v>-1.4306483794212549E-3</v>
      </c>
      <c r="AK236" s="16">
        <f>AF236*T237</f>
        <v>-1.4306483794212549E-3</v>
      </c>
    </row>
    <row r="237" spans="9:40" x14ac:dyDescent="0.25">
      <c r="I237" s="51"/>
      <c r="J237" s="48"/>
      <c r="K237" s="48"/>
      <c r="L237" s="48"/>
      <c r="M237" s="48"/>
      <c r="N237" s="39" t="s">
        <v>35</v>
      </c>
      <c r="O237" s="40">
        <f>($F$6*J235)+($G$6*J236)</f>
        <v>1.3270847177548641</v>
      </c>
      <c r="P237" s="40">
        <f>($F$6*K235)+($G$6*K236)</f>
        <v>1.3270847177548641</v>
      </c>
      <c r="Q237" s="40">
        <f>($F$6*L235)+($G$6*L236)</f>
        <v>1.3270847177548641</v>
      </c>
      <c r="R237" s="48"/>
      <c r="S237" s="22">
        <v>2</v>
      </c>
      <c r="T237" s="17">
        <f>T226-AG226</f>
        <v>0.72341613388375869</v>
      </c>
      <c r="U237" s="48"/>
      <c r="V237" s="15" t="s">
        <v>35</v>
      </c>
      <c r="W237" s="17">
        <f>(O242*T235)+(P242*T236)+(Q242*T237)</f>
        <v>1.7152731950198365</v>
      </c>
      <c r="X237" s="17">
        <f>1/(1+EXP(-W237))</f>
        <v>0.8475189916334861</v>
      </c>
      <c r="Y237" s="17">
        <f>($E$6/100)-X237</f>
        <v>8.2481008366513953E-2</v>
      </c>
      <c r="Z237" s="49">
        <f t="shared" si="167"/>
        <v>85</v>
      </c>
      <c r="AA237" s="49">
        <f>$E$6</f>
        <v>93</v>
      </c>
      <c r="AB237" s="17">
        <f t="shared" si="168"/>
        <v>6.8031167411569445E-3</v>
      </c>
      <c r="AC237" s="50"/>
      <c r="AD237" s="16">
        <f t="shared" si="169"/>
        <v>0.12923055045404505</v>
      </c>
      <c r="AE237" s="16">
        <f t="shared" si="170"/>
        <v>-8.2481008366513953E-2</v>
      </c>
      <c r="AF237" s="16">
        <f t="shared" si="171"/>
        <v>-1.0659066113209293E-2</v>
      </c>
      <c r="AG237" s="16">
        <f>(Q240*AF235)+(Q241*AF236)+(Q242*AF237)</f>
        <v>-1.1006545856493159E-3</v>
      </c>
      <c r="AI237" s="16">
        <f>AF237*T235</f>
        <v>-7.7109403984292491E-3</v>
      </c>
      <c r="AJ237" s="16">
        <f>AF237*T236</f>
        <v>-7.7109403984292491E-3</v>
      </c>
      <c r="AK237" s="16">
        <f>AF237*T237</f>
        <v>-7.7109403984292491E-3</v>
      </c>
    </row>
    <row r="238" spans="9:40" x14ac:dyDescent="0.25">
      <c r="I238" s="47"/>
      <c r="J238" s="48"/>
      <c r="K238" s="48"/>
      <c r="L238" s="48"/>
      <c r="M238" s="48"/>
      <c r="N238" s="48" t="s">
        <v>44</v>
      </c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2">
        <f>SUM(AB235:AB237)/2</f>
        <v>6.9929160400412204E-3</v>
      </c>
      <c r="AC238" s="50"/>
    </row>
    <row r="239" spans="9:40" x14ac:dyDescent="0.25">
      <c r="I239" s="47"/>
      <c r="J239" s="48"/>
      <c r="K239" s="48"/>
      <c r="L239" s="48"/>
      <c r="M239" s="48"/>
      <c r="N239" s="34" t="s">
        <v>38</v>
      </c>
      <c r="O239" s="33">
        <v>0</v>
      </c>
      <c r="P239" s="33">
        <v>1</v>
      </c>
      <c r="Q239" s="33">
        <v>2</v>
      </c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50"/>
      <c r="AD239" t="s">
        <v>51</v>
      </c>
      <c r="AM239" t="s">
        <v>52</v>
      </c>
    </row>
    <row r="240" spans="9:40" x14ac:dyDescent="0.25">
      <c r="I240" s="47"/>
      <c r="J240" s="48"/>
      <c r="K240" s="48"/>
      <c r="L240" s="48"/>
      <c r="M240" s="48"/>
      <c r="N240" s="21" t="s">
        <v>33</v>
      </c>
      <c r="O240" s="26">
        <f>1/(1+EXP(-O235))</f>
        <v>0.74311542371432893</v>
      </c>
      <c r="P240" s="26">
        <f>1/(1+EXP(-P235))</f>
        <v>0.74311542371432893</v>
      </c>
      <c r="Q240" s="26">
        <f>1/(1+EXP(-Q235))</f>
        <v>0.74311542371432893</v>
      </c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50"/>
      <c r="AD240" s="16">
        <f>EXP(-O235)/(1+EXP(-O235))^2</f>
        <v>0.19089489075220234</v>
      </c>
      <c r="AE240" s="16">
        <f t="shared" ref="AE240:AE242" si="172">EXP(-P235)/(1+EXP(-P235))^2</f>
        <v>0.19089489075220234</v>
      </c>
      <c r="AF240" s="16">
        <f>EXP(-Q235)/(1+EXP(-Q235))^2</f>
        <v>0.19089489075220234</v>
      </c>
      <c r="AH240" s="16">
        <f>(AD240*AI235)+(AE240*AI236)+(AF240*AI237)</f>
        <v>-1.4148582099744365E-4</v>
      </c>
      <c r="AI240" s="16">
        <f>(AD240*AJ235)+(AE240*AJ236)+(AF240*AJ237)</f>
        <v>-1.4148582099744365E-4</v>
      </c>
      <c r="AJ240" s="16">
        <f>(AD240*AK235)+(AE240*AK236)+(AF240*AK237)</f>
        <v>-1.4148582099744365E-4</v>
      </c>
      <c r="AL240">
        <f>($D$4*AH240)+($D$5*AH241)+($D$6*AH242)</f>
        <v>-1.1193474059714686E-3</v>
      </c>
      <c r="AM240">
        <f>($D$4*AI240)+($D$5*AI241)+($D$6*AI242)</f>
        <v>-1.1193474059714686E-3</v>
      </c>
      <c r="AN240">
        <f>($D$4*AJ240)+($D$5*AJ241)+($D$6*AJ242)</f>
        <v>-1.1193474059714686E-3</v>
      </c>
    </row>
    <row r="241" spans="9:40" x14ac:dyDescent="0.25">
      <c r="I241" s="47"/>
      <c r="J241" s="48"/>
      <c r="K241" s="48"/>
      <c r="L241" s="48"/>
      <c r="M241" s="48"/>
      <c r="N241" s="24" t="s">
        <v>34</v>
      </c>
      <c r="O241" s="27">
        <f>1/(1+EXP(-O236))</f>
        <v>0.6600556807342749</v>
      </c>
      <c r="P241" s="27">
        <f>1/(1+EXP(-P236))</f>
        <v>0.6600556807342749</v>
      </c>
      <c r="Q241" s="27">
        <f>1/(1+EXP(-Q236))</f>
        <v>0.6600556807342749</v>
      </c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50"/>
      <c r="AD241" s="16">
        <f t="shared" ref="AD241:AD242" si="173">EXP(-O236)/(1+EXP(-O236))^2</f>
        <v>0.22438217906468783</v>
      </c>
      <c r="AE241" s="16">
        <f t="shared" si="172"/>
        <v>0.22438217906468783</v>
      </c>
      <c r="AF241" s="16">
        <f t="shared" ref="AF241" si="174">EXP(-Q236)/(1+EXP(-Q236))^2</f>
        <v>0.22438217906468783</v>
      </c>
      <c r="AH241" s="16">
        <f>(AD241*AI235)+(AE241*AI236)+(AF241*AI237)</f>
        <v>-1.6630563917696944E-4</v>
      </c>
      <c r="AI241" s="16">
        <f>(AD241*AJ235)+(AE241*AJ236)+(AF241*AJ237)</f>
        <v>-1.6630563917696944E-4</v>
      </c>
      <c r="AJ241" s="16">
        <f>(AD241*AK235)+(AE241*AK236)+(AF241*AK237)</f>
        <v>-1.6630563917696944E-4</v>
      </c>
      <c r="AL241">
        <f>($C$4*AH240)+($C$5*AH241)+($C$6*AH242)</f>
        <v>-2.4840489679135826E-3</v>
      </c>
      <c r="AM241">
        <f>($C$4*AI240)+($C$5*AI241)+($C$6*AI242)</f>
        <v>-2.4840489679135826E-3</v>
      </c>
      <c r="AN241">
        <f>($C$4*AJ240)+($C$5*AJ241)+($C$6*AJ242)</f>
        <v>-2.4840489679135826E-3</v>
      </c>
    </row>
    <row r="242" spans="9:40" x14ac:dyDescent="0.25">
      <c r="I242" s="47"/>
      <c r="J242" s="48"/>
      <c r="K242" s="48"/>
      <c r="L242" s="48"/>
      <c r="M242" s="48"/>
      <c r="N242" s="25" t="s">
        <v>35</v>
      </c>
      <c r="O242" s="28">
        <f>1/(1+EXP(-O237))</f>
        <v>0.79035800404909273</v>
      </c>
      <c r="P242" s="28">
        <f>1/(1+EXP(-P237))</f>
        <v>0.79035800404909273</v>
      </c>
      <c r="Q242" s="28">
        <f>1/(1+EXP(-Q237))</f>
        <v>0.79035800404909273</v>
      </c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50"/>
      <c r="AD242" s="16">
        <f t="shared" si="173"/>
        <v>0.16569222948462711</v>
      </c>
      <c r="AE242" s="16">
        <f t="shared" si="172"/>
        <v>0.16569222948462711</v>
      </c>
      <c r="AF242" s="16">
        <f>EXP(-Q237)/(1+EXP(-Q237))^2</f>
        <v>0.16569222948462711</v>
      </c>
      <c r="AH242" s="16">
        <f>(AD242*AI235)+(AE242*AI236)+(AF242*AI237)</f>
        <v>-1.2280633090364047E-4</v>
      </c>
      <c r="AI242" s="16">
        <f>(AD242*AJ235)+(AE242*AJ236)+(AF242*AJ237)</f>
        <v>-1.2280633090364047E-4</v>
      </c>
      <c r="AJ242" s="16">
        <f>(AD242*AK235)+(AE242*AK236)+(AF242*AK237)</f>
        <v>-1.2280633090364047E-4</v>
      </c>
    </row>
    <row r="243" spans="9:40" x14ac:dyDescent="0.25">
      <c r="I243" s="52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Sheet3</vt:lpstr>
      <vt:lpstr>neural</vt:lpstr>
      <vt:lpstr>Sheet2!tdata_1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Smithwick</dc:creator>
  <cp:lastModifiedBy>Michael Smithwick</cp:lastModifiedBy>
  <dcterms:created xsi:type="dcterms:W3CDTF">2017-05-02T23:30:50Z</dcterms:created>
  <dcterms:modified xsi:type="dcterms:W3CDTF">2017-05-04T07:38:12Z</dcterms:modified>
</cp:coreProperties>
</file>