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unnpa.sharepoint.com/sites/Studium/Freigegebene Dokumente/6. Semester/KI2/Helper/"/>
    </mc:Choice>
  </mc:AlternateContent>
  <xr:revisionPtr revIDLastSave="0" documentId="8_{95084324-2297-49A1-9286-C80B64F95D51}" xr6:coauthVersionLast="45" xr6:coauthVersionMax="45" xr10:uidLastSave="{00000000-0000-0000-0000-000000000000}"/>
  <bookViews>
    <workbookView xWindow="-120" yWindow="-120" windowWidth="29040" windowHeight="15840" xr2:uid="{1167A470-BB8B-104E-9F70-68A151DE81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10" i="1"/>
  <c r="B11" i="1" l="1"/>
  <c r="C10" i="1"/>
  <c r="B10" i="1"/>
  <c r="E5" i="1"/>
  <c r="E6" i="1"/>
  <c r="E4" i="1"/>
  <c r="D5" i="1"/>
  <c r="D6" i="1"/>
  <c r="D7" i="1"/>
  <c r="D8" i="1"/>
  <c r="D4" i="1"/>
  <c r="D10" i="1" s="1"/>
  <c r="B13" i="1" s="1"/>
  <c r="C9" i="1"/>
  <c r="C21" i="1" s="1"/>
  <c r="B9" i="1"/>
  <c r="D23" i="1" s="1"/>
  <c r="F8" i="1" l="1"/>
  <c r="G8" i="1" s="1"/>
  <c r="C22" i="1"/>
  <c r="C26" i="1" s="1"/>
  <c r="B29" i="1" s="1"/>
  <c r="E24" i="1"/>
  <c r="E23" i="1"/>
  <c r="E22" i="1"/>
  <c r="B21" i="1"/>
  <c r="B25" i="1"/>
  <c r="B24" i="1"/>
  <c r="D21" i="1"/>
  <c r="C25" i="1"/>
  <c r="D22" i="1"/>
  <c r="C24" i="1"/>
  <c r="E21" i="1"/>
  <c r="B14" i="1"/>
  <c r="F7" i="1" s="1"/>
  <c r="G7" i="1" s="1"/>
  <c r="C23" i="1"/>
  <c r="E25" i="1"/>
  <c r="B23" i="1"/>
  <c r="D25" i="1"/>
  <c r="B22" i="1"/>
  <c r="D24" i="1"/>
  <c r="G25" i="1" l="1"/>
  <c r="G24" i="1"/>
  <c r="G21" i="1"/>
  <c r="F6" i="1"/>
  <c r="G6" i="1" s="1"/>
  <c r="B26" i="1"/>
  <c r="B28" i="1" s="1"/>
  <c r="F23" i="1" s="1"/>
  <c r="H23" i="1" s="1"/>
  <c r="F5" i="1"/>
  <c r="G5" i="1" s="1"/>
  <c r="G23" i="1"/>
  <c r="F22" i="1"/>
  <c r="H22" i="1" s="1"/>
  <c r="F4" i="1"/>
  <c r="G22" i="1"/>
  <c r="F10" i="1" l="1"/>
  <c r="F21" i="1"/>
  <c r="H21" i="1" s="1"/>
  <c r="G4" i="1"/>
  <c r="F24" i="1"/>
  <c r="H24" i="1" s="1"/>
  <c r="F25" i="1"/>
  <c r="H25" i="1" s="1"/>
  <c r="G10" i="1" l="1"/>
  <c r="B15" i="1" s="1"/>
  <c r="H26" i="1"/>
  <c r="B30" i="1" s="1"/>
  <c r="B32" i="1" s="1"/>
</calcChain>
</file>

<file path=xl/sharedStrings.xml><?xml version="1.0" encoding="utf-8"?>
<sst xmlns="http://schemas.openxmlformats.org/spreadsheetml/2006/main" count="28" uniqueCount="27">
  <si>
    <t>Linear Regression Helper</t>
  </si>
  <si>
    <t>X</t>
  </si>
  <si>
    <t>Y</t>
  </si>
  <si>
    <t>Mean</t>
  </si>
  <si>
    <t>a</t>
  </si>
  <si>
    <t>X*Y</t>
  </si>
  <si>
    <t>X^2</t>
  </si>
  <si>
    <t>Sum</t>
  </si>
  <si>
    <t>b</t>
  </si>
  <si>
    <t>MSE</t>
  </si>
  <si>
    <t>Anzahl Daten</t>
  </si>
  <si>
    <t>Y'</t>
  </si>
  <si>
    <t>(Y'-Y)^2</t>
  </si>
  <si>
    <t>Sx</t>
  </si>
  <si>
    <t>Sy</t>
  </si>
  <si>
    <t>Person Correlation Coeff. R</t>
  </si>
  <si>
    <t>(X-avg(X))^2</t>
  </si>
  <si>
    <t>(Y-avg(Y))^2</t>
  </si>
  <si>
    <t>r</t>
  </si>
  <si>
    <t>X-avg(X)</t>
  </si>
  <si>
    <t>Y-avg(Y)</t>
  </si>
  <si>
    <t>Selber eingeben</t>
  </si>
  <si>
    <t>Zwischenberechnungen (automatisch)</t>
  </si>
  <si>
    <t>Resultate (automatisch)</t>
  </si>
  <si>
    <t>X-avg(X)/Sx</t>
  </si>
  <si>
    <t>Y-avg(Y)/Sy</t>
  </si>
  <si>
    <t>Überprüfung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</si>
</sst>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0" xfId="0" applyFill="1"/>
    <xf numFmtId="0" fontId="2" fillId="4" borderId="0" xfId="0" applyFont="1" applyFill="1"/>
    <xf numFmtId="0" fontId="0" fillId="5" borderId="0" xfId="0" applyFill="1"/>
    <xf numFmtId="0" fontId="0" fillId="5" borderId="3" xfId="0" applyFill="1" applyBorder="1"/>
    <xf numFmtId="0" fontId="0" fillId="5" borderId="1" xfId="0" applyFill="1" applyBorder="1"/>
    <xf numFmtId="0" fontId="2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1.3</c:v>
                </c:pt>
                <c:pt idx="3">
                  <c:v>3.75</c:v>
                </c:pt>
                <c:pt idx="4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934D-A411-10EB9C34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02175"/>
        <c:axId val="1966685231"/>
      </c:scatterChart>
      <c:valAx>
        <c:axId val="186100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6685231"/>
        <c:crosses val="autoZero"/>
        <c:crossBetween val="midCat"/>
      </c:valAx>
      <c:valAx>
        <c:axId val="19666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00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283128</xdr:colOff>
      <xdr:row>1</xdr:row>
      <xdr:rowOff>172208</xdr:rowOff>
    </xdr:from>
    <xdr:to>
      <xdr:col>12</xdr:col>
      <xdr:colOff>718889</xdr:colOff>
      <xdr:row>16</xdr:row>
      <xdr:rowOff>60821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642E44-4430-7146-873B-635CE851C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CF78-6699-0D4F-B6F6-DFC99137410A}">
  <dimension ref="A1:J32"/>
  <sheetViews>
    <sheetView tabSelected="1" zoomScale="85" zoomScaleNormal="85" workbookViewId="0">
      <selection activeCell="A16" sqref="A16"/>
    </sheetView>
  </sheetViews>
  <sheetFormatPr baseColWidth="10" defaultRowHeight="15.75" x14ac:dyDescent="0.25"/>
  <cols>
    <col min="1" max="1" width="28.375" bestFit="1" customWidth="1"/>
    <col min="9" max="9" width="9.125" customWidth="1"/>
    <col min="10" max="10" width="33" bestFit="1" customWidth="1"/>
  </cols>
  <sheetData>
    <row r="1" spans="1:7" x14ac:dyDescent="0.25">
      <c r="A1" s="1" t="s">
        <v>0</v>
      </c>
    </row>
    <row r="3" spans="1:7" x14ac:dyDescent="0.25">
      <c r="B3" t="s">
        <v>1</v>
      </c>
      <c r="C3" t="s">
        <v>2</v>
      </c>
      <c r="D3" t="s">
        <v>5</v>
      </c>
      <c r="E3" t="s">
        <v>6</v>
      </c>
      <c r="F3" t="s">
        <v>11</v>
      </c>
      <c r="G3" t="s">
        <v>12</v>
      </c>
    </row>
    <row r="4" spans="1:7" x14ac:dyDescent="0.25">
      <c r="B4" s="2">
        <v>1</v>
      </c>
      <c r="C4" s="4">
        <v>1</v>
      </c>
      <c r="D4" s="8">
        <f>B4*C4</f>
        <v>1</v>
      </c>
      <c r="E4" s="9">
        <f>B4^2</f>
        <v>1</v>
      </c>
      <c r="F4" s="7">
        <f>$B$13*B4+$B$14</f>
        <v>1.2100000000000006</v>
      </c>
      <c r="G4" s="8">
        <f>(F4-C4)^2</f>
        <v>4.4100000000000264E-2</v>
      </c>
    </row>
    <row r="5" spans="1:7" x14ac:dyDescent="0.25">
      <c r="B5" s="2">
        <v>2</v>
      </c>
      <c r="C5" s="4">
        <v>2</v>
      </c>
      <c r="D5" s="8">
        <f t="shared" ref="D5:D8" si="0">B5*C5</f>
        <v>4</v>
      </c>
      <c r="E5" s="9">
        <f t="shared" ref="E5:E8" si="1">B5^2</f>
        <v>4</v>
      </c>
      <c r="F5" s="7">
        <f t="shared" ref="F5:F8" si="2">$B$13*B5+$B$14</f>
        <v>1.6350000000000002</v>
      </c>
      <c r="G5" s="8">
        <f t="shared" ref="G5:G8" si="3">(F5-C5)^2</f>
        <v>0.13322499999999984</v>
      </c>
    </row>
    <row r="6" spans="1:7" x14ac:dyDescent="0.25">
      <c r="B6" s="2">
        <v>3</v>
      </c>
      <c r="C6" s="4">
        <v>1.3</v>
      </c>
      <c r="D6" s="8">
        <f t="shared" si="0"/>
        <v>3.9000000000000004</v>
      </c>
      <c r="E6" s="9">
        <f t="shared" si="1"/>
        <v>9</v>
      </c>
      <c r="F6" s="7">
        <f t="shared" si="2"/>
        <v>2.06</v>
      </c>
      <c r="G6" s="8">
        <f t="shared" si="3"/>
        <v>0.5776</v>
      </c>
    </row>
    <row r="7" spans="1:7" x14ac:dyDescent="0.25">
      <c r="B7" s="2">
        <v>4</v>
      </c>
      <c r="C7" s="4">
        <v>3.75</v>
      </c>
      <c r="D7" s="8">
        <f t="shared" si="0"/>
        <v>15</v>
      </c>
      <c r="E7" s="9">
        <f>B7^2</f>
        <v>16</v>
      </c>
      <c r="F7" s="7">
        <f t="shared" si="2"/>
        <v>2.4849999999999994</v>
      </c>
      <c r="G7" s="8">
        <f t="shared" si="3"/>
        <v>1.6002250000000013</v>
      </c>
    </row>
    <row r="8" spans="1:7" x14ac:dyDescent="0.25">
      <c r="B8" s="3">
        <v>5</v>
      </c>
      <c r="C8" s="5">
        <v>2.25</v>
      </c>
      <c r="D8" s="8">
        <f t="shared" si="0"/>
        <v>11.25</v>
      </c>
      <c r="E8" s="9">
        <f t="shared" si="1"/>
        <v>25</v>
      </c>
      <c r="F8" s="7">
        <f t="shared" si="2"/>
        <v>2.9099999999999993</v>
      </c>
      <c r="G8" s="8">
        <f t="shared" si="3"/>
        <v>0.43559999999999899</v>
      </c>
    </row>
    <row r="9" spans="1:7" x14ac:dyDescent="0.25">
      <c r="A9" t="s">
        <v>3</v>
      </c>
      <c r="B9" s="8">
        <f>AVERAGE(B4:B8)</f>
        <v>3</v>
      </c>
      <c r="C9" s="8">
        <f>AVERAGE(C4:C8)</f>
        <v>2.06</v>
      </c>
    </row>
    <row r="10" spans="1:7" x14ac:dyDescent="0.25">
      <c r="A10" t="s">
        <v>7</v>
      </c>
      <c r="B10" s="8">
        <f>SUM(B4:B8)</f>
        <v>15</v>
      </c>
      <c r="C10" s="8">
        <f>SUM(C4:C8)</f>
        <v>10.3</v>
      </c>
      <c r="D10" s="8">
        <f t="shared" ref="D10:G10" si="4">SUM(D4:D8)</f>
        <v>35.15</v>
      </c>
      <c r="E10" s="8">
        <f t="shared" si="4"/>
        <v>55</v>
      </c>
      <c r="F10" s="8">
        <f t="shared" si="4"/>
        <v>10.3</v>
      </c>
      <c r="G10" s="8">
        <f t="shared" si="4"/>
        <v>2.7907500000000005</v>
      </c>
    </row>
    <row r="11" spans="1:7" x14ac:dyDescent="0.25">
      <c r="A11" t="s">
        <v>10</v>
      </c>
      <c r="B11" s="8">
        <f>COUNT(B4:B8)</f>
        <v>5</v>
      </c>
      <c r="C11" s="6"/>
      <c r="D11" s="6"/>
      <c r="E11" s="6"/>
    </row>
    <row r="13" spans="1:7" x14ac:dyDescent="0.25">
      <c r="A13" t="s">
        <v>4</v>
      </c>
      <c r="B13" s="7">
        <f>(D10-(C9*B11*B9))/(E10-(B9*B10))</f>
        <v>0.42499999999999966</v>
      </c>
    </row>
    <row r="14" spans="1:7" x14ac:dyDescent="0.25">
      <c r="A14" t="s">
        <v>8</v>
      </c>
      <c r="B14" s="7">
        <f>C9-B13*B9</f>
        <v>0.78500000000000103</v>
      </c>
    </row>
    <row r="15" spans="1:7" x14ac:dyDescent="0.25">
      <c r="A15" t="s">
        <v>9</v>
      </c>
      <c r="B15" s="7">
        <f>(1/B11)*G10</f>
        <v>0.55815000000000015</v>
      </c>
    </row>
    <row r="18" spans="1:10" x14ac:dyDescent="0.25">
      <c r="A18" s="1" t="s">
        <v>15</v>
      </c>
    </row>
    <row r="20" spans="1:10" x14ac:dyDescent="0.25">
      <c r="B20" t="s">
        <v>16</v>
      </c>
      <c r="C20" t="s">
        <v>17</v>
      </c>
      <c r="D20" t="s">
        <v>19</v>
      </c>
      <c r="E20" t="s">
        <v>20</v>
      </c>
      <c r="F20" t="s">
        <v>24</v>
      </c>
      <c r="G20" t="s">
        <v>25</v>
      </c>
      <c r="J20" s="2" t="s">
        <v>21</v>
      </c>
    </row>
    <row r="21" spans="1:10" x14ac:dyDescent="0.25">
      <c r="B21" s="8">
        <f>(B4-$B$9)^2</f>
        <v>4</v>
      </c>
      <c r="C21" s="8">
        <f>(C4-$C$9)^2</f>
        <v>1.1236000000000002</v>
      </c>
      <c r="D21">
        <f>B4-$B$9</f>
        <v>-2</v>
      </c>
      <c r="E21">
        <f>C4-$C$9</f>
        <v>-1.06</v>
      </c>
      <c r="F21">
        <f>D21/$B$28</f>
        <v>-1.2649110640673518</v>
      </c>
      <c r="G21">
        <f>E21/$B$29</f>
        <v>-0.9887775767922713</v>
      </c>
      <c r="H21">
        <f>F21*G21</f>
        <v>1.2507156967862496</v>
      </c>
      <c r="J21" s="8" t="s">
        <v>22</v>
      </c>
    </row>
    <row r="22" spans="1:10" x14ac:dyDescent="0.25">
      <c r="B22" s="8">
        <f t="shared" ref="B22:B25" si="5">(B5-$B$9)^2</f>
        <v>1</v>
      </c>
      <c r="C22" s="8">
        <f t="shared" ref="C22:C25" si="6">(C5-$C$9)^2</f>
        <v>3.6000000000000064E-3</v>
      </c>
      <c r="D22">
        <f t="shared" ref="D22:D25" si="7">B5-$B$9</f>
        <v>-1</v>
      </c>
      <c r="E22">
        <f t="shared" ref="E22:E25" si="8">C5-$C$9</f>
        <v>-6.0000000000000053E-2</v>
      </c>
      <c r="F22">
        <f t="shared" ref="F22:F25" si="9">D22/$B$28</f>
        <v>-0.63245553203367588</v>
      </c>
      <c r="G22">
        <f t="shared" ref="G22:G25" si="10">E22/$B$29</f>
        <v>-5.5968542082581438E-2</v>
      </c>
      <c r="H22">
        <f t="shared" ref="H22:H25" si="11">F22*G22</f>
        <v>3.5397614059988224E-2</v>
      </c>
      <c r="J22" s="7" t="s">
        <v>23</v>
      </c>
    </row>
    <row r="23" spans="1:10" x14ac:dyDescent="0.25">
      <c r="B23" s="8">
        <f t="shared" si="5"/>
        <v>0</v>
      </c>
      <c r="C23" s="8">
        <f t="shared" si="6"/>
        <v>0.5776</v>
      </c>
      <c r="D23">
        <f t="shared" si="7"/>
        <v>0</v>
      </c>
      <c r="E23">
        <f t="shared" si="8"/>
        <v>-0.76</v>
      </c>
      <c r="F23">
        <f t="shared" si="9"/>
        <v>0</v>
      </c>
      <c r="G23">
        <f t="shared" si="10"/>
        <v>-0.70893486637936431</v>
      </c>
      <c r="H23">
        <f t="shared" si="11"/>
        <v>0</v>
      </c>
    </row>
    <row r="24" spans="1:10" x14ac:dyDescent="0.25">
      <c r="B24" s="8">
        <f t="shared" si="5"/>
        <v>1</v>
      </c>
      <c r="C24" s="8">
        <f t="shared" si="6"/>
        <v>2.8560999999999996</v>
      </c>
      <c r="D24">
        <f t="shared" si="7"/>
        <v>1</v>
      </c>
      <c r="E24">
        <f t="shared" si="8"/>
        <v>1.69</v>
      </c>
      <c r="F24">
        <f t="shared" si="9"/>
        <v>0.63245553203367588</v>
      </c>
      <c r="G24">
        <f t="shared" si="10"/>
        <v>1.5764472686593758</v>
      </c>
      <c r="H24">
        <f t="shared" si="11"/>
        <v>0.99703279602300066</v>
      </c>
    </row>
    <row r="25" spans="1:10" x14ac:dyDescent="0.25">
      <c r="B25" s="10">
        <f t="shared" si="5"/>
        <v>4</v>
      </c>
      <c r="C25" s="10">
        <f t="shared" si="6"/>
        <v>3.6099999999999979E-2</v>
      </c>
      <c r="D25">
        <f t="shared" si="7"/>
        <v>2</v>
      </c>
      <c r="E25">
        <f t="shared" si="8"/>
        <v>0.18999999999999995</v>
      </c>
      <c r="F25">
        <f t="shared" si="9"/>
        <v>1.2649110640673518</v>
      </c>
      <c r="G25">
        <f t="shared" si="10"/>
        <v>0.17723371659484102</v>
      </c>
      <c r="H25">
        <f t="shared" si="11"/>
        <v>0.22418488904659181</v>
      </c>
    </row>
    <row r="26" spans="1:10" x14ac:dyDescent="0.25">
      <c r="A26" t="s">
        <v>7</v>
      </c>
      <c r="B26" s="8">
        <f>SUM(B21:B25)</f>
        <v>10</v>
      </c>
      <c r="C26" s="8">
        <f>SUM(C21:C25)</f>
        <v>4.5970000000000004</v>
      </c>
      <c r="H26">
        <f>SUM(H21:H25)</f>
        <v>2.5073309959158303</v>
      </c>
    </row>
    <row r="28" spans="1:10" x14ac:dyDescent="0.25">
      <c r="A28" t="s">
        <v>13</v>
      </c>
      <c r="B28" s="7">
        <f>SQRT(B26/(B11-1))</f>
        <v>1.5811388300841898</v>
      </c>
    </row>
    <row r="29" spans="1:10" x14ac:dyDescent="0.25">
      <c r="A29" t="s">
        <v>14</v>
      </c>
      <c r="B29" s="7">
        <f>SQRT(C26/(B11-1))</f>
        <v>1.0720307831401112</v>
      </c>
    </row>
    <row r="30" spans="1:10" x14ac:dyDescent="0.25">
      <c r="A30" t="s">
        <v>18</v>
      </c>
      <c r="B30" s="7">
        <f>(1/(B11-1))*H26</f>
        <v>0.62683274897895758</v>
      </c>
    </row>
    <row r="32" spans="1:10" x14ac:dyDescent="0.25">
      <c r="A32" t="s">
        <v>26</v>
      </c>
      <c r="B32" s="11">
        <f>B30*(B29/B28)</f>
        <v>0.42499999999999999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udiumdokumente" ma:contentTypeID="0x010100679B5FBF2B474642A1F6B7FD653B09CB00FCE67A5709042C4BBE05733EB9F522CC" ma:contentTypeVersion="6" ma:contentTypeDescription="" ma:contentTypeScope="" ma:versionID="8888eab3690043ccb2c4a013a6946d93">
  <xsd:schema xmlns:xsd="http://www.w3.org/2001/XMLSchema" xmlns:xs="http://www.w3.org/2001/XMLSchema" xmlns:p="http://schemas.microsoft.com/office/2006/metadata/properties" xmlns:ns2="2254a690-d14d-4536-9a6e-28622ef8098d" xmlns:ns3="55049705-a65f-47ae-88c8-0149409a2e25" targetNamespace="http://schemas.microsoft.com/office/2006/metadata/properties" ma:root="true" ma:fieldsID="b9a24dd7cad327b090f4d22067809080" ns2:_="" ns3:_="">
    <xsd:import namespace="2254a690-d14d-4536-9a6e-28622ef8098d"/>
    <xsd:import namespace="55049705-a65f-47ae-88c8-0149409a2e25"/>
    <xsd:element name="properties">
      <xsd:complexType>
        <xsd:sequence>
          <xsd:element name="documentManagement">
            <xsd:complexType>
              <xsd:all>
                <xsd:element ref="ns2:Modul" minOccurs="0"/>
                <xsd:element ref="ns2:Semeste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a690-d14d-4536-9a6e-28622ef8098d" elementFormDefault="qualified">
    <xsd:import namespace="http://schemas.microsoft.com/office/2006/documentManagement/types"/>
    <xsd:import namespace="http://schemas.microsoft.com/office/infopath/2007/PartnerControls"/>
    <xsd:element name="Modul" ma:index="8" nillable="true" ma:displayName="Kürzel" ma:list="{9387ac7e-4aa3-42da-ba9a-321b5e3ce16f}" ma:internalName="Modul" ma:showField="K_x00fc_rzel" ma:web="2254a690-d14d-4536-9a6e-28622ef8098d">
      <xsd:simpleType>
        <xsd:restriction base="dms:Lookup"/>
      </xsd:simpleType>
    </xsd:element>
    <xsd:element name="Semester" ma:index="9" nillable="true" ma:displayName="Semester" ma:list="{9387ac7e-4aa3-42da-ba9a-321b5e3ce16f}" ma:internalName="Semester" ma:showField="Title" ma:web="2254a690-d14d-4536-9a6e-28622ef8098d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49705-a65f-47ae-88c8-0149409a2e25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 xmlns="2254a690-d14d-4536-9a6e-28622ef8098d" xsi:nil="true"/>
    <Semester xmlns="2254a690-d14d-4536-9a6e-28622ef809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017B82-C9AD-4D1F-B370-DB3DBE17FB7E}"/>
</file>

<file path=customXml/itemProps2.xml><?xml version="1.0" encoding="utf-8"?>
<ds:datastoreItem xmlns:ds="http://schemas.openxmlformats.org/officeDocument/2006/customXml" ds:itemID="{7D7974B9-E147-4C01-B223-4B2300AA4E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B17D03B-9E56-44BD-8D75-D34732CBA3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Brunner</cp:lastModifiedBy>
  <dcterms:created xsi:type="dcterms:W3CDTF">2020-06-05T07:12:39Z</dcterms:created>
  <dcterms:modified xsi:type="dcterms:W3CDTF">2020-06-05T07:54:54Z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0x010100679B5FBF2B474642A1F6B7FD653B09CB00FCE67A5709042C4BBE05733EB9F522CC</vt:lpwstr>
  </property>
</Properties>
</file>