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f7fe4d737f2b4a/CEPLAN/CeplanPythonCode/excel_automation/databases/oportunidades/"/>
    </mc:Choice>
  </mc:AlternateContent>
  <xr:revisionPtr revIDLastSave="86" documentId="8_{F9BC476D-4EDF-4518-B9F5-7346973FDC5F}" xr6:coauthVersionLast="47" xr6:coauthVersionMax="47" xr10:uidLastSave="{3CFCA6D2-232A-4374-9861-5C3A27E84404}"/>
  <bookViews>
    <workbookView xWindow="0" yWindow="0" windowWidth="12000" windowHeight="12900" activeTab="7" xr2:uid="{D880168E-D94C-44F4-8263-DF109DC04F29}"/>
  </bookViews>
  <sheets>
    <sheet name="Hoja1" sheetId="10" r:id="rId1"/>
    <sheet name="Fig1" sheetId="8" r:id="rId2"/>
    <sheet name="Fig2.1" sheetId="7" r:id="rId3"/>
    <sheet name="Fig2.2" sheetId="9" r:id="rId4"/>
    <sheet name="Fig2.3" sheetId="11" r:id="rId5"/>
    <sheet name="Fig3" sheetId="13" r:id="rId6"/>
    <sheet name="Fig4" sheetId="12" r:id="rId7"/>
    <sheet name="Tab1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8" l="1"/>
  <c r="D29" i="8"/>
  <c r="E29" i="8"/>
  <c r="F29" i="8"/>
  <c r="G29" i="8"/>
  <c r="H29" i="8"/>
  <c r="I29" i="8"/>
  <c r="C30" i="8"/>
  <c r="D30" i="8"/>
  <c r="E30" i="8"/>
  <c r="F30" i="8"/>
  <c r="G30" i="8"/>
  <c r="H30" i="8"/>
  <c r="I30" i="8"/>
  <c r="C31" i="8"/>
  <c r="D31" i="8"/>
  <c r="E31" i="8"/>
  <c r="F31" i="8"/>
  <c r="G31" i="8"/>
  <c r="H31" i="8"/>
  <c r="I31" i="8"/>
  <c r="B31" i="8"/>
  <c r="B30" i="8"/>
  <c r="B29" i="8"/>
  <c r="B29" i="7" l="1"/>
  <c r="C5" i="12"/>
  <c r="D5" i="12"/>
  <c r="B5" i="12"/>
  <c r="K31" i="9" l="1"/>
  <c r="J31" i="9"/>
  <c r="I31" i="9"/>
  <c r="H31" i="9"/>
  <c r="G31" i="9"/>
  <c r="F31" i="9"/>
  <c r="E31" i="9"/>
  <c r="D31" i="9"/>
  <c r="C31" i="9"/>
  <c r="B31" i="9"/>
  <c r="K30" i="9"/>
  <c r="J30" i="9"/>
  <c r="I30" i="9"/>
  <c r="H30" i="9"/>
  <c r="G30" i="9"/>
  <c r="F30" i="9"/>
  <c r="E30" i="9"/>
  <c r="D30" i="9"/>
  <c r="C30" i="9"/>
  <c r="B30" i="9"/>
  <c r="K29" i="9"/>
  <c r="J29" i="9"/>
  <c r="I29" i="9"/>
  <c r="H29" i="9"/>
  <c r="G29" i="9"/>
  <c r="F29" i="9"/>
  <c r="E29" i="9"/>
  <c r="D29" i="9"/>
  <c r="C29" i="9"/>
  <c r="B29" i="9"/>
  <c r="K31" i="11"/>
  <c r="J31" i="11"/>
  <c r="I31" i="11"/>
  <c r="H31" i="11"/>
  <c r="G31" i="11"/>
  <c r="F31" i="11"/>
  <c r="E31" i="11"/>
  <c r="D31" i="11"/>
  <c r="C31" i="11"/>
  <c r="B31" i="11"/>
  <c r="K30" i="11"/>
  <c r="J30" i="11"/>
  <c r="I30" i="11"/>
  <c r="H30" i="11"/>
  <c r="G30" i="11"/>
  <c r="F30" i="11"/>
  <c r="E30" i="11"/>
  <c r="D30" i="11"/>
  <c r="C30" i="11"/>
  <c r="B30" i="11"/>
  <c r="K29" i="11"/>
  <c r="J29" i="11"/>
  <c r="I29" i="11"/>
  <c r="H29" i="11"/>
  <c r="G29" i="11"/>
  <c r="F29" i="11"/>
  <c r="E29" i="11"/>
  <c r="D29" i="11"/>
  <c r="C29" i="11"/>
  <c r="B29" i="11"/>
  <c r="I29" i="7"/>
  <c r="J29" i="7"/>
  <c r="K29" i="7"/>
  <c r="I30" i="7"/>
  <c r="J30" i="7"/>
  <c r="K30" i="7"/>
  <c r="I31" i="7"/>
  <c r="J31" i="7"/>
  <c r="K31" i="7"/>
  <c r="H31" i="7"/>
  <c r="G31" i="7"/>
  <c r="F31" i="7"/>
  <c r="E31" i="7"/>
  <c r="D31" i="7"/>
  <c r="C31" i="7"/>
  <c r="B31" i="7"/>
  <c r="H30" i="7"/>
  <c r="G30" i="7"/>
  <c r="F30" i="7"/>
  <c r="E30" i="7"/>
  <c r="D30" i="7"/>
  <c r="C30" i="7"/>
  <c r="B30" i="7"/>
  <c r="H29" i="7"/>
  <c r="G29" i="7"/>
  <c r="F29" i="7"/>
  <c r="E29" i="7"/>
  <c r="D29" i="7"/>
  <c r="C29" i="7"/>
  <c r="K33" i="7" l="1"/>
</calcChain>
</file>

<file path=xl/sharedStrings.xml><?xml version="1.0" encoding="utf-8"?>
<sst xmlns="http://schemas.openxmlformats.org/spreadsheetml/2006/main" count="240" uniqueCount="102">
  <si>
    <t>Nombre</t>
  </si>
  <si>
    <t>Título</t>
  </si>
  <si>
    <t>Fuente</t>
  </si>
  <si>
    <t>Referencia</t>
  </si>
  <si>
    <t>Procedimiento</t>
  </si>
  <si>
    <t>Tipo gráfico</t>
  </si>
  <si>
    <t>Figura 1</t>
  </si>
  <si>
    <t>Líneas</t>
  </si>
  <si>
    <t>Figura 2</t>
  </si>
  <si>
    <t>Se seleccionan los departamentos de interés</t>
  </si>
  <si>
    <t>Amazonas</t>
  </si>
  <si>
    <t>Arequipa</t>
  </si>
  <si>
    <t>Ayacucho</t>
  </si>
  <si>
    <t>Cajamarca</t>
  </si>
  <si>
    <t>Cusco</t>
  </si>
  <si>
    <t>Huancavelica</t>
  </si>
  <si>
    <t>Ica</t>
  </si>
  <si>
    <t>La Libertad</t>
  </si>
  <si>
    <t>Lambayeque</t>
  </si>
  <si>
    <t>Loreto</t>
  </si>
  <si>
    <t>Madre de Dios</t>
  </si>
  <si>
    <t>Moquegua</t>
  </si>
  <si>
    <t>Pasco</t>
  </si>
  <si>
    <t>Piura</t>
  </si>
  <si>
    <t>Puno</t>
  </si>
  <si>
    <t>Tacna</t>
  </si>
  <si>
    <t>Tumbes</t>
  </si>
  <si>
    <t>Ucayali</t>
  </si>
  <si>
    <t>Impactos Positivos</t>
  </si>
  <si>
    <t>Descripción</t>
  </si>
  <si>
    <t>Callao</t>
  </si>
  <si>
    <t>Formato número</t>
  </si>
  <si>
    <t>Tabla 1</t>
  </si>
  <si>
    <t>San Martín</t>
  </si>
  <si>
    <t>Huánuco</t>
  </si>
  <si>
    <t>Junín</t>
  </si>
  <si>
    <t>Apurímac</t>
  </si>
  <si>
    <t>Comentarios adicionales</t>
  </si>
  <si>
    <t>https://escale.minedu.gob.pe/ueetendencias2016?p_auth=PkOcGS6w&amp;p_p_id=TendenciasActualPortlet2016_WAR_tendencias2016portlet_INSTANCE_t6xG&amp;p_p_lifecycle=1&amp;p_p_state=normal&amp;p_p_mode=view&amp;p_p_col_id=column-1&amp;p_p_col_pos=1&amp;p_p_col_count=3&amp;_TendenciasActualPortlet2016_WAR_tendencias2016portlet_INSTANCE_t6xG_idCuadro=309</t>
  </si>
  <si>
    <t>Lima Metropolitana</t>
  </si>
  <si>
    <t>Lima Provincias</t>
  </si>
  <si>
    <t>Total</t>
  </si>
  <si>
    <t>Macrorregión Norte</t>
  </si>
  <si>
    <t>Macrorregión Centro</t>
  </si>
  <si>
    <t>Macrorregión Sur</t>
  </si>
  <si>
    <t>2013-2014</t>
  </si>
  <si>
    <t>2014-2015</t>
  </si>
  <si>
    <t>2015-2016</t>
  </si>
  <si>
    <t>2016-2017</t>
  </si>
  <si>
    <t>2017-2018</t>
  </si>
  <si>
    <t>2018-2019</t>
  </si>
  <si>
    <t>2019-2020</t>
  </si>
  <si>
    <t>2020-2021</t>
  </si>
  <si>
    <t>2021-2022</t>
  </si>
  <si>
    <t>2022-2023</t>
  </si>
  <si>
    <t>% de matrícula final</t>
  </si>
  <si>
    <t>https://escale.minedu.gob.pe/ueetendencias2016</t>
  </si>
  <si>
    <t>Indicadores: Tasa de deserción interanual en Educación Inicial - Primaria - Secundaria</t>
  </si>
  <si>
    <t>Se seleccionan los departamentos de interés, la macrorregión y el total nacional</t>
  </si>
  <si>
    <t>Impactos positivos de la ampliación de becas estudiantiles</t>
  </si>
  <si>
    <t>Ruptura del círculo de pobreza intergeneracional</t>
  </si>
  <si>
    <t>Becario</t>
  </si>
  <si>
    <t>No Becario</t>
  </si>
  <si>
    <t>Categoría</t>
  </si>
  <si>
    <t>Ascendió socialmente</t>
  </si>
  <si>
    <t>Descendió socialmente</t>
  </si>
  <si>
    <t>Estabilidad social</t>
  </si>
  <si>
    <t>Promedio</t>
  </si>
  <si>
    <t>Lima</t>
  </si>
  <si>
    <t>Becarios</t>
  </si>
  <si>
    <t>Perú: distribución de becarios de Beca 18 según región de procedencia, 2023.</t>
  </si>
  <si>
    <t>Barras horizontales</t>
  </si>
  <si>
    <t>Se resaltan los departamentos de interés</t>
  </si>
  <si>
    <t>Tabla de texto</t>
  </si>
  <si>
    <t>Revisar metadata en el enlace para más información del indicador</t>
  </si>
  <si>
    <t>Áncash</t>
  </si>
  <si>
    <t>Figura 3</t>
  </si>
  <si>
    <t>número de becarios</t>
  </si>
  <si>
    <t>https://www.gob.pe/institucion/pronabec/informes-publicaciones/5552590-memoria-anual-del-pronabec-2023</t>
  </si>
  <si>
    <t>Periodo</t>
  </si>
  <si>
    <t>Año</t>
  </si>
  <si>
    <t>Ancash</t>
  </si>
  <si>
    <t xml:space="preserve">Callao </t>
  </si>
  <si>
    <t>% del grupo de edad 5 a 17</t>
  </si>
  <si>
    <t>$Departamento: porcentaje de niños, niñas y adolescentes que trabajan, 2017-2024</t>
  </si>
  <si>
    <t>$Departamento: tasa de deserción interanual por nivel educativo, 2017-2023</t>
  </si>
  <si>
    <t>Figura 4</t>
  </si>
  <si>
    <t>Porcentajes de ascenso, descenso y mantenimiento social por condición de becario</t>
  </si>
  <si>
    <t>https://www.universidadsi.es/por-que-es-tan-importante-un-sistema-de-becas/</t>
  </si>
  <si>
    <t>porcentaje</t>
  </si>
  <si>
    <t>Columnas apiladas</t>
  </si>
  <si>
    <t>El 100 % de los becarios empleados de Beca 18 superan la línea de pobreza, además de aumentar sus ingresos, lo que contribuye a romper el ciclo de pobreza en sus familias.</t>
  </si>
  <si>
    <t>Reducción de la deserción educativa</t>
  </si>
  <si>
    <t>Las becas reducen la deserción educativa, evitando el abandono por motivos económicos o laborales.</t>
  </si>
  <si>
    <t>Las becas aumentan significativamente la tasa de inicio oportuno de estudios y la culminación oportuna de estudios, evitando el rezago educativo por motivos económicos</t>
  </si>
  <si>
    <t>Inicio y culminación oportuna de estudios</t>
  </si>
  <si>
    <t>Mayor crecimiento económico nacional</t>
  </si>
  <si>
    <t>Mayor acceso a la educación superior</t>
  </si>
  <si>
    <t>El programa eleva la matrícula en instituciones de calidad y en el sector privado, lo que asegura que el acceso a instituciones superiores no dependa exclusivamente de los ingresos familiares.</t>
  </si>
  <si>
    <t>Acceso a instituciones de calidad de manera equitativa</t>
  </si>
  <si>
    <t>Los becarios tienen una mayor probabilidad de iniciar estudios superiores, lo que fortalece las capacidades de la población y el capital humano.</t>
  </si>
  <si>
    <t>La inversión en becas genera una contribución significativa al PBI nacional por parte de los beneficiados, impulsando el desarrollo económico.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</si>
</sst>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€-2]\ * #,##0.00_);_([$€-2]\ * \(#,##0.00\);_([$€-2]\ * &quot;-&quot;??_)"/>
    <numFmt numFmtId="165" formatCode="0.0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color rgb="FF404040"/>
      <name val="Segoe UI"/>
      <family val="2"/>
    </font>
    <font>
      <sz val="12"/>
      <color rgb="FF404040"/>
      <name val="Segoe UI"/>
      <family val="2"/>
    </font>
    <font>
      <u/>
      <sz val="11"/>
      <color theme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dotted">
        <color theme="0" tint="-0.24994659260841701"/>
      </top>
      <bottom/>
      <diagonal/>
    </border>
    <border>
      <left/>
      <right/>
      <top/>
      <bottom style="dotted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medium">
        <color rgb="FFA3A3A3"/>
      </top>
      <bottom style="medium">
        <color rgb="FFA3A3A3"/>
      </bottom>
      <diagonal/>
    </border>
    <border>
      <left/>
      <right/>
      <top/>
      <bottom style="medium">
        <color rgb="FFA3A3A3"/>
      </bottom>
      <diagonal/>
    </border>
    <border>
      <left/>
      <right/>
      <top/>
      <bottom style="thin">
        <color theme="0" tint="-0.249977111117893"/>
      </bottom>
      <diagonal/>
    </border>
  </borders>
  <cellStyleXfs count="47">
    <xf numFmtId="0" fontId="0" fillId="0" borderId="0"/>
    <xf numFmtId="164" fontId="3" fillId="0" borderId="0"/>
    <xf numFmtId="0" fontId="10" fillId="0" borderId="0" applyNumberFormat="0" applyFill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6" applyNumberFormat="0" applyAlignment="0" applyProtection="0"/>
    <xf numFmtId="0" fontId="18" fillId="9" borderId="7" applyNumberFormat="0" applyAlignment="0" applyProtection="0"/>
    <xf numFmtId="0" fontId="19" fillId="9" borderId="6" applyNumberFormat="0" applyAlignment="0" applyProtection="0"/>
    <xf numFmtId="0" fontId="20" fillId="0" borderId="8" applyNumberFormat="0" applyFill="0" applyAlignment="0" applyProtection="0"/>
    <xf numFmtId="0" fontId="2" fillId="10" borderId="9" applyNumberFormat="0" applyAlignment="0" applyProtection="0"/>
    <xf numFmtId="0" fontId="21" fillId="0" borderId="0" applyNumberFormat="0" applyFill="0" applyBorder="0" applyAlignment="0" applyProtection="0"/>
    <xf numFmtId="0" fontId="9" fillId="11" borderId="10" applyNumberFormat="0" applyFont="0" applyAlignment="0" applyProtection="0"/>
    <xf numFmtId="0" fontId="22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23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3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23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3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3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3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3" fillId="0" borderId="0" applyBorder="0"/>
    <xf numFmtId="0" fontId="3" fillId="0" borderId="0"/>
    <xf numFmtId="0" fontId="3" fillId="0" borderId="0" applyBorder="0"/>
    <xf numFmtId="0" fontId="31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wrapText="1"/>
    </xf>
    <xf numFmtId="0" fontId="2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5" fontId="5" fillId="0" borderId="0" xfId="1" applyNumberFormat="1" applyFont="1" applyAlignment="1">
      <alignment horizontal="right" wrapText="1"/>
    </xf>
    <xf numFmtId="0" fontId="4" fillId="2" borderId="2" xfId="0" applyFont="1" applyFill="1" applyBorder="1" applyAlignment="1">
      <alignment horizontal="center" vertical="center" wrapText="1"/>
    </xf>
    <xf numFmtId="164" fontId="5" fillId="0" borderId="0" xfId="1" applyFont="1"/>
    <xf numFmtId="0" fontId="6" fillId="0" borderId="0" xfId="0" applyFont="1" applyAlignment="1">
      <alignment horizontal="left" wrapText="1"/>
    </xf>
    <xf numFmtId="165" fontId="5" fillId="0" borderId="0" xfId="1" applyNumberFormat="1" applyFont="1" applyAlignment="1">
      <alignment horizontal="left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3" borderId="0" xfId="0" applyFont="1" applyFill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7" fillId="4" borderId="0" xfId="0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24" fillId="36" borderId="12" xfId="43" applyFont="1" applyFill="1" applyBorder="1" applyAlignment="1">
      <alignment horizontal="center" vertical="center" wrapText="1"/>
    </xf>
    <xf numFmtId="0" fontId="24" fillId="36" borderId="13" xfId="43" applyFont="1" applyFill="1" applyBorder="1" applyAlignment="1">
      <alignment horizontal="center" vertical="center" wrapText="1"/>
    </xf>
    <xf numFmtId="164" fontId="25" fillId="0" borderId="13" xfId="1" applyFont="1" applyBorder="1" applyAlignment="1">
      <alignment vertical="center"/>
    </xf>
    <xf numFmtId="0" fontId="26" fillId="0" borderId="0" xfId="43" applyFont="1" applyBorder="1" applyAlignment="1">
      <alignment horizontal="left"/>
    </xf>
    <xf numFmtId="165" fontId="26" fillId="0" borderId="0" xfId="1" applyNumberFormat="1" applyFont="1" applyAlignment="1">
      <alignment horizontal="right" wrapText="1"/>
    </xf>
    <xf numFmtId="0" fontId="26" fillId="0" borderId="15" xfId="43" applyFont="1" applyBorder="1" applyAlignment="1">
      <alignment horizontal="left"/>
    </xf>
    <xf numFmtId="0" fontId="26" fillId="0" borderId="16" xfId="43" applyFont="1" applyBorder="1" applyAlignment="1">
      <alignment horizontal="left"/>
    </xf>
    <xf numFmtId="165" fontId="0" fillId="0" borderId="0" xfId="0" applyNumberFormat="1"/>
    <xf numFmtId="164" fontId="27" fillId="36" borderId="12" xfId="1" applyFont="1" applyFill="1" applyBorder="1" applyAlignment="1">
      <alignment horizontal="center" vertical="center"/>
    </xf>
    <xf numFmtId="0" fontId="28" fillId="36" borderId="13" xfId="43" applyFont="1" applyFill="1" applyBorder="1" applyAlignment="1">
      <alignment horizontal="center" vertical="center" wrapText="1"/>
    </xf>
    <xf numFmtId="0" fontId="28" fillId="36" borderId="14" xfId="43" applyFont="1" applyFill="1" applyBorder="1" applyAlignment="1">
      <alignment horizontal="center" vertical="center" wrapText="1"/>
    </xf>
    <xf numFmtId="164" fontId="26" fillId="0" borderId="0" xfId="1" applyFont="1" applyAlignment="1">
      <alignment vertical="center"/>
    </xf>
    <xf numFmtId="165" fontId="26" fillId="0" borderId="0" xfId="1" applyNumberFormat="1" applyFont="1" applyAlignment="1">
      <alignment horizontal="right" vertical="center" wrapText="1"/>
    </xf>
    <xf numFmtId="165" fontId="26" fillId="0" borderId="0" xfId="43" applyNumberFormat="1" applyFont="1" applyBorder="1" applyAlignment="1">
      <alignment horizontal="right" vertical="center" wrapText="1"/>
    </xf>
    <xf numFmtId="0" fontId="26" fillId="0" borderId="0" xfId="44" applyFont="1" applyAlignment="1">
      <alignment vertical="center"/>
    </xf>
    <xf numFmtId="165" fontId="26" fillId="0" borderId="0" xfId="45" applyNumberFormat="1" applyFont="1" applyBorder="1" applyAlignment="1">
      <alignment horizontal="right" vertical="center" wrapText="1"/>
    </xf>
    <xf numFmtId="0" fontId="26" fillId="0" borderId="15" xfId="44" applyFont="1" applyBorder="1" applyAlignment="1">
      <alignment vertical="center"/>
    </xf>
    <xf numFmtId="165" fontId="26" fillId="0" borderId="15" xfId="45" applyNumberFormat="1" applyFont="1" applyBorder="1" applyAlignment="1">
      <alignment horizontal="right" vertical="center" wrapText="1"/>
    </xf>
    <xf numFmtId="165" fontId="26" fillId="0" borderId="15" xfId="43" applyNumberFormat="1" applyFont="1" applyBorder="1" applyAlignment="1">
      <alignment horizontal="right" vertical="center" wrapText="1"/>
    </xf>
    <xf numFmtId="0" fontId="26" fillId="0" borderId="16" xfId="44" applyFont="1" applyBorder="1" applyAlignment="1">
      <alignment vertical="center"/>
    </xf>
    <xf numFmtId="165" fontId="26" fillId="0" borderId="16" xfId="45" applyNumberFormat="1" applyFont="1" applyBorder="1" applyAlignment="1">
      <alignment horizontal="right" vertical="center" wrapText="1"/>
    </xf>
    <xf numFmtId="165" fontId="26" fillId="0" borderId="16" xfId="43" applyNumberFormat="1" applyFont="1" applyBorder="1" applyAlignment="1">
      <alignment horizontal="right" vertical="center" wrapText="1"/>
    </xf>
    <xf numFmtId="0" fontId="26" fillId="0" borderId="17" xfId="44" applyFont="1" applyBorder="1" applyAlignment="1">
      <alignment vertical="center"/>
    </xf>
    <xf numFmtId="165" fontId="26" fillId="0" borderId="17" xfId="45" applyNumberFormat="1" applyFont="1" applyBorder="1" applyAlignment="1">
      <alignment horizontal="right" vertical="center" wrapText="1"/>
    </xf>
    <xf numFmtId="165" fontId="26" fillId="0" borderId="0" xfId="43" applyNumberFormat="1" applyFont="1" applyBorder="1" applyAlignment="1">
      <alignment horizontal="right" wrapText="1"/>
    </xf>
    <xf numFmtId="0" fontId="26" fillId="0" borderId="0" xfId="44" applyFont="1"/>
    <xf numFmtId="165" fontId="26" fillId="0" borderId="0" xfId="45" applyNumberFormat="1" applyFont="1" applyBorder="1" applyAlignment="1">
      <alignment horizontal="right" wrapText="1"/>
    </xf>
    <xf numFmtId="0" fontId="26" fillId="0" borderId="15" xfId="44" applyFont="1" applyBorder="1"/>
    <xf numFmtId="165" fontId="26" fillId="0" borderId="15" xfId="45" applyNumberFormat="1" applyFont="1" applyBorder="1" applyAlignment="1">
      <alignment horizontal="right" wrapText="1"/>
    </xf>
    <xf numFmtId="165" fontId="26" fillId="0" borderId="15" xfId="43" applyNumberFormat="1" applyFont="1" applyBorder="1" applyAlignment="1">
      <alignment horizontal="right" wrapText="1"/>
    </xf>
    <xf numFmtId="0" fontId="26" fillId="0" borderId="16" xfId="44" applyFont="1" applyBorder="1"/>
    <xf numFmtId="165" fontId="26" fillId="0" borderId="16" xfId="45" applyNumberFormat="1" applyFont="1" applyBorder="1" applyAlignment="1">
      <alignment horizontal="right" wrapText="1"/>
    </xf>
    <xf numFmtId="165" fontId="26" fillId="0" borderId="16" xfId="43" applyNumberFormat="1" applyFont="1" applyBorder="1" applyAlignment="1">
      <alignment horizontal="right" wrapText="1"/>
    </xf>
    <xf numFmtId="0" fontId="26" fillId="0" borderId="17" xfId="44" applyFont="1" applyBorder="1"/>
    <xf numFmtId="165" fontId="26" fillId="0" borderId="17" xfId="45" applyNumberFormat="1" applyFont="1" applyBorder="1" applyAlignment="1">
      <alignment horizontal="right" wrapText="1"/>
    </xf>
    <xf numFmtId="0" fontId="29" fillId="0" borderId="18" xfId="0" applyFont="1" applyBorder="1" applyAlignment="1">
      <alignment horizontal="left" vertical="center" wrapText="1" indent="1"/>
    </xf>
    <xf numFmtId="0" fontId="29" fillId="0" borderId="19" xfId="0" applyFont="1" applyBorder="1" applyAlignment="1">
      <alignment horizontal="left" vertical="center" wrapText="1" indent="1"/>
    </xf>
    <xf numFmtId="0" fontId="30" fillId="0" borderId="19" xfId="0" applyFont="1" applyBorder="1" applyAlignment="1">
      <alignment horizontal="left" vertical="center" wrapText="1" indent="1"/>
    </xf>
    <xf numFmtId="9" fontId="29" fillId="0" borderId="19" xfId="0" applyNumberFormat="1" applyFont="1" applyBorder="1" applyAlignment="1">
      <alignment horizontal="left" vertical="center" wrapText="1" indent="1"/>
    </xf>
    <xf numFmtId="165" fontId="31" fillId="0" borderId="0" xfId="46" applyNumberFormat="1" applyAlignment="1">
      <alignment horizontal="right" wrapText="1"/>
    </xf>
    <xf numFmtId="165" fontId="26" fillId="0" borderId="0" xfId="1" applyNumberFormat="1" applyFont="1" applyAlignment="1">
      <alignment horizontal="right" vertical="center"/>
    </xf>
    <xf numFmtId="165" fontId="26" fillId="0" borderId="17" xfId="1" applyNumberFormat="1" applyFont="1" applyBorder="1" applyAlignment="1">
      <alignment horizontal="right" vertical="center"/>
    </xf>
    <xf numFmtId="165" fontId="26" fillId="0" borderId="15" xfId="1" applyNumberFormat="1" applyFont="1" applyBorder="1" applyAlignment="1">
      <alignment horizontal="right" vertical="center"/>
    </xf>
    <xf numFmtId="165" fontId="26" fillId="0" borderId="16" xfId="1" applyNumberFormat="1" applyFont="1" applyBorder="1" applyAlignment="1">
      <alignment horizontal="right" vertical="center"/>
    </xf>
    <xf numFmtId="0" fontId="26" fillId="0" borderId="16" xfId="44" applyFont="1" applyBorder="1" applyAlignment="1">
      <alignment horizontal="left"/>
    </xf>
    <xf numFmtId="0" fontId="26" fillId="0" borderId="15" xfId="44" applyFont="1" applyBorder="1" applyAlignment="1">
      <alignment horizontal="left"/>
    </xf>
    <xf numFmtId="0" fontId="26" fillId="0" borderId="0" xfId="44" applyFont="1" applyAlignment="1">
      <alignment horizontal="left"/>
    </xf>
    <xf numFmtId="0" fontId="26" fillId="0" borderId="17" xfId="44" applyFont="1" applyBorder="1" applyAlignment="1">
      <alignment horizontal="left"/>
    </xf>
    <xf numFmtId="165" fontId="26" fillId="0" borderId="20" xfId="1" applyNumberFormat="1" applyFont="1" applyBorder="1" applyAlignment="1">
      <alignment horizontal="right" vertical="center"/>
    </xf>
  </cellXfs>
  <cellStyles count="47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" xfId="46" builtinId="8"/>
    <cellStyle name="Incorrecto" xfId="8" builtinId="27" customBuiltin="1"/>
    <cellStyle name="Neutral" xfId="9" builtinId="28" customBuiltin="1"/>
    <cellStyle name="Normal" xfId="0" builtinId="0"/>
    <cellStyle name="Normal 2" xfId="1" xr:uid="{A9F348FB-4EE4-486D-AA7D-C546B7B2B9BB}"/>
    <cellStyle name="Normal_CUADRO 4,14 Y 19" xfId="44" xr:uid="{2A363C39-CA03-44D5-9638-20B15D77ADAE}"/>
    <cellStyle name="Normal_Cuadros 301107_TítulosRevisados" xfId="43" xr:uid="{6A2FA778-A4FE-45FF-B2FD-F86D53224643}"/>
    <cellStyle name="Normal_Cuadros 301107_TítulosRevisados 2" xfId="45" xr:uid="{6DDA62CA-C851-40D5-93A9-2181A2851382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colors>
    <mruColors>
      <color rgb="FF005EA4"/>
      <color rgb="FF001B50"/>
      <color rgb="FF008E2F"/>
      <color rgb="FFFC7022"/>
      <color rgb="FFECEC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scale.minedu.gob.pe/ueetendencias201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02EE3-0100-4A5F-8302-8309F532D55A}">
  <dimension ref="A1:H9"/>
  <sheetViews>
    <sheetView workbookViewId="0">
      <selection activeCell="A5" sqref="A5:C5"/>
    </sheetView>
  </sheetViews>
  <sheetFormatPr baseColWidth="10" defaultColWidth="11.42578125" defaultRowHeight="15" x14ac:dyDescent="0.25"/>
  <cols>
    <col min="2" max="2" width="32.28515625" style="1" customWidth="1"/>
    <col min="3" max="3" width="52.28515625" style="1" customWidth="1"/>
    <col min="4" max="4" width="19.28515625" style="1" customWidth="1"/>
    <col min="5" max="5" width="30" style="1" customWidth="1"/>
    <col min="6" max="6" width="22.85546875" customWidth="1"/>
    <col min="8" max="8" width="23.85546875" customWidth="1"/>
  </cols>
  <sheetData>
    <row r="1" spans="1:8" x14ac:dyDescent="0.25">
      <c r="A1" s="5" t="s">
        <v>0</v>
      </c>
      <c r="B1" s="3" t="s">
        <v>1</v>
      </c>
      <c r="C1" s="3" t="s">
        <v>2</v>
      </c>
      <c r="D1" s="3" t="s">
        <v>31</v>
      </c>
      <c r="E1" s="3" t="s">
        <v>3</v>
      </c>
      <c r="F1" s="3" t="s">
        <v>4</v>
      </c>
      <c r="G1" s="3" t="s">
        <v>5</v>
      </c>
      <c r="H1" s="3" t="s">
        <v>37</v>
      </c>
    </row>
    <row r="2" spans="1:8" ht="40.5" customHeight="1" x14ac:dyDescent="0.25">
      <c r="A2" s="6" t="s">
        <v>6</v>
      </c>
      <c r="B2" s="7" t="s">
        <v>84</v>
      </c>
      <c r="C2" s="4" t="s">
        <v>38</v>
      </c>
      <c r="D2" s="4" t="s">
        <v>83</v>
      </c>
      <c r="E2" s="4"/>
      <c r="F2" s="4" t="s">
        <v>58</v>
      </c>
      <c r="G2" s="4" t="s">
        <v>7</v>
      </c>
      <c r="H2" s="4" t="s">
        <v>74</v>
      </c>
    </row>
    <row r="3" spans="1:8" ht="40.5" customHeight="1" x14ac:dyDescent="0.25">
      <c r="A3" s="9" t="s">
        <v>8</v>
      </c>
      <c r="B3" s="8" t="s">
        <v>85</v>
      </c>
      <c r="C3" s="55" t="s">
        <v>56</v>
      </c>
      <c r="D3" s="4" t="s">
        <v>55</v>
      </c>
      <c r="E3" s="4" t="s">
        <v>57</v>
      </c>
      <c r="F3" s="4" t="s">
        <v>9</v>
      </c>
      <c r="G3" s="4" t="s">
        <v>7</v>
      </c>
      <c r="H3" s="4" t="s">
        <v>74</v>
      </c>
    </row>
    <row r="4" spans="1:8" ht="40.5" customHeight="1" x14ac:dyDescent="0.25">
      <c r="A4" s="9" t="s">
        <v>76</v>
      </c>
      <c r="B4" s="8" t="s">
        <v>70</v>
      </c>
      <c r="C4" s="4" t="s">
        <v>78</v>
      </c>
      <c r="D4" s="4" t="s">
        <v>77</v>
      </c>
      <c r="E4" s="4"/>
      <c r="F4" s="4" t="s">
        <v>72</v>
      </c>
      <c r="G4" s="4" t="s">
        <v>71</v>
      </c>
      <c r="H4" s="4"/>
    </row>
    <row r="5" spans="1:8" ht="40.5" customHeight="1" x14ac:dyDescent="0.25">
      <c r="A5" s="9" t="s">
        <v>86</v>
      </c>
      <c r="B5" s="8" t="s">
        <v>87</v>
      </c>
      <c r="C5" s="4" t="s">
        <v>88</v>
      </c>
      <c r="D5" s="4" t="s">
        <v>89</v>
      </c>
      <c r="E5" s="4"/>
      <c r="F5" s="4"/>
      <c r="G5" s="4" t="s">
        <v>90</v>
      </c>
      <c r="H5" s="4"/>
    </row>
    <row r="6" spans="1:8" ht="30" customHeight="1" x14ac:dyDescent="0.25">
      <c r="A6" s="6" t="s">
        <v>32</v>
      </c>
      <c r="B6" s="8" t="s">
        <v>59</v>
      </c>
      <c r="C6" s="4"/>
      <c r="D6" s="4" t="s">
        <v>29</v>
      </c>
      <c r="E6" s="4"/>
      <c r="F6" s="4"/>
      <c r="G6" s="4" t="s">
        <v>73</v>
      </c>
    </row>
    <row r="7" spans="1:8" ht="30" customHeight="1" x14ac:dyDescent="0.25">
      <c r="A7" s="6"/>
      <c r="B7" s="4"/>
      <c r="C7" s="4"/>
      <c r="D7" s="4"/>
      <c r="E7" s="4"/>
    </row>
    <row r="8" spans="1:8" ht="30" customHeight="1" x14ac:dyDescent="0.25">
      <c r="A8" s="6"/>
      <c r="B8" s="4"/>
      <c r="C8" s="4"/>
      <c r="D8" s="4"/>
      <c r="E8" s="4"/>
    </row>
    <row r="9" spans="1:8" ht="30" customHeight="1" x14ac:dyDescent="0.25">
      <c r="A9" s="6"/>
      <c r="B9" s="4"/>
      <c r="C9" s="4"/>
      <c r="D9" s="4"/>
      <c r="E9" s="4"/>
    </row>
  </sheetData>
  <hyperlinks>
    <hyperlink ref="C3" r:id="rId1" xr:uid="{0CF987C3-59E6-475C-92E7-19F616B0A13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C6A6D-60DF-4009-9D61-A8CF8FF9B162}">
  <dimension ref="A1:I31"/>
  <sheetViews>
    <sheetView workbookViewId="0">
      <selection activeCell="E36" sqref="E36"/>
    </sheetView>
  </sheetViews>
  <sheetFormatPr baseColWidth="10" defaultColWidth="11.42578125" defaultRowHeight="15" x14ac:dyDescent="0.25"/>
  <cols>
    <col min="1" max="1" width="13.85546875" customWidth="1"/>
    <col min="2" max="2" width="11.85546875" bestFit="1" customWidth="1"/>
    <col min="3" max="3" width="13" customWidth="1"/>
  </cols>
  <sheetData>
    <row r="1" spans="1:9" x14ac:dyDescent="0.25">
      <c r="A1" s="16" t="s">
        <v>80</v>
      </c>
      <c r="B1" s="17">
        <v>2017</v>
      </c>
      <c r="C1" s="17">
        <v>2018</v>
      </c>
      <c r="D1" s="17">
        <v>2019</v>
      </c>
      <c r="E1" s="17">
        <v>2020</v>
      </c>
      <c r="F1" s="17">
        <v>2021</v>
      </c>
      <c r="G1" s="17">
        <v>2022</v>
      </c>
      <c r="H1" s="17">
        <v>2023</v>
      </c>
      <c r="I1" s="17">
        <v>2024</v>
      </c>
    </row>
    <row r="2" spans="1:9" ht="14.25" customHeight="1" x14ac:dyDescent="0.25">
      <c r="A2" s="18" t="s">
        <v>41</v>
      </c>
      <c r="B2" s="56">
        <v>28.246758769138658</v>
      </c>
      <c r="C2" s="56">
        <v>25.598991431123864</v>
      </c>
      <c r="D2" s="56">
        <v>26.381167172853321</v>
      </c>
      <c r="E2" s="56">
        <v>25.97469600641783</v>
      </c>
      <c r="F2" s="56">
        <v>32.089494234868859</v>
      </c>
      <c r="G2" s="56">
        <v>26.02723663846152</v>
      </c>
      <c r="H2" s="56">
        <v>25.824004772581922</v>
      </c>
      <c r="I2" s="56">
        <v>24.260868843001226</v>
      </c>
    </row>
    <row r="3" spans="1:9" x14ac:dyDescent="0.25">
      <c r="A3" s="30" t="s">
        <v>10</v>
      </c>
      <c r="B3" s="56">
        <v>48.663601006754071</v>
      </c>
      <c r="C3" s="56">
        <v>49.770547864982909</v>
      </c>
      <c r="D3" s="56">
        <v>47.439742506714481</v>
      </c>
      <c r="E3" s="56">
        <v>44.262406033912676</v>
      </c>
      <c r="F3" s="56">
        <v>50.323543956554509</v>
      </c>
      <c r="G3" s="56">
        <v>48.510030658856309</v>
      </c>
      <c r="H3" s="56">
        <v>38.463899434349216</v>
      </c>
      <c r="I3" s="56">
        <v>38.261035577418461</v>
      </c>
    </row>
    <row r="4" spans="1:9" x14ac:dyDescent="0.25">
      <c r="A4" s="30" t="s">
        <v>81</v>
      </c>
      <c r="B4" s="56">
        <v>43.910435261406818</v>
      </c>
      <c r="C4" s="56">
        <v>46.414932329214317</v>
      </c>
      <c r="D4" s="56">
        <v>47.878308525157628</v>
      </c>
      <c r="E4" s="56">
        <v>49.566176205395188</v>
      </c>
      <c r="F4" s="56">
        <v>68.108029556620195</v>
      </c>
      <c r="G4" s="56">
        <v>43.789602181151629</v>
      </c>
      <c r="H4" s="56">
        <v>51.055887911078223</v>
      </c>
      <c r="I4" s="56">
        <v>52.67970920235576</v>
      </c>
    </row>
    <row r="5" spans="1:9" x14ac:dyDescent="0.25">
      <c r="A5" s="32" t="s">
        <v>36</v>
      </c>
      <c r="B5" s="58">
        <v>53.942002767786065</v>
      </c>
      <c r="C5" s="58">
        <v>57.859266061777404</v>
      </c>
      <c r="D5" s="58">
        <v>56.702502018184056</v>
      </c>
      <c r="E5" s="58">
        <v>59.597196547170093</v>
      </c>
      <c r="F5" s="58">
        <v>64.450405490474978</v>
      </c>
      <c r="G5" s="58">
        <v>59.482945283388865</v>
      </c>
      <c r="H5" s="58">
        <v>62.145902634532533</v>
      </c>
      <c r="I5" s="58">
        <v>49.3801670217387</v>
      </c>
    </row>
    <row r="6" spans="1:9" x14ac:dyDescent="0.25">
      <c r="A6" s="35" t="s">
        <v>11</v>
      </c>
      <c r="B6" s="59">
        <v>6.8657710659557587</v>
      </c>
      <c r="C6" s="59">
        <v>9.029263292188876</v>
      </c>
      <c r="D6" s="59">
        <v>7.9802620511890883</v>
      </c>
      <c r="E6" s="59">
        <v>9.3885555981202646</v>
      </c>
      <c r="F6" s="59">
        <v>15.259117800426939</v>
      </c>
      <c r="G6" s="59">
        <v>11.853634339205648</v>
      </c>
      <c r="H6" s="59">
        <v>12.96057156473446</v>
      </c>
      <c r="I6" s="59">
        <v>11.295662599596302</v>
      </c>
    </row>
    <row r="7" spans="1:9" x14ac:dyDescent="0.25">
      <c r="A7" s="32" t="s">
        <v>12</v>
      </c>
      <c r="B7" s="58">
        <v>29.855625938497603</v>
      </c>
      <c r="C7" s="58">
        <v>28.604152544871614</v>
      </c>
      <c r="D7" s="58">
        <v>30.330174370218792</v>
      </c>
      <c r="E7" s="58">
        <v>27.726829834034501</v>
      </c>
      <c r="F7" s="58">
        <v>32.867510496666092</v>
      </c>
      <c r="G7" s="58">
        <v>32.513357683031842</v>
      </c>
      <c r="H7" s="58">
        <v>30.632082707969278</v>
      </c>
      <c r="I7" s="58">
        <v>25.907539834494177</v>
      </c>
    </row>
    <row r="8" spans="1:9" x14ac:dyDescent="0.25">
      <c r="A8" s="35" t="s">
        <v>13</v>
      </c>
      <c r="B8" s="59">
        <v>62.784526477976144</v>
      </c>
      <c r="C8" s="59">
        <v>61.414216859945412</v>
      </c>
      <c r="D8" s="59">
        <v>63.274905555100311</v>
      </c>
      <c r="E8" s="59">
        <v>58.808030240473407</v>
      </c>
      <c r="F8" s="59">
        <v>72.662269124205324</v>
      </c>
      <c r="G8" s="59">
        <v>58.127303533697642</v>
      </c>
      <c r="H8" s="59">
        <v>47.301876614142827</v>
      </c>
      <c r="I8" s="59">
        <v>50.923442017659568</v>
      </c>
    </row>
    <row r="9" spans="1:9" x14ac:dyDescent="0.25">
      <c r="A9" s="30" t="s">
        <v>82</v>
      </c>
      <c r="B9" s="56">
        <v>8.4520251177183265</v>
      </c>
      <c r="C9" s="56">
        <v>8.5802320412706194</v>
      </c>
      <c r="D9" s="56">
        <v>10.420130948971476</v>
      </c>
      <c r="E9" s="56">
        <v>6.106365425995036</v>
      </c>
      <c r="F9" s="56">
        <v>14.273024157365857</v>
      </c>
      <c r="G9" s="56">
        <v>6.0596052161880065</v>
      </c>
      <c r="H9" s="56">
        <v>14.244991944870886</v>
      </c>
      <c r="I9" s="56">
        <v>10.334948149204759</v>
      </c>
    </row>
    <row r="10" spans="1:9" x14ac:dyDescent="0.25">
      <c r="A10" s="35" t="s">
        <v>14</v>
      </c>
      <c r="B10" s="59">
        <v>54.744485116731681</v>
      </c>
      <c r="C10" s="59">
        <v>46.865083397074741</v>
      </c>
      <c r="D10" s="59">
        <v>42.672797968339133</v>
      </c>
      <c r="E10" s="59">
        <v>44.76159915519905</v>
      </c>
      <c r="F10" s="59">
        <v>63.290356934396371</v>
      </c>
      <c r="G10" s="59">
        <v>38.506083949608069</v>
      </c>
      <c r="H10" s="59">
        <v>35.731633048112727</v>
      </c>
      <c r="I10" s="59">
        <v>36.045708591593964</v>
      </c>
    </row>
    <row r="11" spans="1:9" x14ac:dyDescent="0.25">
      <c r="A11" s="30" t="s">
        <v>15</v>
      </c>
      <c r="B11" s="56">
        <v>68.662401741728502</v>
      </c>
      <c r="C11" s="56">
        <v>69.195645046773762</v>
      </c>
      <c r="D11" s="56">
        <v>66.646724163169878</v>
      </c>
      <c r="E11" s="56">
        <v>63.768244646693027</v>
      </c>
      <c r="F11" s="56">
        <v>65.308819506633185</v>
      </c>
      <c r="G11" s="56">
        <v>57.46520533832372</v>
      </c>
      <c r="H11" s="56">
        <v>66.387024409276933</v>
      </c>
      <c r="I11" s="56">
        <v>65.319702605887002</v>
      </c>
    </row>
    <row r="12" spans="1:9" x14ac:dyDescent="0.25">
      <c r="A12" s="30" t="s">
        <v>34</v>
      </c>
      <c r="B12" s="56">
        <v>54.267542801981584</v>
      </c>
      <c r="C12" s="56">
        <v>46.551931767663156</v>
      </c>
      <c r="D12" s="56">
        <v>51.52444020009915</v>
      </c>
      <c r="E12" s="56">
        <v>52.750911195653984</v>
      </c>
      <c r="F12" s="56">
        <v>63.187358438002448</v>
      </c>
      <c r="G12" s="56">
        <v>44.736169050602442</v>
      </c>
      <c r="H12" s="56">
        <v>48.796822683901716</v>
      </c>
      <c r="I12" s="56">
        <v>51.022624259965468</v>
      </c>
    </row>
    <row r="13" spans="1:9" x14ac:dyDescent="0.25">
      <c r="A13" s="32" t="s">
        <v>16</v>
      </c>
      <c r="B13" s="58">
        <v>6.240773363652548</v>
      </c>
      <c r="C13" s="58">
        <v>3.0585140445605341</v>
      </c>
      <c r="D13" s="58">
        <v>4.6615237548377699</v>
      </c>
      <c r="E13" s="58">
        <v>5.5813169209412399</v>
      </c>
      <c r="F13" s="58">
        <v>6.6000156740111739</v>
      </c>
      <c r="G13" s="58">
        <v>7.1819917408791234</v>
      </c>
      <c r="H13" s="58">
        <v>5.306594385101139</v>
      </c>
      <c r="I13" s="58">
        <v>6.6306301262537897</v>
      </c>
    </row>
    <row r="14" spans="1:9" x14ac:dyDescent="0.25">
      <c r="A14" s="35" t="s">
        <v>35</v>
      </c>
      <c r="B14" s="59">
        <v>27.379025689765481</v>
      </c>
      <c r="C14" s="59">
        <v>21.611988035308684</v>
      </c>
      <c r="D14" s="59">
        <v>26.334764701214674</v>
      </c>
      <c r="E14" s="59">
        <v>25.512885451671714</v>
      </c>
      <c r="F14" s="59">
        <v>36.018053949430445</v>
      </c>
      <c r="G14" s="59">
        <v>28.344877652688332</v>
      </c>
      <c r="H14" s="59">
        <v>27.486516850771594</v>
      </c>
      <c r="I14" s="59">
        <v>30.906674671428192</v>
      </c>
    </row>
    <row r="15" spans="1:9" x14ac:dyDescent="0.25">
      <c r="A15" s="32" t="s">
        <v>17</v>
      </c>
      <c r="B15" s="58">
        <v>25.165790230554542</v>
      </c>
      <c r="C15" s="58">
        <v>25.845199411724796</v>
      </c>
      <c r="D15" s="58">
        <v>26.361749121240173</v>
      </c>
      <c r="E15" s="58">
        <v>29.100824939776189</v>
      </c>
      <c r="F15" s="58">
        <v>26.993623927120407</v>
      </c>
      <c r="G15" s="58">
        <v>23.572270025427887</v>
      </c>
      <c r="H15" s="58">
        <v>25.548427704997401</v>
      </c>
      <c r="I15" s="58">
        <v>15.701587600066494</v>
      </c>
    </row>
    <row r="16" spans="1:9" x14ac:dyDescent="0.25">
      <c r="A16" s="35" t="s">
        <v>18</v>
      </c>
      <c r="B16" s="59">
        <v>22.197022470117023</v>
      </c>
      <c r="C16" s="59">
        <v>21.555780309018687</v>
      </c>
      <c r="D16" s="59">
        <v>23.233583524034028</v>
      </c>
      <c r="E16" s="59">
        <v>21.333553647566411</v>
      </c>
      <c r="F16" s="59">
        <v>25.143489563831206</v>
      </c>
      <c r="G16" s="59">
        <v>21.984500560734244</v>
      </c>
      <c r="H16" s="59">
        <v>23.182664578268597</v>
      </c>
      <c r="I16" s="59">
        <v>16.790250794548644</v>
      </c>
    </row>
    <row r="17" spans="1:9" x14ac:dyDescent="0.25">
      <c r="A17" s="30" t="s">
        <v>39</v>
      </c>
      <c r="B17" s="58">
        <v>10.52896183381263</v>
      </c>
      <c r="C17" s="58">
        <v>7.4972684924308544</v>
      </c>
      <c r="D17" s="58">
        <v>9.3028791931875023</v>
      </c>
      <c r="E17" s="58">
        <v>7.6780644477266859</v>
      </c>
      <c r="F17" s="58">
        <v>10.365304438915761</v>
      </c>
      <c r="G17" s="58">
        <v>9.4475200518630018</v>
      </c>
      <c r="H17" s="58">
        <v>11.081031238003147</v>
      </c>
      <c r="I17" s="58">
        <v>8.7218403972116949</v>
      </c>
    </row>
    <row r="18" spans="1:9" x14ac:dyDescent="0.25">
      <c r="A18" s="60" t="s">
        <v>40</v>
      </c>
      <c r="B18" s="56">
        <v>13.423520594147668</v>
      </c>
      <c r="C18" s="56">
        <v>11.887821637716641</v>
      </c>
      <c r="D18" s="56">
        <v>11.586926397016937</v>
      </c>
      <c r="E18" s="56">
        <v>11.318623497964978</v>
      </c>
      <c r="F18" s="56">
        <v>17.439807744619351</v>
      </c>
      <c r="G18" s="56">
        <v>11.033491475301647</v>
      </c>
      <c r="H18" s="56">
        <v>15.550565096537007</v>
      </c>
      <c r="I18" s="56">
        <v>13.504268130327137</v>
      </c>
    </row>
    <row r="19" spans="1:9" x14ac:dyDescent="0.25">
      <c r="A19" s="32" t="s">
        <v>19</v>
      </c>
      <c r="B19" s="58">
        <v>30.977806270043811</v>
      </c>
      <c r="C19" s="58">
        <v>27.461245975941225</v>
      </c>
      <c r="D19" s="58">
        <v>25.727955335132176</v>
      </c>
      <c r="E19" s="58">
        <v>24.490891718305935</v>
      </c>
      <c r="F19" s="58">
        <v>28.915439748401067</v>
      </c>
      <c r="G19" s="58">
        <v>26.869673802357003</v>
      </c>
      <c r="H19" s="58">
        <v>26.749528630643098</v>
      </c>
      <c r="I19" s="58">
        <v>26.916999070720792</v>
      </c>
    </row>
    <row r="20" spans="1:9" x14ac:dyDescent="0.25">
      <c r="A20" s="35" t="s">
        <v>20</v>
      </c>
      <c r="B20" s="59">
        <v>16.566980150324174</v>
      </c>
      <c r="C20" s="59">
        <v>15.023390646508894</v>
      </c>
      <c r="D20" s="59">
        <v>17.681282262261544</v>
      </c>
      <c r="E20" s="59">
        <v>13.485939763924781</v>
      </c>
      <c r="F20" s="59">
        <v>15.92866495900884</v>
      </c>
      <c r="G20" s="59">
        <v>28.039532579448206</v>
      </c>
      <c r="H20" s="59">
        <v>22.024124934030674</v>
      </c>
      <c r="I20" s="59">
        <v>17.380064482128375</v>
      </c>
    </row>
    <row r="21" spans="1:9" x14ac:dyDescent="0.25">
      <c r="A21" s="61" t="s">
        <v>21</v>
      </c>
      <c r="B21" s="58">
        <v>15.162242515315944</v>
      </c>
      <c r="C21" s="58">
        <v>12.567935794837068</v>
      </c>
      <c r="D21" s="58">
        <v>8.5741756405131575</v>
      </c>
      <c r="E21" s="58">
        <v>13.141994001020258</v>
      </c>
      <c r="F21" s="58">
        <v>10.709240540530381</v>
      </c>
      <c r="G21" s="58">
        <v>10.038413259673208</v>
      </c>
      <c r="H21" s="58">
        <v>10.773348546034295</v>
      </c>
      <c r="I21" s="58">
        <v>12.901939759131503</v>
      </c>
    </row>
    <row r="22" spans="1:9" x14ac:dyDescent="0.25">
      <c r="A22" s="60" t="s">
        <v>22</v>
      </c>
      <c r="B22" s="59">
        <v>38.342587318011176</v>
      </c>
      <c r="C22" s="59">
        <v>43.863300773476212</v>
      </c>
      <c r="D22" s="59">
        <v>46.963512740138803</v>
      </c>
      <c r="E22" s="59">
        <v>46.935594717658034</v>
      </c>
      <c r="F22" s="59">
        <v>49.438428752603976</v>
      </c>
      <c r="G22" s="59">
        <v>38.408257116560826</v>
      </c>
      <c r="H22" s="59">
        <v>43.053095363593826</v>
      </c>
      <c r="I22" s="59">
        <v>39.09183624602786</v>
      </c>
    </row>
    <row r="23" spans="1:9" x14ac:dyDescent="0.25">
      <c r="A23" s="62" t="s">
        <v>23</v>
      </c>
      <c r="B23" s="56">
        <v>21.650752935160806</v>
      </c>
      <c r="C23" s="56">
        <v>16.080246226837115</v>
      </c>
      <c r="D23" s="56">
        <v>20.320311367374938</v>
      </c>
      <c r="E23" s="56">
        <v>21.310653199358143</v>
      </c>
      <c r="F23" s="56">
        <v>24.945887189379125</v>
      </c>
      <c r="G23" s="56">
        <v>23.275424192795498</v>
      </c>
      <c r="H23" s="56">
        <v>23.37118956322028</v>
      </c>
      <c r="I23" s="56">
        <v>25.177100299802476</v>
      </c>
    </row>
    <row r="24" spans="1:9" x14ac:dyDescent="0.25">
      <c r="A24" s="62" t="s">
        <v>24</v>
      </c>
      <c r="B24" s="56">
        <v>50.43330101797352</v>
      </c>
      <c r="C24" s="56">
        <v>39.781874916187803</v>
      </c>
      <c r="D24" s="56">
        <v>34.297694462471746</v>
      </c>
      <c r="E24" s="56">
        <v>41.214316608812993</v>
      </c>
      <c r="F24" s="56">
        <v>44.332221578773286</v>
      </c>
      <c r="G24" s="56">
        <v>38.426873574551976</v>
      </c>
      <c r="H24" s="56">
        <v>37.990228730355838</v>
      </c>
      <c r="I24" s="56">
        <v>34.547898304186234</v>
      </c>
    </row>
    <row r="25" spans="1:9" x14ac:dyDescent="0.25">
      <c r="A25" s="61" t="s">
        <v>33</v>
      </c>
      <c r="B25" s="58">
        <v>29.724684911215842</v>
      </c>
      <c r="C25" s="58">
        <v>38.595621034724701</v>
      </c>
      <c r="D25" s="58">
        <v>40.723087067615687</v>
      </c>
      <c r="E25" s="58">
        <v>40.289170224567613</v>
      </c>
      <c r="F25" s="58">
        <v>60.107501686147394</v>
      </c>
      <c r="G25" s="58">
        <v>51.110306783507752</v>
      </c>
      <c r="H25" s="58">
        <v>38.385569771648846</v>
      </c>
      <c r="I25" s="58">
        <v>36.263119041356283</v>
      </c>
    </row>
    <row r="26" spans="1:9" x14ac:dyDescent="0.25">
      <c r="A26" s="60" t="s">
        <v>25</v>
      </c>
      <c r="B26" s="59">
        <v>19.637156503122451</v>
      </c>
      <c r="C26" s="59">
        <v>20.339318515252476</v>
      </c>
      <c r="D26" s="59">
        <v>21.399533833755445</v>
      </c>
      <c r="E26" s="59">
        <v>18.019406289713654</v>
      </c>
      <c r="F26" s="59">
        <v>38.670530247843857</v>
      </c>
      <c r="G26" s="59">
        <v>15.914985956196897</v>
      </c>
      <c r="H26" s="59">
        <v>16.98376861756217</v>
      </c>
      <c r="I26" s="59">
        <v>21.15160429473746</v>
      </c>
    </row>
    <row r="27" spans="1:9" x14ac:dyDescent="0.25">
      <c r="A27" s="62" t="s">
        <v>26</v>
      </c>
      <c r="B27" s="56">
        <v>9.4603548935608579</v>
      </c>
      <c r="C27" s="56">
        <v>8.8277117378279826</v>
      </c>
      <c r="D27" s="56">
        <v>5.0461868674128585</v>
      </c>
      <c r="E27" s="56">
        <v>7.9999866299229003</v>
      </c>
      <c r="F27" s="56">
        <v>9.5528433631687442</v>
      </c>
      <c r="G27" s="56">
        <v>11.76669838384759</v>
      </c>
      <c r="H27" s="56">
        <v>7.053777382270515</v>
      </c>
      <c r="I27" s="56">
        <v>5.3564998872730207</v>
      </c>
    </row>
    <row r="28" spans="1:9" x14ac:dyDescent="0.25">
      <c r="A28" s="63" t="s">
        <v>27</v>
      </c>
      <c r="B28" s="57">
        <v>25.103216337078184</v>
      </c>
      <c r="C28" s="57">
        <v>20.707890483168462</v>
      </c>
      <c r="D28" s="57">
        <v>19.43933996290988</v>
      </c>
      <c r="E28" s="57">
        <v>22.452336839377971</v>
      </c>
      <c r="F28" s="57">
        <v>24.554949355526368</v>
      </c>
      <c r="G28" s="57">
        <v>27.575910439203689</v>
      </c>
      <c r="H28" s="64">
        <v>20.777343065852904</v>
      </c>
      <c r="I28" s="64">
        <v>24.596885245825092</v>
      </c>
    </row>
    <row r="29" spans="1:9" x14ac:dyDescent="0.25">
      <c r="A29" s="19" t="s">
        <v>42</v>
      </c>
      <c r="B29" s="23">
        <f>+AVERAGE(B27,B23,B16,B15,B8,B3,B25)</f>
        <v>31.378104703619901</v>
      </c>
      <c r="C29" s="23">
        <f t="shared" ref="C29:I29" si="0">+AVERAGE(C27,C23,C16,C15,C8,C3,C25)</f>
        <v>31.727046206437372</v>
      </c>
      <c r="D29" s="23">
        <f t="shared" si="0"/>
        <v>32.342795144213213</v>
      </c>
      <c r="E29" s="23">
        <f t="shared" si="0"/>
        <v>31.872089273653906</v>
      </c>
      <c r="F29" s="23">
        <f t="shared" si="0"/>
        <v>38.532736972915245</v>
      </c>
      <c r="G29" s="23">
        <f t="shared" si="0"/>
        <v>34.04950487698099</v>
      </c>
      <c r="H29" s="23">
        <f t="shared" si="0"/>
        <v>29.04391500698538</v>
      </c>
      <c r="I29" s="23">
        <f t="shared" si="0"/>
        <v>26.924719316874992</v>
      </c>
    </row>
    <row r="30" spans="1:9" x14ac:dyDescent="0.25">
      <c r="A30" s="19" t="s">
        <v>43</v>
      </c>
      <c r="B30" s="23">
        <f>+AVERAGE(B4,B18,B17,B22,B14,B12,B9)</f>
        <v>28.0434426595491</v>
      </c>
      <c r="C30" s="23">
        <f t="shared" ref="C30:I30" si="1">+AVERAGE(C4,C18,C17,C22,C14,C12,C9)</f>
        <v>26.629639296725781</v>
      </c>
      <c r="D30" s="23">
        <f t="shared" si="1"/>
        <v>29.144423243683743</v>
      </c>
      <c r="E30" s="23">
        <f t="shared" si="1"/>
        <v>28.552660134580801</v>
      </c>
      <c r="F30" s="23">
        <f t="shared" si="1"/>
        <v>36.975715291079723</v>
      </c>
      <c r="G30" s="23">
        <f t="shared" si="1"/>
        <v>25.974217534907982</v>
      </c>
      <c r="H30" s="23">
        <f t="shared" si="1"/>
        <v>30.181273012679487</v>
      </c>
      <c r="I30" s="23">
        <f t="shared" si="1"/>
        <v>29.465985865217267</v>
      </c>
    </row>
    <row r="31" spans="1:9" x14ac:dyDescent="0.25">
      <c r="A31" s="19" t="s">
        <v>44</v>
      </c>
      <c r="B31" s="23">
        <f>+AVERAGE(B13,B11,B7,B6,B10,B20,B5,B24,B26,B21)</f>
        <v>32.211074018108825</v>
      </c>
      <c r="C31" s="23">
        <f t="shared" ref="C31:I31" si="2">+AVERAGE(C13,C11,C7,C6,C10,C20,C5,C24,C26,C21)</f>
        <v>30.232444426003319</v>
      </c>
      <c r="D31" s="23">
        <f t="shared" si="2"/>
        <v>29.09466705249406</v>
      </c>
      <c r="E31" s="23">
        <f t="shared" si="2"/>
        <v>29.668539936562986</v>
      </c>
      <c r="F31" s="23">
        <f t="shared" si="2"/>
        <v>35.741688322876513</v>
      </c>
      <c r="G31" s="23">
        <f t="shared" si="2"/>
        <v>29.94230237043076</v>
      </c>
      <c r="H31" s="23">
        <f t="shared" si="2"/>
        <v>30.093527957771009</v>
      </c>
      <c r="I31" s="23">
        <f t="shared" si="2"/>
        <v>28.056091761974749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B7C10-7A1E-4391-8958-0C07253CF51D}">
  <dimension ref="A1:K33"/>
  <sheetViews>
    <sheetView workbookViewId="0">
      <pane xSplit="1" topLeftCell="B1" activePane="topRight" state="frozen"/>
      <selection pane="topRight" activeCell="K34" sqref="K34"/>
    </sheetView>
  </sheetViews>
  <sheetFormatPr baseColWidth="10" defaultColWidth="11.42578125" defaultRowHeight="15" x14ac:dyDescent="0.25"/>
  <cols>
    <col min="1" max="1" width="17.5703125" customWidth="1"/>
    <col min="2" max="11" width="10.5703125" customWidth="1"/>
  </cols>
  <sheetData>
    <row r="1" spans="1:11" x14ac:dyDescent="0.25">
      <c r="A1" s="24" t="s">
        <v>79</v>
      </c>
      <c r="B1" s="25" t="s">
        <v>45</v>
      </c>
      <c r="C1" s="25" t="s">
        <v>46</v>
      </c>
      <c r="D1" s="25" t="s">
        <v>47</v>
      </c>
      <c r="E1" s="25" t="s">
        <v>48</v>
      </c>
      <c r="F1" s="25" t="s">
        <v>49</v>
      </c>
      <c r="G1" s="25" t="s">
        <v>50</v>
      </c>
      <c r="H1" s="25" t="s">
        <v>51</v>
      </c>
      <c r="I1" s="25" t="s">
        <v>52</v>
      </c>
      <c r="J1" s="25" t="s">
        <v>53</v>
      </c>
      <c r="K1" s="26" t="s">
        <v>54</v>
      </c>
    </row>
    <row r="2" spans="1:11" x14ac:dyDescent="0.25">
      <c r="A2" s="27" t="s">
        <v>41</v>
      </c>
      <c r="B2" s="28">
        <v>4.898142940373833</v>
      </c>
      <c r="C2" s="29">
        <v>2.9493431892270303</v>
      </c>
      <c r="D2" s="29">
        <v>2.3295317233237727</v>
      </c>
      <c r="E2" s="29">
        <v>2.3312349060787798</v>
      </c>
      <c r="F2" s="29">
        <v>2.5541315110522276</v>
      </c>
      <c r="G2" s="29">
        <v>2.1712306945814284</v>
      </c>
      <c r="H2" s="29">
        <v>3.8661673535404226</v>
      </c>
      <c r="I2" s="29">
        <v>2.6625045045888305</v>
      </c>
      <c r="J2" s="29">
        <v>2.2414528414949499</v>
      </c>
      <c r="K2" s="29">
        <v>2.5364913423558235</v>
      </c>
    </row>
    <row r="3" spans="1:11" x14ac:dyDescent="0.25">
      <c r="A3" s="30" t="s">
        <v>10</v>
      </c>
      <c r="B3" s="28">
        <v>5.3014833365440186</v>
      </c>
      <c r="C3" s="29">
        <v>2.8258855391632811</v>
      </c>
      <c r="D3" s="29">
        <v>2.0562005721016319</v>
      </c>
      <c r="E3" s="29">
        <v>2.4981049995056521</v>
      </c>
      <c r="F3" s="29">
        <v>2.3589072468509733</v>
      </c>
      <c r="G3" s="29">
        <v>1.976499601073475</v>
      </c>
      <c r="H3" s="29">
        <v>2.6534910092337598</v>
      </c>
      <c r="I3" s="29">
        <v>1.8645141923218038</v>
      </c>
      <c r="J3" s="29">
        <v>2.0023103581055062</v>
      </c>
      <c r="K3" s="29">
        <v>1.8051923199591684</v>
      </c>
    </row>
    <row r="4" spans="1:11" x14ac:dyDescent="0.25">
      <c r="A4" s="19" t="s">
        <v>75</v>
      </c>
      <c r="B4" s="31">
        <v>3.4567206658613672</v>
      </c>
      <c r="C4" s="29">
        <v>1.9001508056194933</v>
      </c>
      <c r="D4" s="29">
        <v>1.3395475658280622</v>
      </c>
      <c r="E4" s="29">
        <v>1.69488825525272</v>
      </c>
      <c r="F4" s="29">
        <v>1.4486293737463785</v>
      </c>
      <c r="G4" s="29">
        <v>1.1196090572858266</v>
      </c>
      <c r="H4" s="29">
        <v>2.1802371046951734</v>
      </c>
      <c r="I4" s="29">
        <v>1.4060677737807783</v>
      </c>
      <c r="J4" s="29">
        <v>1.3320710216420018</v>
      </c>
      <c r="K4" s="29">
        <v>1.515773570032686</v>
      </c>
    </row>
    <row r="5" spans="1:11" x14ac:dyDescent="0.25">
      <c r="A5" s="32" t="s">
        <v>36</v>
      </c>
      <c r="B5" s="33">
        <v>6.2817460317460316</v>
      </c>
      <c r="C5" s="34">
        <v>3.5023400936037437</v>
      </c>
      <c r="D5" s="34">
        <v>2.3255813953488373</v>
      </c>
      <c r="E5" s="34">
        <v>2.5323445881981694</v>
      </c>
      <c r="F5" s="34">
        <v>2.2571952981606591</v>
      </c>
      <c r="G5" s="34">
        <v>1.8926679338375056</v>
      </c>
      <c r="H5" s="34">
        <v>2.2331297538311663</v>
      </c>
      <c r="I5" s="34">
        <v>1.2340646308923806</v>
      </c>
      <c r="J5" s="34">
        <v>1.1205286596753339</v>
      </c>
      <c r="K5" s="34">
        <v>1.8256837185525967</v>
      </c>
    </row>
    <row r="6" spans="1:11" x14ac:dyDescent="0.25">
      <c r="A6" s="35" t="s">
        <v>11</v>
      </c>
      <c r="B6" s="36">
        <v>2.7700239478942632</v>
      </c>
      <c r="C6" s="37">
        <v>1.7758954848898139</v>
      </c>
      <c r="D6" s="37">
        <v>1.6038548060099425</v>
      </c>
      <c r="E6" s="37">
        <v>1.650604191029208</v>
      </c>
      <c r="F6" s="37">
        <v>2.014953416350278</v>
      </c>
      <c r="G6" s="37">
        <v>1.6132770252871194</v>
      </c>
      <c r="H6" s="37">
        <v>3.0438407645689969</v>
      </c>
      <c r="I6" s="37">
        <v>2.0973976480836236</v>
      </c>
      <c r="J6" s="37">
        <v>1.9256393724478831</v>
      </c>
      <c r="K6" s="37">
        <v>1.9583995577361735</v>
      </c>
    </row>
    <row r="7" spans="1:11" x14ac:dyDescent="0.25">
      <c r="A7" s="30" t="s">
        <v>12</v>
      </c>
      <c r="B7" s="28">
        <v>2.4569874400268925</v>
      </c>
      <c r="C7" s="29">
        <v>1.6198672809991594</v>
      </c>
      <c r="D7" s="29">
        <v>0.84480865084058454</v>
      </c>
      <c r="E7" s="29">
        <v>1.1525479542273813</v>
      </c>
      <c r="F7" s="29">
        <v>1.2889453346664144</v>
      </c>
      <c r="G7" s="29">
        <v>1.0762803309077829</v>
      </c>
      <c r="H7" s="29">
        <v>1.3896946363588418</v>
      </c>
      <c r="I7" s="29">
        <v>0.78408363558779615</v>
      </c>
      <c r="J7" s="29">
        <v>0.89056877313796057</v>
      </c>
      <c r="K7" s="29">
        <v>0.80552665973166526</v>
      </c>
    </row>
    <row r="8" spans="1:11" x14ac:dyDescent="0.25">
      <c r="A8" s="30" t="s">
        <v>13</v>
      </c>
      <c r="B8" s="31">
        <v>1.9756261865392859</v>
      </c>
      <c r="C8" s="29">
        <v>1.4214729772655079</v>
      </c>
      <c r="D8" s="29">
        <v>0.96249660295316608</v>
      </c>
      <c r="E8" s="29">
        <v>0.86411385970857324</v>
      </c>
      <c r="F8" s="29">
        <v>0.88282235292804612</v>
      </c>
      <c r="G8" s="29">
        <v>0.79450139794967378</v>
      </c>
      <c r="H8" s="29">
        <v>1.1423747889701745</v>
      </c>
      <c r="I8" s="29">
        <v>0.62261990981940518</v>
      </c>
      <c r="J8" s="29">
        <v>0.68554639680078344</v>
      </c>
      <c r="K8" s="29">
        <v>0.67486718039534455</v>
      </c>
    </row>
    <row r="9" spans="1:11" x14ac:dyDescent="0.25">
      <c r="A9" s="32" t="s">
        <v>30</v>
      </c>
      <c r="B9" s="33">
        <v>4.3427909669947891</v>
      </c>
      <c r="C9" s="34">
        <v>2.6309995596653457</v>
      </c>
      <c r="D9" s="34">
        <v>2.3085160542808492</v>
      </c>
      <c r="E9" s="34">
        <v>2.4482728768072026</v>
      </c>
      <c r="F9" s="34">
        <v>2.8430883541734748</v>
      </c>
      <c r="G9" s="34">
        <v>2.8674091421012173</v>
      </c>
      <c r="H9" s="34">
        <v>6.0071978742726451</v>
      </c>
      <c r="I9" s="34">
        <v>4.0210110179728389</v>
      </c>
      <c r="J9" s="34">
        <v>3.5968036969288533</v>
      </c>
      <c r="K9" s="34">
        <v>4.5015519268955417</v>
      </c>
    </row>
    <row r="10" spans="1:11" x14ac:dyDescent="0.25">
      <c r="A10" s="35" t="s">
        <v>14</v>
      </c>
      <c r="B10" s="36">
        <v>5.3266527217006372</v>
      </c>
      <c r="C10" s="37">
        <v>2.6130267066700168</v>
      </c>
      <c r="D10" s="37">
        <v>1.533197812580525</v>
      </c>
      <c r="E10" s="37">
        <v>1.5986722650930552</v>
      </c>
      <c r="F10" s="37">
        <v>1.6853394618404671</v>
      </c>
      <c r="G10" s="37">
        <v>1.3003452243958573</v>
      </c>
      <c r="H10" s="37">
        <v>1.8662644008063116</v>
      </c>
      <c r="I10" s="37">
        <v>0.94736252032064583</v>
      </c>
      <c r="J10" s="37">
        <v>1.2255004826457381</v>
      </c>
      <c r="K10" s="37">
        <v>1.3168840324286268</v>
      </c>
    </row>
    <row r="11" spans="1:11" x14ac:dyDescent="0.25">
      <c r="A11" s="30" t="s">
        <v>15</v>
      </c>
      <c r="B11" s="28">
        <v>3.7870282407807236</v>
      </c>
      <c r="C11" s="29">
        <v>2.153386028626362</v>
      </c>
      <c r="D11" s="29">
        <v>1.7966965383939555</v>
      </c>
      <c r="E11" s="29">
        <v>1.6218887590978524</v>
      </c>
      <c r="F11" s="29">
        <v>1.5680056377730796</v>
      </c>
      <c r="G11" s="29">
        <v>1.514201236448347</v>
      </c>
      <c r="H11" s="29">
        <v>1.7039922103213243</v>
      </c>
      <c r="I11" s="29">
        <v>1.0277267558820957</v>
      </c>
      <c r="J11" s="29">
        <v>1.3438081455447592</v>
      </c>
      <c r="K11" s="29">
        <v>1.6857632029500853</v>
      </c>
    </row>
    <row r="12" spans="1:11" x14ac:dyDescent="0.25">
      <c r="A12" s="30" t="s">
        <v>34</v>
      </c>
      <c r="B12" s="31">
        <v>5.6321407498793112</v>
      </c>
      <c r="C12" s="29">
        <v>3.0217301173084894</v>
      </c>
      <c r="D12" s="29">
        <v>2.7933489439201495</v>
      </c>
      <c r="E12" s="29">
        <v>2.7254938501677226</v>
      </c>
      <c r="F12" s="29">
        <v>3.3556301251138914</v>
      </c>
      <c r="G12" s="29">
        <v>2.5876381575826573</v>
      </c>
      <c r="H12" s="29">
        <v>3.1470369234812314</v>
      </c>
      <c r="I12" s="29">
        <v>1.8851933296683159</v>
      </c>
      <c r="J12" s="29">
        <v>1.6413920056100983</v>
      </c>
      <c r="K12" s="29">
        <v>1.5095402074805551</v>
      </c>
    </row>
    <row r="13" spans="1:11" x14ac:dyDescent="0.25">
      <c r="A13" s="32" t="s">
        <v>16</v>
      </c>
      <c r="B13" s="33">
        <v>4.0588983540839534</v>
      </c>
      <c r="C13" s="34">
        <v>1.9479675400642513</v>
      </c>
      <c r="D13" s="34">
        <v>1.4437995108239332</v>
      </c>
      <c r="E13" s="34">
        <v>1.6349616265958606</v>
      </c>
      <c r="F13" s="34">
        <v>1.687192118226601</v>
      </c>
      <c r="G13" s="34">
        <v>1.4241049644877379</v>
      </c>
      <c r="H13" s="34">
        <v>2.968186015277428</v>
      </c>
      <c r="I13" s="34">
        <v>1.9398329090322348</v>
      </c>
      <c r="J13" s="34">
        <v>2.0144779175197427</v>
      </c>
      <c r="K13" s="34">
        <v>2.0571104855984683</v>
      </c>
    </row>
    <row r="14" spans="1:11" x14ac:dyDescent="0.25">
      <c r="A14" s="35" t="s">
        <v>35</v>
      </c>
      <c r="B14" s="36">
        <v>4.7205425450172047</v>
      </c>
      <c r="C14" s="37">
        <v>3.1786025777691638</v>
      </c>
      <c r="D14" s="37">
        <v>2.325730087434664</v>
      </c>
      <c r="E14" s="37">
        <v>2.7365378764831152</v>
      </c>
      <c r="F14" s="37">
        <v>2.9295512671471751</v>
      </c>
      <c r="G14" s="37">
        <v>2.6304770450127113</v>
      </c>
      <c r="H14" s="37">
        <v>3.4896789933934595</v>
      </c>
      <c r="I14" s="37">
        <v>1.7635112429320747</v>
      </c>
      <c r="J14" s="37">
        <v>2.2595670578907874</v>
      </c>
      <c r="K14" s="37">
        <v>2.4580169594856738</v>
      </c>
    </row>
    <row r="15" spans="1:11" x14ac:dyDescent="0.25">
      <c r="A15" s="30" t="s">
        <v>17</v>
      </c>
      <c r="B15" s="28">
        <v>3.6632670850767086</v>
      </c>
      <c r="C15" s="29">
        <v>2.2961889995103641</v>
      </c>
      <c r="D15" s="29">
        <v>1.7793384862871267</v>
      </c>
      <c r="E15" s="29">
        <v>1.6699150840834076</v>
      </c>
      <c r="F15" s="29">
        <v>2.2538216771001518</v>
      </c>
      <c r="G15" s="29">
        <v>1.7213921264315348</v>
      </c>
      <c r="H15" s="29">
        <v>2.9438051614344767</v>
      </c>
      <c r="I15" s="29">
        <v>2.0751460306006027</v>
      </c>
      <c r="J15" s="29">
        <v>1.6779126407410365</v>
      </c>
      <c r="K15" s="29">
        <v>1.8492659180388025</v>
      </c>
    </row>
    <row r="16" spans="1:11" x14ac:dyDescent="0.25">
      <c r="A16" s="30" t="s">
        <v>18</v>
      </c>
      <c r="B16" s="31">
        <v>5.2349192722950439</v>
      </c>
      <c r="C16" s="29">
        <v>3.1497279920870422</v>
      </c>
      <c r="D16" s="29">
        <v>2.4028517361263919</v>
      </c>
      <c r="E16" s="29">
        <v>2.4140700968164714</v>
      </c>
      <c r="F16" s="29">
        <v>2.4401064773735581</v>
      </c>
      <c r="G16" s="29">
        <v>1.9786620614965826</v>
      </c>
      <c r="H16" s="29">
        <v>3.7461930320536454</v>
      </c>
      <c r="I16" s="29">
        <v>2.4022920952101088</v>
      </c>
      <c r="J16" s="29">
        <v>1.7179468077180959</v>
      </c>
      <c r="K16" s="29">
        <v>1.7773726785917785</v>
      </c>
    </row>
    <row r="17" spans="1:11" x14ac:dyDescent="0.25">
      <c r="A17" s="32" t="s">
        <v>39</v>
      </c>
      <c r="B17" s="33">
        <v>4.495031472062057</v>
      </c>
      <c r="C17" s="34">
        <v>2.840267367020977</v>
      </c>
      <c r="D17" s="34">
        <v>2.5301270161509009</v>
      </c>
      <c r="E17" s="34">
        <v>2.5952624399906932</v>
      </c>
      <c r="F17" s="34">
        <v>3.1261319168626041</v>
      </c>
      <c r="G17" s="34">
        <v>2.8200921461668025</v>
      </c>
      <c r="H17" s="34">
        <v>6.1354523316915976</v>
      </c>
      <c r="I17" s="34">
        <v>4.5983980305980277</v>
      </c>
      <c r="J17" s="34">
        <v>3.5743478480246225</v>
      </c>
      <c r="K17" s="34">
        <v>2.497467071935171</v>
      </c>
    </row>
    <row r="18" spans="1:11" x14ac:dyDescent="0.25">
      <c r="A18" s="35" t="s">
        <v>40</v>
      </c>
      <c r="B18" s="36">
        <v>5.8005546658333653</v>
      </c>
      <c r="C18" s="37">
        <v>2.8545308681132111</v>
      </c>
      <c r="D18" s="37">
        <v>2.339043759836466</v>
      </c>
      <c r="E18" s="37">
        <v>2.326280781205774</v>
      </c>
      <c r="F18" s="37">
        <v>2.5093755940756615</v>
      </c>
      <c r="G18" s="37">
        <v>2.0445162448393468</v>
      </c>
      <c r="H18" s="37">
        <v>3.6793819410912603</v>
      </c>
      <c r="I18" s="37">
        <v>2.1028870143756682</v>
      </c>
      <c r="J18" s="37">
        <v>2.2914477475339821</v>
      </c>
      <c r="K18" s="37">
        <v>4.2242248801253517</v>
      </c>
    </row>
    <row r="19" spans="1:11" x14ac:dyDescent="0.25">
      <c r="A19" s="30" t="s">
        <v>19</v>
      </c>
      <c r="B19" s="28">
        <v>10.092178770949721</v>
      </c>
      <c r="C19" s="29">
        <v>6.7522007866641696</v>
      </c>
      <c r="D19" s="29">
        <v>5.6343863283272917</v>
      </c>
      <c r="E19" s="29">
        <v>5.1560433228125779</v>
      </c>
      <c r="F19" s="29">
        <v>4.9899245633977474</v>
      </c>
      <c r="G19" s="29">
        <v>3.764452401905745</v>
      </c>
      <c r="H19" s="29">
        <v>5.7724094087730453</v>
      </c>
      <c r="I19" s="29">
        <v>4.5945108395424352</v>
      </c>
      <c r="J19" s="29">
        <v>3.4735513295597995</v>
      </c>
      <c r="K19" s="29">
        <v>3.5554398750650869</v>
      </c>
    </row>
    <row r="20" spans="1:11" x14ac:dyDescent="0.25">
      <c r="A20" s="30" t="s">
        <v>20</v>
      </c>
      <c r="B20" s="31">
        <v>7.4809512814592471</v>
      </c>
      <c r="C20" s="29">
        <v>5.1855895196506552</v>
      </c>
      <c r="D20" s="29">
        <v>3.8290386008485977</v>
      </c>
      <c r="E20" s="29">
        <v>3.2490290802311264</v>
      </c>
      <c r="F20" s="29">
        <v>2.4626130563266768</v>
      </c>
      <c r="G20" s="29">
        <v>2.5463630248870954</v>
      </c>
      <c r="H20" s="29">
        <v>3.0129247624753916</v>
      </c>
      <c r="I20" s="29">
        <v>2.4141386535483282</v>
      </c>
      <c r="J20" s="29">
        <v>1.7313699241410085</v>
      </c>
      <c r="K20" s="29">
        <v>2.0037718057520046</v>
      </c>
    </row>
    <row r="21" spans="1:11" x14ac:dyDescent="0.25">
      <c r="A21" s="32" t="s">
        <v>21</v>
      </c>
      <c r="B21" s="33">
        <v>3.9746300211416492</v>
      </c>
      <c r="C21" s="34">
        <v>2.595514950166113</v>
      </c>
      <c r="D21" s="34">
        <v>2.033271719038817</v>
      </c>
      <c r="E21" s="34">
        <v>1.9951874874674154</v>
      </c>
      <c r="F21" s="34">
        <v>2.3149052549326039</v>
      </c>
      <c r="G21" s="34">
        <v>1.8152802712946341</v>
      </c>
      <c r="H21" s="34">
        <v>2.0580424886191202</v>
      </c>
      <c r="I21" s="34">
        <v>1.0466507177033493</v>
      </c>
      <c r="J21" s="34">
        <v>1.9086294416243654</v>
      </c>
      <c r="K21" s="34">
        <v>2.4987303199593653</v>
      </c>
    </row>
    <row r="22" spans="1:11" x14ac:dyDescent="0.25">
      <c r="A22" s="35" t="s">
        <v>22</v>
      </c>
      <c r="B22" s="36">
        <v>5.3347488554176898</v>
      </c>
      <c r="C22" s="37">
        <v>3.4340484956201602</v>
      </c>
      <c r="D22" s="37">
        <v>2.4557290059850683</v>
      </c>
      <c r="E22" s="37">
        <v>1.9871909977853592</v>
      </c>
      <c r="F22" s="37">
        <v>2.3837141862892937</v>
      </c>
      <c r="G22" s="37">
        <v>2.4404726560180512</v>
      </c>
      <c r="H22" s="37">
        <v>2.6367640241075567</v>
      </c>
      <c r="I22" s="37">
        <v>1.2946136943999049</v>
      </c>
      <c r="J22" s="37">
        <v>1.9161471143396442</v>
      </c>
      <c r="K22" s="37">
        <v>1.9209039548022566</v>
      </c>
    </row>
    <row r="23" spans="1:11" x14ac:dyDescent="0.25">
      <c r="A23" s="30" t="s">
        <v>23</v>
      </c>
      <c r="B23" s="28">
        <v>4.670728169422687</v>
      </c>
      <c r="C23" s="29">
        <v>2.7815462018777231</v>
      </c>
      <c r="D23" s="29">
        <v>1.7885911272021757</v>
      </c>
      <c r="E23" s="29">
        <v>1.7981933564867627</v>
      </c>
      <c r="F23" s="29">
        <v>2.1299526128735025</v>
      </c>
      <c r="G23" s="29">
        <v>1.6320671965125859</v>
      </c>
      <c r="H23" s="29">
        <v>2.5340295515535582</v>
      </c>
      <c r="I23" s="29">
        <v>1.9284320104098893</v>
      </c>
      <c r="J23" s="29">
        <v>1.4544686171102561</v>
      </c>
      <c r="K23" s="29">
        <v>1.4854165256818217</v>
      </c>
    </row>
    <row r="24" spans="1:11" x14ac:dyDescent="0.25">
      <c r="A24" s="30" t="s">
        <v>24</v>
      </c>
      <c r="B24" s="31">
        <v>6.3557990995078706</v>
      </c>
      <c r="C24" s="29">
        <v>2.7129929998292641</v>
      </c>
      <c r="D24" s="29">
        <v>1.6626881506531397</v>
      </c>
      <c r="E24" s="29">
        <v>1.7948548594828442</v>
      </c>
      <c r="F24" s="29">
        <v>1.6087516087516087</v>
      </c>
      <c r="G24" s="29">
        <v>1.5896995708154509</v>
      </c>
      <c r="H24" s="29">
        <v>1.8719997342325132</v>
      </c>
      <c r="I24" s="29">
        <v>1.2481518412818484</v>
      </c>
      <c r="J24" s="29">
        <v>1.2808486688383676</v>
      </c>
      <c r="K24" s="29">
        <v>1.5944186690672453</v>
      </c>
    </row>
    <row r="25" spans="1:11" x14ac:dyDescent="0.25">
      <c r="A25" s="32" t="s">
        <v>33</v>
      </c>
      <c r="B25" s="33">
        <v>5.5730125241280248</v>
      </c>
      <c r="C25" s="34">
        <v>3.5103455305269593</v>
      </c>
      <c r="D25" s="34">
        <v>2.4711478330080161</v>
      </c>
      <c r="E25" s="34">
        <v>1.9475724570795643</v>
      </c>
      <c r="F25" s="34">
        <v>1.8089841445757289</v>
      </c>
      <c r="G25" s="34">
        <v>1.583832914329917</v>
      </c>
      <c r="H25" s="34">
        <v>2.1484375</v>
      </c>
      <c r="I25" s="34">
        <v>1.4065874204782007</v>
      </c>
      <c r="J25" s="34">
        <v>0.98630860332666981</v>
      </c>
      <c r="K25" s="34">
        <v>1.2312102613105991</v>
      </c>
    </row>
    <row r="26" spans="1:11" x14ac:dyDescent="0.25">
      <c r="A26" s="35" t="s">
        <v>25</v>
      </c>
      <c r="B26" s="36">
        <v>3.7683067302945532</v>
      </c>
      <c r="C26" s="37">
        <v>3.2577674869420066</v>
      </c>
      <c r="D26" s="37">
        <v>2.5073041168658698</v>
      </c>
      <c r="E26" s="37">
        <v>2.7571801566579635</v>
      </c>
      <c r="F26" s="37">
        <v>2.522935779816514</v>
      </c>
      <c r="G26" s="37">
        <v>2.2630980675829289</v>
      </c>
      <c r="H26" s="37">
        <v>3.4825870646766171</v>
      </c>
      <c r="I26" s="37">
        <v>2.1623438462831213</v>
      </c>
      <c r="J26" s="37">
        <v>2.6138909634055265</v>
      </c>
      <c r="K26" s="37">
        <v>2.7318755911645205</v>
      </c>
    </row>
    <row r="27" spans="1:11" x14ac:dyDescent="0.25">
      <c r="A27" s="30" t="s">
        <v>26</v>
      </c>
      <c r="B27" s="31">
        <v>6.4004793550495691</v>
      </c>
      <c r="C27" s="29">
        <v>4.3960142803857831</v>
      </c>
      <c r="D27" s="29">
        <v>2.9363955744323844</v>
      </c>
      <c r="E27" s="29">
        <v>2.5442300497086965</v>
      </c>
      <c r="F27" s="29">
        <v>2.1847756751009992</v>
      </c>
      <c r="G27" s="29">
        <v>2.2837139523253875</v>
      </c>
      <c r="H27" s="29">
        <v>3.8142260322283108</v>
      </c>
      <c r="I27" s="29">
        <v>2.9933361994840926</v>
      </c>
      <c r="J27" s="29">
        <v>2.6881430803210686</v>
      </c>
      <c r="K27" s="29">
        <v>4.2501552181520887</v>
      </c>
    </row>
    <row r="28" spans="1:11" x14ac:dyDescent="0.25">
      <c r="A28" s="38" t="s">
        <v>27</v>
      </c>
      <c r="B28" s="39">
        <v>13.059271217712176</v>
      </c>
      <c r="C28" s="29">
        <v>9.0249166176182083</v>
      </c>
      <c r="D28" s="29">
        <v>6.8207965813838829</v>
      </c>
      <c r="E28" s="29">
        <v>5.9395074946466808</v>
      </c>
      <c r="F28" s="29">
        <v>5.6625227410551853</v>
      </c>
      <c r="G28" s="29">
        <v>4.4672699111437186</v>
      </c>
      <c r="H28" s="29">
        <v>5.4915336825435501</v>
      </c>
      <c r="I28" s="29">
        <v>3.8240217618748691</v>
      </c>
      <c r="J28" s="29">
        <v>3.4003328639098704</v>
      </c>
      <c r="K28" s="29">
        <v>2.8148184663922335</v>
      </c>
    </row>
    <row r="29" spans="1:11" x14ac:dyDescent="0.25">
      <c r="A29" s="19" t="s">
        <v>42</v>
      </c>
      <c r="B29" s="23">
        <f>+(B27+B23+B16+B15+B8+B3+B25)/7</f>
        <v>4.6885022755793342</v>
      </c>
      <c r="C29" s="23">
        <f>+(C27+C23+C16+C15+C8+C3+C25)/7</f>
        <v>2.9115973601166658</v>
      </c>
      <c r="D29" s="23">
        <f t="shared" ref="D29:H29" si="0">+(D27+D23+D16+D15+D8+D3+D25)/7</f>
        <v>2.0567174188729846</v>
      </c>
      <c r="E29" s="23">
        <f t="shared" si="0"/>
        <v>1.9623142719127329</v>
      </c>
      <c r="F29" s="23">
        <f t="shared" si="0"/>
        <v>2.0084814552575661</v>
      </c>
      <c r="G29" s="23">
        <f t="shared" si="0"/>
        <v>1.7100956071598798</v>
      </c>
      <c r="H29" s="23">
        <f t="shared" si="0"/>
        <v>2.7117938679248463</v>
      </c>
      <c r="I29" s="23">
        <f t="shared" ref="I29:K29" si="1">+(I27+I23+I16+I15+I8+I3+I25)/7</f>
        <v>1.8989896940463009</v>
      </c>
      <c r="J29" s="23">
        <f t="shared" si="1"/>
        <v>1.6018052148747735</v>
      </c>
      <c r="K29" s="23">
        <f t="shared" si="1"/>
        <v>1.8676400145899432</v>
      </c>
    </row>
    <row r="30" spans="1:11" x14ac:dyDescent="0.25">
      <c r="A30" s="19" t="s">
        <v>43</v>
      </c>
      <c r="B30" s="23">
        <f>+(B4+B18+B17+B22+B14+B12)/6</f>
        <v>4.9066231590118328</v>
      </c>
      <c r="C30" s="23">
        <f t="shared" ref="C30:H30" si="2">+(C4+C18+C17+C22+C14+C12)/6</f>
        <v>2.8715550385752491</v>
      </c>
      <c r="D30" s="23">
        <f t="shared" si="2"/>
        <v>2.2972543965258851</v>
      </c>
      <c r="E30" s="23">
        <f t="shared" si="2"/>
        <v>2.344275700147564</v>
      </c>
      <c r="F30" s="23">
        <f t="shared" si="2"/>
        <v>2.6255054105391675</v>
      </c>
      <c r="G30" s="23">
        <f t="shared" si="2"/>
        <v>2.2738008844842326</v>
      </c>
      <c r="H30" s="23">
        <f t="shared" si="2"/>
        <v>3.5447585530767127</v>
      </c>
      <c r="I30" s="23">
        <f t="shared" ref="I30:K30" si="3">+(I4+I18+I17+I22+I14+I12)/6</f>
        <v>2.1751118476257947</v>
      </c>
      <c r="J30" s="23">
        <f t="shared" si="3"/>
        <v>2.1691621325068562</v>
      </c>
      <c r="K30" s="23">
        <f t="shared" si="3"/>
        <v>2.3543211073102825</v>
      </c>
    </row>
    <row r="31" spans="1:11" x14ac:dyDescent="0.25">
      <c r="A31" s="19" t="s">
        <v>44</v>
      </c>
      <c r="B31" s="23">
        <f>+(B13+B11+B7+B6+B10+B20+B5+B24+B26+B21)/10</f>
        <v>4.6261023868635824</v>
      </c>
      <c r="C31" s="23">
        <f t="shared" ref="C31:H31" si="4">+(C13+C11+C7+C6+C10+C20+C5+C24+C26+C21)/10</f>
        <v>2.7364348091441388</v>
      </c>
      <c r="D31" s="23">
        <f t="shared" si="4"/>
        <v>1.95802413014042</v>
      </c>
      <c r="E31" s="23">
        <f t="shared" si="4"/>
        <v>1.9987270968080879</v>
      </c>
      <c r="F31" s="23">
        <f t="shared" si="4"/>
        <v>1.9410836966844904</v>
      </c>
      <c r="G31" s="23">
        <f t="shared" si="4"/>
        <v>1.7035317649944459</v>
      </c>
      <c r="H31" s="23">
        <f t="shared" si="4"/>
        <v>2.363066183116771</v>
      </c>
      <c r="I31" s="23">
        <f t="shared" ref="I31:K31" si="5">+(I13+I11+I7+I6+I10+I20+I5+I24+I26+I21)/10</f>
        <v>1.4901753158615423</v>
      </c>
      <c r="J31" s="23">
        <f t="shared" si="5"/>
        <v>1.6055262348980688</v>
      </c>
      <c r="K31" s="23">
        <f t="shared" si="5"/>
        <v>1.847816404294075</v>
      </c>
    </row>
    <row r="33" spans="11:11" x14ac:dyDescent="0.25">
      <c r="K33" s="23">
        <f>AVERAGE(K2:K31)</f>
        <v>2.1718549975278347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6DF9D-C258-4C6E-A637-22A55547B999}">
  <dimension ref="A1:K31"/>
  <sheetViews>
    <sheetView workbookViewId="0"/>
  </sheetViews>
  <sheetFormatPr baseColWidth="10" defaultColWidth="11.42578125" defaultRowHeight="15" x14ac:dyDescent="0.25"/>
  <sheetData>
    <row r="1" spans="1:11" x14ac:dyDescent="0.25">
      <c r="A1" s="24" t="s">
        <v>79</v>
      </c>
      <c r="B1" s="25" t="s">
        <v>45</v>
      </c>
      <c r="C1" s="25" t="s">
        <v>46</v>
      </c>
      <c r="D1" s="25" t="s">
        <v>47</v>
      </c>
      <c r="E1" s="25" t="s">
        <v>48</v>
      </c>
      <c r="F1" s="25" t="s">
        <v>49</v>
      </c>
      <c r="G1" s="25" t="s">
        <v>50</v>
      </c>
      <c r="H1" s="25" t="s">
        <v>51</v>
      </c>
      <c r="I1" s="25" t="s">
        <v>52</v>
      </c>
      <c r="J1" s="25" t="s">
        <v>53</v>
      </c>
      <c r="K1" s="26" t="s">
        <v>54</v>
      </c>
    </row>
    <row r="2" spans="1:11" x14ac:dyDescent="0.25">
      <c r="A2" s="27" t="s">
        <v>41</v>
      </c>
      <c r="B2" s="28">
        <v>2.3902678250527862</v>
      </c>
      <c r="C2" s="29">
        <v>1.7073196588455106</v>
      </c>
      <c r="D2" s="29">
        <v>1.4774301007381325</v>
      </c>
      <c r="E2" s="29">
        <v>1.4954474267011491</v>
      </c>
      <c r="F2" s="29">
        <v>1.512642806485363</v>
      </c>
      <c r="G2" s="29">
        <v>1.3282858975657517</v>
      </c>
      <c r="H2" s="29">
        <v>1.726495976290177</v>
      </c>
      <c r="I2" s="29">
        <v>1.1614728530251044</v>
      </c>
      <c r="J2" s="29">
        <v>1.3981004449873207</v>
      </c>
      <c r="K2" s="29">
        <v>1.549462667298249</v>
      </c>
    </row>
    <row r="3" spans="1:11" x14ac:dyDescent="0.25">
      <c r="A3" s="30" t="s">
        <v>10</v>
      </c>
      <c r="B3" s="28">
        <v>3.8797106966121051</v>
      </c>
      <c r="C3" s="29">
        <v>2.8672378212744669</v>
      </c>
      <c r="D3" s="29">
        <v>2.5073281432218613</v>
      </c>
      <c r="E3" s="29">
        <v>2.7580252727415431</v>
      </c>
      <c r="F3" s="29">
        <v>2.5125153490129404</v>
      </c>
      <c r="G3" s="29">
        <v>2.232619887964252</v>
      </c>
      <c r="H3" s="29">
        <v>2.3351287947772139</v>
      </c>
      <c r="I3" s="29">
        <v>2.280640403825394</v>
      </c>
      <c r="J3" s="29">
        <v>2.0894362408082743</v>
      </c>
      <c r="K3" s="29">
        <v>1.4966623372700694</v>
      </c>
    </row>
    <row r="4" spans="1:11" x14ac:dyDescent="0.25">
      <c r="A4" s="19" t="s">
        <v>75</v>
      </c>
      <c r="B4" s="31">
        <v>2.0265152907784731</v>
      </c>
      <c r="C4" s="29">
        <v>1.4469911889644407</v>
      </c>
      <c r="D4" s="29">
        <v>1.1049348729513453</v>
      </c>
      <c r="E4" s="29">
        <v>1.0288981586947175</v>
      </c>
      <c r="F4" s="29">
        <v>1.0531038048602452</v>
      </c>
      <c r="G4" s="29">
        <v>0.98539894492638225</v>
      </c>
      <c r="H4" s="29">
        <v>1.0033972701581384</v>
      </c>
      <c r="I4" s="29">
        <v>0.55804889571276717</v>
      </c>
      <c r="J4" s="29">
        <v>0.76046465492538629</v>
      </c>
      <c r="K4" s="29">
        <v>0.78692719064018934</v>
      </c>
    </row>
    <row r="5" spans="1:11" x14ac:dyDescent="0.25">
      <c r="A5" s="32" t="s">
        <v>36</v>
      </c>
      <c r="B5" s="33">
        <v>1.5546402593988258</v>
      </c>
      <c r="C5" s="34">
        <v>1.0683760683760684</v>
      </c>
      <c r="D5" s="34">
        <v>0.65090596602855932</v>
      </c>
      <c r="E5" s="34">
        <v>0.75085705768370836</v>
      </c>
      <c r="F5" s="34">
        <v>0.50577474614370987</v>
      </c>
      <c r="G5" s="34">
        <v>0.48760100306492066</v>
      </c>
      <c r="H5" s="34">
        <v>0.36984013361966117</v>
      </c>
      <c r="I5" s="34">
        <v>0.29586950597578543</v>
      </c>
      <c r="J5" s="34">
        <v>0.28233938346297899</v>
      </c>
      <c r="K5" s="34">
        <v>0.38090450318064928</v>
      </c>
    </row>
    <row r="6" spans="1:11" x14ac:dyDescent="0.25">
      <c r="A6" s="35" t="s">
        <v>11</v>
      </c>
      <c r="B6" s="36">
        <v>0.98434345358272068</v>
      </c>
      <c r="C6" s="37">
        <v>0.63691369819389465</v>
      </c>
      <c r="D6" s="37">
        <v>0.56675202385081436</v>
      </c>
      <c r="E6" s="37">
        <v>0.59727023782999</v>
      </c>
      <c r="F6" s="37">
        <v>0.59397181793289378</v>
      </c>
      <c r="G6" s="37">
        <v>0.55467511885895404</v>
      </c>
      <c r="H6" s="37">
        <v>0.75842494084023249</v>
      </c>
      <c r="I6" s="37">
        <v>0.51391342190819955</v>
      </c>
      <c r="J6" s="37">
        <v>0.73656434497029066</v>
      </c>
      <c r="K6" s="37">
        <v>0.69678340240650083</v>
      </c>
    </row>
    <row r="7" spans="1:11" x14ac:dyDescent="0.25">
      <c r="A7" s="30" t="s">
        <v>12</v>
      </c>
      <c r="B7" s="28">
        <v>2.030027489955593</v>
      </c>
      <c r="C7" s="29">
        <v>1.372009611031793</v>
      </c>
      <c r="D7" s="29">
        <v>1.0395334075857197</v>
      </c>
      <c r="E7" s="29">
        <v>1.0319904777097419</v>
      </c>
      <c r="F7" s="29">
        <v>0.88887207806944546</v>
      </c>
      <c r="G7" s="29">
        <v>0.75370744318254901</v>
      </c>
      <c r="H7" s="29">
        <v>0.73251144950032721</v>
      </c>
      <c r="I7" s="29">
        <v>0.45615941571159602</v>
      </c>
      <c r="J7" s="29">
        <v>0.42348603741623697</v>
      </c>
      <c r="K7" s="29">
        <v>0.3297943858848007</v>
      </c>
    </row>
    <row r="8" spans="1:11" x14ac:dyDescent="0.25">
      <c r="A8" s="30" t="s">
        <v>13</v>
      </c>
      <c r="B8" s="31">
        <v>2.5825541363645623</v>
      </c>
      <c r="C8" s="29">
        <v>2.0165024617654597</v>
      </c>
      <c r="D8" s="29">
        <v>1.6135585350281503</v>
      </c>
      <c r="E8" s="29">
        <v>1.3974965288675862</v>
      </c>
      <c r="F8" s="29">
        <v>1.3177403412265245</v>
      </c>
      <c r="G8" s="29">
        <v>1.177406870387127</v>
      </c>
      <c r="H8" s="29">
        <v>1.3359471036428521</v>
      </c>
      <c r="I8" s="29">
        <v>0.94074382904118969</v>
      </c>
      <c r="J8" s="29">
        <v>1.0040998961645098</v>
      </c>
      <c r="K8" s="29">
        <v>0.83443679620042477</v>
      </c>
    </row>
    <row r="9" spans="1:11" x14ac:dyDescent="0.25">
      <c r="A9" s="32" t="s">
        <v>30</v>
      </c>
      <c r="B9" s="33">
        <v>1.7262206289210147</v>
      </c>
      <c r="C9" s="34">
        <v>1.2326656394453006</v>
      </c>
      <c r="D9" s="34">
        <v>1.2057467835525746</v>
      </c>
      <c r="E9" s="34">
        <v>1.2778375927919761</v>
      </c>
      <c r="F9" s="34">
        <v>1.6031876683627655</v>
      </c>
      <c r="G9" s="34">
        <v>1.4002001597605429</v>
      </c>
      <c r="H9" s="34">
        <v>2.2472800951416114</v>
      </c>
      <c r="I9" s="34">
        <v>1.4580247338868029</v>
      </c>
      <c r="J9" s="34">
        <v>2.1346763472747723</v>
      </c>
      <c r="K9" s="34">
        <v>3.0629931444832166</v>
      </c>
    </row>
    <row r="10" spans="1:11" x14ac:dyDescent="0.25">
      <c r="A10" s="35" t="s">
        <v>14</v>
      </c>
      <c r="B10" s="36">
        <v>1.8978557409524741</v>
      </c>
      <c r="C10" s="37">
        <v>1.421409427715592</v>
      </c>
      <c r="D10" s="37">
        <v>1.0719292153761077</v>
      </c>
      <c r="E10" s="37">
        <v>1.2032679738562091</v>
      </c>
      <c r="F10" s="37">
        <v>0.98593890237010928</v>
      </c>
      <c r="G10" s="37">
        <v>0.79968286081417284</v>
      </c>
      <c r="H10" s="37">
        <v>0.85140498386637242</v>
      </c>
      <c r="I10" s="37">
        <v>0.55108621307364103</v>
      </c>
      <c r="J10" s="37">
        <v>0.57564728051834069</v>
      </c>
      <c r="K10" s="37">
        <v>0.55959378608165922</v>
      </c>
    </row>
    <row r="11" spans="1:11" x14ac:dyDescent="0.25">
      <c r="A11" s="30" t="s">
        <v>15</v>
      </c>
      <c r="B11" s="28">
        <v>2.0439607271058371</v>
      </c>
      <c r="C11" s="29">
        <v>1.8253602917743705</v>
      </c>
      <c r="D11" s="29">
        <v>1.0802936279703346</v>
      </c>
      <c r="E11" s="29">
        <v>1.1763291316807278</v>
      </c>
      <c r="F11" s="29">
        <v>0.77915442585259931</v>
      </c>
      <c r="G11" s="29">
        <v>0.59834784550122788</v>
      </c>
      <c r="H11" s="29">
        <v>0.59382963232617403</v>
      </c>
      <c r="I11" s="29">
        <v>0.38856993167281539</v>
      </c>
      <c r="J11" s="29">
        <v>0.29247367736903679</v>
      </c>
      <c r="K11" s="29">
        <v>0.31252830872361503</v>
      </c>
    </row>
    <row r="12" spans="1:11" x14ac:dyDescent="0.25">
      <c r="A12" s="30" t="s">
        <v>34</v>
      </c>
      <c r="B12" s="31">
        <v>3.9993987196264986</v>
      </c>
      <c r="C12" s="29">
        <v>2.4180801405000696</v>
      </c>
      <c r="D12" s="29">
        <v>1.8276885392623299</v>
      </c>
      <c r="E12" s="29">
        <v>1.9037318504197014</v>
      </c>
      <c r="F12" s="29">
        <v>1.8182174223806211</v>
      </c>
      <c r="G12" s="29">
        <v>1.6039907126707154</v>
      </c>
      <c r="H12" s="29">
        <v>1.6511576270160069</v>
      </c>
      <c r="I12" s="29">
        <v>1.0169592324237529</v>
      </c>
      <c r="J12" s="29">
        <v>1.0659208480427151</v>
      </c>
      <c r="K12" s="29">
        <v>0.80702587230002554</v>
      </c>
    </row>
    <row r="13" spans="1:11" x14ac:dyDescent="0.25">
      <c r="A13" s="32" t="s">
        <v>16</v>
      </c>
      <c r="B13" s="33">
        <v>1.2648230392381301</v>
      </c>
      <c r="C13" s="34">
        <v>1.0004374109756509</v>
      </c>
      <c r="D13" s="34">
        <v>0.73694742391152324</v>
      </c>
      <c r="E13" s="34">
        <v>0.90820190587158256</v>
      </c>
      <c r="F13" s="34">
        <v>0.85823267641449463</v>
      </c>
      <c r="G13" s="34">
        <v>0.84383561643835614</v>
      </c>
      <c r="H13" s="34">
        <v>1.1525930977004963</v>
      </c>
      <c r="I13" s="34">
        <v>0.80856079861494834</v>
      </c>
      <c r="J13" s="34">
        <v>0.87841466633896792</v>
      </c>
      <c r="K13" s="34">
        <v>1.1685165961297626</v>
      </c>
    </row>
    <row r="14" spans="1:11" x14ac:dyDescent="0.25">
      <c r="A14" s="35" t="s">
        <v>35</v>
      </c>
      <c r="B14" s="36">
        <v>2.480261891007125</v>
      </c>
      <c r="C14" s="37">
        <v>1.6405994372096067</v>
      </c>
      <c r="D14" s="37">
        <v>1.4732247252318964</v>
      </c>
      <c r="E14" s="37">
        <v>1.4192980525910441</v>
      </c>
      <c r="F14" s="37">
        <v>1.2651061088225533</v>
      </c>
      <c r="G14" s="37">
        <v>1.2705466581392129</v>
      </c>
      <c r="H14" s="37">
        <v>1.4508856474722549</v>
      </c>
      <c r="I14" s="37">
        <v>0.91564910128369792</v>
      </c>
      <c r="J14" s="37">
        <v>1.1079509543673367</v>
      </c>
      <c r="K14" s="37">
        <v>1.0142271767071398</v>
      </c>
    </row>
    <row r="15" spans="1:11" x14ac:dyDescent="0.25">
      <c r="A15" s="30" t="s">
        <v>17</v>
      </c>
      <c r="B15" s="28">
        <v>2.6079364632326021</v>
      </c>
      <c r="C15" s="29">
        <v>1.9645988729627983</v>
      </c>
      <c r="D15" s="29">
        <v>1.7335905728205199</v>
      </c>
      <c r="E15" s="29">
        <v>1.823127887796298</v>
      </c>
      <c r="F15" s="29">
        <v>1.8356452901445275</v>
      </c>
      <c r="G15" s="29">
        <v>1.6543424216118929</v>
      </c>
      <c r="H15" s="29">
        <v>1.8825482102688418</v>
      </c>
      <c r="I15" s="29">
        <v>1.2532094914786924</v>
      </c>
      <c r="J15" s="29">
        <v>1.4653088449593632</v>
      </c>
      <c r="K15" s="29">
        <v>1.6602295322443443</v>
      </c>
    </row>
    <row r="16" spans="1:11" x14ac:dyDescent="0.25">
      <c r="A16" s="30" t="s">
        <v>18</v>
      </c>
      <c r="B16" s="31">
        <v>2.3676770002230265</v>
      </c>
      <c r="C16" s="29">
        <v>1.6361809916817831</v>
      </c>
      <c r="D16" s="29">
        <v>1.3720464384948414</v>
      </c>
      <c r="E16" s="29">
        <v>1.3827160493827162</v>
      </c>
      <c r="F16" s="29">
        <v>1.426456829258075</v>
      </c>
      <c r="G16" s="29">
        <v>1.1078641202941499</v>
      </c>
      <c r="H16" s="29">
        <v>1.4864802646724153</v>
      </c>
      <c r="I16" s="29">
        <v>1.2047032230306378</v>
      </c>
      <c r="J16" s="29">
        <v>1.1746442757303033</v>
      </c>
      <c r="K16" s="29">
        <v>1.120767676266748</v>
      </c>
    </row>
    <row r="17" spans="1:11" x14ac:dyDescent="0.25">
      <c r="A17" s="32" t="s">
        <v>39</v>
      </c>
      <c r="B17" s="33">
        <v>1.664982447402072</v>
      </c>
      <c r="C17" s="34">
        <v>1.1498096695008717</v>
      </c>
      <c r="D17" s="34">
        <v>1.1200005594757712</v>
      </c>
      <c r="E17" s="34">
        <v>1.2060928820935692</v>
      </c>
      <c r="F17" s="34">
        <v>1.4869151691622242</v>
      </c>
      <c r="G17" s="34">
        <v>1.3692203456314662</v>
      </c>
      <c r="H17" s="34">
        <v>2.306140650923703</v>
      </c>
      <c r="I17" s="34">
        <v>1.3394071036241086</v>
      </c>
      <c r="J17" s="34">
        <v>2.0208454089356271</v>
      </c>
      <c r="K17" s="34">
        <v>2.5398182451474272</v>
      </c>
    </row>
    <row r="18" spans="1:11" x14ac:dyDescent="0.25">
      <c r="A18" s="35" t="s">
        <v>40</v>
      </c>
      <c r="B18" s="36">
        <v>1.8959988847065383</v>
      </c>
      <c r="C18" s="37">
        <v>1.3835162232572826</v>
      </c>
      <c r="D18" s="37">
        <v>1.2028071936751263</v>
      </c>
      <c r="E18" s="37">
        <v>1.1972483132689509</v>
      </c>
      <c r="F18" s="37">
        <v>1.1176618514068568</v>
      </c>
      <c r="G18" s="37">
        <v>0.94806641945088865</v>
      </c>
      <c r="H18" s="37">
        <v>1.285165469361035</v>
      </c>
      <c r="I18" s="37">
        <v>0.8403008276963152</v>
      </c>
      <c r="J18" s="37">
        <v>1.1476437027998549</v>
      </c>
      <c r="K18" s="37">
        <v>1.3441674926075005</v>
      </c>
    </row>
    <row r="19" spans="1:11" x14ac:dyDescent="0.25">
      <c r="A19" s="30" t="s">
        <v>19</v>
      </c>
      <c r="B19" s="28">
        <v>5.9935662606465794</v>
      </c>
      <c r="C19" s="29">
        <v>4.3312819229412902</v>
      </c>
      <c r="D19" s="29">
        <v>4.1362489767962449</v>
      </c>
      <c r="E19" s="29">
        <v>3.8474452193153859</v>
      </c>
      <c r="F19" s="29">
        <v>3.9527573000376348</v>
      </c>
      <c r="G19" s="29">
        <v>3.2526943779540956</v>
      </c>
      <c r="H19" s="29">
        <v>3.7278855398454094</v>
      </c>
      <c r="I19" s="29">
        <v>3.0517779709859632</v>
      </c>
      <c r="J19" s="29">
        <v>2.8528472091712085</v>
      </c>
      <c r="K19" s="29">
        <v>2.7705736204341291</v>
      </c>
    </row>
    <row r="20" spans="1:11" x14ac:dyDescent="0.25">
      <c r="A20" s="30" t="s">
        <v>20</v>
      </c>
      <c r="B20" s="31">
        <v>2.8553563984993748</v>
      </c>
      <c r="C20" s="29">
        <v>1.6723620171896034</v>
      </c>
      <c r="D20" s="29">
        <v>1.3538980361039477</v>
      </c>
      <c r="E20" s="29">
        <v>1.5626466447677148</v>
      </c>
      <c r="F20" s="29">
        <v>1.3424315404513423</v>
      </c>
      <c r="G20" s="29">
        <v>0.94476424836314099</v>
      </c>
      <c r="H20" s="29">
        <v>1.2474012474012475</v>
      </c>
      <c r="I20" s="29">
        <v>0.73469068740474419</v>
      </c>
      <c r="J20" s="29">
        <v>0.7557052001496446</v>
      </c>
      <c r="K20" s="29">
        <v>0.71448200054959798</v>
      </c>
    </row>
    <row r="21" spans="1:11" x14ac:dyDescent="0.25">
      <c r="A21" s="32" t="s">
        <v>21</v>
      </c>
      <c r="B21" s="33">
        <v>0.70896845090393479</v>
      </c>
      <c r="C21" s="34">
        <v>0.53919535462463708</v>
      </c>
      <c r="D21" s="34">
        <v>0.31388049290862591</v>
      </c>
      <c r="E21" s="34">
        <v>0.53613186562482174</v>
      </c>
      <c r="F21" s="34">
        <v>0.35117530444633249</v>
      </c>
      <c r="G21" s="34">
        <v>0.30096979155055176</v>
      </c>
      <c r="H21" s="34">
        <v>0.36940460669274228</v>
      </c>
      <c r="I21" s="34">
        <v>0.29327048965697827</v>
      </c>
      <c r="J21" s="34">
        <v>0.46484905463282145</v>
      </c>
      <c r="K21" s="34">
        <v>0.58958572472086079</v>
      </c>
    </row>
    <row r="22" spans="1:11" x14ac:dyDescent="0.25">
      <c r="A22" s="35" t="s">
        <v>22</v>
      </c>
      <c r="B22" s="36">
        <v>3.9567169059722342</v>
      </c>
      <c r="C22" s="37">
        <v>2.6314182795042433</v>
      </c>
      <c r="D22" s="37">
        <v>2.3872038629847592</v>
      </c>
      <c r="E22" s="37">
        <v>1.8426562967394557</v>
      </c>
      <c r="F22" s="37">
        <v>1.5530655772176996</v>
      </c>
      <c r="G22" s="37">
        <v>1.7194733361390009</v>
      </c>
      <c r="H22" s="37">
        <v>1.5621770073531585</v>
      </c>
      <c r="I22" s="37">
        <v>1.2116871956459467</v>
      </c>
      <c r="J22" s="37">
        <v>1.2338408906087883</v>
      </c>
      <c r="K22" s="37">
        <v>1.3957378089223442</v>
      </c>
    </row>
    <row r="23" spans="1:11" x14ac:dyDescent="0.25">
      <c r="A23" s="30" t="s">
        <v>23</v>
      </c>
      <c r="B23" s="28">
        <v>2.1903977628520206</v>
      </c>
      <c r="C23" s="29">
        <v>1.6098517275622368</v>
      </c>
      <c r="D23" s="29">
        <v>1.5016858231104906</v>
      </c>
      <c r="E23" s="29">
        <v>1.5740230237657991</v>
      </c>
      <c r="F23" s="29">
        <v>1.5078892034636335</v>
      </c>
      <c r="G23" s="29">
        <v>1.2122906865809124</v>
      </c>
      <c r="H23" s="29">
        <v>1.3750996947278677</v>
      </c>
      <c r="I23" s="29">
        <v>1.102731404750168</v>
      </c>
      <c r="J23" s="29">
        <v>1.0490020657507737</v>
      </c>
      <c r="K23" s="29">
        <v>1.0014927191860021</v>
      </c>
    </row>
    <row r="24" spans="1:11" x14ac:dyDescent="0.25">
      <c r="A24" s="30" t="s">
        <v>24</v>
      </c>
      <c r="B24" s="31">
        <v>1.713396781602448</v>
      </c>
      <c r="C24" s="29">
        <v>1.1976138565891474</v>
      </c>
      <c r="D24" s="29">
        <v>0.78440823434293183</v>
      </c>
      <c r="E24" s="29">
        <v>0.75524985918398113</v>
      </c>
      <c r="F24" s="29">
        <v>0.56078941280641992</v>
      </c>
      <c r="G24" s="29">
        <v>0.44904209669958051</v>
      </c>
      <c r="H24" s="29">
        <v>0.45273808117790643</v>
      </c>
      <c r="I24" s="29">
        <v>0.34730641969321263</v>
      </c>
      <c r="J24" s="29">
        <v>0.26563537638188994</v>
      </c>
      <c r="K24" s="29">
        <v>0.29714959450632039</v>
      </c>
    </row>
    <row r="25" spans="1:11" x14ac:dyDescent="0.25">
      <c r="A25" s="32" t="s">
        <v>33</v>
      </c>
      <c r="B25" s="33">
        <v>3.7105767708571524</v>
      </c>
      <c r="C25" s="34">
        <v>2.3926065982223323</v>
      </c>
      <c r="D25" s="34">
        <v>2.0022007874692664</v>
      </c>
      <c r="E25" s="34">
        <v>1.9960631570130252</v>
      </c>
      <c r="F25" s="34">
        <v>1.7223709874706603</v>
      </c>
      <c r="G25" s="34">
        <v>1.5488745738291296</v>
      </c>
      <c r="H25" s="34">
        <v>1.4874556298746771</v>
      </c>
      <c r="I25" s="34">
        <v>1.1468785615799666</v>
      </c>
      <c r="J25" s="34">
        <v>1.1271912106017759</v>
      </c>
      <c r="K25" s="34">
        <v>1.0430216504800269</v>
      </c>
    </row>
    <row r="26" spans="1:11" x14ac:dyDescent="0.25">
      <c r="A26" s="35" t="s">
        <v>25</v>
      </c>
      <c r="B26" s="36">
        <v>0.67291442617913655</v>
      </c>
      <c r="C26" s="37">
        <v>0.71135430916552667</v>
      </c>
      <c r="D26" s="37">
        <v>0.66484980982899589</v>
      </c>
      <c r="E26" s="37">
        <v>0.78830148868831318</v>
      </c>
      <c r="F26" s="37">
        <v>0.67108269937230625</v>
      </c>
      <c r="G26" s="37">
        <v>0.77554875082276853</v>
      </c>
      <c r="H26" s="37">
        <v>0.74179029838306376</v>
      </c>
      <c r="I26" s="37">
        <v>0.45888044229440217</v>
      </c>
      <c r="J26" s="37">
        <v>0.91224178566477188</v>
      </c>
      <c r="K26" s="37">
        <v>0.91399966252320131</v>
      </c>
    </row>
    <row r="27" spans="1:11" x14ac:dyDescent="0.25">
      <c r="A27" s="30" t="s">
        <v>26</v>
      </c>
      <c r="B27" s="31">
        <v>1.6594780320198848</v>
      </c>
      <c r="C27" s="29">
        <v>0.99870204788001149</v>
      </c>
      <c r="D27" s="29">
        <v>0.82275833217124539</v>
      </c>
      <c r="E27" s="29">
        <v>1.0730344733614934</v>
      </c>
      <c r="F27" s="29">
        <v>0.89992557006563367</v>
      </c>
      <c r="G27" s="29">
        <v>0.95002474022761008</v>
      </c>
      <c r="H27" s="29">
        <v>1.4535844070036341</v>
      </c>
      <c r="I27" s="29">
        <v>1.1758675792203093</v>
      </c>
      <c r="J27" s="29">
        <v>1.1965558194774346</v>
      </c>
      <c r="K27" s="29">
        <v>1.9084089268338322</v>
      </c>
    </row>
    <row r="28" spans="1:11" x14ac:dyDescent="0.25">
      <c r="A28" s="38" t="s">
        <v>27</v>
      </c>
      <c r="B28" s="39">
        <v>5.850292122495393</v>
      </c>
      <c r="C28" s="29">
        <v>4.7939016785655202</v>
      </c>
      <c r="D28" s="29">
        <v>3.7158575427082328</v>
      </c>
      <c r="E28" s="29">
        <v>3.4447868814328082</v>
      </c>
      <c r="F28" s="29">
        <v>3.4501139830556533</v>
      </c>
      <c r="G28" s="29">
        <v>3.0674294963300999</v>
      </c>
      <c r="H28" s="29">
        <v>3.4325255155613426</v>
      </c>
      <c r="I28" s="29">
        <v>2.2652243423374787</v>
      </c>
      <c r="J28" s="29">
        <v>2.5347447984395317</v>
      </c>
      <c r="K28" s="29">
        <v>2.4656817358399632</v>
      </c>
    </row>
    <row r="29" spans="1:11" x14ac:dyDescent="0.25">
      <c r="A29" s="19" t="s">
        <v>42</v>
      </c>
      <c r="B29" s="23">
        <f>+(B27+B23+B16+B15+B8+B3+B25)/7</f>
        <v>2.7140472660230506</v>
      </c>
      <c r="C29" s="23">
        <f>+(C27+C23+C16+C15+C8+C3+C25)/7</f>
        <v>1.9265257887641556</v>
      </c>
      <c r="D29" s="23">
        <f t="shared" ref="D29:K29" si="0">+(D27+D23+D16+D15+D8+D3+D25)/7</f>
        <v>1.6504526617594821</v>
      </c>
      <c r="E29" s="23">
        <f t="shared" si="0"/>
        <v>1.7149266275612089</v>
      </c>
      <c r="F29" s="23">
        <f t="shared" si="0"/>
        <v>1.6032205100917134</v>
      </c>
      <c r="G29" s="23">
        <f t="shared" si="0"/>
        <v>1.4119176144135819</v>
      </c>
      <c r="H29" s="23">
        <f t="shared" si="0"/>
        <v>1.6223205864239287</v>
      </c>
      <c r="I29" s="23">
        <f t="shared" si="0"/>
        <v>1.3006820704180508</v>
      </c>
      <c r="J29" s="23">
        <f t="shared" si="0"/>
        <v>1.3008911933560621</v>
      </c>
      <c r="K29" s="23">
        <f t="shared" si="0"/>
        <v>1.2950028054973495</v>
      </c>
    </row>
    <row r="30" spans="1:11" x14ac:dyDescent="0.25">
      <c r="A30" s="19" t="s">
        <v>43</v>
      </c>
      <c r="B30" s="23">
        <f>+(B4+B18+B17+B22+B14+B12)/6</f>
        <v>2.6706456899154905</v>
      </c>
      <c r="C30" s="23">
        <f t="shared" ref="C30:K30" si="1">+(C4+C18+C17+C22+C14+C12)/6</f>
        <v>1.7784024898227526</v>
      </c>
      <c r="D30" s="23">
        <f t="shared" si="1"/>
        <v>1.5193099589302046</v>
      </c>
      <c r="E30" s="23">
        <f t="shared" si="1"/>
        <v>1.4329875923012398</v>
      </c>
      <c r="F30" s="23">
        <f t="shared" si="1"/>
        <v>1.3823449889750334</v>
      </c>
      <c r="G30" s="23">
        <f t="shared" si="1"/>
        <v>1.3161160694929446</v>
      </c>
      <c r="H30" s="23">
        <f t="shared" si="1"/>
        <v>1.5431539453807162</v>
      </c>
      <c r="I30" s="23">
        <f t="shared" si="1"/>
        <v>0.98034205939776486</v>
      </c>
      <c r="J30" s="23">
        <f t="shared" si="1"/>
        <v>1.2227777432799516</v>
      </c>
      <c r="K30" s="23">
        <f t="shared" si="1"/>
        <v>1.3146506310541044</v>
      </c>
    </row>
    <row r="31" spans="1:11" x14ac:dyDescent="0.25">
      <c r="A31" s="19" t="s">
        <v>44</v>
      </c>
      <c r="B31" s="23">
        <f>+(B13+B11+B7+B6+B10+B20+B5+B24+B26+B21)/10</f>
        <v>1.5726286767418474</v>
      </c>
      <c r="C31" s="23">
        <f t="shared" ref="C31:K31" si="2">+(C13+C11+C7+C6+C10+C20+C5+C24+C26+C21)/10</f>
        <v>1.1445032045636283</v>
      </c>
      <c r="D31" s="23">
        <f t="shared" si="2"/>
        <v>0.82633982379075588</v>
      </c>
      <c r="E31" s="23">
        <f t="shared" si="2"/>
        <v>0.93102466428967889</v>
      </c>
      <c r="F31" s="23">
        <f t="shared" si="2"/>
        <v>0.75374236038596532</v>
      </c>
      <c r="G31" s="23">
        <f t="shared" si="2"/>
        <v>0.65081747752962227</v>
      </c>
      <c r="H31" s="23">
        <f t="shared" si="2"/>
        <v>0.72699384715082238</v>
      </c>
      <c r="I31" s="23">
        <f t="shared" si="2"/>
        <v>0.48483073260063236</v>
      </c>
      <c r="J31" s="23">
        <f t="shared" si="2"/>
        <v>0.55873568069049795</v>
      </c>
      <c r="K31" s="23">
        <f t="shared" si="2"/>
        <v>0.59633379647069673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69F5D-5E22-4688-8D12-E40872D557D5}">
  <dimension ref="A1:K31"/>
  <sheetViews>
    <sheetView workbookViewId="0"/>
  </sheetViews>
  <sheetFormatPr baseColWidth="10" defaultRowHeight="15" x14ac:dyDescent="0.25"/>
  <sheetData>
    <row r="1" spans="1:11" x14ac:dyDescent="0.25">
      <c r="A1" s="24" t="s">
        <v>79</v>
      </c>
      <c r="B1" s="25" t="s">
        <v>45</v>
      </c>
      <c r="C1" s="25" t="s">
        <v>46</v>
      </c>
      <c r="D1" s="25" t="s">
        <v>47</v>
      </c>
      <c r="E1" s="25" t="s">
        <v>48</v>
      </c>
      <c r="F1" s="25" t="s">
        <v>49</v>
      </c>
      <c r="G1" s="25" t="s">
        <v>50</v>
      </c>
      <c r="H1" s="25" t="s">
        <v>51</v>
      </c>
      <c r="I1" s="25" t="s">
        <v>52</v>
      </c>
      <c r="J1" s="25" t="s">
        <v>53</v>
      </c>
      <c r="K1" s="26" t="s">
        <v>54</v>
      </c>
    </row>
    <row r="2" spans="1:11" x14ac:dyDescent="0.25">
      <c r="A2" s="27" t="s">
        <v>41</v>
      </c>
      <c r="B2" s="28">
        <v>5.3641365171547513</v>
      </c>
      <c r="C2" s="29">
        <v>4.3634677413197771</v>
      </c>
      <c r="D2" s="29">
        <v>4.0884533543461821</v>
      </c>
      <c r="E2" s="29">
        <v>4.0824416629227489</v>
      </c>
      <c r="F2" s="29">
        <v>4.0829765705264354</v>
      </c>
      <c r="G2" s="29">
        <v>3.524618803535442</v>
      </c>
      <c r="H2" s="29">
        <v>2.7098455524470166</v>
      </c>
      <c r="I2" s="29">
        <v>0.8028457364358712</v>
      </c>
      <c r="J2" s="29">
        <v>1.2922121664762909</v>
      </c>
      <c r="K2" s="29">
        <v>1.6346535366775754</v>
      </c>
    </row>
    <row r="3" spans="1:11" x14ac:dyDescent="0.25">
      <c r="A3" s="41" t="s">
        <v>10</v>
      </c>
      <c r="B3" s="20">
        <v>8.3559413998914813</v>
      </c>
      <c r="C3" s="40">
        <v>6.223642859061485</v>
      </c>
      <c r="D3" s="40">
        <v>5.9397394988753467</v>
      </c>
      <c r="E3" s="40">
        <v>6.2098881306917635</v>
      </c>
      <c r="F3" s="40">
        <v>5.6621140881160281</v>
      </c>
      <c r="G3" s="40">
        <v>5.9649474713537103</v>
      </c>
      <c r="H3" s="40">
        <v>3.6822907620158309</v>
      </c>
      <c r="I3" s="40">
        <v>1.283458995193129</v>
      </c>
      <c r="J3" s="40">
        <v>1.492398746663572</v>
      </c>
      <c r="K3" s="40">
        <v>2.0793353351545543</v>
      </c>
    </row>
    <row r="4" spans="1:11" x14ac:dyDescent="0.25">
      <c r="A4" s="19" t="s">
        <v>75</v>
      </c>
      <c r="B4" s="42">
        <v>5.8642095430839882</v>
      </c>
      <c r="C4" s="40">
        <v>4.870510603621331</v>
      </c>
      <c r="D4" s="40">
        <v>4.1027862280153915</v>
      </c>
      <c r="E4" s="40">
        <v>4.3511038213510735</v>
      </c>
      <c r="F4" s="40">
        <v>4.2444286150401949</v>
      </c>
      <c r="G4" s="40">
        <v>3.6485996790391884</v>
      </c>
      <c r="H4" s="40">
        <v>2.6972512940837476</v>
      </c>
      <c r="I4" s="40">
        <v>0.55330510969654512</v>
      </c>
      <c r="J4" s="40">
        <v>0.99432507154290151</v>
      </c>
      <c r="K4" s="40">
        <v>1.3316890367481204</v>
      </c>
    </row>
    <row r="5" spans="1:11" x14ac:dyDescent="0.25">
      <c r="A5" s="43" t="s">
        <v>36</v>
      </c>
      <c r="B5" s="44">
        <v>4.2186122654577511</v>
      </c>
      <c r="C5" s="45">
        <v>3.4477547495682206</v>
      </c>
      <c r="D5" s="45">
        <v>3.3363311325100358</v>
      </c>
      <c r="E5" s="45">
        <v>3.1173880980580573</v>
      </c>
      <c r="F5" s="45">
        <v>2.9699400603902837</v>
      </c>
      <c r="G5" s="45">
        <v>2.2044646797835026</v>
      </c>
      <c r="H5" s="45">
        <v>1.7211066901082632</v>
      </c>
      <c r="I5" s="45">
        <v>0.42812751755092643</v>
      </c>
      <c r="J5" s="45">
        <v>0.64980483292344493</v>
      </c>
      <c r="K5" s="45">
        <v>0.83402260821615337</v>
      </c>
    </row>
    <row r="6" spans="1:11" x14ac:dyDescent="0.25">
      <c r="A6" s="46" t="s">
        <v>11</v>
      </c>
      <c r="B6" s="47">
        <v>3.0258631082096126</v>
      </c>
      <c r="C6" s="48">
        <v>2.3509545475866598</v>
      </c>
      <c r="D6" s="48">
        <v>2.0407400834975578</v>
      </c>
      <c r="E6" s="48">
        <v>1.9019906701768972</v>
      </c>
      <c r="F6" s="48">
        <v>1.8375690909587592</v>
      </c>
      <c r="G6" s="48">
        <v>1.6319563607463468</v>
      </c>
      <c r="H6" s="48">
        <v>1.1410992470175816</v>
      </c>
      <c r="I6" s="48">
        <v>0.4378377414349664</v>
      </c>
      <c r="J6" s="48">
        <v>0.64197917482188993</v>
      </c>
      <c r="K6" s="48">
        <v>0.63199695830340097</v>
      </c>
    </row>
    <row r="7" spans="1:11" x14ac:dyDescent="0.25">
      <c r="A7" s="41" t="s">
        <v>12</v>
      </c>
      <c r="B7" s="20">
        <v>6.4392272320276804</v>
      </c>
      <c r="C7" s="40">
        <v>5.2770689026613198</v>
      </c>
      <c r="D7" s="40">
        <v>4.8286275101917564</v>
      </c>
      <c r="E7" s="40">
        <v>4.637266706803131</v>
      </c>
      <c r="F7" s="40">
        <v>4.4028932440949609</v>
      </c>
      <c r="G7" s="40">
        <v>3.6061239547466797</v>
      </c>
      <c r="H7" s="40">
        <v>2.7178468320243381</v>
      </c>
      <c r="I7" s="40">
        <v>0.68866436591345626</v>
      </c>
      <c r="J7" s="40">
        <v>1.0052568477358665</v>
      </c>
      <c r="K7" s="40">
        <v>0.8895996025523647</v>
      </c>
    </row>
    <row r="8" spans="1:11" x14ac:dyDescent="0.25">
      <c r="A8" s="41" t="s">
        <v>13</v>
      </c>
      <c r="B8" s="42">
        <v>6.2757812381082854</v>
      </c>
      <c r="C8" s="40">
        <v>5.1792129732038656</v>
      </c>
      <c r="D8" s="40">
        <v>4.956613499540703</v>
      </c>
      <c r="E8" s="40">
        <v>4.5552568833811717</v>
      </c>
      <c r="F8" s="40">
        <v>4.7577691349167388</v>
      </c>
      <c r="G8" s="40">
        <v>4.2480786143081106</v>
      </c>
      <c r="H8" s="40">
        <v>2.7638324535753616</v>
      </c>
      <c r="I8" s="40">
        <v>0.96974894862361849</v>
      </c>
      <c r="J8" s="40">
        <v>1.8644937115777762</v>
      </c>
      <c r="K8" s="40">
        <v>2.1592597644052174</v>
      </c>
    </row>
    <row r="9" spans="1:11" x14ac:dyDescent="0.25">
      <c r="A9" s="43" t="s">
        <v>30</v>
      </c>
      <c r="B9" s="44">
        <v>5.0229517318124906</v>
      </c>
      <c r="C9" s="45">
        <v>4.2108061965602657</v>
      </c>
      <c r="D9" s="45">
        <v>3.9924478377111985</v>
      </c>
      <c r="E9" s="45">
        <v>3.9776795968275844</v>
      </c>
      <c r="F9" s="45">
        <v>4.4291829713475321</v>
      </c>
      <c r="G9" s="45">
        <v>3.7534904863952203</v>
      </c>
      <c r="H9" s="45">
        <v>2.8027304100690218</v>
      </c>
      <c r="I9" s="45">
        <v>1.2779035910708507</v>
      </c>
      <c r="J9" s="45">
        <v>1.8202891478069909</v>
      </c>
      <c r="K9" s="45">
        <v>2.6304358318451571</v>
      </c>
    </row>
    <row r="10" spans="1:11" x14ac:dyDescent="0.25">
      <c r="A10" s="46" t="s">
        <v>14</v>
      </c>
      <c r="B10" s="47">
        <v>4.5501736856484909</v>
      </c>
      <c r="C10" s="48">
        <v>3.7779967467467466</v>
      </c>
      <c r="D10" s="48">
        <v>3.3538070029375264</v>
      </c>
      <c r="E10" s="48">
        <v>3.3001872335069309</v>
      </c>
      <c r="F10" s="48">
        <v>3.3350852883558697</v>
      </c>
      <c r="G10" s="48">
        <v>2.7064614554710809</v>
      </c>
      <c r="H10" s="48">
        <v>1.8383061441654309</v>
      </c>
      <c r="I10" s="48">
        <v>0.4759606019800639</v>
      </c>
      <c r="J10" s="48">
        <v>0.7669113237666495</v>
      </c>
      <c r="K10" s="48">
        <v>0.82081317375435403</v>
      </c>
    </row>
    <row r="11" spans="1:11" x14ac:dyDescent="0.25">
      <c r="A11" s="41" t="s">
        <v>15</v>
      </c>
      <c r="B11" s="20">
        <v>4.7336911643270021</v>
      </c>
      <c r="C11" s="40">
        <v>5.1850616872290765</v>
      </c>
      <c r="D11" s="40">
        <v>4.0626540101566349</v>
      </c>
      <c r="E11" s="40">
        <v>3.945862676056338</v>
      </c>
      <c r="F11" s="40">
        <v>3.3129448145705904</v>
      </c>
      <c r="G11" s="40">
        <v>3.0559089708812444</v>
      </c>
      <c r="H11" s="40">
        <v>2.6328986960882648</v>
      </c>
      <c r="I11" s="40">
        <v>0.52027543993879111</v>
      </c>
      <c r="J11" s="40">
        <v>0.75985917276664727</v>
      </c>
      <c r="K11" s="40">
        <v>0.74632833115654851</v>
      </c>
    </row>
    <row r="12" spans="1:11" x14ac:dyDescent="0.25">
      <c r="A12" s="41" t="s">
        <v>34</v>
      </c>
      <c r="B12" s="42">
        <v>8.0797050063820741</v>
      </c>
      <c r="C12" s="40">
        <v>6.2767942345216561</v>
      </c>
      <c r="D12" s="40">
        <v>5.3552142506487135</v>
      </c>
      <c r="E12" s="40">
        <v>5.5006333645426011</v>
      </c>
      <c r="F12" s="40">
        <v>6.3603189620218954</v>
      </c>
      <c r="G12" s="40">
        <v>4.8892505447825005</v>
      </c>
      <c r="H12" s="40">
        <v>3.270484966980681</v>
      </c>
      <c r="I12" s="40">
        <v>0.91139652530074722</v>
      </c>
      <c r="J12" s="40">
        <v>1.1007479441158736</v>
      </c>
      <c r="K12" s="40">
        <v>0.89705471271378845</v>
      </c>
    </row>
    <row r="13" spans="1:11" x14ac:dyDescent="0.25">
      <c r="A13" s="43" t="s">
        <v>16</v>
      </c>
      <c r="B13" s="44">
        <v>5.8420472024984074</v>
      </c>
      <c r="C13" s="45">
        <v>4.0484423602229489</v>
      </c>
      <c r="D13" s="45">
        <v>3.7058573920696536</v>
      </c>
      <c r="E13" s="45">
        <v>4.0674664522911383</v>
      </c>
      <c r="F13" s="45">
        <v>3.5632476457113769</v>
      </c>
      <c r="G13" s="45">
        <v>3.3801123282448344</v>
      </c>
      <c r="H13" s="45">
        <v>2.5444282128015661</v>
      </c>
      <c r="I13" s="45">
        <v>0.41406433922809543</v>
      </c>
      <c r="J13" s="45">
        <v>0.61209777836031198</v>
      </c>
      <c r="K13" s="45">
        <v>0.88685167654826547</v>
      </c>
    </row>
    <row r="14" spans="1:11" x14ac:dyDescent="0.25">
      <c r="A14" s="46" t="s">
        <v>35</v>
      </c>
      <c r="B14" s="47">
        <v>5.0631968413995185</v>
      </c>
      <c r="C14" s="48">
        <v>4.3178915494506427</v>
      </c>
      <c r="D14" s="48">
        <v>3.774438271762969</v>
      </c>
      <c r="E14" s="48">
        <v>4.0663465585514391</v>
      </c>
      <c r="F14" s="48">
        <v>3.8784727919649722</v>
      </c>
      <c r="G14" s="48">
        <v>3.4856475915509026</v>
      </c>
      <c r="H14" s="48">
        <v>2.7630562965042818</v>
      </c>
      <c r="I14" s="48">
        <v>0.72046987165542753</v>
      </c>
      <c r="J14" s="48">
        <v>0.90128256246677296</v>
      </c>
      <c r="K14" s="48">
        <v>0.92203642733185764</v>
      </c>
    </row>
    <row r="15" spans="1:11" x14ac:dyDescent="0.25">
      <c r="A15" s="41" t="s">
        <v>17</v>
      </c>
      <c r="B15" s="20">
        <v>6.0631283814864299</v>
      </c>
      <c r="C15" s="40">
        <v>5.0455460032924826</v>
      </c>
      <c r="D15" s="40">
        <v>4.870626223371576</v>
      </c>
      <c r="E15" s="40">
        <v>4.5610955545339298</v>
      </c>
      <c r="F15" s="40">
        <v>5.0584313937169378</v>
      </c>
      <c r="G15" s="40">
        <v>4.1948989704900788</v>
      </c>
      <c r="H15" s="40">
        <v>3.7029837690737679</v>
      </c>
      <c r="I15" s="40">
        <v>0.74099898580121704</v>
      </c>
      <c r="J15" s="40">
        <v>1.5225820479060723</v>
      </c>
      <c r="K15" s="40">
        <v>2.4707602339181007</v>
      </c>
    </row>
    <row r="16" spans="1:11" x14ac:dyDescent="0.25">
      <c r="A16" s="41" t="s">
        <v>18</v>
      </c>
      <c r="B16" s="42">
        <v>5.3827547097849111</v>
      </c>
      <c r="C16" s="40">
        <v>4.224091459259335</v>
      </c>
      <c r="D16" s="40">
        <v>3.861357258526871</v>
      </c>
      <c r="E16" s="40">
        <v>4.1085072357900136</v>
      </c>
      <c r="F16" s="40">
        <v>4.1703896507517193</v>
      </c>
      <c r="G16" s="40">
        <v>3.5073796273893056</v>
      </c>
      <c r="H16" s="40">
        <v>2.6457131489954246</v>
      </c>
      <c r="I16" s="40">
        <v>0.92546717395978417</v>
      </c>
      <c r="J16" s="40">
        <v>1.4361975991111835</v>
      </c>
      <c r="K16" s="40">
        <v>1.867728107777094</v>
      </c>
    </row>
    <row r="17" spans="1:11" x14ac:dyDescent="0.25">
      <c r="A17" s="43" t="s">
        <v>39</v>
      </c>
      <c r="B17" s="44">
        <v>4.4420995975411541</v>
      </c>
      <c r="C17" s="45">
        <v>3.4526194984089384</v>
      </c>
      <c r="D17" s="45">
        <v>3.5596940674297257</v>
      </c>
      <c r="E17" s="45">
        <v>3.570542423499655</v>
      </c>
      <c r="F17" s="45">
        <v>3.5209685619361784</v>
      </c>
      <c r="G17" s="45">
        <v>3.0491807173809091</v>
      </c>
      <c r="H17" s="45">
        <v>2.6083081487674806</v>
      </c>
      <c r="I17" s="45">
        <v>0.9389098536148901</v>
      </c>
      <c r="J17" s="45">
        <v>1.5528635307665204</v>
      </c>
      <c r="K17" s="45">
        <v>1.7660100333123503</v>
      </c>
    </row>
    <row r="18" spans="1:11" x14ac:dyDescent="0.25">
      <c r="A18" s="46" t="s">
        <v>40</v>
      </c>
      <c r="B18" s="47">
        <v>5.1572042524315762</v>
      </c>
      <c r="C18" s="48">
        <v>4.0805646503139927</v>
      </c>
      <c r="D18" s="48">
        <v>4.3844676765521662</v>
      </c>
      <c r="E18" s="48">
        <v>4.1982269176557372</v>
      </c>
      <c r="F18" s="48">
        <v>3.9215938799953638</v>
      </c>
      <c r="G18" s="48">
        <v>3.4795590261828204</v>
      </c>
      <c r="H18" s="48">
        <v>2.6256647058101121</v>
      </c>
      <c r="I18" s="48">
        <v>0.60158501440922185</v>
      </c>
      <c r="J18" s="48">
        <v>1.1752136752136753</v>
      </c>
      <c r="K18" s="48">
        <v>1.3342767613464128</v>
      </c>
    </row>
    <row r="19" spans="1:11" x14ac:dyDescent="0.25">
      <c r="A19" s="41" t="s">
        <v>19</v>
      </c>
      <c r="B19" s="20">
        <v>9.8018472555641463</v>
      </c>
      <c r="C19" s="40">
        <v>7.9145543799574645</v>
      </c>
      <c r="D19" s="40">
        <v>8.2830520125257774</v>
      </c>
      <c r="E19" s="40">
        <v>7.7865574326780918</v>
      </c>
      <c r="F19" s="40">
        <v>7.9988597491448115</v>
      </c>
      <c r="G19" s="40">
        <v>6.6184538064957579</v>
      </c>
      <c r="H19" s="40">
        <v>4.7544253045787563</v>
      </c>
      <c r="I19" s="40">
        <v>1.5946064780888174</v>
      </c>
      <c r="J19" s="40">
        <v>2.5702038160931835</v>
      </c>
      <c r="K19" s="40">
        <v>3.9688996619892518</v>
      </c>
    </row>
    <row r="20" spans="1:11" x14ac:dyDescent="0.25">
      <c r="A20" s="41" t="s">
        <v>20</v>
      </c>
      <c r="B20" s="42">
        <v>7.1773988292186317</v>
      </c>
      <c r="C20" s="40">
        <v>5.2859243879228313</v>
      </c>
      <c r="D20" s="40">
        <v>5.0726484833035945</v>
      </c>
      <c r="E20" s="40">
        <v>5.3386060306475533</v>
      </c>
      <c r="F20" s="40">
        <v>5.2359601793449357</v>
      </c>
      <c r="G20" s="40">
        <v>4.2109285441345055</v>
      </c>
      <c r="H20" s="40">
        <v>3.0509862807999455</v>
      </c>
      <c r="I20" s="40">
        <v>0.56555938373529213</v>
      </c>
      <c r="J20" s="40">
        <v>0.59887340646308929</v>
      </c>
      <c r="K20" s="40">
        <v>1.2524084778420015</v>
      </c>
    </row>
    <row r="21" spans="1:11" x14ac:dyDescent="0.25">
      <c r="A21" s="43" t="s">
        <v>21</v>
      </c>
      <c r="B21" s="44">
        <v>3.5147972232371214</v>
      </c>
      <c r="C21" s="45">
        <v>2.5280070754716983</v>
      </c>
      <c r="D21" s="45">
        <v>2.6361910325690086</v>
      </c>
      <c r="E21" s="45">
        <v>2.5343112337520877</v>
      </c>
      <c r="F21" s="45">
        <v>1.785200115174201</v>
      </c>
      <c r="G21" s="45">
        <v>1.7685118619698059</v>
      </c>
      <c r="H21" s="45">
        <v>1.1129226625079747</v>
      </c>
      <c r="I21" s="45">
        <v>0.1950132330408135</v>
      </c>
      <c r="J21" s="45">
        <v>0.4562478719782091</v>
      </c>
      <c r="K21" s="45">
        <v>0.4487264088689471</v>
      </c>
    </row>
    <row r="22" spans="1:11" x14ac:dyDescent="0.25">
      <c r="A22" s="46" t="s">
        <v>22</v>
      </c>
      <c r="B22" s="47">
        <v>5.7235152820342918</v>
      </c>
      <c r="C22" s="48">
        <v>4.4133008356545957</v>
      </c>
      <c r="D22" s="48">
        <v>3.9492623245771861</v>
      </c>
      <c r="E22" s="48">
        <v>3.6287572188622623</v>
      </c>
      <c r="F22" s="48">
        <v>3.6266429048785924</v>
      </c>
      <c r="G22" s="48">
        <v>3.1046996102325166</v>
      </c>
      <c r="H22" s="48">
        <v>2.4926816286702742</v>
      </c>
      <c r="I22" s="48">
        <v>0.42959017097688801</v>
      </c>
      <c r="J22" s="48">
        <v>1.0231513060225494</v>
      </c>
      <c r="K22" s="48">
        <v>0.94597858465502083</v>
      </c>
    </row>
    <row r="23" spans="1:11" x14ac:dyDescent="0.25">
      <c r="A23" s="41" t="s">
        <v>23</v>
      </c>
      <c r="B23" s="20">
        <v>5.5156037991858886</v>
      </c>
      <c r="C23" s="40">
        <v>4.5964102943451035</v>
      </c>
      <c r="D23" s="40">
        <v>3.7877790648694192</v>
      </c>
      <c r="E23" s="40">
        <v>4.0427106189722917</v>
      </c>
      <c r="F23" s="40">
        <v>4.2106233862043529</v>
      </c>
      <c r="G23" s="40">
        <v>3.5906168164549959</v>
      </c>
      <c r="H23" s="40">
        <v>2.7423304216796551</v>
      </c>
      <c r="I23" s="40">
        <v>0.79111358213450089</v>
      </c>
      <c r="J23" s="40">
        <v>1.2099310344827587</v>
      </c>
      <c r="K23" s="40">
        <v>1.3698630136986287</v>
      </c>
    </row>
    <row r="24" spans="1:11" x14ac:dyDescent="0.25">
      <c r="A24" s="41" t="s">
        <v>24</v>
      </c>
      <c r="B24" s="42">
        <v>3.8514905950064451</v>
      </c>
      <c r="C24" s="40">
        <v>3.402589328471691</v>
      </c>
      <c r="D24" s="40">
        <v>2.7379131361394222</v>
      </c>
      <c r="E24" s="40">
        <v>2.5870524767042666</v>
      </c>
      <c r="F24" s="40">
        <v>2.2556458816417493</v>
      </c>
      <c r="G24" s="40">
        <v>2.0182979655175695</v>
      </c>
      <c r="H24" s="40">
        <v>1.4678417182210808</v>
      </c>
      <c r="I24" s="40">
        <v>0.23635752289404457</v>
      </c>
      <c r="J24" s="40">
        <v>0.22671207566390683</v>
      </c>
      <c r="K24" s="40">
        <v>0.27856538825050947</v>
      </c>
    </row>
    <row r="25" spans="1:11" x14ac:dyDescent="0.25">
      <c r="A25" s="43" t="s">
        <v>33</v>
      </c>
      <c r="B25" s="44">
        <v>7.6723770042065471</v>
      </c>
      <c r="C25" s="45">
        <v>6.1077355581753876</v>
      </c>
      <c r="D25" s="45">
        <v>5.6804196214030354</v>
      </c>
      <c r="E25" s="45">
        <v>5.8978573857839249</v>
      </c>
      <c r="F25" s="45">
        <v>5.3633879781420761</v>
      </c>
      <c r="G25" s="45">
        <v>4.8571933497369528</v>
      </c>
      <c r="H25" s="45">
        <v>2.9103368026375329</v>
      </c>
      <c r="I25" s="45">
        <v>0.95945413341215879</v>
      </c>
      <c r="J25" s="45">
        <v>1.0414506578189442</v>
      </c>
      <c r="K25" s="45">
        <v>2.2320739319349903</v>
      </c>
    </row>
    <row r="26" spans="1:11" x14ac:dyDescent="0.25">
      <c r="A26" s="46" t="s">
        <v>25</v>
      </c>
      <c r="B26" s="47">
        <v>3.0016571256402531</v>
      </c>
      <c r="C26" s="48">
        <v>2.600614554448025</v>
      </c>
      <c r="D26" s="48">
        <v>1.9112091857725249</v>
      </c>
      <c r="E26" s="48">
        <v>1.8883961566888394</v>
      </c>
      <c r="F26" s="48">
        <v>1.9072577709834753</v>
      </c>
      <c r="G26" s="48">
        <v>1.5930485155684286</v>
      </c>
      <c r="H26" s="48">
        <v>0.73563881576574952</v>
      </c>
      <c r="I26" s="48">
        <v>0.22830235793529055</v>
      </c>
      <c r="J26" s="48">
        <v>0.52044871118613079</v>
      </c>
      <c r="K26" s="48">
        <v>0.54449608101546498</v>
      </c>
    </row>
    <row r="27" spans="1:11" x14ac:dyDescent="0.25">
      <c r="A27" s="41" t="s">
        <v>26</v>
      </c>
      <c r="B27" s="42">
        <v>5.2093691304828198</v>
      </c>
      <c r="C27" s="40">
        <v>4.932587964485367</v>
      </c>
      <c r="D27" s="40">
        <v>3.9807125636217524</v>
      </c>
      <c r="E27" s="40">
        <v>4.0663987054340449</v>
      </c>
      <c r="F27" s="40">
        <v>3.8204635158384779</v>
      </c>
      <c r="G27" s="40">
        <v>3.4891309804709074</v>
      </c>
      <c r="H27" s="40">
        <v>3.6104368932038833</v>
      </c>
      <c r="I27" s="40">
        <v>0.66277712952158696</v>
      </c>
      <c r="J27" s="40">
        <v>0.96045197740112997</v>
      </c>
      <c r="K27" s="40">
        <v>0.71993600568837934</v>
      </c>
    </row>
    <row r="28" spans="1:11" x14ac:dyDescent="0.25">
      <c r="A28" s="49" t="s">
        <v>27</v>
      </c>
      <c r="B28" s="50">
        <v>10.356217287463794</v>
      </c>
      <c r="C28" s="40">
        <v>9.2719833243264098</v>
      </c>
      <c r="D28" s="40">
        <v>8.2389134839048541</v>
      </c>
      <c r="E28" s="40">
        <v>7.9221270757439566</v>
      </c>
      <c r="F28" s="40">
        <v>7.9379927836429234</v>
      </c>
      <c r="G28" s="40">
        <v>7.1021050560692505</v>
      </c>
      <c r="H28" s="40">
        <v>5.4640139956873748</v>
      </c>
      <c r="I28" s="40">
        <v>1.0676912383673784</v>
      </c>
      <c r="J28" s="40">
        <v>2.2009174784804908</v>
      </c>
      <c r="K28" s="40">
        <v>3.2965821389194834</v>
      </c>
    </row>
    <row r="29" spans="1:11" x14ac:dyDescent="0.25">
      <c r="A29" s="19" t="s">
        <v>42</v>
      </c>
      <c r="B29" s="23">
        <f>+(B27+B23+B16+B15+B8+B3+B25)/7</f>
        <v>6.3535650947351954</v>
      </c>
      <c r="C29" s="23">
        <f>+(C27+C23+C16+C15+C8+C3+C25)/7</f>
        <v>5.187032444546146</v>
      </c>
      <c r="D29" s="23">
        <f t="shared" ref="D29:K29" si="0">+(D27+D23+D16+D15+D8+D3+D25)/7</f>
        <v>4.7253211043155288</v>
      </c>
      <c r="E29" s="23">
        <f t="shared" si="0"/>
        <v>4.7773877877981628</v>
      </c>
      <c r="F29" s="23">
        <f t="shared" si="0"/>
        <v>4.72045416395519</v>
      </c>
      <c r="G29" s="23">
        <f t="shared" si="0"/>
        <v>4.2646065471720087</v>
      </c>
      <c r="H29" s="23">
        <f t="shared" si="0"/>
        <v>3.1511320358830655</v>
      </c>
      <c r="I29" s="23">
        <f t="shared" si="0"/>
        <v>0.90471699266371364</v>
      </c>
      <c r="J29" s="23">
        <f t="shared" si="0"/>
        <v>1.3610722535659192</v>
      </c>
      <c r="K29" s="23">
        <f t="shared" si="0"/>
        <v>1.8427080560824238</v>
      </c>
    </row>
    <row r="30" spans="1:11" x14ac:dyDescent="0.25">
      <c r="A30" s="19" t="s">
        <v>43</v>
      </c>
      <c r="B30" s="23">
        <f>+(B4+B18+B17+B22+B14+B12)/6</f>
        <v>5.7216550871454332</v>
      </c>
      <c r="C30" s="23">
        <f t="shared" ref="C30:K30" si="1">+(C4+C18+C17+C22+C14+C12)/6</f>
        <v>4.5686135619951926</v>
      </c>
      <c r="D30" s="23">
        <f t="shared" si="1"/>
        <v>4.1876438031643586</v>
      </c>
      <c r="E30" s="23">
        <f t="shared" si="1"/>
        <v>4.2192683840771279</v>
      </c>
      <c r="F30" s="23">
        <f t="shared" si="1"/>
        <v>4.2587376193062001</v>
      </c>
      <c r="G30" s="23">
        <f t="shared" si="1"/>
        <v>3.6094895281948056</v>
      </c>
      <c r="H30" s="23">
        <f t="shared" si="1"/>
        <v>2.7429078401360965</v>
      </c>
      <c r="I30" s="23">
        <f t="shared" si="1"/>
        <v>0.69254275760895323</v>
      </c>
      <c r="J30" s="23">
        <f t="shared" si="1"/>
        <v>1.1245973483547156</v>
      </c>
      <c r="K30" s="23">
        <f t="shared" si="1"/>
        <v>1.1995075926845917</v>
      </c>
    </row>
    <row r="31" spans="1:11" x14ac:dyDescent="0.25">
      <c r="A31" s="19" t="s">
        <v>44</v>
      </c>
      <c r="B31" s="23">
        <f>+(B13+B11+B7+B6+B10+B20+B5+B24+B26+B21)/10</f>
        <v>4.6354958431271402</v>
      </c>
      <c r="C31" s="23">
        <f t="shared" ref="C31:K31" si="2">+(C13+C11+C7+C6+C10+C20+C5+C24+C26+C21)/10</f>
        <v>3.790441434032922</v>
      </c>
      <c r="D31" s="23">
        <f t="shared" si="2"/>
        <v>3.3685978969147712</v>
      </c>
      <c r="E31" s="23">
        <f t="shared" si="2"/>
        <v>3.3318527734685239</v>
      </c>
      <c r="F31" s="23">
        <f t="shared" si="2"/>
        <v>3.0605744091226201</v>
      </c>
      <c r="G31" s="23">
        <f t="shared" si="2"/>
        <v>2.6175814637063999</v>
      </c>
      <c r="H31" s="23">
        <f t="shared" si="2"/>
        <v>1.8963075299500194</v>
      </c>
      <c r="I31" s="23">
        <f t="shared" si="2"/>
        <v>0.41901625036517398</v>
      </c>
      <c r="J31" s="23">
        <f t="shared" si="2"/>
        <v>0.62381911956661473</v>
      </c>
      <c r="K31" s="23">
        <f t="shared" si="2"/>
        <v>0.73338087065080104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F3A82-C4A2-41E0-9507-28E2F7F530AE}">
  <dimension ref="A1:B26"/>
  <sheetViews>
    <sheetView workbookViewId="0">
      <selection activeCell="B9" sqref="B9"/>
    </sheetView>
  </sheetViews>
  <sheetFormatPr baseColWidth="10" defaultRowHeight="15" x14ac:dyDescent="0.25"/>
  <cols>
    <col min="1" max="1" width="13.85546875" customWidth="1"/>
  </cols>
  <sheetData>
    <row r="1" spans="1:2" x14ac:dyDescent="0.25">
      <c r="A1" t="s">
        <v>69</v>
      </c>
      <c r="B1">
        <v>2023</v>
      </c>
    </row>
    <row r="2" spans="1:2" x14ac:dyDescent="0.25">
      <c r="A2" s="19" t="s">
        <v>10</v>
      </c>
      <c r="B2">
        <v>81</v>
      </c>
    </row>
    <row r="3" spans="1:2" x14ac:dyDescent="0.25">
      <c r="A3" s="19" t="s">
        <v>75</v>
      </c>
      <c r="B3">
        <v>85</v>
      </c>
    </row>
    <row r="4" spans="1:2" x14ac:dyDescent="0.25">
      <c r="A4" s="21" t="s">
        <v>36</v>
      </c>
      <c r="B4">
        <v>195</v>
      </c>
    </row>
    <row r="5" spans="1:2" x14ac:dyDescent="0.25">
      <c r="A5" s="22" t="s">
        <v>11</v>
      </c>
      <c r="B5">
        <v>144</v>
      </c>
    </row>
    <row r="6" spans="1:2" x14ac:dyDescent="0.25">
      <c r="A6" s="19" t="s">
        <v>12</v>
      </c>
      <c r="B6">
        <v>358</v>
      </c>
    </row>
    <row r="7" spans="1:2" x14ac:dyDescent="0.25">
      <c r="A7" s="19" t="s">
        <v>13</v>
      </c>
      <c r="B7">
        <v>129</v>
      </c>
    </row>
    <row r="8" spans="1:2" x14ac:dyDescent="0.25">
      <c r="A8" s="21" t="s">
        <v>30</v>
      </c>
      <c r="B8">
        <v>193</v>
      </c>
    </row>
    <row r="9" spans="1:2" x14ac:dyDescent="0.25">
      <c r="A9" s="22" t="s">
        <v>14</v>
      </c>
      <c r="B9">
        <v>311</v>
      </c>
    </row>
    <row r="10" spans="1:2" x14ac:dyDescent="0.25">
      <c r="A10" s="19" t="s">
        <v>15</v>
      </c>
      <c r="B10">
        <v>131</v>
      </c>
    </row>
    <row r="11" spans="1:2" x14ac:dyDescent="0.25">
      <c r="A11" s="19" t="s">
        <v>34</v>
      </c>
      <c r="B11">
        <v>205</v>
      </c>
    </row>
    <row r="12" spans="1:2" x14ac:dyDescent="0.25">
      <c r="A12" s="21" t="s">
        <v>16</v>
      </c>
      <c r="B12">
        <v>116</v>
      </c>
    </row>
    <row r="13" spans="1:2" x14ac:dyDescent="0.25">
      <c r="A13" s="22" t="s">
        <v>35</v>
      </c>
      <c r="B13">
        <v>335</v>
      </c>
    </row>
    <row r="14" spans="1:2" x14ac:dyDescent="0.25">
      <c r="A14" s="19" t="s">
        <v>17</v>
      </c>
      <c r="B14">
        <v>73</v>
      </c>
    </row>
    <row r="15" spans="1:2" x14ac:dyDescent="0.25">
      <c r="A15" s="19" t="s">
        <v>18</v>
      </c>
      <c r="B15">
        <v>110</v>
      </c>
    </row>
    <row r="16" spans="1:2" x14ac:dyDescent="0.25">
      <c r="A16" t="s">
        <v>68</v>
      </c>
      <c r="B16">
        <v>1640</v>
      </c>
    </row>
    <row r="17" spans="1:2" x14ac:dyDescent="0.25">
      <c r="A17" s="19" t="s">
        <v>19</v>
      </c>
      <c r="B17">
        <v>183</v>
      </c>
    </row>
    <row r="18" spans="1:2" x14ac:dyDescent="0.25">
      <c r="A18" s="19" t="s">
        <v>20</v>
      </c>
      <c r="B18">
        <v>9</v>
      </c>
    </row>
    <row r="19" spans="1:2" x14ac:dyDescent="0.25">
      <c r="A19" s="21" t="s">
        <v>21</v>
      </c>
      <c r="B19">
        <v>18</v>
      </c>
    </row>
    <row r="20" spans="1:2" x14ac:dyDescent="0.25">
      <c r="A20" s="22" t="s">
        <v>22</v>
      </c>
      <c r="B20">
        <v>55</v>
      </c>
    </row>
    <row r="21" spans="1:2" x14ac:dyDescent="0.25">
      <c r="A21" s="19" t="s">
        <v>23</v>
      </c>
      <c r="B21">
        <v>159</v>
      </c>
    </row>
    <row r="22" spans="1:2" x14ac:dyDescent="0.25">
      <c r="A22" s="19" t="s">
        <v>24</v>
      </c>
      <c r="B22">
        <v>180</v>
      </c>
    </row>
    <row r="23" spans="1:2" x14ac:dyDescent="0.25">
      <c r="A23" s="21" t="s">
        <v>33</v>
      </c>
      <c r="B23">
        <v>151</v>
      </c>
    </row>
    <row r="24" spans="1:2" x14ac:dyDescent="0.25">
      <c r="A24" s="22" t="s">
        <v>25</v>
      </c>
      <c r="B24">
        <v>44</v>
      </c>
    </row>
    <row r="25" spans="1:2" x14ac:dyDescent="0.25">
      <c r="A25" s="19" t="s">
        <v>26</v>
      </c>
      <c r="B25">
        <v>36</v>
      </c>
    </row>
    <row r="26" spans="1:2" x14ac:dyDescent="0.25">
      <c r="A26" s="19" t="s">
        <v>27</v>
      </c>
      <c r="B26">
        <v>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80DDC-861E-4820-809C-97608CE98C95}">
  <dimension ref="A1:D5"/>
  <sheetViews>
    <sheetView workbookViewId="0">
      <selection activeCell="B5" sqref="B5"/>
    </sheetView>
  </sheetViews>
  <sheetFormatPr baseColWidth="10" defaultRowHeight="15" x14ac:dyDescent="0.25"/>
  <cols>
    <col min="1" max="1" width="18" customWidth="1"/>
    <col min="2" max="4" width="16.7109375" customWidth="1"/>
    <col min="5" max="5" width="12.7109375" bestFit="1" customWidth="1"/>
  </cols>
  <sheetData>
    <row r="1" spans="1:4" ht="18" thickBot="1" x14ac:dyDescent="0.3">
      <c r="A1" s="51" t="s">
        <v>63</v>
      </c>
      <c r="B1" s="52" t="s">
        <v>61</v>
      </c>
      <c r="C1" s="52" t="s">
        <v>62</v>
      </c>
      <c r="D1" s="52" t="s">
        <v>67</v>
      </c>
    </row>
    <row r="2" spans="1:4" ht="35.25" thickBot="1" x14ac:dyDescent="0.3">
      <c r="A2" s="51" t="s">
        <v>64</v>
      </c>
      <c r="B2" s="53">
        <v>0.56700000000000006</v>
      </c>
      <c r="C2" s="53">
        <v>0.39100000000000001</v>
      </c>
      <c r="D2" s="53">
        <v>0.41799999999999998</v>
      </c>
    </row>
    <row r="3" spans="1:4" ht="35.25" thickBot="1" x14ac:dyDescent="0.3">
      <c r="A3" s="51" t="s">
        <v>66</v>
      </c>
      <c r="B3" s="53">
        <v>0.26100000000000001</v>
      </c>
      <c r="C3" s="53">
        <v>0.36499999999999999</v>
      </c>
      <c r="D3" s="53">
        <v>0.34899999999999998</v>
      </c>
    </row>
    <row r="4" spans="1:4" ht="35.25" thickBot="1" x14ac:dyDescent="0.3">
      <c r="A4" s="51" t="s">
        <v>65</v>
      </c>
      <c r="B4" s="53">
        <v>0.17100000000000001</v>
      </c>
      <c r="C4" s="53">
        <v>0.24399999999999999</v>
      </c>
      <c r="D4" s="53">
        <v>0.23300000000000001</v>
      </c>
    </row>
    <row r="5" spans="1:4" ht="18" thickBot="1" x14ac:dyDescent="0.3">
      <c r="A5" s="51" t="s">
        <v>41</v>
      </c>
      <c r="B5" s="54">
        <f>+B2+B3+B4</f>
        <v>0.99900000000000011</v>
      </c>
      <c r="C5" s="54">
        <f t="shared" ref="C5:D5" si="0">+C2+C3+C4</f>
        <v>1</v>
      </c>
      <c r="D5" s="54">
        <f t="shared" si="0"/>
        <v>0.99999999999999989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AE7B-E6DC-4EC3-8EDA-5D75A33CF19C}">
  <dimension ref="A1:B7"/>
  <sheetViews>
    <sheetView tabSelected="1" zoomScaleNormal="100" workbookViewId="0">
      <selection activeCell="B4" sqref="B4"/>
    </sheetView>
  </sheetViews>
  <sheetFormatPr baseColWidth="10" defaultColWidth="11.42578125" defaultRowHeight="15" x14ac:dyDescent="0.25"/>
  <cols>
    <col min="1" max="1" width="24.7109375" style="1" customWidth="1"/>
    <col min="2" max="2" width="60.7109375" style="1" customWidth="1"/>
  </cols>
  <sheetData>
    <row r="1" spans="1:2" x14ac:dyDescent="0.25">
      <c r="A1" s="2" t="s">
        <v>28</v>
      </c>
      <c r="B1" s="2" t="s">
        <v>29</v>
      </c>
    </row>
    <row r="2" spans="1:2" ht="38.25" x14ac:dyDescent="0.25">
      <c r="A2" s="10" t="s">
        <v>60</v>
      </c>
      <c r="B2" s="11" t="s">
        <v>91</v>
      </c>
    </row>
    <row r="3" spans="1:2" ht="38.25" x14ac:dyDescent="0.25">
      <c r="A3" s="12" t="s">
        <v>95</v>
      </c>
      <c r="B3" s="13" t="s">
        <v>94</v>
      </c>
    </row>
    <row r="4" spans="1:2" ht="38.25" x14ac:dyDescent="0.25">
      <c r="A4" s="10" t="s">
        <v>96</v>
      </c>
      <c r="B4" s="11" t="s">
        <v>101</v>
      </c>
    </row>
    <row r="5" spans="1:2" ht="38.25" x14ac:dyDescent="0.25">
      <c r="A5" s="12" t="s">
        <v>97</v>
      </c>
      <c r="B5" s="13" t="s">
        <v>100</v>
      </c>
    </row>
    <row r="6" spans="1:2" ht="25.5" x14ac:dyDescent="0.25">
      <c r="A6" s="12" t="s">
        <v>92</v>
      </c>
      <c r="B6" s="13" t="s">
        <v>93</v>
      </c>
    </row>
    <row r="7" spans="1:2" ht="38.25" x14ac:dyDescent="0.25">
      <c r="A7" s="14" t="s">
        <v>99</v>
      </c>
      <c r="B7" s="15" t="s">
        <v>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Fig1</vt:lpstr>
      <vt:lpstr>Fig2.1</vt:lpstr>
      <vt:lpstr>Fig2.2</vt:lpstr>
      <vt:lpstr>Fig2.3</vt:lpstr>
      <vt:lpstr>Fig3</vt:lpstr>
      <vt:lpstr>Fig4</vt:lpstr>
      <vt:lpstr>Tab1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Salvador Suarez Patilongo</dc:creator>
  <cp:keywords/>
  <dc:description/>
  <cp:lastModifiedBy>Michael Salvador Suarez Patilongo</cp:lastModifiedBy>
  <cp:revision/>
  <dcterms:created xsi:type="dcterms:W3CDTF">2025-01-06T14:18:27Z</dcterms:created>
  <dcterms:modified xsi:type="dcterms:W3CDTF">2025-04-10T22:11:25Z</dcterms:modified>
  <cp:category/>
  <cp:contentStatus/>
</cp:coreProperties>
</file>