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GitHub\Masters\"/>
    </mc:Choice>
  </mc:AlternateContent>
  <xr:revisionPtr revIDLastSave="0" documentId="13_ncr:1_{A0E3CAE8-BF8D-431F-8E65-46EEBEDC4A7F}" xr6:coauthVersionLast="47" xr6:coauthVersionMax="47" xr10:uidLastSave="{00000000-0000-0000-0000-000000000000}"/>
  <bookViews>
    <workbookView xWindow="-108" yWindow="-108" windowWidth="23256" windowHeight="12576" activeTab="2" xr2:uid="{706D98CE-F3E1-459F-8932-AE27958A7F32}"/>
  </bookViews>
  <sheets>
    <sheet name="Audit" sheetId="2" r:id="rId1"/>
    <sheet name="TrackVars" sheetId="3" r:id="rId2"/>
    <sheet name="onlyMEC" sheetId="5" r:id="rId3"/>
    <sheet name="TrackConstant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66" i="2" l="1"/>
  <c r="C56" i="2"/>
  <c r="D56" i="2" s="1"/>
  <c r="F2" i="2" a="1"/>
  <c r="F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<sst xmlns="http://schemas.openxmlformats.org/spreadsheetml/2006/main" count="248" uniqueCount="172">
  <si>
    <t>File</t>
  </si>
  <si>
    <t>Function</t>
  </si>
  <si>
    <t>Confidence</t>
  </si>
  <si>
    <t>Comment</t>
  </si>
  <si>
    <t>LIM_SlotPoleCalculation</t>
  </si>
  <si>
    <t>LIM_Grid</t>
  </si>
  <si>
    <t>LIM_Compute</t>
  </si>
  <si>
    <t>LIM_Show</t>
  </si>
  <si>
    <t>LIM_ShowFromJSON</t>
  </si>
  <si>
    <t>LimMotor</t>
  </si>
  <si>
    <t>Error</t>
  </si>
  <si>
    <t>np_find_nearest</t>
  </si>
  <si>
    <t>timing</t>
  </si>
  <si>
    <t>Grid</t>
  </si>
  <si>
    <t>Node</t>
  </si>
  <si>
    <t>Region</t>
  </si>
  <si>
    <t>reluctance</t>
  </si>
  <si>
    <t>meshBoundary</t>
  </si>
  <si>
    <t>checkSpatialMapping</t>
  </si>
  <si>
    <t>linalg_lu</t>
  </si>
  <si>
    <t>preEqn24_2018</t>
  </si>
  <si>
    <t>preEqn25_2018</t>
  </si>
  <si>
    <t>preEqn8</t>
  </si>
  <si>
    <t>postEqn8</t>
  </si>
  <si>
    <t>postEqn9</t>
  </si>
  <si>
    <t>postEqn14to15</t>
  </si>
  <si>
    <t>postEqn16to17</t>
  </si>
  <si>
    <t>preEqn21</t>
  </si>
  <si>
    <t>postEqn21</t>
  </si>
  <si>
    <t>eqn23Integral</t>
  </si>
  <si>
    <t>reduceMatrix</t>
  </si>
  <si>
    <t>buildMatAB</t>
  </si>
  <si>
    <t>plotPointsAlongX</t>
  </si>
  <si>
    <t>colorFader</t>
  </si>
  <si>
    <t>myColourNumber</t>
  </si>
  <si>
    <t>determineColour</t>
  </si>
  <si>
    <t>minMaxField</t>
  </si>
  <si>
    <t>combineFilterList</t>
  </si>
  <si>
    <t>genCanvasMatrix</t>
  </si>
  <si>
    <t>main</t>
  </si>
  <si>
    <t>Platypus</t>
  </si>
  <si>
    <t>destruct</t>
  </si>
  <si>
    <t>construct</t>
  </si>
  <si>
    <t>jsonStoreSolution</t>
  </si>
  <si>
    <t>postMECAvgB</t>
  </si>
  <si>
    <t>sum:</t>
  </si>
  <si>
    <t>buildGrid</t>
  </si>
  <si>
    <t>finalizeGrid</t>
  </si>
  <si>
    <t>setRegionIndices</t>
  </si>
  <si>
    <t>Model</t>
  </si>
  <si>
    <t>genForces</t>
  </si>
  <si>
    <t>updateGrid</t>
  </si>
  <si>
    <t>showModel</t>
  </si>
  <si>
    <t>finalizeCompute</t>
  </si>
  <si>
    <t>shiftHmIdxList</t>
  </si>
  <si>
    <t>updateLists</t>
  </si>
  <si>
    <t>boundaryInfo</t>
  </si>
  <si>
    <t>neighbourNodes</t>
  </si>
  <si>
    <t>checkForErrors</t>
  </si>
  <si>
    <t>hmHm</t>
  </si>
  <si>
    <t>mecHm</t>
  </si>
  <si>
    <t>mec</t>
  </si>
  <si>
    <t>visualizeMatrix</t>
  </si>
  <si>
    <t>ppAirBuffer</t>
  </si>
  <si>
    <t>ppAirgap</t>
  </si>
  <si>
    <t>ppBackIron</t>
  </si>
  <si>
    <t>ppBladerotor</t>
  </si>
  <si>
    <t>ppH</t>
  </si>
  <si>
    <t>ppHeight</t>
  </si>
  <si>
    <t>ppL</t>
  </si>
  <si>
    <t>ppLeftEndTooth</t>
  </si>
  <si>
    <t>ppLength</t>
  </si>
  <si>
    <t>ppRightEndTooth</t>
  </si>
  <si>
    <t>ppSlot</t>
  </si>
  <si>
    <t>ppSlotheight</t>
  </si>
  <si>
    <t>ppSlotpitch</t>
  </si>
  <si>
    <t>ppTooth</t>
  </si>
  <si>
    <t>ppVacuumLower</t>
  </si>
  <si>
    <t>ppVacuumUpper</t>
  </si>
  <si>
    <t>ppYokeheight</t>
  </si>
  <si>
    <t>slots</t>
  </si>
  <si>
    <t>Y Direction</t>
  </si>
  <si>
    <t>vaccLower</t>
  </si>
  <si>
    <t>airGap</t>
  </si>
  <si>
    <t>bladeRotor</t>
  </si>
  <si>
    <t>backIron</t>
  </si>
  <si>
    <t>vaccUpper</t>
  </si>
  <si>
    <t>yoke</t>
  </si>
  <si>
    <t>upperSlot</t>
  </si>
  <si>
    <t>lowerSlot</t>
  </si>
  <si>
    <t>coilArray</t>
  </si>
  <si>
    <t>PixelDiv</t>
  </si>
  <si>
    <t>toothArray</t>
  </si>
  <si>
    <t>mecRegionLength</t>
  </si>
  <si>
    <t>N</t>
  </si>
  <si>
    <t>Np</t>
  </si>
  <si>
    <t>-</t>
  </si>
  <si>
    <t>2p</t>
  </si>
  <si>
    <t>z1</t>
  </si>
  <si>
    <t>Nt</t>
  </si>
  <si>
    <t>Ls</t>
  </si>
  <si>
    <t>mm</t>
  </si>
  <si>
    <t>t1</t>
  </si>
  <si>
    <t>wt</t>
  </si>
  <si>
    <t>ws</t>
  </si>
  <si>
    <t>hs</t>
  </si>
  <si>
    <t>hy</t>
  </si>
  <si>
    <t>hg</t>
  </si>
  <si>
    <t>hAl</t>
  </si>
  <si>
    <t>hbi</t>
  </si>
  <si>
    <t>sAl</t>
  </si>
  <si>
    <t>sFe</t>
  </si>
  <si>
    <t>ur</t>
  </si>
  <si>
    <t>4.5*10^6</t>
  </si>
  <si>
    <t>17*10^6</t>
  </si>
  <si>
    <t>Sm^-1</t>
  </si>
  <si>
    <t>Number of phases</t>
  </si>
  <si>
    <t>Number of poles</t>
  </si>
  <si>
    <t>Number of slots</t>
  </si>
  <si>
    <t>Number of turns per coil</t>
  </si>
  <si>
    <t>Stack width</t>
  </si>
  <si>
    <t>Fundamental pitch of the primary</t>
  </si>
  <si>
    <t>Primary tooth width</t>
  </si>
  <si>
    <t>Primary slot width</t>
  </si>
  <si>
    <t>Primary slot height</t>
  </si>
  <si>
    <t>Primary yoke height</t>
  </si>
  <si>
    <t>Air gap length</t>
  </si>
  <si>
    <t>Thickness of the aluminum plate</t>
  </si>
  <si>
    <t>Thickness of the back-iron plate</t>
  </si>
  <si>
    <t>Conductivity of aluminum</t>
  </si>
  <si>
    <t>Conductivity of iron</t>
  </si>
  <si>
    <t>Relative permeability iron</t>
  </si>
  <si>
    <t>Conductivity of airgap</t>
  </si>
  <si>
    <t>3*10^-15</t>
  </si>
  <si>
    <t>Conductivity of copper</t>
  </si>
  <si>
    <t>5.96*10^6</t>
  </si>
  <si>
    <t>Relative permeability aluminum</t>
  </si>
  <si>
    <t>Relative permeability air</t>
  </si>
  <si>
    <t>Relative permeability copper</t>
  </si>
  <si>
    <t>Note: Green means I got the number from the paper, orange means I assumed it, red means there is a issue with the value in the paper.</t>
  </si>
  <si>
    <t>Note: The assumptions I made I think can be explained. Conductivity of airgap was likely assumed to be 0, copper is not needed since it only occurs in the MEC region because sigma is only used in the lambda variable. All the permeabilities in other than iron were likely assumed to be 1.</t>
  </si>
  <si>
    <t>DO IT NOW: I NEED TO EMAIL DR KAR ABOUT THE ANSYS HELP, THE FASTER THE BETTER (DON’T BE A PUSSY)</t>
  </si>
  <si>
    <t>Primary Length</t>
  </si>
  <si>
    <t>m</t>
  </si>
  <si>
    <t>There are some errors with .phiError</t>
  </si>
  <si>
    <t>Something interesting with figure 2 in 2019 is that the origin starts at back iron not in the vac region. This could mean that they just don’t actually use that region in the calculation since it basically just removeds bn at -inf and an at inf. So where I have hb in hmHm between vac and Back iron as 0.00405 it might need to be 0 instead</t>
  </si>
  <si>
    <t>We can remove the dirichlet indexes which would remove the need for removing an, bn and rows and allows me to match the paper better. Also in Show I can add some code that adds an offset to draw the vac regions</t>
  </si>
  <si>
    <t>What I know so far is that Cfg1 is more correct than Cfg2. They both have incorrect forces and Cfg1 has inverted forces compared to the paper and Cfg2. I can try the step to the right to improve the code. Otherwise start to work on the GA optimization to switch things up</t>
  </si>
  <si>
    <t>For the GA, I can sim at pixeldivs = 5 since it is roughly as accurate as pixelDiv = 10</t>
  </si>
  <si>
    <t>Fairly certain the error does not lie here</t>
  </si>
  <si>
    <t>We can try to reduce the size of the model by making N = 10 and pixels = 2 to validate and debug easier. Keep in mind N = 50 is needed for accuracy</t>
  </si>
  <si>
    <t>I can try and plot an, bn vals WRT each harmonic. Keep in mind that the complex portion will be ommitted</t>
  </si>
  <si>
    <t>If no success try GA optimization</t>
  </si>
  <si>
    <t>MMF</t>
  </si>
  <si>
    <t>double copperA</t>
  </si>
  <si>
    <t>copperA+</t>
  </si>
  <si>
    <t>Since double = 2.2x (5.5/2.5) greater than upperOnly. This is not the cause of needing 100x factor to get an accurate B airgap plot. THIS MEANS it must be from an error in my coding or the understanding of the BC likely Hx</t>
  </si>
  <si>
    <t>the lack of B field due to upper solo coils could be due to the HM part of the Bx continuity</t>
  </si>
  <si>
    <t>I need to narrow the parts of the code causing trouble. Sections:
pre-process
understanding e.g MMF</t>
  </si>
  <si>
    <t>The best explanation I have so far is that the Bx boundary condition only looks at the bottom layer in MEC which does not account for those upperCoils.</t>
  </si>
  <si>
    <t>The MMF plot magnitude is only 0.04 which is not 0.1 so what is causing 0.1 T in the airgap. If every value was increased by 0.6 we would have roughly the right magnitude and 0.6 is rougly the right magnitude for the lacking upperCoils</t>
  </si>
  <si>
    <t>When 1 j / w Tper Fourier Series code perfectly approximates the waveform but why does the paper introduce the 2? I CAN LITERALLY PROVE IT. So the 2 must come from the hm side?</t>
  </si>
  <si>
    <t>When I use Cfg3 I see that the 3rd last slot has an error compared to the shape in 2019. I checked MMF so it is likely coming from pre or post processing</t>
  </si>
  <si>
    <t>&lt;-- Figure this out</t>
  </si>
  <si>
    <t>GETTING MEC WORKING without hm is possible and described in 2015 paper. MEC is also more accurate for changing material like cores which means it can be used without hm. \</t>
  </si>
  <si>
    <t>Notes</t>
  </si>
  <si>
    <t>We know that the HAM model was the correct magnitude in only the places that the BC has coils. The upper coil sections are not right and only had the right magnitude if MMF was multiplied by 100</t>
  </si>
  <si>
    <t>This is backed up in onlyMEC where the entire B field in airgap was off by factor of 100. The crossover of the B field in airgap is also wrong. This shouldn't be too hard to debug because we are only using MEC</t>
  </si>
  <si>
    <t>I think that the MMF is correct since we were getting the correct magnitude use HAM which uses the bottom MMF nodes</t>
  </si>
  <si>
    <t>Go over all the pre-process math and post-process for anything that has to do with MEC and compare to paper</t>
  </si>
  <si>
    <t>I have tried to validate pre and post process onlyMEC . I cannot get the waveform or magnitude to change, following the papers rules.</t>
  </si>
  <si>
    <t>Look into other papers 2015 2018 and other for MEC theory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</si>
</sst>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scheme val="minor"/>
    </font>
    <font>
      <sz val="11"/>
      <color rgb="FF9C5700"/>
      <name val="Calibri"/>
      <family val="2"/>
      <scheme val="minor"/>
    </font>
    <font>
      <b/>
      <sz val="11"/>
      <color theme="0"/>
      <name val="Calibri"/>
      <family val="2"/>
      <scheme val="minor"/>
    </font>
    <font>
      <sz val="11"/>
      <color rgb="FF9C0006"/>
      <name val="Calibri"/>
      <family val="2"/>
      <scheme val="minor"/>
    </font>
    <font>
      <b/>
      <sz val="11"/>
      <color theme="1"/>
      <name val="Calibri"/>
      <family val="2"/>
      <charset val="161"/>
      <scheme val="minor"/>
    </font>
    <font>
      <sz val="11"/>
      <color rgb="FF006100"/>
      <name val="Calibri"/>
      <family val="2"/>
      <scheme val="minor"/>
    </font>
    <font>
      <sz val="11"/>
      <color theme="0"/>
      <name val="Calibri"/>
      <family val="2"/>
      <scheme val="minor"/>
    </font>
    <font>
      <sz val="11"/>
      <color theme="1"/>
      <name val="Calibri"/>
      <family val="2"/>
      <charset val="161"/>
      <scheme val="minor"/>
    </font>
    <font>
      <sz val="11"/>
      <color rgb="FFFF0000"/>
      <name val="Calibri"/>
      <family val="2"/>
      <scheme val="minor"/>
    </font>
    <font>
      <b/>
      <sz val="11"/>
      <color theme="1"/>
      <name val="Calibri"/>
      <family val="2"/>
      <scheme val="minor"/>
    </font>
    <font>
      <sz val="11"/>
      <name val="Calibri"/>
      <family val="2"/>
      <scheme val="minor"/>
    </font>
  </fonts>
  <fills count="12">
    <fill>
      <patternFill patternType="none"/>
    </fill>
    <fill>
      <patternFill patternType="gray125"/>
    </fill>
    <fill>
      <patternFill patternType="solid">
        <fgColor rgb="FFFFEB9C"/>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bgColor theme="4"/>
      </patternFill>
    </fill>
    <fill>
      <patternFill patternType="solid">
        <fgColor rgb="FFFFC7CE"/>
      </patternFill>
    </fill>
    <fill>
      <patternFill patternType="solid">
        <fgColor rgb="FFC6EFCE"/>
      </patternFill>
    </fill>
    <fill>
      <patternFill patternType="solid">
        <fgColor theme="5"/>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0">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4" fillId="9" borderId="0" applyNumberFormat="0" applyBorder="0" applyAlignment="0" applyProtection="0"/>
    <xf numFmtId="0" fontId="6" fillId="10" borderId="0" applyNumberFormat="0" applyBorder="0" applyAlignment="0" applyProtection="0"/>
    <xf numFmtId="0" fontId="7" fillId="11" borderId="0" applyNumberFormat="0" applyBorder="0" applyAlignment="0" applyProtection="0"/>
  </cellStyleXfs>
  <cellXfs count="27">
    <xf numFmtId="0" fontId="0" fillId="0" borderId="0" xfId="0"/>
    <xf numFmtId="0" fontId="1" fillId="4" borderId="0" xfId="3" applyAlignment="1">
      <alignment horizontal="center" vertical="center" wrapText="1"/>
    </xf>
    <xf numFmtId="0" fontId="1" fillId="3" borderId="0" xfId="2" applyAlignment="1">
      <alignment horizontal="center" vertical="center" wrapText="1"/>
    </xf>
    <xf numFmtId="0" fontId="1" fillId="5" borderId="0" xfId="4" applyAlignment="1">
      <alignment horizontal="center" vertical="center" wrapText="1"/>
    </xf>
    <xf numFmtId="0" fontId="1" fillId="6" borderId="0" xfId="5" applyAlignment="1">
      <alignment horizontal="center" vertical="center" wrapText="1"/>
    </xf>
    <xf numFmtId="0" fontId="1" fillId="2" borderId="0" xfId="1" applyFont="1" applyAlignment="1">
      <alignment horizontal="center" vertical="center" wrapText="1"/>
    </xf>
    <xf numFmtId="0" fontId="1" fillId="7" borderId="0" xfId="6" applyAlignment="1">
      <alignment horizontal="center" vertical="center" wrapText="1"/>
    </xf>
    <xf numFmtId="0" fontId="0" fillId="0" borderId="0" xfId="0" applyAlignment="1">
      <alignment horizontal="center" vertical="center" wrapText="1"/>
    </xf>
    <xf numFmtId="0" fontId="1" fillId="3" borderId="0" xfId="2"/>
    <xf numFmtId="0" fontId="4" fillId="9" borderId="0" xfId="7"/>
    <xf numFmtId="0" fontId="0" fillId="0" borderId="0" xfId="0" applyFont="1" applyAlignment="1">
      <alignment horizontal="center" vertical="center" wrapText="1"/>
    </xf>
    <xf numFmtId="0" fontId="3" fillId="8" borderId="1" xfId="0" applyFont="1" applyFill="1" applyBorder="1" applyAlignment="1">
      <alignment horizontal="center" vertical="center" wrapText="1"/>
    </xf>
    <xf numFmtId="0" fontId="3" fillId="8" borderId="2" xfId="0" applyFont="1" applyFill="1" applyBorder="1" applyAlignment="1">
      <alignment horizontal="center" vertical="center" wrapText="1"/>
    </xf>
    <xf numFmtId="0" fontId="0" fillId="3" borderId="0" xfId="2" applyFont="1" applyAlignment="1">
      <alignment horizontal="center" vertical="center" wrapText="1"/>
    </xf>
    <xf numFmtId="0" fontId="0" fillId="4" borderId="0" xfId="3"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6" fillId="10" borderId="0" xfId="8" applyAlignment="1">
      <alignment horizontal="center" vertical="center"/>
    </xf>
    <xf numFmtId="0" fontId="7" fillId="11" borderId="0" xfId="9" applyAlignment="1">
      <alignment horizontal="center" vertical="center"/>
    </xf>
    <xf numFmtId="0" fontId="8"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1" fillId="5" borderId="0" xfId="4" applyFont="1" applyAlignment="1">
      <alignment horizontal="center" vertical="center" wrapText="1"/>
    </xf>
    <xf numFmtId="0" fontId="11" fillId="5" borderId="0" xfId="4" applyFont="1" applyAlignment="1">
      <alignment horizontal="center" vertical="center" wrapText="1"/>
    </xf>
    <xf numFmtId="0" fontId="0" fillId="0" borderId="0" xfId="0" applyAlignment="1">
      <alignment wrapText="1"/>
    </xf>
    <xf numFmtId="0" fontId="10" fillId="0" borderId="0" xfId="0" applyFont="1" applyAlignment="1">
      <alignment wrapText="1"/>
    </xf>
    <xf numFmtId="0" fontId="0" fillId="0" borderId="0" xfId="0" applyAlignment="1">
      <alignment horizontal="center" vertical="center" wrapText="1"/>
    </xf>
  </cellXfs>
  <cellStyles count="10">
    <cellStyle name="20% - Accent1" xfId="2" builtinId="30"/>
    <cellStyle name="20% - Accent2" xfId="3" builtinId="34"/>
    <cellStyle name="20% - Accent3" xfId="4" builtinId="38"/>
    <cellStyle name="20% - Accent5" xfId="5" builtinId="46"/>
    <cellStyle name="20% - Accent6" xfId="6" builtinId="50"/>
    <cellStyle name="Accent2" xfId="9" builtinId="33"/>
    <cellStyle name="Bad" xfId="7" builtinId="27"/>
    <cellStyle name="Good" xfId="8" builtinId="26"/>
    <cellStyle name="Neutral" xfId="1" builtinId="28"/>
    <cellStyle name="Normal" xfId="0" builtinId="0"/>
  </cellStyles>
  <dxfs count="6">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 Complete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D97-4623-A8C8-5BC4419BEC8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D97-4623-A8C8-5BC4419BEC8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numRef>
              <c:f>Audit!$C$56:$D$56</c:f>
              <c:numCache>
                <c:formatCode>General</c:formatCode>
                <c:ptCount val="2"/>
                <c:pt idx="0">
                  <c:v>1500</c:v>
                </c:pt>
                <c:pt idx="1">
                  <c:v>3900</c:v>
                </c:pt>
              </c:numCache>
            </c:numRef>
          </c:cat>
          <c:val>
            <c:numRef>
              <c:f>(Audit!$C$56,Audit!$D$56)</c:f>
              <c:numCache>
                <c:formatCode>General</c:formatCode>
                <c:ptCount val="2"/>
                <c:pt idx="0">
                  <c:v>1500</c:v>
                </c:pt>
                <c:pt idx="1">
                  <c:v>3900</c:v>
                </c:pt>
              </c:numCache>
            </c:numRef>
          </c:val>
          <c:extLst>
            <c:ext xmlns:c15="http://schemas.microsoft.com/office/drawing/2012/chart" uri="{02D57815-91ED-43cb-92C2-25804820EDAC}">
              <c15:filteredSeriesTitle>
                <c15:tx>
                  <c:v>Percent Complete</c:v>
                </c15:tx>
              </c15:filteredSeriesTitle>
            </c:ext>
            <c:ext xmlns:c16="http://schemas.microsoft.com/office/drawing/2014/chart" uri="{C3380CC4-5D6E-409C-BE32-E72D297353CC}">
              <c16:uniqueId val="{00000003-DC89-48F2-B7D4-6543B18890FC}"/>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398145</xdr:colOff>
      <xdr:row>11</xdr:row>
      <xdr:rowOff>0</xdr:rowOff>
    </xdr:from>
    <xdr:to>
      <xdr:col>8</xdr:col>
      <xdr:colOff>4970145</xdr:colOff>
      <xdr:row>24</xdr:row>
      <xdr:rowOff>67627</xdr:rowOff>
    </xdr:to>
    <xdr:graphicFrame macro="">
      <xdr:nvGraphicFramePr>
        <xdr:cNvPr id="2" name="Chart 1">
          <a:extLst>
            <a:ext uri="{FF2B5EF4-FFF2-40B4-BE49-F238E27FC236}">
              <a16:creationId xmlns:a16="http://schemas.microsoft.com/office/drawing/2014/main" id="{3B01DF6D-D7DD-4F4E-9003-9280819DB9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0EB5FBB-D11D-4433-84D3-7B092CCCEB6C}" name="TrackIssues5" displayName="TrackIssues5" ref="A1:D55" totalsRowShown="0" headerRowDxfId="5" dataDxfId="4" dataCellStyle="20% - Accent6">
  <autoFilter ref="A1:D55" xr:uid="{C8D5D691-17E1-48AF-BDAE-32A99C34863B}"/>
  <tableColumns count="4">
    <tableColumn id="1" xr3:uid="{ADF9976C-3728-4AE8-9012-BAC5000E278E}" name="File" dataDxfId="3" dataCellStyle="20% - Accent6"/>
    <tableColumn id="2" xr3:uid="{DCF9D3B5-6084-45FA-BA63-46EDD5E814FA}" name="Function" dataDxfId="2" dataCellStyle="20% - Accent6"/>
    <tableColumn id="3" xr3:uid="{19841559-746B-4802-B94A-070508EA6EC3}" name="Confidence" dataDxfId="1" dataCellStyle="20% - Accent6"/>
    <tableColumn id="6" xr3:uid="{043502F3-9DD9-42A9-873C-52F0D72B03B5}" name="Comment" dataDxfId="0" dataCellStyle="20% - Accent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E7BB8-5ABB-4E20-A918-8154C3182C64}">
  <dimension ref="A1:I76"/>
  <sheetViews>
    <sheetView topLeftCell="A81" zoomScale="85" zoomScaleNormal="85" workbookViewId="0">
      <selection activeCell="A72" sqref="A72:D76"/>
    </sheetView>
  </sheetViews>
  <sheetFormatPr defaultColWidth="8.88671875" defaultRowHeight="14.4" x14ac:dyDescent="0.3"/>
  <cols>
    <col min="1" max="1" width="21.109375" style="7" bestFit="1" customWidth="1"/>
    <col min="2" max="2" width="20.33203125" style="10" bestFit="1" customWidth="1"/>
    <col min="3" max="3" width="15" style="7" bestFit="1" customWidth="1"/>
    <col min="4" max="4" width="23.44140625" style="7" bestFit="1" customWidth="1"/>
    <col min="5" max="5" width="8.88671875" style="7"/>
    <col min="6" max="6" width="21.109375" style="7" bestFit="1" customWidth="1"/>
    <col min="7" max="7" width="18.33203125" style="7" bestFit="1" customWidth="1"/>
    <col min="8" max="8" width="10.5546875" style="7" bestFit="1" customWidth="1"/>
    <col min="9" max="9" width="83.6640625" style="7" customWidth="1"/>
    <col min="10" max="16384" width="8.88671875" style="7"/>
  </cols>
  <sheetData>
    <row r="1" spans="1:9" x14ac:dyDescent="0.3">
      <c r="A1" s="7" t="s">
        <v>0</v>
      </c>
      <c r="B1" s="10" t="s">
        <v>1</v>
      </c>
      <c r="C1" s="7" t="s">
        <v>2</v>
      </c>
      <c r="D1" s="7" t="s">
        <v>3</v>
      </c>
      <c r="F1" s="11" t="s">
        <v>0</v>
      </c>
      <c r="G1" s="12" t="s">
        <v>1</v>
      </c>
      <c r="H1" s="12" t="s">
        <v>2</v>
      </c>
      <c r="I1" s="12" t="s">
        <v>3</v>
      </c>
    </row>
    <row r="2" spans="1:9" x14ac:dyDescent="0.3">
      <c r="A2" s="6" t="s">
        <v>4</v>
      </c>
      <c r="B2" s="13" t="s">
        <v>9</v>
      </c>
      <c r="C2" s="2">
        <v>100</v>
      </c>
      <c r="D2" s="2"/>
      <c r="F2" s="7" t="str" cm="1">
        <f t="array" ref="F2:I55">_xlfn._xlws.SORT(TrackIssues5[], 3, 1)</f>
        <v>LIM_Grid</v>
      </c>
      <c r="G2" s="7" t="str">
        <v>checkSpatialMapping</v>
      </c>
      <c r="H2" s="7">
        <v>0</v>
      </c>
      <c r="I2" s="7">
        <v>0</v>
      </c>
    </row>
    <row r="3" spans="1:9" x14ac:dyDescent="0.3">
      <c r="A3" s="6" t="s">
        <v>4</v>
      </c>
      <c r="B3" s="13" t="s">
        <v>10</v>
      </c>
      <c r="C3" s="2">
        <v>100</v>
      </c>
      <c r="D3" s="2"/>
      <c r="F3" s="7" t="str">
        <v>LIM_Grid</v>
      </c>
      <c r="G3" s="7" t="str">
        <v>setRegionIndices</v>
      </c>
      <c r="H3" s="7">
        <v>0</v>
      </c>
      <c r="I3" s="7">
        <v>0</v>
      </c>
    </row>
    <row r="4" spans="1:9" x14ac:dyDescent="0.3">
      <c r="A4" s="2" t="s">
        <v>4</v>
      </c>
      <c r="B4" s="13" t="s">
        <v>11</v>
      </c>
      <c r="C4" s="2">
        <v>100</v>
      </c>
      <c r="D4" s="2"/>
      <c r="F4" s="7" t="str">
        <v>LIM_Grid</v>
      </c>
      <c r="G4" s="7" t="str">
        <v>finalizeGrid</v>
      </c>
      <c r="H4" s="7">
        <v>0</v>
      </c>
      <c r="I4" s="7">
        <v>0</v>
      </c>
    </row>
    <row r="5" spans="1:9" x14ac:dyDescent="0.3">
      <c r="A5" s="2" t="s">
        <v>4</v>
      </c>
      <c r="B5" s="13" t="s">
        <v>12</v>
      </c>
      <c r="C5" s="2">
        <v>100</v>
      </c>
      <c r="D5" s="2"/>
      <c r="F5" s="7" t="str">
        <v>LIM_Compute</v>
      </c>
      <c r="G5" s="7" t="str">
        <v>mecHm</v>
      </c>
      <c r="H5" s="7">
        <v>0</v>
      </c>
      <c r="I5" s="7">
        <v>0</v>
      </c>
    </row>
    <row r="6" spans="1:9" x14ac:dyDescent="0.3">
      <c r="A6" s="1" t="s">
        <v>5</v>
      </c>
      <c r="B6" s="14" t="s">
        <v>13</v>
      </c>
      <c r="C6" s="14">
        <v>100</v>
      </c>
      <c r="D6" s="1"/>
      <c r="F6" s="7" t="str">
        <v>LIM_Compute</v>
      </c>
      <c r="G6" s="7" t="str">
        <v>preEqn24_2018</v>
      </c>
      <c r="H6" s="7">
        <v>0</v>
      </c>
      <c r="I6" s="7">
        <v>0</v>
      </c>
    </row>
    <row r="7" spans="1:9" x14ac:dyDescent="0.3">
      <c r="A7" s="1" t="s">
        <v>5</v>
      </c>
      <c r="B7" s="14" t="s">
        <v>14</v>
      </c>
      <c r="C7" s="14">
        <v>100</v>
      </c>
      <c r="D7" s="1"/>
      <c r="F7" s="7" t="str">
        <v>LIM_Compute</v>
      </c>
      <c r="G7" s="7" t="str">
        <v>preEqn25_2018</v>
      </c>
      <c r="H7" s="7">
        <v>0</v>
      </c>
      <c r="I7" s="7">
        <v>0</v>
      </c>
    </row>
    <row r="8" spans="1:9" x14ac:dyDescent="0.3">
      <c r="A8" s="1" t="s">
        <v>5</v>
      </c>
      <c r="B8" s="14" t="s">
        <v>15</v>
      </c>
      <c r="C8" s="14">
        <v>100</v>
      </c>
      <c r="D8" s="1"/>
      <c r="F8" s="7" t="str">
        <v>LIM_Compute</v>
      </c>
      <c r="G8" s="7" t="str">
        <v>preEqn8</v>
      </c>
      <c r="H8" s="7">
        <v>0</v>
      </c>
      <c r="I8" s="7">
        <v>0</v>
      </c>
    </row>
    <row r="9" spans="1:9" x14ac:dyDescent="0.3">
      <c r="A9" s="1" t="s">
        <v>5</v>
      </c>
      <c r="B9" s="14" t="s">
        <v>16</v>
      </c>
      <c r="C9" s="14">
        <v>100</v>
      </c>
      <c r="D9" s="1"/>
      <c r="F9" s="7" t="str">
        <v>LIM_Compute</v>
      </c>
      <c r="G9" s="7" t="str">
        <v>postEqn8</v>
      </c>
      <c r="H9" s="7">
        <v>0</v>
      </c>
      <c r="I9" s="7">
        <v>0</v>
      </c>
    </row>
    <row r="10" spans="1:9" x14ac:dyDescent="0.3">
      <c r="A10" s="1" t="s">
        <v>5</v>
      </c>
      <c r="B10" s="14" t="s">
        <v>17</v>
      </c>
      <c r="C10" s="14">
        <v>100</v>
      </c>
      <c r="D10" s="1"/>
      <c r="F10" s="7" t="str">
        <v>LIM_Compute</v>
      </c>
      <c r="G10" s="7" t="str">
        <v>postEqn9</v>
      </c>
      <c r="H10" s="7">
        <v>0</v>
      </c>
      <c r="I10" s="7">
        <v>0</v>
      </c>
    </row>
    <row r="11" spans="1:9" ht="28.8" x14ac:dyDescent="0.3">
      <c r="A11" s="1" t="s">
        <v>5</v>
      </c>
      <c r="B11" s="14" t="s">
        <v>18</v>
      </c>
      <c r="C11" s="14">
        <v>0</v>
      </c>
      <c r="D11" s="1"/>
      <c r="F11" s="7" t="str">
        <v>LIM_Compute</v>
      </c>
      <c r="G11" s="7" t="str">
        <v>postEqn14to15</v>
      </c>
      <c r="H11" s="7">
        <v>0</v>
      </c>
      <c r="I11" s="7">
        <v>0</v>
      </c>
    </row>
    <row r="12" spans="1:9" x14ac:dyDescent="0.3">
      <c r="A12" s="1" t="s">
        <v>5</v>
      </c>
      <c r="B12" s="14" t="s">
        <v>46</v>
      </c>
      <c r="C12" s="14">
        <v>100</v>
      </c>
      <c r="D12" s="1"/>
      <c r="F12" s="7" t="str">
        <v>LIM_Compute</v>
      </c>
      <c r="G12" s="7" t="str">
        <v>postEqn16to17</v>
      </c>
      <c r="H12" s="7">
        <v>0</v>
      </c>
      <c r="I12" s="7">
        <v>0</v>
      </c>
    </row>
    <row r="13" spans="1:9" ht="28.8" x14ac:dyDescent="0.3">
      <c r="A13" s="1" t="s">
        <v>5</v>
      </c>
      <c r="B13" s="1" t="s">
        <v>48</v>
      </c>
      <c r="C13" s="14">
        <v>0</v>
      </c>
      <c r="D13" s="1"/>
      <c r="F13" s="7" t="str">
        <v>LIM_Compute</v>
      </c>
      <c r="G13" s="7" t="str">
        <v>preEqn21</v>
      </c>
      <c r="H13" s="7">
        <v>0</v>
      </c>
      <c r="I13" s="7">
        <v>0</v>
      </c>
    </row>
    <row r="14" spans="1:9" ht="28.8" x14ac:dyDescent="0.3">
      <c r="A14" s="1" t="s">
        <v>5</v>
      </c>
      <c r="B14" s="14" t="s">
        <v>47</v>
      </c>
      <c r="C14" s="14">
        <v>0</v>
      </c>
      <c r="D14" s="1"/>
      <c r="F14" s="7" t="str">
        <v>LIM_Compute</v>
      </c>
      <c r="G14" s="7" t="str">
        <v>postEqn21</v>
      </c>
      <c r="H14" s="7">
        <v>0</v>
      </c>
      <c r="I14" s="7">
        <v>0</v>
      </c>
    </row>
    <row r="15" spans="1:9" x14ac:dyDescent="0.3">
      <c r="A15" s="3" t="s">
        <v>6</v>
      </c>
      <c r="B15" s="3" t="s">
        <v>49</v>
      </c>
      <c r="C15" s="3">
        <v>100</v>
      </c>
      <c r="D15" s="3"/>
      <c r="F15" s="7" t="str">
        <v>LIM_Compute</v>
      </c>
      <c r="G15" s="7" t="str">
        <v>eqn23Integral</v>
      </c>
      <c r="H15" s="7">
        <v>0</v>
      </c>
      <c r="I15" s="7">
        <v>0</v>
      </c>
    </row>
    <row r="16" spans="1:9" x14ac:dyDescent="0.3">
      <c r="A16" s="3" t="s">
        <v>6</v>
      </c>
      <c r="B16" s="3" t="s">
        <v>19</v>
      </c>
      <c r="C16" s="3">
        <v>100</v>
      </c>
      <c r="D16" s="3"/>
      <c r="F16" s="7" t="str">
        <v>LIM_Compute</v>
      </c>
      <c r="G16" s="7" t="str">
        <v>checkForErrors</v>
      </c>
      <c r="H16" s="7">
        <v>0</v>
      </c>
      <c r="I16" s="7">
        <v>0</v>
      </c>
    </row>
    <row r="17" spans="1:9" x14ac:dyDescent="0.3">
      <c r="A17" s="3" t="s">
        <v>6</v>
      </c>
      <c r="B17" s="3" t="s">
        <v>59</v>
      </c>
      <c r="C17" s="3">
        <v>100</v>
      </c>
      <c r="D17" s="3"/>
      <c r="F17" s="7" t="str">
        <v>LIM_Compute</v>
      </c>
      <c r="G17" s="7" t="str">
        <v>neighbourNodes</v>
      </c>
      <c r="H17" s="7">
        <v>0</v>
      </c>
      <c r="I17" s="7">
        <v>0</v>
      </c>
    </row>
    <row r="18" spans="1:9" x14ac:dyDescent="0.3">
      <c r="A18" s="3" t="s">
        <v>6</v>
      </c>
      <c r="B18" s="3" t="s">
        <v>60</v>
      </c>
      <c r="C18" s="22">
        <v>0</v>
      </c>
      <c r="D18" s="3"/>
      <c r="F18" s="7" t="str">
        <v>LIM_Compute</v>
      </c>
      <c r="G18" s="7" t="str">
        <v>boundaryInfo</v>
      </c>
      <c r="H18" s="7">
        <v>0</v>
      </c>
      <c r="I18" s="7">
        <v>0</v>
      </c>
    </row>
    <row r="19" spans="1:9" ht="28.8" x14ac:dyDescent="0.3">
      <c r="A19" s="3" t="s">
        <v>6</v>
      </c>
      <c r="B19" s="3" t="s">
        <v>61</v>
      </c>
      <c r="C19" s="22">
        <v>100</v>
      </c>
      <c r="D19" s="3" t="s">
        <v>149</v>
      </c>
      <c r="F19" s="7" t="str">
        <v>LIM_Compute</v>
      </c>
      <c r="G19" s="7" t="str">
        <v>reduceMatrix</v>
      </c>
      <c r="H19" s="7">
        <v>0</v>
      </c>
      <c r="I19" s="7">
        <v>0</v>
      </c>
    </row>
    <row r="20" spans="1:9" x14ac:dyDescent="0.3">
      <c r="A20" s="3" t="s">
        <v>6</v>
      </c>
      <c r="B20" s="3" t="s">
        <v>20</v>
      </c>
      <c r="C20" s="22">
        <v>0</v>
      </c>
      <c r="D20" s="3"/>
      <c r="F20" s="7" t="str">
        <v>LIM_Compute</v>
      </c>
      <c r="G20" s="7" t="str">
        <v>buildMatAB</v>
      </c>
      <c r="H20" s="7">
        <v>0</v>
      </c>
      <c r="I20" s="7">
        <v>0</v>
      </c>
    </row>
    <row r="21" spans="1:9" x14ac:dyDescent="0.3">
      <c r="A21" s="3" t="s">
        <v>6</v>
      </c>
      <c r="B21" s="3" t="s">
        <v>21</v>
      </c>
      <c r="C21" s="22">
        <v>0</v>
      </c>
      <c r="D21" s="3"/>
      <c r="F21" s="7" t="str">
        <v>LIM_Compute</v>
      </c>
      <c r="G21" s="7" t="str">
        <v>updateLists</v>
      </c>
      <c r="H21" s="7">
        <v>0</v>
      </c>
      <c r="I21" s="7">
        <v>0</v>
      </c>
    </row>
    <row r="22" spans="1:9" x14ac:dyDescent="0.3">
      <c r="A22" s="3" t="s">
        <v>6</v>
      </c>
      <c r="B22" s="3" t="s">
        <v>44</v>
      </c>
      <c r="C22" s="22">
        <v>100</v>
      </c>
      <c r="D22" s="3"/>
      <c r="F22" s="7" t="str">
        <v>LIM_Compute</v>
      </c>
      <c r="G22" s="7" t="str">
        <v>shiftHmIdxList</v>
      </c>
      <c r="H22" s="7">
        <v>0</v>
      </c>
      <c r="I22" s="7">
        <v>0</v>
      </c>
    </row>
    <row r="23" spans="1:9" x14ac:dyDescent="0.3">
      <c r="A23" s="3" t="s">
        <v>6</v>
      </c>
      <c r="B23" s="3" t="s">
        <v>22</v>
      </c>
      <c r="C23" s="3">
        <v>0</v>
      </c>
      <c r="D23" s="3"/>
      <c r="F23" s="7" t="str">
        <v>LIM_Compute</v>
      </c>
      <c r="G23" s="7" t="str">
        <v>finalizeCompute</v>
      </c>
      <c r="H23" s="7">
        <v>0</v>
      </c>
      <c r="I23" s="7">
        <v>0</v>
      </c>
    </row>
    <row r="24" spans="1:9" x14ac:dyDescent="0.3">
      <c r="A24" s="3" t="s">
        <v>6</v>
      </c>
      <c r="B24" s="3" t="s">
        <v>23</v>
      </c>
      <c r="C24" s="22">
        <v>0</v>
      </c>
      <c r="D24" s="3"/>
      <c r="F24" s="7" t="str">
        <v>LIM_Compute</v>
      </c>
      <c r="G24" s="7" t="str">
        <v>genForces</v>
      </c>
      <c r="H24" s="7">
        <v>0</v>
      </c>
      <c r="I24" s="7">
        <v>0</v>
      </c>
    </row>
    <row r="25" spans="1:9" x14ac:dyDescent="0.3">
      <c r="A25" s="3" t="s">
        <v>6</v>
      </c>
      <c r="B25" s="3" t="s">
        <v>24</v>
      </c>
      <c r="C25" s="22">
        <v>0</v>
      </c>
      <c r="D25" s="3"/>
      <c r="F25" s="7" t="str">
        <v>LIM_Compute</v>
      </c>
      <c r="G25" s="7" t="str">
        <v>plotPointsAlongX</v>
      </c>
      <c r="H25" s="7">
        <v>0</v>
      </c>
      <c r="I25" s="7">
        <v>0</v>
      </c>
    </row>
    <row r="26" spans="1:9" x14ac:dyDescent="0.3">
      <c r="A26" s="3" t="s">
        <v>6</v>
      </c>
      <c r="B26" s="3" t="s">
        <v>25</v>
      </c>
      <c r="C26" s="22">
        <v>0</v>
      </c>
      <c r="D26" s="3"/>
      <c r="F26" s="7" t="str">
        <v>LIM_Compute</v>
      </c>
      <c r="G26" s="7" t="str">
        <v>updateGrid</v>
      </c>
      <c r="H26" s="7">
        <v>0</v>
      </c>
      <c r="I26" s="7" t="str">
        <v>There are some errors with .phiError</v>
      </c>
    </row>
    <row r="27" spans="1:9" x14ac:dyDescent="0.3">
      <c r="A27" s="3" t="s">
        <v>6</v>
      </c>
      <c r="B27" s="3" t="s">
        <v>26</v>
      </c>
      <c r="C27" s="22">
        <v>0</v>
      </c>
      <c r="D27" s="3"/>
      <c r="F27" s="7" t="str">
        <v>LIM_Show</v>
      </c>
      <c r="G27" s="7" t="str">
        <v>colorFader</v>
      </c>
      <c r="H27" s="7">
        <v>0</v>
      </c>
      <c r="I27" s="7">
        <v>0</v>
      </c>
    </row>
    <row r="28" spans="1:9" x14ac:dyDescent="0.3">
      <c r="A28" s="3" t="s">
        <v>6</v>
      </c>
      <c r="B28" s="3" t="s">
        <v>27</v>
      </c>
      <c r="C28" s="3">
        <v>0</v>
      </c>
      <c r="D28" s="3"/>
      <c r="F28" s="7" t="str">
        <v>LIM_Show</v>
      </c>
      <c r="G28" s="7" t="str">
        <v>myColourNumber</v>
      </c>
      <c r="H28" s="7">
        <v>0</v>
      </c>
      <c r="I28" s="7">
        <v>0</v>
      </c>
    </row>
    <row r="29" spans="1:9" x14ac:dyDescent="0.3">
      <c r="A29" s="3" t="s">
        <v>6</v>
      </c>
      <c r="B29" s="3" t="s">
        <v>28</v>
      </c>
      <c r="C29" s="3">
        <v>0</v>
      </c>
      <c r="D29" s="3"/>
      <c r="F29" s="7" t="str">
        <v>LIM_Show</v>
      </c>
      <c r="G29" s="7" t="str">
        <v>determineColour</v>
      </c>
      <c r="H29" s="7">
        <v>0</v>
      </c>
      <c r="I29" s="7">
        <v>0</v>
      </c>
    </row>
    <row r="30" spans="1:9" x14ac:dyDescent="0.3">
      <c r="A30" s="3" t="s">
        <v>6</v>
      </c>
      <c r="B30" s="3" t="s">
        <v>29</v>
      </c>
      <c r="C30" s="3">
        <v>0</v>
      </c>
      <c r="D30" s="3"/>
      <c r="F30" s="7" t="str">
        <v>LIM_Show</v>
      </c>
      <c r="G30" s="7" t="str">
        <v>minMaxField</v>
      </c>
      <c r="H30" s="7">
        <v>0</v>
      </c>
      <c r="I30" s="7">
        <v>0</v>
      </c>
    </row>
    <row r="31" spans="1:9" x14ac:dyDescent="0.3">
      <c r="A31" s="3" t="s">
        <v>6</v>
      </c>
      <c r="B31" s="3" t="s">
        <v>58</v>
      </c>
      <c r="C31" s="3">
        <v>0</v>
      </c>
      <c r="D31" s="3"/>
      <c r="F31" s="7" t="str">
        <v>LIM_Show</v>
      </c>
      <c r="G31" s="7" t="str">
        <v>combineFilterList</v>
      </c>
      <c r="H31" s="7">
        <v>0</v>
      </c>
      <c r="I31" s="7">
        <v>0</v>
      </c>
    </row>
    <row r="32" spans="1:9" x14ac:dyDescent="0.3">
      <c r="A32" s="3" t="s">
        <v>6</v>
      </c>
      <c r="B32" s="23" t="s">
        <v>57</v>
      </c>
      <c r="C32" s="3">
        <v>0</v>
      </c>
      <c r="D32" s="3"/>
      <c r="F32" s="7" t="str">
        <v>LIM_Show</v>
      </c>
      <c r="G32" s="7" t="str">
        <v>genCanvasMatrix</v>
      </c>
      <c r="H32" s="7">
        <v>0</v>
      </c>
      <c r="I32" s="7">
        <v>0</v>
      </c>
    </row>
    <row r="33" spans="1:9" x14ac:dyDescent="0.3">
      <c r="A33" s="3" t="s">
        <v>6</v>
      </c>
      <c r="B33" s="3" t="s">
        <v>56</v>
      </c>
      <c r="C33" s="3">
        <v>0</v>
      </c>
      <c r="D33" s="3"/>
      <c r="F33" s="7" t="str">
        <v>LIM_Show</v>
      </c>
      <c r="G33" s="7" t="str">
        <v>visualizeMatrix</v>
      </c>
      <c r="H33" s="7">
        <v>0</v>
      </c>
      <c r="I33" s="7">
        <v>0</v>
      </c>
    </row>
    <row r="34" spans="1:9" x14ac:dyDescent="0.3">
      <c r="A34" s="3" t="s">
        <v>6</v>
      </c>
      <c r="B34" s="3" t="s">
        <v>30</v>
      </c>
      <c r="C34" s="3">
        <v>0</v>
      </c>
      <c r="D34" s="3"/>
      <c r="F34" s="7" t="str">
        <v>LIM_Show</v>
      </c>
      <c r="G34" s="7" t="str">
        <v>showModel</v>
      </c>
      <c r="H34" s="7">
        <v>0</v>
      </c>
      <c r="I34" s="7">
        <v>0</v>
      </c>
    </row>
    <row r="35" spans="1:9" x14ac:dyDescent="0.3">
      <c r="A35" s="3" t="s">
        <v>6</v>
      </c>
      <c r="B35" s="3" t="s">
        <v>31</v>
      </c>
      <c r="C35" s="3">
        <v>0</v>
      </c>
      <c r="D35" s="3"/>
      <c r="F35" s="7" t="str">
        <v>LIM_ShowFromJSON</v>
      </c>
      <c r="G35" s="7" t="str">
        <v>plotPointsAlongX</v>
      </c>
      <c r="H35" s="7">
        <v>0</v>
      </c>
      <c r="I35" s="7">
        <v>0</v>
      </c>
    </row>
    <row r="36" spans="1:9" x14ac:dyDescent="0.3">
      <c r="A36" s="3" t="s">
        <v>6</v>
      </c>
      <c r="B36" s="3" t="s">
        <v>55</v>
      </c>
      <c r="C36" s="3">
        <v>0</v>
      </c>
      <c r="D36" s="3"/>
      <c r="F36" s="7" t="str">
        <v>LIM_ShowFromJSON</v>
      </c>
      <c r="G36" s="7" t="str">
        <v>main</v>
      </c>
      <c r="H36" s="7">
        <v>0</v>
      </c>
      <c r="I36" s="7">
        <v>0</v>
      </c>
    </row>
    <row r="37" spans="1:9" x14ac:dyDescent="0.3">
      <c r="A37" s="3" t="s">
        <v>6</v>
      </c>
      <c r="B37" s="3" t="s">
        <v>54</v>
      </c>
      <c r="C37" s="3">
        <v>0</v>
      </c>
      <c r="D37" s="3"/>
      <c r="F37" s="7" t="str">
        <v>Platypus</v>
      </c>
      <c r="G37" s="7" t="str">
        <v>destruct</v>
      </c>
      <c r="H37" s="7">
        <v>0</v>
      </c>
      <c r="I37" s="7">
        <v>0</v>
      </c>
    </row>
    <row r="38" spans="1:9" x14ac:dyDescent="0.3">
      <c r="A38" s="3" t="s">
        <v>6</v>
      </c>
      <c r="B38" s="3" t="s">
        <v>53</v>
      </c>
      <c r="C38" s="3">
        <v>0</v>
      </c>
      <c r="D38" s="3"/>
      <c r="F38" s="7" t="str">
        <v>Platypus</v>
      </c>
      <c r="G38" s="7" t="str">
        <v>construct</v>
      </c>
      <c r="H38" s="7">
        <v>0</v>
      </c>
      <c r="I38" s="7">
        <v>0</v>
      </c>
    </row>
    <row r="39" spans="1:9" x14ac:dyDescent="0.3">
      <c r="A39" s="3" t="s">
        <v>6</v>
      </c>
      <c r="B39" s="3" t="s">
        <v>50</v>
      </c>
      <c r="C39" s="3">
        <v>0</v>
      </c>
      <c r="D39" s="3"/>
      <c r="F39" s="7" t="str">
        <v>Platypus</v>
      </c>
      <c r="G39" s="7" t="str">
        <v>jsonStoreSolution</v>
      </c>
      <c r="H39" s="7">
        <v>0</v>
      </c>
      <c r="I39" s="7">
        <v>0</v>
      </c>
    </row>
    <row r="40" spans="1:9" x14ac:dyDescent="0.3">
      <c r="A40" s="3" t="s">
        <v>6</v>
      </c>
      <c r="B40" s="3" t="s">
        <v>32</v>
      </c>
      <c r="C40" s="3">
        <v>0</v>
      </c>
      <c r="D40" s="3"/>
      <c r="F40" s="7" t="str">
        <v>Platypus</v>
      </c>
      <c r="G40" s="7" t="str">
        <v>main</v>
      </c>
      <c r="H40" s="7">
        <v>0</v>
      </c>
      <c r="I40" s="7">
        <v>0</v>
      </c>
    </row>
    <row r="41" spans="1:9" ht="28.8" x14ac:dyDescent="0.3">
      <c r="A41" s="3" t="s">
        <v>6</v>
      </c>
      <c r="B41" s="3" t="s">
        <v>51</v>
      </c>
      <c r="C41" s="3">
        <v>0</v>
      </c>
      <c r="D41" s="3" t="s">
        <v>144</v>
      </c>
      <c r="F41" s="7" t="str">
        <v>LIM_SlotPoleCalculation</v>
      </c>
      <c r="G41" s="7" t="str">
        <v>LimMotor</v>
      </c>
      <c r="H41" s="7">
        <v>100</v>
      </c>
      <c r="I41" s="7">
        <v>0</v>
      </c>
    </row>
    <row r="42" spans="1:9" x14ac:dyDescent="0.3">
      <c r="A42" s="4" t="s">
        <v>7</v>
      </c>
      <c r="B42" s="4" t="s">
        <v>33</v>
      </c>
      <c r="C42" s="4">
        <v>0</v>
      </c>
      <c r="D42" s="4"/>
      <c r="F42" s="7" t="str">
        <v>LIM_SlotPoleCalculation</v>
      </c>
      <c r="G42" s="7" t="str">
        <v>Error</v>
      </c>
      <c r="H42" s="7">
        <v>100</v>
      </c>
      <c r="I42" s="7">
        <v>0</v>
      </c>
    </row>
    <row r="43" spans="1:9" x14ac:dyDescent="0.3">
      <c r="A43" s="4" t="s">
        <v>7</v>
      </c>
      <c r="B43" s="4" t="s">
        <v>34</v>
      </c>
      <c r="C43" s="4">
        <v>0</v>
      </c>
      <c r="D43" s="4"/>
      <c r="F43" s="7" t="str">
        <v>LIM_SlotPoleCalculation</v>
      </c>
      <c r="G43" s="7" t="str">
        <v>np_find_nearest</v>
      </c>
      <c r="H43" s="7">
        <v>100</v>
      </c>
      <c r="I43" s="7">
        <v>0</v>
      </c>
    </row>
    <row r="44" spans="1:9" x14ac:dyDescent="0.3">
      <c r="A44" s="4" t="s">
        <v>7</v>
      </c>
      <c r="B44" s="4" t="s">
        <v>35</v>
      </c>
      <c r="C44" s="4">
        <v>0</v>
      </c>
      <c r="D44" s="4"/>
      <c r="F44" s="7" t="str">
        <v>LIM_SlotPoleCalculation</v>
      </c>
      <c r="G44" s="7" t="str">
        <v>timing</v>
      </c>
      <c r="H44" s="7">
        <v>100</v>
      </c>
      <c r="I44" s="7">
        <v>0</v>
      </c>
    </row>
    <row r="45" spans="1:9" x14ac:dyDescent="0.3">
      <c r="A45" s="4" t="s">
        <v>7</v>
      </c>
      <c r="B45" s="4" t="s">
        <v>36</v>
      </c>
      <c r="C45" s="4">
        <v>0</v>
      </c>
      <c r="D45" s="4"/>
      <c r="F45" s="7" t="str">
        <v>LIM_Grid</v>
      </c>
      <c r="G45" s="7" t="str">
        <v>Grid</v>
      </c>
      <c r="H45" s="7">
        <v>100</v>
      </c>
      <c r="I45" s="7">
        <v>0</v>
      </c>
    </row>
    <row r="46" spans="1:9" ht="14.4" customHeight="1" x14ac:dyDescent="0.3">
      <c r="A46" s="4" t="s">
        <v>7</v>
      </c>
      <c r="B46" s="4" t="s">
        <v>37</v>
      </c>
      <c r="C46" s="4">
        <v>0</v>
      </c>
      <c r="D46" s="4"/>
      <c r="F46" s="7" t="str">
        <v>LIM_Grid</v>
      </c>
      <c r="G46" s="7" t="str">
        <v>Node</v>
      </c>
      <c r="H46" s="7">
        <v>100</v>
      </c>
      <c r="I46" s="7">
        <v>0</v>
      </c>
    </row>
    <row r="47" spans="1:9" ht="14.4" customHeight="1" x14ac:dyDescent="0.3">
      <c r="A47" s="4" t="s">
        <v>7</v>
      </c>
      <c r="B47" s="4" t="s">
        <v>38</v>
      </c>
      <c r="C47" s="4">
        <v>0</v>
      </c>
      <c r="D47" s="4"/>
      <c r="F47" s="7" t="str">
        <v>LIM_Grid</v>
      </c>
      <c r="G47" s="7" t="str">
        <v>Region</v>
      </c>
      <c r="H47" s="7">
        <v>100</v>
      </c>
      <c r="I47" s="7">
        <v>0</v>
      </c>
    </row>
    <row r="48" spans="1:9" x14ac:dyDescent="0.3">
      <c r="A48" s="4" t="s">
        <v>7</v>
      </c>
      <c r="B48" s="4" t="s">
        <v>62</v>
      </c>
      <c r="C48" s="4">
        <v>0</v>
      </c>
      <c r="D48" s="4"/>
      <c r="F48" s="7" t="str">
        <v>LIM_Grid</v>
      </c>
      <c r="G48" s="7" t="str">
        <v>reluctance</v>
      </c>
      <c r="H48" s="7">
        <v>100</v>
      </c>
      <c r="I48" s="7">
        <v>0</v>
      </c>
    </row>
    <row r="49" spans="1:9" x14ac:dyDescent="0.3">
      <c r="A49" s="4" t="s">
        <v>7</v>
      </c>
      <c r="B49" s="4" t="s">
        <v>52</v>
      </c>
      <c r="C49" s="4">
        <v>0</v>
      </c>
      <c r="D49" s="4"/>
      <c r="F49" s="7" t="str">
        <v>LIM_Grid</v>
      </c>
      <c r="G49" s="7" t="str">
        <v>meshBoundary</v>
      </c>
      <c r="H49" s="7">
        <v>100</v>
      </c>
      <c r="I49" s="7">
        <v>0</v>
      </c>
    </row>
    <row r="50" spans="1:9" x14ac:dyDescent="0.3">
      <c r="A50" s="5" t="s">
        <v>8</v>
      </c>
      <c r="B50" s="5" t="s">
        <v>32</v>
      </c>
      <c r="C50" s="5">
        <v>0</v>
      </c>
      <c r="D50" s="5"/>
      <c r="F50" s="7" t="str">
        <v>LIM_Grid</v>
      </c>
      <c r="G50" s="7" t="str">
        <v>buildGrid</v>
      </c>
      <c r="H50" s="7">
        <v>100</v>
      </c>
      <c r="I50" s="7">
        <v>0</v>
      </c>
    </row>
    <row r="51" spans="1:9" x14ac:dyDescent="0.3">
      <c r="A51" s="5" t="s">
        <v>8</v>
      </c>
      <c r="B51" s="5" t="s">
        <v>39</v>
      </c>
      <c r="C51" s="5">
        <v>0</v>
      </c>
      <c r="D51" s="5"/>
      <c r="F51" s="7" t="str">
        <v>LIM_Compute</v>
      </c>
      <c r="G51" s="7" t="str">
        <v>Model</v>
      </c>
      <c r="H51" s="7">
        <v>100</v>
      </c>
      <c r="I51" s="7">
        <v>0</v>
      </c>
    </row>
    <row r="52" spans="1:9" x14ac:dyDescent="0.3">
      <c r="A52" s="6" t="s">
        <v>40</v>
      </c>
      <c r="B52" s="6" t="s">
        <v>41</v>
      </c>
      <c r="C52" s="6">
        <v>0</v>
      </c>
      <c r="D52" s="6"/>
      <c r="F52" s="7" t="str">
        <v>LIM_Compute</v>
      </c>
      <c r="G52" s="7" t="str">
        <v>linalg_lu</v>
      </c>
      <c r="H52" s="7">
        <v>100</v>
      </c>
      <c r="I52" s="7">
        <v>0</v>
      </c>
    </row>
    <row r="53" spans="1:9" x14ac:dyDescent="0.3">
      <c r="A53" s="6" t="s">
        <v>40</v>
      </c>
      <c r="B53" s="6" t="s">
        <v>42</v>
      </c>
      <c r="C53" s="6">
        <v>0</v>
      </c>
      <c r="D53" s="6"/>
      <c r="F53" s="7" t="str">
        <v>LIM_Compute</v>
      </c>
      <c r="G53" s="7" t="str">
        <v>hmHm</v>
      </c>
      <c r="H53" s="7">
        <v>100</v>
      </c>
      <c r="I53" s="7">
        <v>0</v>
      </c>
    </row>
    <row r="54" spans="1:9" x14ac:dyDescent="0.3">
      <c r="A54" s="6" t="s">
        <v>40</v>
      </c>
      <c r="B54" s="6" t="s">
        <v>43</v>
      </c>
      <c r="C54" s="6">
        <v>0</v>
      </c>
      <c r="D54" s="6"/>
      <c r="F54" s="7" t="str">
        <v>LIM_Compute</v>
      </c>
      <c r="G54" s="7" t="str">
        <v>mec</v>
      </c>
      <c r="H54" s="7">
        <v>100</v>
      </c>
      <c r="I54" s="7" t="str">
        <v>Fairly certain the error does not lie here</v>
      </c>
    </row>
    <row r="55" spans="1:9" x14ac:dyDescent="0.3">
      <c r="A55" s="6" t="s">
        <v>40</v>
      </c>
      <c r="B55" s="6" t="s">
        <v>39</v>
      </c>
      <c r="C55" s="6">
        <v>0</v>
      </c>
      <c r="D55" s="6"/>
      <c r="F55" s="7" t="str">
        <v>LIM_Compute</v>
      </c>
      <c r="G55" s="7" t="str">
        <v>postMECAvgB</v>
      </c>
      <c r="H55" s="7">
        <v>100</v>
      </c>
      <c r="I55" s="7">
        <v>0</v>
      </c>
    </row>
    <row r="56" spans="1:9" x14ac:dyDescent="0.3">
      <c r="B56" s="10" t="s">
        <v>45</v>
      </c>
      <c r="C56" s="7">
        <f>SUM(TrackIssues5[Confidence])</f>
        <v>1500</v>
      </c>
      <c r="D56" s="7">
        <f>ROWS(TrackIssues5[Confidence]) *100 - C56</f>
        <v>3900</v>
      </c>
    </row>
    <row r="57" spans="1:9" x14ac:dyDescent="0.3">
      <c r="B57" s="7"/>
      <c r="C57" s="15"/>
      <c r="E57" s="15"/>
    </row>
    <row r="58" spans="1:9" x14ac:dyDescent="0.3">
      <c r="B58" s="7"/>
    </row>
    <row r="59" spans="1:9" ht="230.4" x14ac:dyDescent="0.3">
      <c r="A59" s="21" t="s">
        <v>145</v>
      </c>
      <c r="B59" s="25" t="s">
        <v>147</v>
      </c>
      <c r="C59" s="24" t="s">
        <v>146</v>
      </c>
      <c r="D59" s="15" t="s">
        <v>141</v>
      </c>
    </row>
    <row r="60" spans="1:9" x14ac:dyDescent="0.3">
      <c r="B60" s="7"/>
    </row>
    <row r="61" spans="1:9" ht="144" x14ac:dyDescent="0.3">
      <c r="A61" s="7" t="s">
        <v>148</v>
      </c>
      <c r="B61" s="20" t="s">
        <v>157</v>
      </c>
      <c r="C61" s="20" t="s">
        <v>150</v>
      </c>
      <c r="D61" s="7" t="s">
        <v>151</v>
      </c>
      <c r="E61" s="7" t="s">
        <v>152</v>
      </c>
    </row>
    <row r="62" spans="1:9" x14ac:dyDescent="0.3">
      <c r="A62" s="19"/>
      <c r="B62" s="15"/>
      <c r="C62" s="10"/>
    </row>
    <row r="63" spans="1:9" ht="100.8" x14ac:dyDescent="0.3">
      <c r="A63" s="7" t="s">
        <v>158</v>
      </c>
      <c r="B63" s="26" t="s">
        <v>156</v>
      </c>
      <c r="C63" s="26"/>
      <c r="D63" s="26"/>
      <c r="E63" s="26"/>
    </row>
    <row r="64" spans="1:9" x14ac:dyDescent="0.3">
      <c r="B64" s="15"/>
      <c r="C64" s="10"/>
    </row>
    <row r="65" spans="1:4" x14ac:dyDescent="0.3">
      <c r="B65" s="7" t="s">
        <v>155</v>
      </c>
      <c r="C65" s="7" t="s">
        <v>154</v>
      </c>
    </row>
    <row r="66" spans="1:4" x14ac:dyDescent="0.3">
      <c r="A66" s="21" t="s">
        <v>153</v>
      </c>
      <c r="B66" s="10">
        <v>237.5</v>
      </c>
      <c r="C66" s="7">
        <v>522.5</v>
      </c>
      <c r="D66" s="7">
        <f>B66/C66</f>
        <v>0.45454545454545453</v>
      </c>
    </row>
    <row r="68" spans="1:4" ht="172.8" x14ac:dyDescent="0.3">
      <c r="A68" s="20" t="s">
        <v>162</v>
      </c>
      <c r="B68" s="10" t="s">
        <v>163</v>
      </c>
      <c r="C68" s="7" t="s">
        <v>159</v>
      </c>
    </row>
    <row r="70" spans="1:4" ht="158.4" x14ac:dyDescent="0.3">
      <c r="A70" s="7" t="s">
        <v>160</v>
      </c>
      <c r="B70" s="10" t="s">
        <v>161</v>
      </c>
    </row>
    <row r="72" spans="1:4" x14ac:dyDescent="0.3">
      <c r="A72" s="26" t="s">
        <v>164</v>
      </c>
      <c r="B72" s="26"/>
      <c r="C72" s="26"/>
      <c r="D72" s="26"/>
    </row>
    <row r="73" spans="1:4" x14ac:dyDescent="0.3">
      <c r="A73" s="26"/>
      <c r="B73" s="26"/>
      <c r="C73" s="26"/>
      <c r="D73" s="26"/>
    </row>
    <row r="74" spans="1:4" x14ac:dyDescent="0.3">
      <c r="A74" s="26"/>
      <c r="B74" s="26"/>
      <c r="C74" s="26"/>
      <c r="D74" s="26"/>
    </row>
    <row r="75" spans="1:4" x14ac:dyDescent="0.3">
      <c r="A75" s="26"/>
      <c r="B75" s="26"/>
      <c r="C75" s="26"/>
      <c r="D75" s="26"/>
    </row>
    <row r="76" spans="1:4" x14ac:dyDescent="0.3">
      <c r="A76" s="26"/>
      <c r="B76" s="26"/>
      <c r="C76" s="26"/>
      <c r="D76" s="26"/>
    </row>
  </sheetData>
  <mergeCells count="2">
    <mergeCell ref="B63:E63"/>
    <mergeCell ref="A72:D76"/>
  </mergeCells>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53FA3-97E7-4737-912B-B0A83665D811}">
  <dimension ref="A1:AZ21"/>
  <sheetViews>
    <sheetView workbookViewId="0">
      <selection activeCell="C11" sqref="C11"/>
    </sheetView>
  </sheetViews>
  <sheetFormatPr defaultRowHeight="14.4" x14ac:dyDescent="0.3"/>
  <cols>
    <col min="1" max="1" width="23.88671875" bestFit="1" customWidth="1"/>
    <col min="4" max="4" width="10.5546875" bestFit="1" customWidth="1"/>
  </cols>
  <sheetData>
    <row r="1" spans="1:52" x14ac:dyDescent="0.3">
      <c r="A1" s="9" t="s">
        <v>91</v>
      </c>
      <c r="B1" s="9">
        <v>5</v>
      </c>
    </row>
    <row r="2" spans="1:52" x14ac:dyDescent="0.3">
      <c r="A2" s="8" t="s">
        <v>63</v>
      </c>
      <c r="B2" s="8">
        <v>40</v>
      </c>
      <c r="D2" s="8" t="s">
        <v>81</v>
      </c>
      <c r="E2" s="8"/>
      <c r="F2" s="8"/>
      <c r="G2" s="8"/>
      <c r="H2" s="8"/>
      <c r="I2" s="8"/>
      <c r="J2" s="8"/>
      <c r="K2" s="8"/>
      <c r="L2" s="8"/>
      <c r="M2" s="8"/>
      <c r="N2" s="8"/>
      <c r="O2" s="8"/>
      <c r="P2" s="8"/>
      <c r="Q2" s="8"/>
      <c r="R2" s="8"/>
      <c r="S2" s="8"/>
      <c r="T2" s="8"/>
      <c r="U2" s="8"/>
      <c r="V2" s="8"/>
      <c r="W2" s="8"/>
      <c r="X2" s="8"/>
    </row>
    <row r="3" spans="1:52" x14ac:dyDescent="0.3">
      <c r="A3" s="8" t="s">
        <v>64</v>
      </c>
      <c r="B3" s="8">
        <v>1</v>
      </c>
      <c r="D3" s="8" t="s">
        <v>82</v>
      </c>
      <c r="E3" s="8">
        <v>0</v>
      </c>
      <c r="F3" s="8"/>
      <c r="G3" s="8"/>
      <c r="H3" s="8"/>
      <c r="I3" s="8"/>
      <c r="J3" s="8"/>
      <c r="K3" s="8"/>
      <c r="L3" s="8"/>
      <c r="M3" s="8"/>
      <c r="N3" s="8"/>
      <c r="O3" s="8"/>
      <c r="P3" s="8"/>
      <c r="Q3" s="8"/>
      <c r="R3" s="8"/>
      <c r="S3" s="8"/>
      <c r="T3" s="8"/>
      <c r="U3" s="8"/>
      <c r="V3" s="8"/>
      <c r="W3" s="8"/>
      <c r="X3" s="8"/>
    </row>
    <row r="4" spans="1:52" x14ac:dyDescent="0.3">
      <c r="A4" s="8" t="s">
        <v>65</v>
      </c>
      <c r="B4" s="8">
        <v>2</v>
      </c>
      <c r="D4" s="8" t="s">
        <v>61</v>
      </c>
      <c r="E4" s="8">
        <v>1</v>
      </c>
      <c r="F4" s="8">
        <v>2</v>
      </c>
      <c r="G4" s="8">
        <v>3</v>
      </c>
      <c r="H4" s="8">
        <v>4</v>
      </c>
      <c r="I4" s="8">
        <v>5</v>
      </c>
      <c r="J4" s="8">
        <v>6</v>
      </c>
      <c r="K4" s="8">
        <v>7</v>
      </c>
      <c r="L4" s="8">
        <v>8</v>
      </c>
      <c r="M4" s="8"/>
      <c r="N4" s="8"/>
      <c r="O4" s="8"/>
      <c r="P4" s="8"/>
      <c r="Q4" s="8"/>
      <c r="R4" s="8"/>
      <c r="S4" s="8"/>
      <c r="T4" s="8"/>
      <c r="U4" s="8"/>
      <c r="V4" s="8"/>
      <c r="W4" s="8"/>
      <c r="X4" s="8"/>
    </row>
    <row r="5" spans="1:52" x14ac:dyDescent="0.3">
      <c r="A5" s="8" t="s">
        <v>66</v>
      </c>
      <c r="B5" s="8">
        <v>1</v>
      </c>
      <c r="D5" s="8" t="s">
        <v>87</v>
      </c>
      <c r="E5" s="8">
        <v>1</v>
      </c>
      <c r="F5" s="8">
        <v>2</v>
      </c>
      <c r="G5" s="8"/>
      <c r="H5" s="8"/>
      <c r="I5" s="8"/>
      <c r="J5" s="8"/>
      <c r="K5" s="8"/>
      <c r="L5" s="8"/>
      <c r="M5" s="8"/>
      <c r="N5" s="8"/>
      <c r="O5" s="8"/>
      <c r="P5" s="8"/>
      <c r="Q5" s="8"/>
      <c r="R5" s="8"/>
      <c r="S5" s="8"/>
      <c r="T5" s="8"/>
      <c r="U5" s="8"/>
      <c r="V5" s="8"/>
      <c r="W5" s="8"/>
      <c r="X5" s="8"/>
    </row>
    <row r="6" spans="1:52" x14ac:dyDescent="0.3">
      <c r="A6" s="8" t="s">
        <v>67</v>
      </c>
      <c r="B6" s="8">
        <v>14</v>
      </c>
      <c r="D6" s="8" t="s">
        <v>88</v>
      </c>
      <c r="E6" s="8">
        <v>3</v>
      </c>
      <c r="F6" s="8">
        <v>4</v>
      </c>
      <c r="G6" s="8">
        <v>5</v>
      </c>
      <c r="H6" s="8"/>
      <c r="I6" s="8"/>
      <c r="J6" s="8"/>
      <c r="K6" s="8"/>
      <c r="L6" s="8"/>
      <c r="M6" s="8"/>
      <c r="N6" s="8"/>
      <c r="O6" s="8"/>
      <c r="P6" s="8"/>
      <c r="Q6" s="8"/>
      <c r="R6" s="8"/>
      <c r="S6" s="8"/>
      <c r="T6" s="8"/>
      <c r="U6" s="8"/>
      <c r="V6" s="8"/>
      <c r="W6" s="8"/>
      <c r="X6" s="8"/>
    </row>
    <row r="7" spans="1:52" x14ac:dyDescent="0.3">
      <c r="A7" s="8" t="s">
        <v>68</v>
      </c>
      <c r="B7" s="8">
        <v>8</v>
      </c>
      <c r="D7" s="8" t="s">
        <v>89</v>
      </c>
      <c r="E7" s="8">
        <v>6</v>
      </c>
      <c r="F7" s="8">
        <v>7</v>
      </c>
      <c r="G7" s="8">
        <v>8</v>
      </c>
      <c r="H7" s="8"/>
      <c r="I7" s="8"/>
      <c r="J7" s="8"/>
      <c r="K7" s="8"/>
      <c r="L7" s="8"/>
      <c r="M7" s="8"/>
      <c r="N7" s="8"/>
      <c r="O7" s="8"/>
      <c r="P7" s="8"/>
      <c r="Q7" s="8"/>
      <c r="R7" s="8"/>
      <c r="S7" s="8"/>
      <c r="T7" s="8"/>
      <c r="U7" s="8"/>
      <c r="V7" s="8"/>
      <c r="W7" s="8"/>
      <c r="X7" s="8"/>
    </row>
    <row r="8" spans="1:52" x14ac:dyDescent="0.3">
      <c r="A8" s="8" t="s">
        <v>69</v>
      </c>
      <c r="B8" s="8">
        <v>164</v>
      </c>
      <c r="D8" s="8" t="s">
        <v>83</v>
      </c>
      <c r="E8" s="8">
        <v>9</v>
      </c>
      <c r="F8" s="8"/>
      <c r="G8" s="8"/>
      <c r="H8" s="8"/>
      <c r="I8" s="8"/>
      <c r="J8" s="8"/>
      <c r="K8" s="8"/>
      <c r="L8" s="8"/>
      <c r="M8" s="8"/>
      <c r="N8" s="8"/>
      <c r="O8" s="8"/>
      <c r="P8" s="8"/>
      <c r="Q8" s="8"/>
      <c r="R8" s="8"/>
      <c r="S8" s="8"/>
      <c r="T8" s="8"/>
      <c r="U8" s="8"/>
      <c r="V8" s="8"/>
      <c r="W8" s="8"/>
      <c r="X8" s="8"/>
    </row>
    <row r="9" spans="1:52" x14ac:dyDescent="0.3">
      <c r="A9" s="8" t="s">
        <v>70</v>
      </c>
      <c r="B9" s="8">
        <v>3</v>
      </c>
      <c r="D9" s="8" t="s">
        <v>84</v>
      </c>
      <c r="E9" s="8">
        <v>10</v>
      </c>
      <c r="F9" s="8"/>
      <c r="G9" s="8"/>
      <c r="H9" s="8"/>
      <c r="I9" s="8"/>
      <c r="J9" s="8"/>
      <c r="K9" s="8"/>
      <c r="L9" s="8"/>
      <c r="M9" s="8"/>
      <c r="N9" s="8"/>
      <c r="O9" s="8"/>
      <c r="P9" s="8"/>
      <c r="Q9" s="8"/>
      <c r="R9" s="8"/>
      <c r="S9" s="8"/>
      <c r="T9" s="8"/>
      <c r="U9" s="8"/>
      <c r="V9" s="8"/>
      <c r="W9" s="8"/>
      <c r="X9" s="8"/>
    </row>
    <row r="10" spans="1:52" x14ac:dyDescent="0.3">
      <c r="A10" s="8" t="s">
        <v>71</v>
      </c>
      <c r="B10" s="8">
        <v>164</v>
      </c>
      <c r="D10" s="8" t="s">
        <v>85</v>
      </c>
      <c r="E10" s="8">
        <v>11</v>
      </c>
      <c r="F10" s="8">
        <v>12</v>
      </c>
      <c r="G10" s="8"/>
      <c r="H10" s="8"/>
      <c r="I10" s="8"/>
      <c r="J10" s="8"/>
      <c r="K10" s="8"/>
      <c r="L10" s="8"/>
      <c r="M10" s="8"/>
      <c r="N10" s="8"/>
      <c r="O10" s="8"/>
      <c r="P10" s="8"/>
      <c r="Q10" s="8"/>
      <c r="R10" s="8"/>
      <c r="S10" s="8"/>
      <c r="T10" s="8"/>
      <c r="U10" s="8"/>
      <c r="V10" s="8"/>
      <c r="W10" s="8"/>
      <c r="X10" s="8"/>
    </row>
    <row r="11" spans="1:52" x14ac:dyDescent="0.3">
      <c r="A11" s="8" t="s">
        <v>72</v>
      </c>
      <c r="B11" s="8">
        <v>3</v>
      </c>
      <c r="D11" s="8" t="s">
        <v>86</v>
      </c>
      <c r="E11" s="8">
        <v>13</v>
      </c>
      <c r="F11" s="8"/>
      <c r="G11" s="8"/>
      <c r="H11" s="8"/>
      <c r="I11" s="8"/>
      <c r="J11" s="8"/>
      <c r="K11" s="8"/>
      <c r="L11" s="8"/>
      <c r="M11" s="8"/>
      <c r="N11" s="8"/>
      <c r="O11" s="8"/>
      <c r="P11" s="8"/>
      <c r="Q11" s="8"/>
      <c r="R11" s="8"/>
      <c r="S11" s="8"/>
      <c r="T11" s="8"/>
      <c r="U11" s="8"/>
      <c r="V11" s="8"/>
      <c r="W11" s="8"/>
      <c r="X11" s="8"/>
    </row>
    <row r="12" spans="1:52" x14ac:dyDescent="0.3">
      <c r="A12" s="8" t="s">
        <v>73</v>
      </c>
      <c r="B12" s="8">
        <v>3</v>
      </c>
    </row>
    <row r="13" spans="1:52" x14ac:dyDescent="0.3">
      <c r="A13" s="8" t="s">
        <v>74</v>
      </c>
      <c r="B13" s="8">
        <v>6</v>
      </c>
      <c r="D13" s="8" t="s">
        <v>90</v>
      </c>
      <c r="E13" s="8">
        <v>43</v>
      </c>
      <c r="F13" s="8">
        <v>44</v>
      </c>
      <c r="G13" s="8">
        <v>45</v>
      </c>
      <c r="H13" s="8">
        <v>48</v>
      </c>
      <c r="I13" s="8">
        <v>49</v>
      </c>
      <c r="J13" s="8">
        <v>50</v>
      </c>
      <c r="K13" s="8">
        <v>53</v>
      </c>
      <c r="L13" s="8">
        <v>54</v>
      </c>
      <c r="M13" s="8">
        <v>55</v>
      </c>
      <c r="N13" s="8">
        <v>58</v>
      </c>
      <c r="O13" s="8">
        <v>59</v>
      </c>
      <c r="P13" s="8">
        <v>60</v>
      </c>
      <c r="Q13" s="8">
        <v>63</v>
      </c>
      <c r="R13" s="8">
        <v>64</v>
      </c>
      <c r="S13" s="8">
        <v>65</v>
      </c>
      <c r="T13" s="8">
        <v>68</v>
      </c>
      <c r="U13" s="8">
        <v>69</v>
      </c>
      <c r="V13" s="8">
        <v>70</v>
      </c>
      <c r="W13" s="8">
        <v>73</v>
      </c>
      <c r="X13" s="8">
        <v>74</v>
      </c>
      <c r="Y13" s="8">
        <v>75</v>
      </c>
      <c r="Z13" s="8">
        <v>78</v>
      </c>
      <c r="AA13" s="8">
        <v>79</v>
      </c>
      <c r="AB13" s="8">
        <v>80</v>
      </c>
      <c r="AC13" s="8">
        <v>83</v>
      </c>
      <c r="AD13" s="8">
        <v>84</v>
      </c>
      <c r="AE13" s="8">
        <v>85</v>
      </c>
      <c r="AF13" s="8">
        <v>88</v>
      </c>
      <c r="AG13" s="8">
        <v>89</v>
      </c>
      <c r="AH13" s="8">
        <v>90</v>
      </c>
      <c r="AI13" s="8">
        <v>93</v>
      </c>
      <c r="AJ13" s="8">
        <v>94</v>
      </c>
      <c r="AK13" s="8">
        <v>95</v>
      </c>
      <c r="AL13" s="8">
        <v>98</v>
      </c>
      <c r="AM13" s="8">
        <v>99</v>
      </c>
      <c r="AN13" s="8">
        <v>100</v>
      </c>
      <c r="AO13" s="8">
        <v>103</v>
      </c>
      <c r="AP13" s="8">
        <v>104</v>
      </c>
      <c r="AQ13" s="8">
        <v>105</v>
      </c>
      <c r="AR13" s="8">
        <v>108</v>
      </c>
      <c r="AS13" s="8">
        <v>109</v>
      </c>
      <c r="AT13" s="8">
        <v>110</v>
      </c>
      <c r="AU13" s="8">
        <v>113</v>
      </c>
      <c r="AV13" s="8">
        <v>114</v>
      </c>
      <c r="AW13" s="8">
        <v>115</v>
      </c>
      <c r="AX13" s="8">
        <v>118</v>
      </c>
      <c r="AY13" s="8">
        <v>119</v>
      </c>
      <c r="AZ13" s="8">
        <v>120</v>
      </c>
    </row>
    <row r="14" spans="1:52" x14ac:dyDescent="0.3">
      <c r="A14" s="8" t="s">
        <v>75</v>
      </c>
      <c r="B14" s="8">
        <v>5</v>
      </c>
      <c r="D14" s="8" t="s">
        <v>92</v>
      </c>
      <c r="E14" s="8">
        <v>40</v>
      </c>
      <c r="F14" s="8">
        <v>41</v>
      </c>
      <c r="G14" s="8">
        <v>42</v>
      </c>
      <c r="H14" s="8">
        <v>46</v>
      </c>
      <c r="I14" s="8">
        <v>47</v>
      </c>
      <c r="J14" s="8">
        <v>51</v>
      </c>
      <c r="K14" s="8">
        <v>52</v>
      </c>
      <c r="L14" s="8">
        <v>56</v>
      </c>
      <c r="M14" s="8">
        <v>57</v>
      </c>
      <c r="N14" s="8">
        <v>61</v>
      </c>
      <c r="O14" s="8">
        <v>62</v>
      </c>
      <c r="P14" s="8">
        <v>66</v>
      </c>
      <c r="Q14" s="8">
        <v>67</v>
      </c>
      <c r="R14" s="8">
        <v>71</v>
      </c>
      <c r="S14" s="8">
        <v>72</v>
      </c>
      <c r="T14" s="8">
        <v>76</v>
      </c>
      <c r="U14" s="8">
        <v>77</v>
      </c>
      <c r="V14" s="8">
        <v>81</v>
      </c>
      <c r="W14" s="8">
        <v>82</v>
      </c>
      <c r="X14" s="8">
        <v>86</v>
      </c>
      <c r="Y14" s="8">
        <v>87</v>
      </c>
      <c r="Z14" s="8">
        <v>91</v>
      </c>
      <c r="AA14" s="8">
        <v>92</v>
      </c>
      <c r="AB14" s="8">
        <v>96</v>
      </c>
      <c r="AC14" s="8">
        <v>97</v>
      </c>
      <c r="AD14" s="8">
        <v>101</v>
      </c>
      <c r="AE14" s="8">
        <v>102</v>
      </c>
      <c r="AF14" s="8">
        <v>106</v>
      </c>
      <c r="AG14" s="8">
        <v>107</v>
      </c>
      <c r="AH14" s="8">
        <v>111</v>
      </c>
      <c r="AI14" s="8">
        <v>112</v>
      </c>
      <c r="AJ14" s="8">
        <v>116</v>
      </c>
      <c r="AK14" s="8">
        <v>117</v>
      </c>
      <c r="AL14" s="8">
        <v>121</v>
      </c>
      <c r="AM14" s="8">
        <v>122</v>
      </c>
      <c r="AN14" s="8">
        <v>123</v>
      </c>
      <c r="AO14" s="8"/>
      <c r="AP14" s="8"/>
      <c r="AQ14" s="8"/>
      <c r="AR14" s="8"/>
      <c r="AS14" s="8"/>
      <c r="AT14" s="8"/>
      <c r="AU14" s="8"/>
      <c r="AV14" s="8"/>
      <c r="AW14" s="8"/>
      <c r="AX14" s="8"/>
      <c r="AY14" s="8"/>
      <c r="AZ14" s="8"/>
    </row>
    <row r="15" spans="1:52" x14ac:dyDescent="0.3">
      <c r="A15" s="8" t="s">
        <v>76</v>
      </c>
      <c r="B15" s="8">
        <v>2</v>
      </c>
    </row>
    <row r="16" spans="1:52" x14ac:dyDescent="0.3">
      <c r="A16" s="8" t="s">
        <v>77</v>
      </c>
      <c r="B16" s="8">
        <v>1</v>
      </c>
    </row>
    <row r="17" spans="1:2" x14ac:dyDescent="0.3">
      <c r="A17" s="8" t="s">
        <v>78</v>
      </c>
      <c r="B17" s="8">
        <v>1</v>
      </c>
    </row>
    <row r="18" spans="1:2" x14ac:dyDescent="0.3">
      <c r="A18" s="8" t="s">
        <v>79</v>
      </c>
      <c r="B18" s="8">
        <v>2</v>
      </c>
    </row>
    <row r="19" spans="1:2" x14ac:dyDescent="0.3">
      <c r="A19" s="8" t="s">
        <v>80</v>
      </c>
      <c r="B19" s="8">
        <v>16</v>
      </c>
    </row>
    <row r="20" spans="1:2" x14ac:dyDescent="0.3">
      <c r="A20" s="8" t="s">
        <v>93</v>
      </c>
      <c r="B20" s="8">
        <v>1312</v>
      </c>
    </row>
    <row r="21" spans="1:2" x14ac:dyDescent="0.3">
      <c r="A21" s="8" t="s">
        <v>94</v>
      </c>
      <c r="B21" s="8">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B74A1-E2E9-411E-A31B-49675430CC3B}">
  <dimension ref="A1:A8"/>
  <sheetViews>
    <sheetView tabSelected="1" workbookViewId="0">
      <selection activeCell="A9" sqref="A9"/>
    </sheetView>
  </sheetViews>
  <sheetFormatPr defaultRowHeight="14.4" x14ac:dyDescent="0.3"/>
  <sheetData>
    <row r="1" spans="1:1" x14ac:dyDescent="0.3">
      <c r="A1" t="s">
        <v>165</v>
      </c>
    </row>
    <row r="2" spans="1:1" x14ac:dyDescent="0.3">
      <c r="A2" t="s">
        <v>166</v>
      </c>
    </row>
    <row r="3" spans="1:1" x14ac:dyDescent="0.3">
      <c r="A3" t="s">
        <v>167</v>
      </c>
    </row>
    <row r="4" spans="1:1" x14ac:dyDescent="0.3">
      <c r="A4" t="s">
        <v>168</v>
      </c>
    </row>
    <row r="5" spans="1:1" x14ac:dyDescent="0.3">
      <c r="A5" t="s">
        <v>169</v>
      </c>
    </row>
    <row r="7" spans="1:1" x14ac:dyDescent="0.3">
      <c r="A7" t="s">
        <v>170</v>
      </c>
    </row>
    <row r="8" spans="1:1" x14ac:dyDescent="0.3">
      <c r="A8" t="s">
        <v>171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EA571-87DB-4BDA-819A-DD9B46927D19}">
  <dimension ref="A1:E22"/>
  <sheetViews>
    <sheetView workbookViewId="0">
      <selection activeCell="C22" sqref="C22"/>
    </sheetView>
  </sheetViews>
  <sheetFormatPr defaultColWidth="9.109375" defaultRowHeight="14.4" x14ac:dyDescent="0.3"/>
  <cols>
    <col min="1" max="1" width="31.33203125" style="16" bestFit="1" customWidth="1"/>
    <col min="2" max="4" width="9.109375" style="16"/>
    <col min="5" max="5" width="31.5546875" style="16" customWidth="1"/>
    <col min="6" max="16384" width="9.109375" style="16"/>
  </cols>
  <sheetData>
    <row r="1" spans="1:5" ht="57.6" x14ac:dyDescent="0.3">
      <c r="A1" s="17" t="s">
        <v>116</v>
      </c>
      <c r="B1" s="17" t="s">
        <v>95</v>
      </c>
      <c r="C1" s="17">
        <v>3</v>
      </c>
      <c r="D1" s="17" t="s">
        <v>96</v>
      </c>
      <c r="E1" s="7" t="s">
        <v>139</v>
      </c>
    </row>
    <row r="2" spans="1:5" ht="129.6" x14ac:dyDescent="0.3">
      <c r="A2" s="17" t="s">
        <v>117</v>
      </c>
      <c r="B2" s="17" t="s">
        <v>97</v>
      </c>
      <c r="C2" s="17">
        <v>6</v>
      </c>
      <c r="D2" s="17" t="s">
        <v>96</v>
      </c>
      <c r="E2" s="7" t="s">
        <v>140</v>
      </c>
    </row>
    <row r="3" spans="1:5" x14ac:dyDescent="0.3">
      <c r="A3" s="17" t="s">
        <v>118</v>
      </c>
      <c r="B3" s="17" t="s">
        <v>98</v>
      </c>
      <c r="C3" s="17">
        <v>16</v>
      </c>
      <c r="D3" s="17" t="s">
        <v>96</v>
      </c>
    </row>
    <row r="4" spans="1:5" x14ac:dyDescent="0.3">
      <c r="A4" s="17" t="s">
        <v>119</v>
      </c>
      <c r="B4" s="17" t="s">
        <v>99</v>
      </c>
      <c r="C4" s="17">
        <v>57</v>
      </c>
      <c r="D4" s="17" t="s">
        <v>96</v>
      </c>
    </row>
    <row r="5" spans="1:5" x14ac:dyDescent="0.3">
      <c r="A5" s="17" t="s">
        <v>120</v>
      </c>
      <c r="B5" s="17" t="s">
        <v>100</v>
      </c>
      <c r="C5" s="17">
        <v>50</v>
      </c>
      <c r="D5" s="17" t="s">
        <v>101</v>
      </c>
    </row>
    <row r="6" spans="1:5" x14ac:dyDescent="0.3">
      <c r="A6" s="18" t="s">
        <v>121</v>
      </c>
      <c r="B6" s="18" t="s">
        <v>102</v>
      </c>
      <c r="C6" s="18">
        <v>12</v>
      </c>
      <c r="D6" s="18" t="s">
        <v>101</v>
      </c>
    </row>
    <row r="7" spans="1:5" x14ac:dyDescent="0.3">
      <c r="A7" s="17" t="s">
        <v>122</v>
      </c>
      <c r="B7" s="17" t="s">
        <v>103</v>
      </c>
      <c r="C7" s="17">
        <v>6</v>
      </c>
      <c r="D7" s="17" t="s">
        <v>101</v>
      </c>
    </row>
    <row r="8" spans="1:5" x14ac:dyDescent="0.3">
      <c r="A8" s="17" t="s">
        <v>123</v>
      </c>
      <c r="B8" s="17" t="s">
        <v>104</v>
      </c>
      <c r="C8" s="17">
        <v>10</v>
      </c>
      <c r="D8" s="17" t="s">
        <v>101</v>
      </c>
    </row>
    <row r="9" spans="1:5" x14ac:dyDescent="0.3">
      <c r="A9" s="17" t="s">
        <v>124</v>
      </c>
      <c r="B9" s="17" t="s">
        <v>105</v>
      </c>
      <c r="C9" s="17">
        <v>20</v>
      </c>
      <c r="D9" s="17" t="s">
        <v>101</v>
      </c>
    </row>
    <row r="10" spans="1:5" x14ac:dyDescent="0.3">
      <c r="A10" s="17" t="s">
        <v>125</v>
      </c>
      <c r="B10" s="17" t="s">
        <v>106</v>
      </c>
      <c r="C10" s="17">
        <v>6.5</v>
      </c>
      <c r="D10" s="17" t="s">
        <v>101</v>
      </c>
    </row>
    <row r="11" spans="1:5" x14ac:dyDescent="0.3">
      <c r="A11" s="17" t="s">
        <v>126</v>
      </c>
      <c r="B11" s="17" t="s">
        <v>107</v>
      </c>
      <c r="C11" s="17">
        <v>2.7</v>
      </c>
      <c r="D11" s="17" t="s">
        <v>101</v>
      </c>
    </row>
    <row r="12" spans="1:5" x14ac:dyDescent="0.3">
      <c r="A12" s="17" t="s">
        <v>127</v>
      </c>
      <c r="B12" s="17" t="s">
        <v>108</v>
      </c>
      <c r="C12" s="17">
        <v>2</v>
      </c>
      <c r="D12" s="17" t="s">
        <v>101</v>
      </c>
    </row>
    <row r="13" spans="1:5" x14ac:dyDescent="0.3">
      <c r="A13" s="17" t="s">
        <v>128</v>
      </c>
      <c r="B13" s="17" t="s">
        <v>109</v>
      </c>
      <c r="C13" s="17">
        <v>8</v>
      </c>
      <c r="D13" s="17" t="s">
        <v>101</v>
      </c>
    </row>
    <row r="14" spans="1:5" x14ac:dyDescent="0.3">
      <c r="A14" s="17" t="s">
        <v>129</v>
      </c>
      <c r="B14" s="17" t="s">
        <v>110</v>
      </c>
      <c r="C14" s="17" t="s">
        <v>114</v>
      </c>
      <c r="D14" s="17" t="s">
        <v>115</v>
      </c>
    </row>
    <row r="15" spans="1:5" x14ac:dyDescent="0.3">
      <c r="A15" s="17" t="s">
        <v>130</v>
      </c>
      <c r="B15" s="17" t="s">
        <v>111</v>
      </c>
      <c r="C15" s="17" t="s">
        <v>113</v>
      </c>
      <c r="D15" s="17" t="s">
        <v>115</v>
      </c>
    </row>
    <row r="16" spans="1:5" x14ac:dyDescent="0.3">
      <c r="A16" s="17" t="s">
        <v>132</v>
      </c>
      <c r="B16" s="17"/>
      <c r="C16" s="17" t="s">
        <v>133</v>
      </c>
      <c r="D16" s="17" t="s">
        <v>115</v>
      </c>
    </row>
    <row r="17" spans="1:4" x14ac:dyDescent="0.3">
      <c r="A17" s="17" t="s">
        <v>134</v>
      </c>
      <c r="B17" s="17"/>
      <c r="C17" s="17" t="s">
        <v>135</v>
      </c>
      <c r="D17" s="17" t="s">
        <v>115</v>
      </c>
    </row>
    <row r="18" spans="1:4" x14ac:dyDescent="0.3">
      <c r="A18" s="17" t="s">
        <v>131</v>
      </c>
      <c r="B18" s="17" t="s">
        <v>112</v>
      </c>
      <c r="C18" s="17">
        <v>1000</v>
      </c>
      <c r="D18" s="17" t="s">
        <v>96</v>
      </c>
    </row>
    <row r="19" spans="1:4" x14ac:dyDescent="0.3">
      <c r="A19" s="17" t="s">
        <v>136</v>
      </c>
      <c r="B19" s="17" t="s">
        <v>112</v>
      </c>
      <c r="C19" s="17">
        <v>1</v>
      </c>
      <c r="D19" s="17" t="s">
        <v>96</v>
      </c>
    </row>
    <row r="20" spans="1:4" x14ac:dyDescent="0.3">
      <c r="A20" s="17" t="s">
        <v>137</v>
      </c>
      <c r="B20" s="17" t="s">
        <v>112</v>
      </c>
      <c r="C20" s="17">
        <v>1</v>
      </c>
      <c r="D20" s="17" t="s">
        <v>96</v>
      </c>
    </row>
    <row r="21" spans="1:4" x14ac:dyDescent="0.3">
      <c r="A21" s="17" t="s">
        <v>138</v>
      </c>
      <c r="B21" s="17" t="s">
        <v>112</v>
      </c>
      <c r="C21" s="17">
        <v>1</v>
      </c>
      <c r="D21" s="17" t="s">
        <v>96</v>
      </c>
    </row>
    <row r="22" spans="1:4" x14ac:dyDescent="0.3">
      <c r="A22" s="16" t="s">
        <v>142</v>
      </c>
      <c r="B22" s="16" t="s">
        <v>143</v>
      </c>
      <c r="C22" s="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Audit</vt:lpstr>
      <vt:lpstr>TrackVars</vt:lpstr>
      <vt:lpstr>onlyMEC</vt:lpstr>
      <vt:lpstr>TrackConstants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Thamm</dc:creator>
  <cp:lastModifiedBy>Mike Thamm</cp:lastModifiedBy>
  <dcterms:created xsi:type="dcterms:W3CDTF">2021-10-02T15:00:21Z</dcterms:created>
  <dcterms:modified xsi:type="dcterms:W3CDTF">2022-04-24T22:49:33Z</dcterms:modified>
</cp:coreProperties>
</file>