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Masters\SupportingDocs\Calculators\"/>
    </mc:Choice>
  </mc:AlternateContent>
  <xr:revisionPtr revIDLastSave="0" documentId="13_ncr:1_{C4A490FE-C37B-4A5A-ADA3-7532CB0673CE}" xr6:coauthVersionLast="47" xr6:coauthVersionMax="47" xr10:uidLastSave="{00000000-0000-0000-0000-000000000000}"/>
  <bookViews>
    <workbookView xWindow="4800" yWindow="2840" windowWidth="14400" windowHeight="7360" activeTab="1" xr2:uid="{6FE154D1-9408-484E-8BBE-1ECE0188AFD8}"/>
  </bookViews>
  <sheets>
    <sheet name="Variables (2)" sheetId="4" r:id="rId1"/>
    <sheet name="Variables" sheetId="1" r:id="rId2"/>
    <sheet name="W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8" i="4"/>
  <c r="C21" i="4"/>
  <c r="C14" i="4"/>
  <c r="C12" i="4"/>
  <c r="C15" i="4" s="1"/>
  <c r="C16" i="4" s="1"/>
  <c r="C17" i="4" s="1"/>
  <c r="C10" i="4"/>
  <c r="C9" i="4" s="1"/>
  <c r="C11" i="4" s="1"/>
  <c r="C7" i="4"/>
  <c r="C21" i="1"/>
  <c r="C14" i="1"/>
  <c r="C12" i="1"/>
  <c r="C8" i="1"/>
  <c r="C20" i="1" s="1"/>
  <c r="C10" i="1"/>
  <c r="C9" i="1" s="1"/>
  <c r="C11" i="1" s="1"/>
  <c r="C7" i="1"/>
  <c r="C19" i="4" l="1"/>
  <c r="C18" i="4"/>
  <c r="C13" i="4"/>
  <c r="C13" i="1"/>
  <c r="C15" i="1"/>
  <c r="C16" i="1" s="1"/>
  <c r="C17" i="1" s="1"/>
  <c r="C19" i="1" l="1"/>
  <c r="C18" i="1"/>
</calcChain>
</file>

<file path=xl/sharedStrings.xml><?xml version="1.0" encoding="utf-8"?>
<sst xmlns="http://schemas.openxmlformats.org/spreadsheetml/2006/main" count="127" uniqueCount="48">
  <si>
    <t>N</t>
  </si>
  <si>
    <t>m</t>
  </si>
  <si>
    <t>Symbol</t>
  </si>
  <si>
    <t>Desc</t>
  </si>
  <si>
    <t>slots</t>
  </si>
  <si>
    <t>phases</t>
  </si>
  <si>
    <t>mutual phase displacement</t>
  </si>
  <si>
    <t>Value</t>
  </si>
  <si>
    <t>a_ph</t>
  </si>
  <si>
    <t>n_lay</t>
  </si>
  <si>
    <t>layers</t>
  </si>
  <si>
    <t>pole pairs</t>
  </si>
  <si>
    <t>p</t>
  </si>
  <si>
    <t>wound coils per phase</t>
  </si>
  <si>
    <t>n_wc</t>
  </si>
  <si>
    <t>coils with different phases</t>
  </si>
  <si>
    <t>g</t>
  </si>
  <si>
    <t>empty slots / unwound coils</t>
  </si>
  <si>
    <t>n_es</t>
  </si>
  <si>
    <t>t</t>
  </si>
  <si>
    <t>-</t>
  </si>
  <si>
    <t>wound slots per pole per phase</t>
  </si>
  <si>
    <t>q</t>
  </si>
  <si>
    <t>is symmetrical winding?</t>
  </si>
  <si>
    <t>is integral slot winding?</t>
  </si>
  <si>
    <t>Q</t>
  </si>
  <si>
    <t>modified q (if n_es &gt; 0)</t>
  </si>
  <si>
    <t>z</t>
  </si>
  <si>
    <t>a</t>
  </si>
  <si>
    <t>t'</t>
  </si>
  <si>
    <t>N'</t>
  </si>
  <si>
    <t>p'</t>
  </si>
  <si>
    <t>nc</t>
  </si>
  <si>
    <t>A</t>
  </si>
  <si>
    <t>A-</t>
  </si>
  <si>
    <t>A+</t>
  </si>
  <si>
    <t>WDT rows</t>
  </si>
  <si>
    <t>WDT columns</t>
  </si>
  <si>
    <t>+</t>
  </si>
  <si>
    <t>B</t>
  </si>
  <si>
    <t>C</t>
  </si>
  <si>
    <t>C-</t>
  </si>
  <si>
    <t>C+</t>
  </si>
  <si>
    <t>B+</t>
  </si>
  <si>
    <t>B-</t>
  </si>
  <si>
    <t>16s6p</t>
  </si>
  <si>
    <t>24s8pole</t>
  </si>
  <si>
    <t>24s4pole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</si>
</sst>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5257-16CD-4001-9DF2-C6F519FD2D00}">
  <dimension ref="A1:C21"/>
  <sheetViews>
    <sheetView workbookViewId="0">
      <selection activeCell="C5" sqref="C5"/>
    </sheetView>
  </sheetViews>
  <sheetFormatPr defaultRowHeight="14.5" x14ac:dyDescent="0.35"/>
  <cols>
    <col min="1" max="1" width="23.453125" style="1" customWidth="1"/>
  </cols>
  <sheetData>
    <row r="1" spans="1:3" x14ac:dyDescent="0.35">
      <c r="A1" s="1" t="s">
        <v>3</v>
      </c>
      <c r="B1" t="s">
        <v>2</v>
      </c>
      <c r="C1" t="s">
        <v>7</v>
      </c>
    </row>
    <row r="2" spans="1:3" x14ac:dyDescent="0.35">
      <c r="A2" s="1" t="s">
        <v>4</v>
      </c>
      <c r="B2" t="s">
        <v>0</v>
      </c>
      <c r="C2">
        <v>24</v>
      </c>
    </row>
    <row r="3" spans="1:3" ht="29" x14ac:dyDescent="0.35">
      <c r="A3" s="1" t="s">
        <v>17</v>
      </c>
      <c r="B3" t="s">
        <v>18</v>
      </c>
      <c r="C3">
        <v>0</v>
      </c>
    </row>
    <row r="4" spans="1:3" x14ac:dyDescent="0.35">
      <c r="A4" s="1" t="s">
        <v>5</v>
      </c>
      <c r="B4" t="s">
        <v>1</v>
      </c>
      <c r="C4">
        <v>3</v>
      </c>
    </row>
    <row r="5" spans="1:3" x14ac:dyDescent="0.35">
      <c r="A5" s="1" t="s">
        <v>11</v>
      </c>
      <c r="B5" t="s">
        <v>12</v>
      </c>
      <c r="C5">
        <v>2</v>
      </c>
    </row>
    <row r="6" spans="1:3" x14ac:dyDescent="0.35">
      <c r="A6" s="1" t="s">
        <v>10</v>
      </c>
      <c r="B6" t="s">
        <v>9</v>
      </c>
      <c r="C6">
        <v>1</v>
      </c>
    </row>
    <row r="7" spans="1:3" ht="29" x14ac:dyDescent="0.35">
      <c r="A7" s="1" t="s">
        <v>6</v>
      </c>
      <c r="B7" t="s">
        <v>8</v>
      </c>
      <c r="C7">
        <f>360/C4</f>
        <v>120</v>
      </c>
    </row>
    <row r="8" spans="1:3" x14ac:dyDescent="0.35">
      <c r="A8" s="1" t="s">
        <v>13</v>
      </c>
      <c r="B8" t="s">
        <v>14</v>
      </c>
      <c r="C8">
        <f>C6*(C2-C3)/(2*C4)</f>
        <v>4</v>
      </c>
    </row>
    <row r="9" spans="1:3" x14ac:dyDescent="0.35">
      <c r="A9" s="1" t="s">
        <v>15</v>
      </c>
      <c r="B9" t="s">
        <v>16</v>
      </c>
      <c r="C9">
        <f>C6*C2/(2*C4*C10)</f>
        <v>2</v>
      </c>
    </row>
    <row r="10" spans="1:3" x14ac:dyDescent="0.35">
      <c r="A10" s="1" t="s">
        <v>20</v>
      </c>
      <c r="B10" t="s">
        <v>19</v>
      </c>
      <c r="C10">
        <f>GCD(C2,C5)</f>
        <v>2</v>
      </c>
    </row>
    <row r="11" spans="1:3" x14ac:dyDescent="0.35">
      <c r="A11" s="1" t="s">
        <v>23</v>
      </c>
      <c r="B11" t="s">
        <v>20</v>
      </c>
      <c r="C11" t="b">
        <f>IF(MOD(C9,1)=0,TRUE)</f>
        <v>1</v>
      </c>
    </row>
    <row r="12" spans="1:3" ht="29" x14ac:dyDescent="0.35">
      <c r="A12" s="1" t="s">
        <v>21</v>
      </c>
      <c r="B12" t="s">
        <v>22</v>
      </c>
      <c r="C12">
        <f>(C2-C3)/(2*C5*C4)</f>
        <v>2</v>
      </c>
    </row>
    <row r="13" spans="1:3" x14ac:dyDescent="0.35">
      <c r="A13" s="1" t="s">
        <v>24</v>
      </c>
      <c r="B13" t="s">
        <v>20</v>
      </c>
      <c r="C13" t="b">
        <f>IF(MOD(C12,1)=0,TRUE)</f>
        <v>1</v>
      </c>
    </row>
    <row r="14" spans="1:3" x14ac:dyDescent="0.35">
      <c r="A14" s="1" t="s">
        <v>26</v>
      </c>
      <c r="B14" t="s">
        <v>25</v>
      </c>
      <c r="C14">
        <f>C2/(C6*C5*C4)</f>
        <v>4</v>
      </c>
    </row>
    <row r="15" spans="1:3" x14ac:dyDescent="0.35">
      <c r="B15" t="s">
        <v>28</v>
      </c>
      <c r="C15">
        <f>FLOOR(C12,1)</f>
        <v>2</v>
      </c>
    </row>
    <row r="16" spans="1:3" x14ac:dyDescent="0.35">
      <c r="B16" t="s">
        <v>27</v>
      </c>
      <c r="C16">
        <f>C6*C5*(C12-C15)</f>
        <v>0</v>
      </c>
    </row>
    <row r="17" spans="1:3" x14ac:dyDescent="0.35">
      <c r="B17" t="s">
        <v>29</v>
      </c>
      <c r="C17">
        <f>GCD(C16,C5)</f>
        <v>2</v>
      </c>
    </row>
    <row r="18" spans="1:3" x14ac:dyDescent="0.35">
      <c r="B18" t="s">
        <v>30</v>
      </c>
      <c r="C18">
        <f>C2/C17</f>
        <v>12</v>
      </c>
    </row>
    <row r="19" spans="1:3" x14ac:dyDescent="0.35">
      <c r="B19" t="s">
        <v>31</v>
      </c>
      <c r="C19">
        <f>C5/C17</f>
        <v>1</v>
      </c>
    </row>
    <row r="20" spans="1:3" x14ac:dyDescent="0.35">
      <c r="A20" s="1" t="s">
        <v>37</v>
      </c>
      <c r="B20" t="s">
        <v>32</v>
      </c>
      <c r="C20">
        <f>2*C4*C8/C4</f>
        <v>8</v>
      </c>
    </row>
    <row r="21" spans="1:3" x14ac:dyDescent="0.35">
      <c r="A21" s="1" t="s">
        <v>36</v>
      </c>
      <c r="B21" t="s">
        <v>1</v>
      </c>
      <c r="C21">
        <f>C4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D9DA0-C87A-49C0-9BE1-89A4BDE34A77}">
  <dimension ref="A1:C21"/>
  <sheetViews>
    <sheetView tabSelected="1" workbookViewId="0">
      <selection activeCell="A6" sqref="A6"/>
    </sheetView>
  </sheetViews>
  <sheetFormatPr defaultRowHeight="14.5" x14ac:dyDescent="0.35"/>
  <cols>
    <col min="1" max="1" width="23.453125" style="1" customWidth="1"/>
  </cols>
  <sheetData>
    <row r="1" spans="1:3" x14ac:dyDescent="0.35">
      <c r="A1" s="1" t="s">
        <v>3</v>
      </c>
      <c r="B1" t="s">
        <v>2</v>
      </c>
      <c r="C1" t="s">
        <v>7</v>
      </c>
    </row>
    <row r="2" spans="1:3" x14ac:dyDescent="0.35">
      <c r="A2" s="1" t="s">
        <v>4</v>
      </c>
      <c r="B2" t="s">
        <v>0</v>
      </c>
      <c r="C2">
        <v>16</v>
      </c>
    </row>
    <row r="3" spans="1:3" ht="29" x14ac:dyDescent="0.35">
      <c r="A3" s="1" t="s">
        <v>17</v>
      </c>
      <c r="B3" t="s">
        <v>18</v>
      </c>
      <c r="C3">
        <v>4</v>
      </c>
    </row>
    <row r="4" spans="1:3" x14ac:dyDescent="0.35">
      <c r="A4" s="1" t="s">
        <v>5</v>
      </c>
      <c r="B4" t="s">
        <v>1</v>
      </c>
      <c r="C4">
        <v>3</v>
      </c>
    </row>
    <row r="5" spans="1:3" x14ac:dyDescent="0.35">
      <c r="A5" s="1" t="s">
        <v>11</v>
      </c>
      <c r="B5" t="s">
        <v>12</v>
      </c>
      <c r="C5">
        <v>2</v>
      </c>
    </row>
    <row r="6" spans="1:3" x14ac:dyDescent="0.35">
      <c r="A6" s="1" t="s">
        <v>10</v>
      </c>
      <c r="B6" t="s">
        <v>9</v>
      </c>
      <c r="C6">
        <v>2</v>
      </c>
    </row>
    <row r="7" spans="1:3" ht="29" x14ac:dyDescent="0.35">
      <c r="A7" s="1" t="s">
        <v>6</v>
      </c>
      <c r="B7" t="s">
        <v>8</v>
      </c>
      <c r="C7">
        <f>360/C4</f>
        <v>120</v>
      </c>
    </row>
    <row r="8" spans="1:3" x14ac:dyDescent="0.35">
      <c r="A8" s="1" t="s">
        <v>13</v>
      </c>
      <c r="B8" t="s">
        <v>14</v>
      </c>
      <c r="C8">
        <f>C6*(C2-C3)/(2*C4)</f>
        <v>4</v>
      </c>
    </row>
    <row r="9" spans="1:3" x14ac:dyDescent="0.35">
      <c r="A9" s="1" t="s">
        <v>15</v>
      </c>
      <c r="B9" t="s">
        <v>16</v>
      </c>
      <c r="C9">
        <f>C6*C2/(2*C4*C10)</f>
        <v>2.6666666666666665</v>
      </c>
    </row>
    <row r="10" spans="1:3" x14ac:dyDescent="0.35">
      <c r="A10" s="1" t="s">
        <v>20</v>
      </c>
      <c r="B10" t="s">
        <v>19</v>
      </c>
      <c r="C10">
        <f>GCD(C2,C5)</f>
        <v>2</v>
      </c>
    </row>
    <row r="11" spans="1:3" x14ac:dyDescent="0.35">
      <c r="A11" s="1" t="s">
        <v>23</v>
      </c>
      <c r="B11" t="s">
        <v>20</v>
      </c>
      <c r="C11" t="b">
        <f>IF(MOD(C9,1)=0,TRUE)</f>
        <v>0</v>
      </c>
    </row>
    <row r="12" spans="1:3" ht="29" x14ac:dyDescent="0.35">
      <c r="A12" s="1" t="s">
        <v>21</v>
      </c>
      <c r="B12" t="s">
        <v>22</v>
      </c>
      <c r="C12">
        <f>(C2-C3)/(2*C5*C4)</f>
        <v>1</v>
      </c>
    </row>
    <row r="13" spans="1:3" x14ac:dyDescent="0.35">
      <c r="A13" s="1" t="s">
        <v>24</v>
      </c>
      <c r="B13" t="s">
        <v>20</v>
      </c>
      <c r="C13" t="b">
        <f>IF(MOD(C12,1)=0,TRUE)</f>
        <v>1</v>
      </c>
    </row>
    <row r="14" spans="1:3" x14ac:dyDescent="0.35">
      <c r="A14" s="1" t="s">
        <v>26</v>
      </c>
      <c r="B14" t="s">
        <v>25</v>
      </c>
      <c r="C14">
        <f>C2/(C6*C5*C4)</f>
        <v>1.3333333333333333</v>
      </c>
    </row>
    <row r="15" spans="1:3" x14ac:dyDescent="0.35">
      <c r="B15" t="s">
        <v>28</v>
      </c>
      <c r="C15">
        <f>FLOOR(C12,1)</f>
        <v>1</v>
      </c>
    </row>
    <row r="16" spans="1:3" x14ac:dyDescent="0.35">
      <c r="B16" t="s">
        <v>27</v>
      </c>
      <c r="C16">
        <f>C6*C5*(C12-C15)</f>
        <v>0</v>
      </c>
    </row>
    <row r="17" spans="1:3" x14ac:dyDescent="0.35">
      <c r="B17" t="s">
        <v>29</v>
      </c>
      <c r="C17">
        <f>GCD(C16,C5)</f>
        <v>2</v>
      </c>
    </row>
    <row r="18" spans="1:3" x14ac:dyDescent="0.35">
      <c r="B18" t="s">
        <v>30</v>
      </c>
      <c r="C18">
        <f>C2/C17</f>
        <v>8</v>
      </c>
    </row>
    <row r="19" spans="1:3" x14ac:dyDescent="0.35">
      <c r="B19" t="s">
        <v>31</v>
      </c>
      <c r="C19">
        <f>C5/C17</f>
        <v>1</v>
      </c>
    </row>
    <row r="20" spans="1:3" x14ac:dyDescent="0.35">
      <c r="A20" s="1" t="s">
        <v>37</v>
      </c>
      <c r="B20" t="s">
        <v>32</v>
      </c>
      <c r="C20">
        <f>C4*C8/C4</f>
        <v>4</v>
      </c>
    </row>
    <row r="21" spans="1:3" x14ac:dyDescent="0.35">
      <c r="A21" s="1" t="s">
        <v>36</v>
      </c>
      <c r="B21" t="s">
        <v>1</v>
      </c>
      <c r="C21">
        <f>C4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18C4-0CB7-4184-8BB9-867B8EA9A39B}">
  <dimension ref="A1:Y28"/>
  <sheetViews>
    <sheetView zoomScaleNormal="100" workbookViewId="0">
      <selection activeCell="E11" sqref="E11"/>
    </sheetView>
  </sheetViews>
  <sheetFormatPr defaultColWidth="3.08984375" defaultRowHeight="14.5" x14ac:dyDescent="0.35"/>
  <sheetData>
    <row r="1" spans="1:25" x14ac:dyDescent="0.35">
      <c r="A1" s="3" t="s">
        <v>33</v>
      </c>
      <c r="B1" s="9" t="s">
        <v>39</v>
      </c>
      <c r="C1" s="8" t="s">
        <v>40</v>
      </c>
      <c r="D1" s="18" t="s">
        <v>45</v>
      </c>
      <c r="E1" s="18"/>
    </row>
    <row r="2" spans="1:25" x14ac:dyDescent="0.35">
      <c r="B2" t="s">
        <v>38</v>
      </c>
      <c r="C2" t="s">
        <v>38</v>
      </c>
      <c r="D2" t="s">
        <v>20</v>
      </c>
      <c r="E2" t="s">
        <v>20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>
        <v>8</v>
      </c>
      <c r="R2" s="2">
        <v>9</v>
      </c>
      <c r="S2" s="2">
        <v>10</v>
      </c>
      <c r="T2" s="2">
        <v>11</v>
      </c>
      <c r="U2" s="2">
        <v>12</v>
      </c>
      <c r="V2" s="2">
        <v>13</v>
      </c>
      <c r="W2" s="2">
        <v>14</v>
      </c>
      <c r="X2" s="2">
        <v>15</v>
      </c>
      <c r="Y2" s="2">
        <v>16</v>
      </c>
    </row>
    <row r="3" spans="1:25" x14ac:dyDescent="0.35">
      <c r="A3" s="2"/>
      <c r="B3" s="2">
        <v>1</v>
      </c>
      <c r="C3" s="2">
        <v>2</v>
      </c>
      <c r="D3" s="2">
        <v>3</v>
      </c>
      <c r="E3" s="2">
        <v>4</v>
      </c>
      <c r="L3" t="s">
        <v>35</v>
      </c>
      <c r="M3" t="s">
        <v>41</v>
      </c>
      <c r="N3" t="s">
        <v>34</v>
      </c>
      <c r="O3" t="s">
        <v>42</v>
      </c>
      <c r="P3" t="s">
        <v>35</v>
      </c>
      <c r="Q3" t="s">
        <v>43</v>
      </c>
      <c r="R3" t="s">
        <v>34</v>
      </c>
      <c r="S3" t="s">
        <v>44</v>
      </c>
      <c r="T3" t="s">
        <v>41</v>
      </c>
      <c r="U3" t="s">
        <v>43</v>
      </c>
      <c r="V3" t="s">
        <v>42</v>
      </c>
      <c r="W3" t="s">
        <v>44</v>
      </c>
    </row>
    <row r="4" spans="1:25" x14ac:dyDescent="0.35">
      <c r="A4" s="2">
        <v>1</v>
      </c>
      <c r="B4" s="3">
        <v>1</v>
      </c>
      <c r="C4" s="3">
        <v>5</v>
      </c>
      <c r="D4" s="6">
        <v>9</v>
      </c>
      <c r="E4" s="7">
        <v>2</v>
      </c>
    </row>
    <row r="5" spans="1:25" x14ac:dyDescent="0.35">
      <c r="A5" s="2">
        <v>2</v>
      </c>
      <c r="B5" s="9">
        <v>6</v>
      </c>
      <c r="C5" s="9">
        <v>10</v>
      </c>
      <c r="D5" s="4">
        <v>3</v>
      </c>
      <c r="E5" s="5">
        <v>7</v>
      </c>
    </row>
    <row r="6" spans="1:25" x14ac:dyDescent="0.35">
      <c r="A6" s="2">
        <v>3</v>
      </c>
      <c r="B6" s="8">
        <v>11</v>
      </c>
      <c r="C6" s="8">
        <v>4</v>
      </c>
      <c r="D6" s="10">
        <v>8</v>
      </c>
      <c r="E6" s="11">
        <v>12</v>
      </c>
    </row>
    <row r="8" spans="1:25" x14ac:dyDescent="0.35">
      <c r="A8" s="3" t="s">
        <v>33</v>
      </c>
      <c r="B8" s="9" t="s">
        <v>39</v>
      </c>
      <c r="C8" s="8" t="s">
        <v>40</v>
      </c>
      <c r="D8" s="18"/>
      <c r="E8" s="18"/>
    </row>
    <row r="9" spans="1:25" x14ac:dyDescent="0.35">
      <c r="B9" t="s">
        <v>38</v>
      </c>
      <c r="C9" t="s">
        <v>38</v>
      </c>
      <c r="D9" t="s">
        <v>20</v>
      </c>
      <c r="E9" t="s">
        <v>20</v>
      </c>
    </row>
    <row r="10" spans="1:25" x14ac:dyDescent="0.35">
      <c r="A10" s="2"/>
      <c r="B10" s="2">
        <v>1</v>
      </c>
      <c r="C10" s="2">
        <v>2</v>
      </c>
      <c r="D10" s="2">
        <v>3</v>
      </c>
      <c r="E10" s="2">
        <v>4</v>
      </c>
    </row>
    <row r="11" spans="1:25" x14ac:dyDescent="0.35">
      <c r="A11" s="2">
        <v>1</v>
      </c>
      <c r="B11" s="3">
        <v>1</v>
      </c>
      <c r="C11" s="3">
        <v>7</v>
      </c>
      <c r="D11" s="6">
        <v>2</v>
      </c>
      <c r="E11" s="7">
        <v>8</v>
      </c>
    </row>
    <row r="12" spans="1:25" x14ac:dyDescent="0.35">
      <c r="A12" s="2">
        <v>2</v>
      </c>
      <c r="B12" s="9">
        <v>3</v>
      </c>
      <c r="C12" s="9">
        <v>9</v>
      </c>
      <c r="D12" s="4">
        <v>4</v>
      </c>
      <c r="E12" s="5">
        <v>10</v>
      </c>
    </row>
    <row r="13" spans="1:25" x14ac:dyDescent="0.35">
      <c r="A13" s="2">
        <v>3</v>
      </c>
      <c r="B13" s="8">
        <v>5</v>
      </c>
      <c r="C13" s="8">
        <v>11</v>
      </c>
      <c r="D13" s="10">
        <v>6</v>
      </c>
      <c r="E13" s="11">
        <v>12</v>
      </c>
    </row>
    <row r="16" spans="1:25" x14ac:dyDescent="0.35">
      <c r="A16" s="3" t="s">
        <v>33</v>
      </c>
      <c r="B16" s="9" t="s">
        <v>39</v>
      </c>
      <c r="C16" s="8" t="s">
        <v>40</v>
      </c>
      <c r="D16" s="18" t="s">
        <v>47</v>
      </c>
      <c r="E16" s="18"/>
      <c r="F16" s="18"/>
      <c r="G16" s="18"/>
      <c r="H16" s="18"/>
      <c r="I16" s="18"/>
    </row>
    <row r="17" spans="1:9" x14ac:dyDescent="0.35">
      <c r="B17" t="s">
        <v>38</v>
      </c>
      <c r="C17" t="s">
        <v>38</v>
      </c>
      <c r="D17" t="s">
        <v>38</v>
      </c>
      <c r="E17" t="s">
        <v>38</v>
      </c>
      <c r="F17" t="s">
        <v>20</v>
      </c>
      <c r="G17" t="s">
        <v>20</v>
      </c>
      <c r="H17" t="s">
        <v>20</v>
      </c>
      <c r="I17" t="s">
        <v>20</v>
      </c>
    </row>
    <row r="18" spans="1:9" x14ac:dyDescent="0.35">
      <c r="A18" s="2"/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</row>
    <row r="19" spans="1:9" x14ac:dyDescent="0.35">
      <c r="A19" s="2">
        <v>1</v>
      </c>
      <c r="B19" s="3">
        <v>1</v>
      </c>
      <c r="C19" s="3">
        <v>13</v>
      </c>
      <c r="D19" s="5">
        <v>2</v>
      </c>
      <c r="E19" s="12">
        <v>14</v>
      </c>
      <c r="F19" s="16">
        <v>3</v>
      </c>
      <c r="G19" s="17">
        <v>15</v>
      </c>
      <c r="H19" s="7">
        <v>4</v>
      </c>
      <c r="I19" s="7">
        <v>16</v>
      </c>
    </row>
    <row r="20" spans="1:9" x14ac:dyDescent="0.35">
      <c r="A20" s="2">
        <v>2</v>
      </c>
      <c r="B20" s="9">
        <v>5</v>
      </c>
      <c r="C20" s="9">
        <v>17</v>
      </c>
      <c r="D20" s="11">
        <v>6</v>
      </c>
      <c r="E20" s="14">
        <v>18</v>
      </c>
      <c r="F20" s="13">
        <v>7</v>
      </c>
      <c r="G20" s="12">
        <v>19</v>
      </c>
      <c r="H20" s="5">
        <v>8</v>
      </c>
      <c r="I20" s="5">
        <v>20</v>
      </c>
    </row>
    <row r="21" spans="1:9" x14ac:dyDescent="0.35">
      <c r="A21" s="2">
        <v>3</v>
      </c>
      <c r="B21" s="8">
        <v>9</v>
      </c>
      <c r="C21" s="8">
        <v>21</v>
      </c>
      <c r="D21" s="17">
        <v>10</v>
      </c>
      <c r="E21" s="17">
        <v>22</v>
      </c>
      <c r="F21" s="15">
        <v>11</v>
      </c>
      <c r="G21" s="14">
        <v>23</v>
      </c>
      <c r="H21" s="11">
        <v>12</v>
      </c>
      <c r="I21" s="11">
        <v>24</v>
      </c>
    </row>
    <row r="23" spans="1:9" x14ac:dyDescent="0.35">
      <c r="A23" s="3" t="s">
        <v>33</v>
      </c>
      <c r="B23" s="9" t="s">
        <v>39</v>
      </c>
      <c r="C23" s="8" t="s">
        <v>40</v>
      </c>
      <c r="D23" s="18" t="s">
        <v>46</v>
      </c>
      <c r="E23" s="18"/>
      <c r="F23" s="18"/>
      <c r="G23" s="18"/>
      <c r="H23" s="18"/>
      <c r="I23" s="18"/>
    </row>
    <row r="24" spans="1:9" x14ac:dyDescent="0.35">
      <c r="B24" t="s">
        <v>38</v>
      </c>
      <c r="C24" t="s">
        <v>38</v>
      </c>
      <c r="D24" t="s">
        <v>38</v>
      </c>
      <c r="E24" t="s">
        <v>38</v>
      </c>
      <c r="F24" t="s">
        <v>20</v>
      </c>
      <c r="G24" t="s">
        <v>20</v>
      </c>
      <c r="H24" t="s">
        <v>20</v>
      </c>
      <c r="I24" t="s">
        <v>20</v>
      </c>
    </row>
    <row r="25" spans="1:9" x14ac:dyDescent="0.35">
      <c r="A25" s="2"/>
      <c r="B25" s="2">
        <v>1</v>
      </c>
      <c r="C25" s="2">
        <v>2</v>
      </c>
      <c r="D25" s="2">
        <v>3</v>
      </c>
      <c r="E25" s="2">
        <v>4</v>
      </c>
      <c r="F25" s="2">
        <v>5</v>
      </c>
      <c r="G25" s="2">
        <v>6</v>
      </c>
      <c r="H25" s="2">
        <v>7</v>
      </c>
      <c r="I25" s="2">
        <v>8</v>
      </c>
    </row>
    <row r="26" spans="1:9" x14ac:dyDescent="0.35">
      <c r="A26" s="2">
        <v>1</v>
      </c>
      <c r="B26" s="3">
        <v>1</v>
      </c>
      <c r="C26" s="3">
        <v>7</v>
      </c>
      <c r="D26" s="5">
        <v>13</v>
      </c>
      <c r="E26" s="12">
        <v>19</v>
      </c>
      <c r="F26" s="16">
        <v>2</v>
      </c>
      <c r="G26" s="17">
        <v>8</v>
      </c>
      <c r="H26" s="7">
        <v>14</v>
      </c>
      <c r="I26" s="7">
        <v>20</v>
      </c>
    </row>
    <row r="27" spans="1:9" x14ac:dyDescent="0.35">
      <c r="A27" s="2">
        <v>2</v>
      </c>
      <c r="B27" s="9">
        <v>3</v>
      </c>
      <c r="C27" s="9">
        <v>9</v>
      </c>
      <c r="D27" s="11">
        <v>15</v>
      </c>
      <c r="E27" s="14">
        <v>21</v>
      </c>
      <c r="F27" s="13">
        <v>4</v>
      </c>
      <c r="G27" s="12">
        <v>10</v>
      </c>
      <c r="H27" s="5">
        <v>16</v>
      </c>
      <c r="I27" s="5">
        <v>22</v>
      </c>
    </row>
    <row r="28" spans="1:9" x14ac:dyDescent="0.35">
      <c r="A28" s="2">
        <v>3</v>
      </c>
      <c r="B28" s="8">
        <v>5</v>
      </c>
      <c r="C28" s="8">
        <v>11</v>
      </c>
      <c r="D28" s="17">
        <v>17</v>
      </c>
      <c r="E28" s="17">
        <v>23</v>
      </c>
      <c r="F28" s="15">
        <v>6</v>
      </c>
      <c r="G28" s="14">
        <v>12</v>
      </c>
      <c r="H28" s="11">
        <v>18</v>
      </c>
      <c r="I28" s="11">
        <v>24</v>
      </c>
    </row>
  </sheetData>
  <mergeCells count="4">
    <mergeCell ref="D16:I16"/>
    <mergeCell ref="D8:E8"/>
    <mergeCell ref="D1:E1"/>
    <mergeCell ref="D23:I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 (2)</vt:lpstr>
      <vt:lpstr>Variables</vt:lpstr>
      <vt:lpstr>WDT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2022-09-26T15:47:11Z</dcterms:created>
  <dcterms:modified xsi:type="dcterms:W3CDTF">2022-09-28T09:43:03Z</dcterms:modified>
</cp:coreProperties>
</file>