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ewe1\Desktop\EMCO\"/>
    </mc:Choice>
  </mc:AlternateContent>
  <xr:revisionPtr revIDLastSave="0" documentId="8_{2C3ECED1-B31F-4E76-9D41-83CBD652010A}" xr6:coauthVersionLast="46" xr6:coauthVersionMax="46" xr10:uidLastSave="{00000000-0000-0000-0000-000000000000}"/>
  <bookViews>
    <workbookView xWindow="-120" yWindow="-120" windowWidth="29040" windowHeight="15840" xr2:uid="{52FE7284-6986-44F2-922C-16E49F007647}"/>
  </bookViews>
  <sheets>
    <sheet name="Startup Only" sheetId="4" r:id="rId1"/>
    <sheet name="Program Datalog Overlay" sheetId="2" r:id="rId2"/>
    <sheet name="Command Analysis" sheetId="3" r:id="rId3"/>
    <sheet name="Sheet1" sheetId="1" r:id="rId4"/>
  </sheets>
  <definedNames>
    <definedName name="_xlnm._FilterDatabase" localSheetId="1" hidden="1">'Program Datalog Overlay'!$C$4:$C$588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18" i="3" l="1"/>
  <c r="AO18" i="3"/>
  <c r="AM21" i="3" s="1"/>
  <c r="AM25" i="3" s="1"/>
  <c r="AM18" i="3"/>
  <c r="Z21" i="3"/>
  <c r="Z25" i="3" s="1"/>
  <c r="AD18" i="3"/>
  <c r="AB18" i="3"/>
  <c r="Z18" i="3"/>
  <c r="E17" i="1"/>
  <c r="D6" i="4"/>
  <c r="G6" i="4" s="1"/>
  <c r="M6" i="4" s="1"/>
  <c r="E6" i="4"/>
  <c r="F6" i="4"/>
  <c r="L6" i="4" s="1"/>
  <c r="U6" i="4" s="1"/>
  <c r="H6" i="4"/>
  <c r="N6" i="4" s="1"/>
  <c r="I6" i="4"/>
  <c r="T6" i="4"/>
  <c r="D7" i="4"/>
  <c r="G7" i="4" s="1"/>
  <c r="M7" i="4" s="1"/>
  <c r="E7" i="4"/>
  <c r="F7" i="4"/>
  <c r="L7" i="4" s="1"/>
  <c r="U7" i="4" s="1"/>
  <c r="H7" i="4"/>
  <c r="N7" i="4" s="1"/>
  <c r="W7" i="4" s="1"/>
  <c r="I7" i="4"/>
  <c r="T7" i="4"/>
  <c r="D8" i="4"/>
  <c r="G8" i="4" s="1"/>
  <c r="M8" i="4" s="1"/>
  <c r="O8" i="4" s="1"/>
  <c r="V8" i="4" s="1"/>
  <c r="E8" i="4"/>
  <c r="F8" i="4"/>
  <c r="L8" i="4" s="1"/>
  <c r="U8" i="4" s="1"/>
  <c r="H8" i="4"/>
  <c r="N8" i="4" s="1"/>
  <c r="W8" i="4" s="1"/>
  <c r="I8" i="4"/>
  <c r="D9" i="4"/>
  <c r="G9" i="4" s="1"/>
  <c r="M9" i="4" s="1"/>
  <c r="O9" i="4" s="1"/>
  <c r="P9" i="4" s="1"/>
  <c r="Q9" i="4" s="1"/>
  <c r="R9" i="4" s="1"/>
  <c r="V9" i="4" s="1"/>
  <c r="E9" i="4"/>
  <c r="F9" i="4"/>
  <c r="L9" i="4" s="1"/>
  <c r="U9" i="4" s="1"/>
  <c r="H9" i="4"/>
  <c r="N9" i="4" s="1"/>
  <c r="W9" i="4" s="1"/>
  <c r="I9" i="4"/>
  <c r="D10" i="4"/>
  <c r="G10" i="4" s="1"/>
  <c r="M10" i="4" s="1"/>
  <c r="O10" i="4" s="1"/>
  <c r="P10" i="4" s="1"/>
  <c r="Q10" i="4" s="1"/>
  <c r="R10" i="4" s="1"/>
  <c r="V10" i="4" s="1"/>
  <c r="E10" i="4"/>
  <c r="F10" i="4"/>
  <c r="L10" i="4" s="1"/>
  <c r="U10" i="4" s="1"/>
  <c r="H10" i="4"/>
  <c r="N10" i="4" s="1"/>
  <c r="W10" i="4" s="1"/>
  <c r="I10" i="4"/>
  <c r="T10" i="4"/>
  <c r="D11" i="4"/>
  <c r="G11" i="4" s="1"/>
  <c r="M11" i="4" s="1"/>
  <c r="O11" i="4" s="1"/>
  <c r="E11" i="4"/>
  <c r="F11" i="4"/>
  <c r="L11" i="4" s="1"/>
  <c r="U11" i="4" s="1"/>
  <c r="H11" i="4"/>
  <c r="I11" i="4"/>
  <c r="N11" i="4"/>
  <c r="W11" i="4" s="1"/>
  <c r="P11" i="4"/>
  <c r="Q11" i="4" s="1"/>
  <c r="R11" i="4" s="1"/>
  <c r="V11" i="4" s="1"/>
  <c r="T11" i="4"/>
  <c r="D12" i="4"/>
  <c r="T12" i="4" s="1"/>
  <c r="E12" i="4"/>
  <c r="F12" i="4"/>
  <c r="H12" i="4"/>
  <c r="I12" i="4"/>
  <c r="L12" i="4"/>
  <c r="U12" i="4" s="1"/>
  <c r="N12" i="4"/>
  <c r="W12" i="4" s="1"/>
  <c r="D13" i="4"/>
  <c r="G13" i="4" s="1"/>
  <c r="M13" i="4" s="1"/>
  <c r="O13" i="4" s="1"/>
  <c r="P13" i="4" s="1"/>
  <c r="Q13" i="4" s="1"/>
  <c r="R13" i="4" s="1"/>
  <c r="V13" i="4" s="1"/>
  <c r="E13" i="4"/>
  <c r="F13" i="4"/>
  <c r="H13" i="4"/>
  <c r="I13" i="4"/>
  <c r="N13" i="4" s="1"/>
  <c r="W13" i="4" s="1"/>
  <c r="L13" i="4"/>
  <c r="U13" i="4" s="1"/>
  <c r="T13" i="4"/>
  <c r="D14" i="4"/>
  <c r="T14" i="4" s="1"/>
  <c r="E14" i="4"/>
  <c r="F14" i="4"/>
  <c r="G14" i="4"/>
  <c r="M14" i="4" s="1"/>
  <c r="O14" i="4" s="1"/>
  <c r="P14" i="4" s="1"/>
  <c r="Q14" i="4" s="1"/>
  <c r="R14" i="4" s="1"/>
  <c r="V14" i="4" s="1"/>
  <c r="H14" i="4"/>
  <c r="I14" i="4"/>
  <c r="K14" i="4"/>
  <c r="L14" i="4"/>
  <c r="U14" i="4" s="1"/>
  <c r="N14" i="4"/>
  <c r="W14" i="4" s="1"/>
  <c r="D15" i="4"/>
  <c r="E15" i="4"/>
  <c r="G15" i="4" s="1"/>
  <c r="M15" i="4" s="1"/>
  <c r="O15" i="4" s="1"/>
  <c r="P15" i="4" s="1"/>
  <c r="Q15" i="4" s="1"/>
  <c r="R15" i="4" s="1"/>
  <c r="V15" i="4" s="1"/>
  <c r="F15" i="4"/>
  <c r="H15" i="4"/>
  <c r="N15" i="4" s="1"/>
  <c r="I15" i="4"/>
  <c r="L15" i="4"/>
  <c r="U15" i="4" s="1"/>
  <c r="W15" i="4"/>
  <c r="D16" i="4"/>
  <c r="K16" i="4" s="1"/>
  <c r="E16" i="4"/>
  <c r="F16" i="4"/>
  <c r="L16" i="4" s="1"/>
  <c r="U16" i="4" s="1"/>
  <c r="H16" i="4"/>
  <c r="N16" i="4" s="1"/>
  <c r="I16" i="4"/>
  <c r="W16" i="4"/>
  <c r="D17" i="4"/>
  <c r="E17" i="4"/>
  <c r="F17" i="4"/>
  <c r="L17" i="4" s="1"/>
  <c r="U17" i="4" s="1"/>
  <c r="H17" i="4"/>
  <c r="N17" i="4" s="1"/>
  <c r="W17" i="4" s="1"/>
  <c r="I17" i="4"/>
  <c r="D18" i="4"/>
  <c r="G18" i="4" s="1"/>
  <c r="M18" i="4" s="1"/>
  <c r="O18" i="4" s="1"/>
  <c r="P18" i="4" s="1"/>
  <c r="Q18" i="4" s="1"/>
  <c r="R18" i="4" s="1"/>
  <c r="V18" i="4" s="1"/>
  <c r="E18" i="4"/>
  <c r="F18" i="4"/>
  <c r="L18" i="4" s="1"/>
  <c r="U18" i="4" s="1"/>
  <c r="H18" i="4"/>
  <c r="N18" i="4" s="1"/>
  <c r="W18" i="4" s="1"/>
  <c r="I18" i="4"/>
  <c r="T18" i="4"/>
  <c r="D19" i="4"/>
  <c r="G19" i="4" s="1"/>
  <c r="M19" i="4" s="1"/>
  <c r="O19" i="4" s="1"/>
  <c r="P19" i="4" s="1"/>
  <c r="E19" i="4"/>
  <c r="F19" i="4"/>
  <c r="L19" i="4" s="1"/>
  <c r="U19" i="4" s="1"/>
  <c r="H19" i="4"/>
  <c r="I19" i="4"/>
  <c r="K19" i="4"/>
  <c r="N19" i="4"/>
  <c r="W19" i="4" s="1"/>
  <c r="Q19" i="4"/>
  <c r="R19" i="4" s="1"/>
  <c r="V19" i="4" s="1"/>
  <c r="T19" i="4"/>
  <c r="D20" i="4"/>
  <c r="T20" i="4" s="1"/>
  <c r="E20" i="4"/>
  <c r="F20" i="4"/>
  <c r="H20" i="4"/>
  <c r="I20" i="4"/>
  <c r="L20" i="4"/>
  <c r="U20" i="4" s="1"/>
  <c r="N20" i="4"/>
  <c r="W20" i="4" s="1"/>
  <c r="D21" i="4"/>
  <c r="G21" i="4" s="1"/>
  <c r="M21" i="4" s="1"/>
  <c r="O21" i="4" s="1"/>
  <c r="P21" i="4" s="1"/>
  <c r="Q21" i="4" s="1"/>
  <c r="R21" i="4" s="1"/>
  <c r="V21" i="4" s="1"/>
  <c r="E21" i="4"/>
  <c r="F21" i="4"/>
  <c r="H21" i="4"/>
  <c r="I21" i="4"/>
  <c r="K21" i="4"/>
  <c r="L21" i="4"/>
  <c r="U21" i="4" s="1"/>
  <c r="N21" i="4"/>
  <c r="W21" i="4" s="1"/>
  <c r="T21" i="4"/>
  <c r="D22" i="4"/>
  <c r="T22" i="4" s="1"/>
  <c r="E22" i="4"/>
  <c r="F22" i="4"/>
  <c r="G22" i="4"/>
  <c r="M22" i="4" s="1"/>
  <c r="O22" i="4" s="1"/>
  <c r="P22" i="4" s="1"/>
  <c r="Q22" i="4" s="1"/>
  <c r="R22" i="4" s="1"/>
  <c r="V22" i="4" s="1"/>
  <c r="H22" i="4"/>
  <c r="I22" i="4"/>
  <c r="N22" i="4" s="1"/>
  <c r="W22" i="4" s="1"/>
  <c r="K22" i="4"/>
  <c r="L22" i="4"/>
  <c r="U22" i="4" s="1"/>
  <c r="D23" i="4"/>
  <c r="E23" i="4"/>
  <c r="F23" i="4"/>
  <c r="G23" i="4"/>
  <c r="M23" i="4" s="1"/>
  <c r="O23" i="4" s="1"/>
  <c r="P23" i="4" s="1"/>
  <c r="Q23" i="4" s="1"/>
  <c r="R23" i="4" s="1"/>
  <c r="V23" i="4" s="1"/>
  <c r="H23" i="4"/>
  <c r="N23" i="4" s="1"/>
  <c r="I23" i="4"/>
  <c r="L23" i="4"/>
  <c r="U23" i="4" s="1"/>
  <c r="W23" i="4"/>
  <c r="D24" i="4"/>
  <c r="K24" i="4" s="1"/>
  <c r="E24" i="4"/>
  <c r="G24" i="4" s="1"/>
  <c r="M24" i="4" s="1"/>
  <c r="O24" i="4" s="1"/>
  <c r="P24" i="4" s="1"/>
  <c r="Q24" i="4" s="1"/>
  <c r="R24" i="4" s="1"/>
  <c r="V24" i="4" s="1"/>
  <c r="F24" i="4"/>
  <c r="L24" i="4" s="1"/>
  <c r="H24" i="4"/>
  <c r="N24" i="4" s="1"/>
  <c r="W24" i="4" s="1"/>
  <c r="I24" i="4"/>
  <c r="U24" i="4"/>
  <c r="D25" i="4"/>
  <c r="E25" i="4"/>
  <c r="F25" i="4"/>
  <c r="L25" i="4" s="1"/>
  <c r="U25" i="4" s="1"/>
  <c r="H25" i="4"/>
  <c r="N25" i="4" s="1"/>
  <c r="W25" i="4" s="1"/>
  <c r="I25" i="4"/>
  <c r="D26" i="4"/>
  <c r="G26" i="4" s="1"/>
  <c r="M26" i="4" s="1"/>
  <c r="O26" i="4" s="1"/>
  <c r="P26" i="4" s="1"/>
  <c r="Q26" i="4" s="1"/>
  <c r="R26" i="4" s="1"/>
  <c r="V26" i="4" s="1"/>
  <c r="E26" i="4"/>
  <c r="F26" i="4"/>
  <c r="L26" i="4" s="1"/>
  <c r="U26" i="4" s="1"/>
  <c r="H26" i="4"/>
  <c r="N26" i="4" s="1"/>
  <c r="W26" i="4" s="1"/>
  <c r="I26" i="4"/>
  <c r="T26" i="4"/>
  <c r="D27" i="4"/>
  <c r="G27" i="4" s="1"/>
  <c r="M27" i="4" s="1"/>
  <c r="O27" i="4" s="1"/>
  <c r="P27" i="4" s="1"/>
  <c r="Q27" i="4" s="1"/>
  <c r="R27" i="4" s="1"/>
  <c r="V27" i="4" s="1"/>
  <c r="E27" i="4"/>
  <c r="F27" i="4"/>
  <c r="L27" i="4" s="1"/>
  <c r="U27" i="4" s="1"/>
  <c r="H27" i="4"/>
  <c r="I27" i="4"/>
  <c r="K27" i="4"/>
  <c r="N27" i="4"/>
  <c r="W27" i="4" s="1"/>
  <c r="T27" i="4"/>
  <c r="D28" i="4"/>
  <c r="T28" i="4" s="1"/>
  <c r="E28" i="4"/>
  <c r="F28" i="4"/>
  <c r="H28" i="4"/>
  <c r="I28" i="4"/>
  <c r="L28" i="4"/>
  <c r="U28" i="4" s="1"/>
  <c r="N28" i="4"/>
  <c r="W28" i="4" s="1"/>
  <c r="D29" i="4"/>
  <c r="G29" i="4" s="1"/>
  <c r="E29" i="4"/>
  <c r="F29" i="4"/>
  <c r="H29" i="4"/>
  <c r="I29" i="4"/>
  <c r="K29" i="4"/>
  <c r="L29" i="4"/>
  <c r="U29" i="4" s="1"/>
  <c r="M29" i="4"/>
  <c r="O29" i="4" s="1"/>
  <c r="P29" i="4" s="1"/>
  <c r="Q29" i="4" s="1"/>
  <c r="R29" i="4" s="1"/>
  <c r="V29" i="4" s="1"/>
  <c r="N29" i="4"/>
  <c r="W29" i="4" s="1"/>
  <c r="T29" i="4"/>
  <c r="D30" i="4"/>
  <c r="T30" i="4" s="1"/>
  <c r="E30" i="4"/>
  <c r="F30" i="4"/>
  <c r="G30" i="4"/>
  <c r="M30" i="4" s="1"/>
  <c r="O30" i="4" s="1"/>
  <c r="P30" i="4" s="1"/>
  <c r="Q30" i="4" s="1"/>
  <c r="R30" i="4" s="1"/>
  <c r="V30" i="4" s="1"/>
  <c r="H30" i="4"/>
  <c r="I30" i="4"/>
  <c r="K30" i="4"/>
  <c r="L30" i="4"/>
  <c r="U30" i="4" s="1"/>
  <c r="N30" i="4"/>
  <c r="W30" i="4" s="1"/>
  <c r="D31" i="4"/>
  <c r="E31" i="4"/>
  <c r="F31" i="4"/>
  <c r="G31" i="4"/>
  <c r="M31" i="4" s="1"/>
  <c r="O31" i="4" s="1"/>
  <c r="P31" i="4" s="1"/>
  <c r="Q31" i="4" s="1"/>
  <c r="R31" i="4" s="1"/>
  <c r="V31" i="4" s="1"/>
  <c r="H31" i="4"/>
  <c r="N31" i="4" s="1"/>
  <c r="W31" i="4" s="1"/>
  <c r="I31" i="4"/>
  <c r="K31" i="4"/>
  <c r="L31" i="4"/>
  <c r="U31" i="4" s="1"/>
  <c r="T31" i="4"/>
  <c r="D32" i="4"/>
  <c r="E32" i="4"/>
  <c r="G32" i="4" s="1"/>
  <c r="M32" i="4" s="1"/>
  <c r="O32" i="4" s="1"/>
  <c r="P32" i="4" s="1"/>
  <c r="Q32" i="4" s="1"/>
  <c r="R32" i="4" s="1"/>
  <c r="V32" i="4" s="1"/>
  <c r="F32" i="4"/>
  <c r="L32" i="4" s="1"/>
  <c r="H32" i="4"/>
  <c r="N32" i="4" s="1"/>
  <c r="I32" i="4"/>
  <c r="U32" i="4"/>
  <c r="W32" i="4"/>
  <c r="D33" i="4"/>
  <c r="E33" i="4"/>
  <c r="F33" i="4"/>
  <c r="L33" i="4" s="1"/>
  <c r="U33" i="4" s="1"/>
  <c r="H33" i="4"/>
  <c r="N33" i="4" s="1"/>
  <c r="W33" i="4" s="1"/>
  <c r="I33" i="4"/>
  <c r="D34" i="4"/>
  <c r="G34" i="4" s="1"/>
  <c r="M34" i="4" s="1"/>
  <c r="O34" i="4" s="1"/>
  <c r="P34" i="4" s="1"/>
  <c r="Q34" i="4" s="1"/>
  <c r="R34" i="4" s="1"/>
  <c r="V34" i="4" s="1"/>
  <c r="E34" i="4"/>
  <c r="F34" i="4"/>
  <c r="L34" i="4" s="1"/>
  <c r="U34" i="4" s="1"/>
  <c r="H34" i="4"/>
  <c r="N34" i="4" s="1"/>
  <c r="W34" i="4" s="1"/>
  <c r="I34" i="4"/>
  <c r="T34" i="4"/>
  <c r="D35" i="4"/>
  <c r="G35" i="4" s="1"/>
  <c r="M35" i="4" s="1"/>
  <c r="O35" i="4" s="1"/>
  <c r="E35" i="4"/>
  <c r="F35" i="4"/>
  <c r="L35" i="4" s="1"/>
  <c r="U35" i="4" s="1"/>
  <c r="H35" i="4"/>
  <c r="I35" i="4"/>
  <c r="K35" i="4"/>
  <c r="N35" i="4"/>
  <c r="W35" i="4" s="1"/>
  <c r="P35" i="4"/>
  <c r="Q35" i="4"/>
  <c r="R35" i="4" s="1"/>
  <c r="V35" i="4" s="1"/>
  <c r="T35" i="4"/>
  <c r="D36" i="4"/>
  <c r="T36" i="4" s="1"/>
  <c r="E36" i="4"/>
  <c r="F36" i="4"/>
  <c r="H36" i="4"/>
  <c r="I36" i="4"/>
  <c r="L36" i="4"/>
  <c r="U36" i="4" s="1"/>
  <c r="N36" i="4"/>
  <c r="W36" i="4" s="1"/>
  <c r="D37" i="4"/>
  <c r="G37" i="4" s="1"/>
  <c r="M37" i="4" s="1"/>
  <c r="O37" i="4" s="1"/>
  <c r="P37" i="4" s="1"/>
  <c r="Q37" i="4" s="1"/>
  <c r="R37" i="4" s="1"/>
  <c r="V37" i="4" s="1"/>
  <c r="E37" i="4"/>
  <c r="F37" i="4"/>
  <c r="H37" i="4"/>
  <c r="I37" i="4"/>
  <c r="K37" i="4"/>
  <c r="L37" i="4"/>
  <c r="U37" i="4" s="1"/>
  <c r="N37" i="4"/>
  <c r="W37" i="4" s="1"/>
  <c r="T37" i="4"/>
  <c r="D38" i="4"/>
  <c r="T38" i="4" s="1"/>
  <c r="E38" i="4"/>
  <c r="F38" i="4"/>
  <c r="G38" i="4"/>
  <c r="M38" i="4" s="1"/>
  <c r="O38" i="4" s="1"/>
  <c r="P38" i="4" s="1"/>
  <c r="Q38" i="4" s="1"/>
  <c r="R38" i="4" s="1"/>
  <c r="V38" i="4" s="1"/>
  <c r="H38" i="4"/>
  <c r="I38" i="4"/>
  <c r="N38" i="4" s="1"/>
  <c r="W38" i="4" s="1"/>
  <c r="K38" i="4"/>
  <c r="L38" i="4"/>
  <c r="U38" i="4" s="1"/>
  <c r="D39" i="4"/>
  <c r="E39" i="4"/>
  <c r="F39" i="4"/>
  <c r="G39" i="4"/>
  <c r="M39" i="4" s="1"/>
  <c r="O39" i="4" s="1"/>
  <c r="P39" i="4" s="1"/>
  <c r="Q39" i="4" s="1"/>
  <c r="R39" i="4" s="1"/>
  <c r="V39" i="4" s="1"/>
  <c r="H39" i="4"/>
  <c r="N39" i="4" s="1"/>
  <c r="W39" i="4" s="1"/>
  <c r="I39" i="4"/>
  <c r="L39" i="4"/>
  <c r="U39" i="4" s="1"/>
  <c r="D40" i="4"/>
  <c r="K40" i="4" s="1"/>
  <c r="E40" i="4"/>
  <c r="F40" i="4"/>
  <c r="L40" i="4" s="1"/>
  <c r="U40" i="4" s="1"/>
  <c r="H40" i="4"/>
  <c r="N40" i="4" s="1"/>
  <c r="W40" i="4" s="1"/>
  <c r="I40" i="4"/>
  <c r="D41" i="4"/>
  <c r="E41" i="4"/>
  <c r="F41" i="4"/>
  <c r="L41" i="4" s="1"/>
  <c r="H41" i="4"/>
  <c r="N41" i="4" s="1"/>
  <c r="W41" i="4" s="1"/>
  <c r="I41" i="4"/>
  <c r="U41" i="4"/>
  <c r="D42" i="4"/>
  <c r="G42" i="4" s="1"/>
  <c r="M42" i="4" s="1"/>
  <c r="O42" i="4" s="1"/>
  <c r="E42" i="4"/>
  <c r="F42" i="4"/>
  <c r="L42" i="4" s="1"/>
  <c r="U42" i="4" s="1"/>
  <c r="H42" i="4"/>
  <c r="N42" i="4" s="1"/>
  <c r="W42" i="4" s="1"/>
  <c r="I42" i="4"/>
  <c r="P42" i="4"/>
  <c r="Q42" i="4" s="1"/>
  <c r="R42" i="4" s="1"/>
  <c r="V42" i="4" s="1"/>
  <c r="T42" i="4"/>
  <c r="D43" i="4"/>
  <c r="G43" i="4" s="1"/>
  <c r="M43" i="4" s="1"/>
  <c r="O43" i="4" s="1"/>
  <c r="E43" i="4"/>
  <c r="F43" i="4"/>
  <c r="L43" i="4" s="1"/>
  <c r="U43" i="4" s="1"/>
  <c r="H43" i="4"/>
  <c r="I43" i="4"/>
  <c r="K43" i="4"/>
  <c r="N43" i="4"/>
  <c r="W43" i="4" s="1"/>
  <c r="P43" i="4"/>
  <c r="Q43" i="4" s="1"/>
  <c r="R43" i="4" s="1"/>
  <c r="V43" i="4" s="1"/>
  <c r="T43" i="4"/>
  <c r="D44" i="4"/>
  <c r="T44" i="4" s="1"/>
  <c r="E44" i="4"/>
  <c r="F44" i="4"/>
  <c r="H44" i="4"/>
  <c r="I44" i="4"/>
  <c r="L44" i="4"/>
  <c r="U44" i="4" s="1"/>
  <c r="N44" i="4"/>
  <c r="W44" i="4" s="1"/>
  <c r="D45" i="4"/>
  <c r="G45" i="4" s="1"/>
  <c r="E45" i="4"/>
  <c r="F45" i="4"/>
  <c r="H45" i="4"/>
  <c r="I45" i="4"/>
  <c r="K45" i="4"/>
  <c r="L45" i="4"/>
  <c r="U45" i="4" s="1"/>
  <c r="M45" i="4"/>
  <c r="O45" i="4" s="1"/>
  <c r="P45" i="4" s="1"/>
  <c r="Q45" i="4" s="1"/>
  <c r="R45" i="4" s="1"/>
  <c r="V45" i="4" s="1"/>
  <c r="N45" i="4"/>
  <c r="W45" i="4" s="1"/>
  <c r="T45" i="4"/>
  <c r="D46" i="4"/>
  <c r="T46" i="4" s="1"/>
  <c r="E46" i="4"/>
  <c r="F46" i="4"/>
  <c r="G46" i="4"/>
  <c r="M46" i="4" s="1"/>
  <c r="O46" i="4" s="1"/>
  <c r="P46" i="4" s="1"/>
  <c r="Q46" i="4" s="1"/>
  <c r="R46" i="4" s="1"/>
  <c r="V46" i="4" s="1"/>
  <c r="H46" i="4"/>
  <c r="I46" i="4"/>
  <c r="K46" i="4"/>
  <c r="L46" i="4"/>
  <c r="U46" i="4" s="1"/>
  <c r="N46" i="4"/>
  <c r="W46" i="4" s="1"/>
  <c r="D47" i="4"/>
  <c r="E47" i="4"/>
  <c r="G47" i="4" s="1"/>
  <c r="M47" i="4" s="1"/>
  <c r="O47" i="4" s="1"/>
  <c r="P47" i="4" s="1"/>
  <c r="Q47" i="4" s="1"/>
  <c r="R47" i="4" s="1"/>
  <c r="V47" i="4" s="1"/>
  <c r="F47" i="4"/>
  <c r="H47" i="4"/>
  <c r="N47" i="4" s="1"/>
  <c r="I47" i="4"/>
  <c r="L47" i="4"/>
  <c r="U47" i="4" s="1"/>
  <c r="W47" i="4"/>
  <c r="D48" i="4"/>
  <c r="K48" i="4" s="1"/>
  <c r="E48" i="4"/>
  <c r="F48" i="4"/>
  <c r="L48" i="4" s="1"/>
  <c r="U48" i="4" s="1"/>
  <c r="H48" i="4"/>
  <c r="N48" i="4" s="1"/>
  <c r="I48" i="4"/>
  <c r="W48" i="4"/>
  <c r="D49" i="4"/>
  <c r="E49" i="4"/>
  <c r="F49" i="4"/>
  <c r="L49" i="4" s="1"/>
  <c r="U49" i="4" s="1"/>
  <c r="H49" i="4"/>
  <c r="N49" i="4" s="1"/>
  <c r="W49" i="4" s="1"/>
  <c r="I49" i="4"/>
  <c r="D50" i="4"/>
  <c r="G50" i="4" s="1"/>
  <c r="M50" i="4" s="1"/>
  <c r="O50" i="4" s="1"/>
  <c r="P50" i="4" s="1"/>
  <c r="Q50" i="4" s="1"/>
  <c r="R50" i="4" s="1"/>
  <c r="V50" i="4" s="1"/>
  <c r="E50" i="4"/>
  <c r="F50" i="4"/>
  <c r="L50" i="4" s="1"/>
  <c r="U50" i="4" s="1"/>
  <c r="H50" i="4"/>
  <c r="N50" i="4" s="1"/>
  <c r="W50" i="4" s="1"/>
  <c r="I50" i="4"/>
  <c r="T50" i="4"/>
  <c r="D51" i="4"/>
  <c r="G51" i="4" s="1"/>
  <c r="M51" i="4" s="1"/>
  <c r="O51" i="4" s="1"/>
  <c r="P51" i="4" s="1"/>
  <c r="E51" i="4"/>
  <c r="F51" i="4"/>
  <c r="L51" i="4" s="1"/>
  <c r="U51" i="4" s="1"/>
  <c r="H51" i="4"/>
  <c r="I51" i="4"/>
  <c r="K51" i="4"/>
  <c r="N51" i="4"/>
  <c r="W51" i="4" s="1"/>
  <c r="Q51" i="4"/>
  <c r="R51" i="4" s="1"/>
  <c r="V51" i="4" s="1"/>
  <c r="T51" i="4"/>
  <c r="D52" i="4"/>
  <c r="T52" i="4" s="1"/>
  <c r="E52" i="4"/>
  <c r="F52" i="4"/>
  <c r="H52" i="4"/>
  <c r="I52" i="4"/>
  <c r="L52" i="4"/>
  <c r="U52" i="4" s="1"/>
  <c r="N52" i="4"/>
  <c r="W52" i="4" s="1"/>
  <c r="D53" i="4"/>
  <c r="G53" i="4" s="1"/>
  <c r="M53" i="4" s="1"/>
  <c r="O53" i="4" s="1"/>
  <c r="P53" i="4" s="1"/>
  <c r="Q53" i="4" s="1"/>
  <c r="R53" i="4" s="1"/>
  <c r="V53" i="4" s="1"/>
  <c r="E53" i="4"/>
  <c r="F53" i="4"/>
  <c r="H53" i="4"/>
  <c r="I53" i="4"/>
  <c r="N53" i="4" s="1"/>
  <c r="W53" i="4" s="1"/>
  <c r="K53" i="4"/>
  <c r="L53" i="4"/>
  <c r="U53" i="4" s="1"/>
  <c r="T53" i="4"/>
  <c r="D54" i="4"/>
  <c r="T54" i="4" s="1"/>
  <c r="E54" i="4"/>
  <c r="F54" i="4"/>
  <c r="G54" i="4"/>
  <c r="M54" i="4" s="1"/>
  <c r="O54" i="4" s="1"/>
  <c r="P54" i="4" s="1"/>
  <c r="Q54" i="4" s="1"/>
  <c r="R54" i="4" s="1"/>
  <c r="V54" i="4" s="1"/>
  <c r="H54" i="4"/>
  <c r="I54" i="4"/>
  <c r="K54" i="4"/>
  <c r="L54" i="4"/>
  <c r="U54" i="4" s="1"/>
  <c r="N54" i="4"/>
  <c r="W54" i="4" s="1"/>
  <c r="D55" i="4"/>
  <c r="E55" i="4"/>
  <c r="F55" i="4"/>
  <c r="G55" i="4"/>
  <c r="M55" i="4" s="1"/>
  <c r="O55" i="4" s="1"/>
  <c r="P55" i="4" s="1"/>
  <c r="Q55" i="4" s="1"/>
  <c r="R55" i="4" s="1"/>
  <c r="V55" i="4" s="1"/>
  <c r="H55" i="4"/>
  <c r="N55" i="4" s="1"/>
  <c r="W55" i="4" s="1"/>
  <c r="I55" i="4"/>
  <c r="L55" i="4"/>
  <c r="U55" i="4" s="1"/>
  <c r="D56" i="4"/>
  <c r="K56" i="4" s="1"/>
  <c r="E56" i="4"/>
  <c r="G56" i="4" s="1"/>
  <c r="M56" i="4" s="1"/>
  <c r="O56" i="4" s="1"/>
  <c r="P56" i="4" s="1"/>
  <c r="Q56" i="4" s="1"/>
  <c r="R56" i="4" s="1"/>
  <c r="V56" i="4" s="1"/>
  <c r="F56" i="4"/>
  <c r="L56" i="4" s="1"/>
  <c r="H56" i="4"/>
  <c r="N56" i="4" s="1"/>
  <c r="W56" i="4" s="1"/>
  <c r="I56" i="4"/>
  <c r="U56" i="4"/>
  <c r="D57" i="4"/>
  <c r="E57" i="4"/>
  <c r="F57" i="4"/>
  <c r="L57" i="4" s="1"/>
  <c r="U57" i="4" s="1"/>
  <c r="H57" i="4"/>
  <c r="N57" i="4" s="1"/>
  <c r="W57" i="4" s="1"/>
  <c r="I57" i="4"/>
  <c r="D58" i="4"/>
  <c r="G58" i="4" s="1"/>
  <c r="M58" i="4" s="1"/>
  <c r="O58" i="4" s="1"/>
  <c r="P58" i="4" s="1"/>
  <c r="Q58" i="4" s="1"/>
  <c r="R58" i="4" s="1"/>
  <c r="V58" i="4" s="1"/>
  <c r="E58" i="4"/>
  <c r="F58" i="4"/>
  <c r="L58" i="4" s="1"/>
  <c r="U58" i="4" s="1"/>
  <c r="H58" i="4"/>
  <c r="N58" i="4" s="1"/>
  <c r="W58" i="4" s="1"/>
  <c r="I58" i="4"/>
  <c r="T58" i="4"/>
  <c r="D59" i="4"/>
  <c r="G59" i="4" s="1"/>
  <c r="M59" i="4" s="1"/>
  <c r="O59" i="4" s="1"/>
  <c r="P59" i="4" s="1"/>
  <c r="E59" i="4"/>
  <c r="F59" i="4"/>
  <c r="L59" i="4" s="1"/>
  <c r="U59" i="4" s="1"/>
  <c r="H59" i="4"/>
  <c r="I59" i="4"/>
  <c r="K59" i="4"/>
  <c r="N59" i="4"/>
  <c r="W59" i="4" s="1"/>
  <c r="Q59" i="4"/>
  <c r="R59" i="4" s="1"/>
  <c r="V59" i="4" s="1"/>
  <c r="T59" i="4"/>
  <c r="D60" i="4"/>
  <c r="T60" i="4" s="1"/>
  <c r="E60" i="4"/>
  <c r="F60" i="4"/>
  <c r="H60" i="4"/>
  <c r="I60" i="4"/>
  <c r="L60" i="4"/>
  <c r="U60" i="4" s="1"/>
  <c r="N60" i="4"/>
  <c r="W60" i="4" s="1"/>
  <c r="D61" i="4"/>
  <c r="G61" i="4" s="1"/>
  <c r="E61" i="4"/>
  <c r="F61" i="4"/>
  <c r="H61" i="4"/>
  <c r="I61" i="4"/>
  <c r="K61" i="4"/>
  <c r="L61" i="4"/>
  <c r="U61" i="4" s="1"/>
  <c r="M61" i="4"/>
  <c r="O61" i="4" s="1"/>
  <c r="P61" i="4" s="1"/>
  <c r="Q61" i="4" s="1"/>
  <c r="R61" i="4" s="1"/>
  <c r="V61" i="4" s="1"/>
  <c r="N61" i="4"/>
  <c r="W61" i="4" s="1"/>
  <c r="T61" i="4"/>
  <c r="D62" i="4"/>
  <c r="T62" i="4" s="1"/>
  <c r="E62" i="4"/>
  <c r="F62" i="4"/>
  <c r="G62" i="4"/>
  <c r="M62" i="4" s="1"/>
  <c r="O62" i="4" s="1"/>
  <c r="P62" i="4" s="1"/>
  <c r="Q62" i="4" s="1"/>
  <c r="R62" i="4" s="1"/>
  <c r="V62" i="4" s="1"/>
  <c r="H62" i="4"/>
  <c r="I62" i="4"/>
  <c r="K62" i="4"/>
  <c r="L62" i="4"/>
  <c r="U62" i="4" s="1"/>
  <c r="N62" i="4"/>
  <c r="W62" i="4" s="1"/>
  <c r="D63" i="4"/>
  <c r="E63" i="4"/>
  <c r="F63" i="4"/>
  <c r="G63" i="4"/>
  <c r="M63" i="4" s="1"/>
  <c r="O63" i="4" s="1"/>
  <c r="P63" i="4" s="1"/>
  <c r="Q63" i="4" s="1"/>
  <c r="R63" i="4" s="1"/>
  <c r="V63" i="4" s="1"/>
  <c r="H63" i="4"/>
  <c r="N63" i="4" s="1"/>
  <c r="I63" i="4"/>
  <c r="L63" i="4"/>
  <c r="U63" i="4" s="1"/>
  <c r="W63" i="4"/>
  <c r="D64" i="4"/>
  <c r="E64" i="4"/>
  <c r="F64" i="4"/>
  <c r="L64" i="4" s="1"/>
  <c r="U64" i="4" s="1"/>
  <c r="H64" i="4"/>
  <c r="N64" i="4" s="1"/>
  <c r="W64" i="4" s="1"/>
  <c r="I64" i="4"/>
  <c r="D65" i="4"/>
  <c r="E65" i="4"/>
  <c r="F65" i="4"/>
  <c r="L65" i="4" s="1"/>
  <c r="H65" i="4"/>
  <c r="N65" i="4" s="1"/>
  <c r="W65" i="4" s="1"/>
  <c r="I65" i="4"/>
  <c r="U65" i="4"/>
  <c r="D66" i="4"/>
  <c r="G66" i="4" s="1"/>
  <c r="M66" i="4" s="1"/>
  <c r="O66" i="4" s="1"/>
  <c r="P66" i="4" s="1"/>
  <c r="Q66" i="4" s="1"/>
  <c r="R66" i="4" s="1"/>
  <c r="V66" i="4" s="1"/>
  <c r="E66" i="4"/>
  <c r="F66" i="4"/>
  <c r="L66" i="4" s="1"/>
  <c r="U66" i="4" s="1"/>
  <c r="H66" i="4"/>
  <c r="N66" i="4" s="1"/>
  <c r="W66" i="4" s="1"/>
  <c r="I66" i="4"/>
  <c r="T66" i="4"/>
  <c r="D67" i="4"/>
  <c r="G67" i="4" s="1"/>
  <c r="M67" i="4" s="1"/>
  <c r="O67" i="4" s="1"/>
  <c r="P67" i="4" s="1"/>
  <c r="Q67" i="4" s="1"/>
  <c r="R67" i="4" s="1"/>
  <c r="V67" i="4" s="1"/>
  <c r="E67" i="4"/>
  <c r="F67" i="4"/>
  <c r="L67" i="4" s="1"/>
  <c r="U67" i="4" s="1"/>
  <c r="H67" i="4"/>
  <c r="I67" i="4"/>
  <c r="K67" i="4"/>
  <c r="N67" i="4"/>
  <c r="W67" i="4" s="1"/>
  <c r="T67" i="4"/>
  <c r="D68" i="4"/>
  <c r="T68" i="4" s="1"/>
  <c r="E68" i="4"/>
  <c r="F68" i="4"/>
  <c r="H68" i="4"/>
  <c r="I68" i="4"/>
  <c r="L68" i="4"/>
  <c r="U68" i="4" s="1"/>
  <c r="N68" i="4"/>
  <c r="W68" i="4" s="1"/>
  <c r="D69" i="4"/>
  <c r="G69" i="4" s="1"/>
  <c r="E69" i="4"/>
  <c r="F69" i="4"/>
  <c r="H69" i="4"/>
  <c r="I69" i="4"/>
  <c r="K69" i="4"/>
  <c r="L69" i="4"/>
  <c r="U69" i="4" s="1"/>
  <c r="M69" i="4"/>
  <c r="O69" i="4" s="1"/>
  <c r="P69" i="4" s="1"/>
  <c r="Q69" i="4" s="1"/>
  <c r="R69" i="4" s="1"/>
  <c r="V69" i="4" s="1"/>
  <c r="N69" i="4"/>
  <c r="W69" i="4" s="1"/>
  <c r="T69" i="4"/>
  <c r="D70" i="4"/>
  <c r="T70" i="4" s="1"/>
  <c r="E70" i="4"/>
  <c r="F70" i="4"/>
  <c r="G70" i="4"/>
  <c r="M70" i="4" s="1"/>
  <c r="O70" i="4" s="1"/>
  <c r="P70" i="4" s="1"/>
  <c r="Q70" i="4" s="1"/>
  <c r="R70" i="4" s="1"/>
  <c r="V70" i="4" s="1"/>
  <c r="H70" i="4"/>
  <c r="I70" i="4"/>
  <c r="K70" i="4"/>
  <c r="L70" i="4"/>
  <c r="U70" i="4" s="1"/>
  <c r="N70" i="4"/>
  <c r="W70" i="4" s="1"/>
  <c r="D71" i="4"/>
  <c r="E71" i="4"/>
  <c r="T71" i="4" s="1"/>
  <c r="F71" i="4"/>
  <c r="G71" i="4"/>
  <c r="M71" i="4" s="1"/>
  <c r="O71" i="4" s="1"/>
  <c r="P71" i="4" s="1"/>
  <c r="Q71" i="4" s="1"/>
  <c r="R71" i="4" s="1"/>
  <c r="V71" i="4" s="1"/>
  <c r="H71" i="4"/>
  <c r="N71" i="4" s="1"/>
  <c r="W71" i="4" s="1"/>
  <c r="I71" i="4"/>
  <c r="K71" i="4"/>
  <c r="L71" i="4"/>
  <c r="U71" i="4" s="1"/>
  <c r="D72" i="4"/>
  <c r="K72" i="4" s="1"/>
  <c r="E72" i="4"/>
  <c r="F72" i="4"/>
  <c r="L72" i="4" s="1"/>
  <c r="U72" i="4" s="1"/>
  <c r="H72" i="4"/>
  <c r="N72" i="4" s="1"/>
  <c r="I72" i="4"/>
  <c r="W72" i="4"/>
  <c r="D73" i="4"/>
  <c r="E73" i="4"/>
  <c r="F73" i="4"/>
  <c r="L73" i="4" s="1"/>
  <c r="H73" i="4"/>
  <c r="I73" i="4"/>
  <c r="N73" i="4"/>
  <c r="U73" i="4"/>
  <c r="W73" i="4"/>
  <c r="D74" i="4"/>
  <c r="E74" i="4"/>
  <c r="F74" i="4"/>
  <c r="H74" i="4"/>
  <c r="N74" i="4" s="1"/>
  <c r="I74" i="4"/>
  <c r="L74" i="4"/>
  <c r="U74" i="4"/>
  <c r="W74" i="4"/>
  <c r="D75" i="4"/>
  <c r="G75" i="4" s="1"/>
  <c r="M75" i="4" s="1"/>
  <c r="O75" i="4" s="1"/>
  <c r="P75" i="4" s="1"/>
  <c r="Q75" i="4" s="1"/>
  <c r="R75" i="4" s="1"/>
  <c r="V75" i="4" s="1"/>
  <c r="E75" i="4"/>
  <c r="F75" i="4"/>
  <c r="L75" i="4" s="1"/>
  <c r="H75" i="4"/>
  <c r="I75" i="4"/>
  <c r="K75" i="4"/>
  <c r="N75" i="4"/>
  <c r="W75" i="4" s="1"/>
  <c r="T75" i="4"/>
  <c r="U75" i="4"/>
  <c r="D76" i="4"/>
  <c r="T76" i="4" s="1"/>
  <c r="E76" i="4"/>
  <c r="F76" i="4"/>
  <c r="H76" i="4"/>
  <c r="I76" i="4"/>
  <c r="L76" i="4"/>
  <c r="U76" i="4" s="1"/>
  <c r="N76" i="4"/>
  <c r="W76" i="4" s="1"/>
  <c r="D77" i="4"/>
  <c r="G77" i="4" s="1"/>
  <c r="E77" i="4"/>
  <c r="F77" i="4"/>
  <c r="H77" i="4"/>
  <c r="I77" i="4"/>
  <c r="K77" i="4"/>
  <c r="L77" i="4"/>
  <c r="U77" i="4" s="1"/>
  <c r="M77" i="4"/>
  <c r="N77" i="4"/>
  <c r="W77" i="4" s="1"/>
  <c r="O77" i="4"/>
  <c r="P77" i="4"/>
  <c r="Q77" i="4" s="1"/>
  <c r="R77" i="4" s="1"/>
  <c r="V77" i="4" s="1"/>
  <c r="T77" i="4"/>
  <c r="D78" i="4"/>
  <c r="T78" i="4" s="1"/>
  <c r="E78" i="4"/>
  <c r="F78" i="4"/>
  <c r="G78" i="4"/>
  <c r="M78" i="4" s="1"/>
  <c r="O78" i="4" s="1"/>
  <c r="P78" i="4" s="1"/>
  <c r="Q78" i="4" s="1"/>
  <c r="R78" i="4" s="1"/>
  <c r="V78" i="4" s="1"/>
  <c r="H78" i="4"/>
  <c r="I78" i="4"/>
  <c r="K78" i="4"/>
  <c r="L78" i="4"/>
  <c r="U78" i="4" s="1"/>
  <c r="N78" i="4"/>
  <c r="W78" i="4" s="1"/>
  <c r="D79" i="4"/>
  <c r="E79" i="4"/>
  <c r="T79" i="4" s="1"/>
  <c r="F79" i="4"/>
  <c r="G79" i="4"/>
  <c r="M79" i="4" s="1"/>
  <c r="O79" i="4" s="1"/>
  <c r="P79" i="4" s="1"/>
  <c r="Q79" i="4" s="1"/>
  <c r="R79" i="4" s="1"/>
  <c r="V79" i="4" s="1"/>
  <c r="H79" i="4"/>
  <c r="N79" i="4" s="1"/>
  <c r="W79" i="4" s="1"/>
  <c r="I79" i="4"/>
  <c r="L79" i="4"/>
  <c r="U79" i="4" s="1"/>
  <c r="D80" i="4"/>
  <c r="K80" i="4" s="1"/>
  <c r="E80" i="4"/>
  <c r="F80" i="4"/>
  <c r="L80" i="4" s="1"/>
  <c r="G80" i="4"/>
  <c r="M80" i="4" s="1"/>
  <c r="O80" i="4" s="1"/>
  <c r="P80" i="4" s="1"/>
  <c r="Q80" i="4" s="1"/>
  <c r="R80" i="4" s="1"/>
  <c r="V80" i="4" s="1"/>
  <c r="H80" i="4"/>
  <c r="N80" i="4" s="1"/>
  <c r="I80" i="4"/>
  <c r="U80" i="4"/>
  <c r="W80" i="4"/>
  <c r="D81" i="4"/>
  <c r="T81" i="4" s="1"/>
  <c r="E81" i="4"/>
  <c r="F81" i="4"/>
  <c r="L81" i="4" s="1"/>
  <c r="U81" i="4" s="1"/>
  <c r="G81" i="4"/>
  <c r="M81" i="4" s="1"/>
  <c r="O81" i="4" s="1"/>
  <c r="P81" i="4" s="1"/>
  <c r="Q81" i="4" s="1"/>
  <c r="R81" i="4" s="1"/>
  <c r="V81" i="4" s="1"/>
  <c r="H81" i="4"/>
  <c r="I81" i="4"/>
  <c r="N81" i="4"/>
  <c r="W81" i="4"/>
  <c r="D82" i="4"/>
  <c r="E82" i="4"/>
  <c r="F82" i="4"/>
  <c r="H82" i="4"/>
  <c r="N82" i="4" s="1"/>
  <c r="W82" i="4" s="1"/>
  <c r="I82" i="4"/>
  <c r="L82" i="4"/>
  <c r="U82" i="4"/>
  <c r="D83" i="4"/>
  <c r="G83" i="4" s="1"/>
  <c r="M83" i="4" s="1"/>
  <c r="O83" i="4" s="1"/>
  <c r="E83" i="4"/>
  <c r="F83" i="4"/>
  <c r="L83" i="4" s="1"/>
  <c r="H83" i="4"/>
  <c r="I83" i="4"/>
  <c r="K83" i="4"/>
  <c r="N83" i="4"/>
  <c r="W83" i="4" s="1"/>
  <c r="P83" i="4"/>
  <c r="Q83" i="4" s="1"/>
  <c r="R83" i="4" s="1"/>
  <c r="V83" i="4" s="1"/>
  <c r="T83" i="4"/>
  <c r="U83" i="4"/>
  <c r="D84" i="4"/>
  <c r="E84" i="4"/>
  <c r="F84" i="4"/>
  <c r="H84" i="4"/>
  <c r="N84" i="4" s="1"/>
  <c r="W84" i="4" s="1"/>
  <c r="I84" i="4"/>
  <c r="L84" i="4"/>
  <c r="U84" i="4" s="1"/>
  <c r="D85" i="4"/>
  <c r="E85" i="4"/>
  <c r="F85" i="4"/>
  <c r="L85" i="4" s="1"/>
  <c r="U85" i="4" s="1"/>
  <c r="H85" i="4"/>
  <c r="I85" i="4"/>
  <c r="K85" i="4"/>
  <c r="N85" i="4"/>
  <c r="W85" i="4" s="1"/>
  <c r="T85" i="4"/>
  <c r="D86" i="4"/>
  <c r="T86" i="4" s="1"/>
  <c r="E86" i="4"/>
  <c r="F86" i="4"/>
  <c r="G86" i="4"/>
  <c r="M86" i="4" s="1"/>
  <c r="O86" i="4" s="1"/>
  <c r="P86" i="4" s="1"/>
  <c r="Q86" i="4" s="1"/>
  <c r="R86" i="4" s="1"/>
  <c r="V86" i="4" s="1"/>
  <c r="H86" i="4"/>
  <c r="I86" i="4"/>
  <c r="N86" i="4" s="1"/>
  <c r="W86" i="4" s="1"/>
  <c r="K86" i="4"/>
  <c r="L86" i="4"/>
  <c r="U86" i="4" s="1"/>
  <c r="D87" i="4"/>
  <c r="E87" i="4"/>
  <c r="K87" i="4" s="1"/>
  <c r="F87" i="4"/>
  <c r="G87" i="4"/>
  <c r="M87" i="4" s="1"/>
  <c r="O87" i="4" s="1"/>
  <c r="P87" i="4" s="1"/>
  <c r="Q87" i="4" s="1"/>
  <c r="R87" i="4" s="1"/>
  <c r="V87" i="4" s="1"/>
  <c r="H87" i="4"/>
  <c r="N87" i="4" s="1"/>
  <c r="I87" i="4"/>
  <c r="L87" i="4"/>
  <c r="U87" i="4" s="1"/>
  <c r="T87" i="4"/>
  <c r="W87" i="4"/>
  <c r="D88" i="4"/>
  <c r="E88" i="4"/>
  <c r="F88" i="4"/>
  <c r="L88" i="4" s="1"/>
  <c r="H88" i="4"/>
  <c r="N88" i="4" s="1"/>
  <c r="I88" i="4"/>
  <c r="U88" i="4"/>
  <c r="W88" i="4"/>
  <c r="D89" i="4"/>
  <c r="K89" i="4" s="1"/>
  <c r="E89" i="4"/>
  <c r="G89" i="4" s="1"/>
  <c r="M89" i="4" s="1"/>
  <c r="O89" i="4" s="1"/>
  <c r="P89" i="4" s="1"/>
  <c r="Q89" i="4" s="1"/>
  <c r="R89" i="4" s="1"/>
  <c r="V89" i="4" s="1"/>
  <c r="F89" i="4"/>
  <c r="L89" i="4" s="1"/>
  <c r="U89" i="4" s="1"/>
  <c r="H89" i="4"/>
  <c r="I89" i="4"/>
  <c r="N89" i="4"/>
  <c r="T89" i="4"/>
  <c r="W89" i="4"/>
  <c r="D90" i="4"/>
  <c r="E90" i="4"/>
  <c r="F90" i="4"/>
  <c r="H90" i="4"/>
  <c r="N90" i="4" s="1"/>
  <c r="W90" i="4" s="1"/>
  <c r="I90" i="4"/>
  <c r="L90" i="4"/>
  <c r="U90" i="4" s="1"/>
  <c r="D91" i="4"/>
  <c r="E91" i="4"/>
  <c r="F91" i="4"/>
  <c r="L91" i="4" s="1"/>
  <c r="U91" i="4" s="1"/>
  <c r="H91" i="4"/>
  <c r="I91" i="4"/>
  <c r="K91" i="4"/>
  <c r="N91" i="4"/>
  <c r="W91" i="4" s="1"/>
  <c r="T91" i="4"/>
  <c r="D92" i="4"/>
  <c r="G92" i="4" s="1"/>
  <c r="M92" i="4" s="1"/>
  <c r="O92" i="4" s="1"/>
  <c r="P92" i="4" s="1"/>
  <c r="Q92" i="4" s="1"/>
  <c r="E92" i="4"/>
  <c r="F92" i="4"/>
  <c r="H92" i="4"/>
  <c r="I92" i="4"/>
  <c r="L92" i="4"/>
  <c r="U92" i="4" s="1"/>
  <c r="N92" i="4"/>
  <c r="W92" i="4" s="1"/>
  <c r="R92" i="4"/>
  <c r="V92" i="4" s="1"/>
  <c r="D93" i="4"/>
  <c r="E93" i="4"/>
  <c r="K93" i="4" s="1"/>
  <c r="F93" i="4"/>
  <c r="H93" i="4"/>
  <c r="I93" i="4"/>
  <c r="L93" i="4"/>
  <c r="U93" i="4" s="1"/>
  <c r="N93" i="4"/>
  <c r="W93" i="4" s="1"/>
  <c r="T93" i="4"/>
  <c r="D94" i="4"/>
  <c r="T94" i="4" s="1"/>
  <c r="E94" i="4"/>
  <c r="F94" i="4"/>
  <c r="H94" i="4"/>
  <c r="I94" i="4"/>
  <c r="K94" i="4"/>
  <c r="L94" i="4"/>
  <c r="N94" i="4"/>
  <c r="W94" i="4" s="1"/>
  <c r="U94" i="4"/>
  <c r="D95" i="4"/>
  <c r="E95" i="4"/>
  <c r="K95" i="4" s="1"/>
  <c r="F95" i="4"/>
  <c r="L95" i="4" s="1"/>
  <c r="U95" i="4" s="1"/>
  <c r="G95" i="4"/>
  <c r="M95" i="4" s="1"/>
  <c r="O95" i="4" s="1"/>
  <c r="P95" i="4" s="1"/>
  <c r="Q95" i="4" s="1"/>
  <c r="R95" i="4" s="1"/>
  <c r="V95" i="4" s="1"/>
  <c r="H95" i="4"/>
  <c r="N95" i="4" s="1"/>
  <c r="W95" i="4" s="1"/>
  <c r="I95" i="4"/>
  <c r="D96" i="4"/>
  <c r="E96" i="4"/>
  <c r="F96" i="4"/>
  <c r="L96" i="4" s="1"/>
  <c r="U96" i="4" s="1"/>
  <c r="H96" i="4"/>
  <c r="N96" i="4" s="1"/>
  <c r="W96" i="4" s="1"/>
  <c r="I96" i="4"/>
  <c r="D97" i="4"/>
  <c r="K97" i="4" s="1"/>
  <c r="E97" i="4"/>
  <c r="F97" i="4"/>
  <c r="L97" i="4" s="1"/>
  <c r="U97" i="4" s="1"/>
  <c r="G97" i="4"/>
  <c r="M97" i="4" s="1"/>
  <c r="O97" i="4" s="1"/>
  <c r="P97" i="4" s="1"/>
  <c r="Q97" i="4" s="1"/>
  <c r="R97" i="4" s="1"/>
  <c r="V97" i="4" s="1"/>
  <c r="H97" i="4"/>
  <c r="I97" i="4"/>
  <c r="N97" i="4"/>
  <c r="W97" i="4" s="1"/>
  <c r="T97" i="4"/>
  <c r="D98" i="4"/>
  <c r="E98" i="4"/>
  <c r="T98" i="4" s="1"/>
  <c r="F98" i="4"/>
  <c r="H98" i="4"/>
  <c r="N98" i="4" s="1"/>
  <c r="I98" i="4"/>
  <c r="L98" i="4"/>
  <c r="U98" i="4"/>
  <c r="W98" i="4"/>
  <c r="D99" i="4"/>
  <c r="E99" i="4"/>
  <c r="F99" i="4"/>
  <c r="L99" i="4" s="1"/>
  <c r="U99" i="4" s="1"/>
  <c r="H99" i="4"/>
  <c r="I99" i="4"/>
  <c r="K99" i="4"/>
  <c r="N99" i="4"/>
  <c r="W99" i="4" s="1"/>
  <c r="T99" i="4"/>
  <c r="D100" i="4"/>
  <c r="E100" i="4"/>
  <c r="F100" i="4"/>
  <c r="G100" i="4"/>
  <c r="M100" i="4" s="1"/>
  <c r="H100" i="4"/>
  <c r="N100" i="4" s="1"/>
  <c r="W100" i="4" s="1"/>
  <c r="I100" i="4"/>
  <c r="K100" i="4"/>
  <c r="L100" i="4"/>
  <c r="U100" i="4" s="1"/>
  <c r="O100" i="4"/>
  <c r="P100" i="4" s="1"/>
  <c r="Q100" i="4" s="1"/>
  <c r="R100" i="4" s="1"/>
  <c r="V100" i="4" s="1"/>
  <c r="T100" i="4"/>
  <c r="D101" i="4"/>
  <c r="K101" i="4" s="1"/>
  <c r="E101" i="4"/>
  <c r="F101" i="4"/>
  <c r="H101" i="4"/>
  <c r="N101" i="4" s="1"/>
  <c r="W101" i="4" s="1"/>
  <c r="I101" i="4"/>
  <c r="L101" i="4"/>
  <c r="U101" i="4" s="1"/>
  <c r="T101" i="4"/>
  <c r="D102" i="4"/>
  <c r="E102" i="4"/>
  <c r="F102" i="4"/>
  <c r="G102" i="4"/>
  <c r="H102" i="4"/>
  <c r="N102" i="4" s="1"/>
  <c r="W102" i="4" s="1"/>
  <c r="I102" i="4"/>
  <c r="K102" i="4"/>
  <c r="L102" i="4"/>
  <c r="U102" i="4" s="1"/>
  <c r="M102" i="4"/>
  <c r="O102" i="4" s="1"/>
  <c r="P102" i="4" s="1"/>
  <c r="Q102" i="4"/>
  <c r="R102" i="4" s="1"/>
  <c r="V102" i="4" s="1"/>
  <c r="T102" i="4"/>
  <c r="D103" i="4"/>
  <c r="E103" i="4"/>
  <c r="F103" i="4"/>
  <c r="L103" i="4" s="1"/>
  <c r="U103" i="4" s="1"/>
  <c r="H103" i="4"/>
  <c r="I103" i="4"/>
  <c r="N103" i="4"/>
  <c r="W103" i="4" s="1"/>
  <c r="D104" i="4"/>
  <c r="E104" i="4"/>
  <c r="F104" i="4"/>
  <c r="G104" i="4"/>
  <c r="M104" i="4" s="1"/>
  <c r="H104" i="4"/>
  <c r="N104" i="4" s="1"/>
  <c r="W104" i="4" s="1"/>
  <c r="I104" i="4"/>
  <c r="K104" i="4"/>
  <c r="L104" i="4"/>
  <c r="U104" i="4" s="1"/>
  <c r="O104" i="4"/>
  <c r="P104" i="4" s="1"/>
  <c r="Q104" i="4" s="1"/>
  <c r="R104" i="4" s="1"/>
  <c r="V104" i="4" s="1"/>
  <c r="T104" i="4"/>
  <c r="D105" i="4"/>
  <c r="E105" i="4"/>
  <c r="K105" i="4" s="1"/>
  <c r="F105" i="4"/>
  <c r="L105" i="4" s="1"/>
  <c r="U105" i="4" s="1"/>
  <c r="H105" i="4"/>
  <c r="N105" i="4" s="1"/>
  <c r="I105" i="4"/>
  <c r="W105" i="4"/>
  <c r="D106" i="4"/>
  <c r="E106" i="4"/>
  <c r="F106" i="4"/>
  <c r="H106" i="4"/>
  <c r="I106" i="4"/>
  <c r="K106" i="4"/>
  <c r="N106" i="4"/>
  <c r="W106" i="4" s="1"/>
  <c r="T106" i="4"/>
  <c r="D107" i="4"/>
  <c r="E107" i="4"/>
  <c r="F107" i="4"/>
  <c r="H107" i="4"/>
  <c r="N107" i="4" s="1"/>
  <c r="W107" i="4" s="1"/>
  <c r="I107" i="4"/>
  <c r="L107" i="4"/>
  <c r="U107" i="4" s="1"/>
  <c r="D108" i="4"/>
  <c r="G108" i="4" s="1"/>
  <c r="M108" i="4" s="1"/>
  <c r="O108" i="4" s="1"/>
  <c r="P108" i="4" s="1"/>
  <c r="Q108" i="4" s="1"/>
  <c r="R108" i="4" s="1"/>
  <c r="V108" i="4" s="1"/>
  <c r="E108" i="4"/>
  <c r="F108" i="4"/>
  <c r="L108" i="4" s="1"/>
  <c r="U108" i="4" s="1"/>
  <c r="H108" i="4"/>
  <c r="N108" i="4" s="1"/>
  <c r="W108" i="4" s="1"/>
  <c r="I108" i="4"/>
  <c r="K108" i="4"/>
  <c r="T108" i="4"/>
  <c r="D109" i="4"/>
  <c r="G109" i="4" s="1"/>
  <c r="M109" i="4" s="1"/>
  <c r="O109" i="4" s="1"/>
  <c r="P109" i="4" s="1"/>
  <c r="Q109" i="4" s="1"/>
  <c r="R109" i="4" s="1"/>
  <c r="V109" i="4" s="1"/>
  <c r="E109" i="4"/>
  <c r="F109" i="4"/>
  <c r="L109" i="4" s="1"/>
  <c r="U109" i="4" s="1"/>
  <c r="H109" i="4"/>
  <c r="N109" i="4" s="1"/>
  <c r="W109" i="4" s="1"/>
  <c r="I109" i="4"/>
  <c r="D110" i="4"/>
  <c r="G110" i="4" s="1"/>
  <c r="M110" i="4" s="1"/>
  <c r="O110" i="4" s="1"/>
  <c r="P110" i="4" s="1"/>
  <c r="Q110" i="4" s="1"/>
  <c r="R110" i="4" s="1"/>
  <c r="V110" i="4" s="1"/>
  <c r="E110" i="4"/>
  <c r="F110" i="4"/>
  <c r="L110" i="4" s="1"/>
  <c r="U110" i="4" s="1"/>
  <c r="H110" i="4"/>
  <c r="N110" i="4" s="1"/>
  <c r="I110" i="4"/>
  <c r="K110" i="4"/>
  <c r="T110" i="4"/>
  <c r="W110" i="4"/>
  <c r="D111" i="4"/>
  <c r="E111" i="4"/>
  <c r="F111" i="4"/>
  <c r="L111" i="4" s="1"/>
  <c r="H111" i="4"/>
  <c r="I111" i="4"/>
  <c r="N111" i="4"/>
  <c r="W111" i="4" s="1"/>
  <c r="U111" i="4"/>
  <c r="D112" i="4"/>
  <c r="E112" i="4"/>
  <c r="F112" i="4"/>
  <c r="G112" i="4"/>
  <c r="M112" i="4" s="1"/>
  <c r="O112" i="4" s="1"/>
  <c r="P112" i="4" s="1"/>
  <c r="Q112" i="4" s="1"/>
  <c r="R112" i="4" s="1"/>
  <c r="V112" i="4" s="1"/>
  <c r="H112" i="4"/>
  <c r="N112" i="4" s="1"/>
  <c r="W112" i="4" s="1"/>
  <c r="I112" i="4"/>
  <c r="K112" i="4"/>
  <c r="L112" i="4"/>
  <c r="U112" i="4" s="1"/>
  <c r="T112" i="4"/>
  <c r="D113" i="4"/>
  <c r="T113" i="4" s="1"/>
  <c r="E113" i="4"/>
  <c r="F113" i="4"/>
  <c r="L113" i="4" s="1"/>
  <c r="U113" i="4" s="1"/>
  <c r="H113" i="4"/>
  <c r="N113" i="4" s="1"/>
  <c r="I113" i="4"/>
  <c r="K113" i="4"/>
  <c r="W113" i="4"/>
  <c r="D114" i="4"/>
  <c r="E114" i="4"/>
  <c r="F114" i="4"/>
  <c r="H114" i="4"/>
  <c r="I114" i="4"/>
  <c r="K114" i="4"/>
  <c r="N114" i="4"/>
  <c r="W114" i="4" s="1"/>
  <c r="T114" i="4"/>
  <c r="D115" i="4"/>
  <c r="E115" i="4"/>
  <c r="F115" i="4"/>
  <c r="H115" i="4"/>
  <c r="N115" i="4" s="1"/>
  <c r="W115" i="4" s="1"/>
  <c r="I115" i="4"/>
  <c r="L115" i="4"/>
  <c r="U115" i="4" s="1"/>
  <c r="D116" i="4"/>
  <c r="E116" i="4"/>
  <c r="F116" i="4"/>
  <c r="L116" i="4" s="1"/>
  <c r="U116" i="4" s="1"/>
  <c r="H116" i="4"/>
  <c r="I116" i="4"/>
  <c r="K116" i="4"/>
  <c r="T116" i="4"/>
  <c r="D117" i="4"/>
  <c r="G117" i="4" s="1"/>
  <c r="M117" i="4" s="1"/>
  <c r="O117" i="4" s="1"/>
  <c r="P117" i="4" s="1"/>
  <c r="Q117" i="4" s="1"/>
  <c r="E117" i="4"/>
  <c r="F117" i="4"/>
  <c r="L117" i="4" s="1"/>
  <c r="U117" i="4" s="1"/>
  <c r="H117" i="4"/>
  <c r="N117" i="4" s="1"/>
  <c r="W117" i="4" s="1"/>
  <c r="I117" i="4"/>
  <c r="R117" i="4"/>
  <c r="V117" i="4" s="1"/>
  <c r="D118" i="4"/>
  <c r="E118" i="4"/>
  <c r="K118" i="4" s="1"/>
  <c r="F118" i="4"/>
  <c r="H118" i="4"/>
  <c r="N118" i="4" s="1"/>
  <c r="I118" i="4"/>
  <c r="L118" i="4"/>
  <c r="U118" i="4" s="1"/>
  <c r="W118" i="4"/>
  <c r="D119" i="4"/>
  <c r="E119" i="4"/>
  <c r="F119" i="4"/>
  <c r="L119" i="4" s="1"/>
  <c r="U119" i="4" s="1"/>
  <c r="H119" i="4"/>
  <c r="I119" i="4"/>
  <c r="N119" i="4" s="1"/>
  <c r="W119" i="4" s="1"/>
  <c r="D120" i="4"/>
  <c r="E120" i="4"/>
  <c r="F120" i="4"/>
  <c r="G120" i="4"/>
  <c r="M120" i="4" s="1"/>
  <c r="O120" i="4" s="1"/>
  <c r="P120" i="4" s="1"/>
  <c r="Q120" i="4" s="1"/>
  <c r="R120" i="4" s="1"/>
  <c r="V120" i="4" s="1"/>
  <c r="H120" i="4"/>
  <c r="N120" i="4" s="1"/>
  <c r="W120" i="4" s="1"/>
  <c r="I120" i="4"/>
  <c r="K120" i="4"/>
  <c r="L120" i="4"/>
  <c r="U120" i="4" s="1"/>
  <c r="T120" i="4"/>
  <c r="D121" i="4"/>
  <c r="T121" i="4" s="1"/>
  <c r="E121" i="4"/>
  <c r="F121" i="4"/>
  <c r="L121" i="4" s="1"/>
  <c r="U121" i="4" s="1"/>
  <c r="H121" i="4"/>
  <c r="N121" i="4" s="1"/>
  <c r="I121" i="4"/>
  <c r="K121" i="4"/>
  <c r="W121" i="4"/>
  <c r="D122" i="4"/>
  <c r="E122" i="4"/>
  <c r="F122" i="4"/>
  <c r="L122" i="4" s="1"/>
  <c r="G122" i="4"/>
  <c r="M122" i="4" s="1"/>
  <c r="H122" i="4"/>
  <c r="I122" i="4"/>
  <c r="K122" i="4"/>
  <c r="N122" i="4"/>
  <c r="W122" i="4" s="1"/>
  <c r="O122" i="4"/>
  <c r="P122" i="4" s="1"/>
  <c r="Q122" i="4" s="1"/>
  <c r="R122" i="4" s="1"/>
  <c r="V122" i="4" s="1"/>
  <c r="T122" i="4"/>
  <c r="U122" i="4"/>
  <c r="D123" i="4"/>
  <c r="E123" i="4"/>
  <c r="F123" i="4"/>
  <c r="H123" i="4"/>
  <c r="N123" i="4" s="1"/>
  <c r="I123" i="4"/>
  <c r="L123" i="4"/>
  <c r="U123" i="4" s="1"/>
  <c r="W123" i="4"/>
  <c r="D124" i="4"/>
  <c r="E124" i="4"/>
  <c r="F124" i="4"/>
  <c r="L124" i="4" s="1"/>
  <c r="H124" i="4"/>
  <c r="N124" i="4" s="1"/>
  <c r="W124" i="4" s="1"/>
  <c r="I124" i="4"/>
  <c r="U124" i="4"/>
  <c r="D125" i="4"/>
  <c r="K125" i="4" s="1"/>
  <c r="E125" i="4"/>
  <c r="F125" i="4"/>
  <c r="L125" i="4" s="1"/>
  <c r="U125" i="4" s="1"/>
  <c r="H125" i="4"/>
  <c r="I125" i="4"/>
  <c r="N125" i="4"/>
  <c r="W125" i="4" s="1"/>
  <c r="T125" i="4"/>
  <c r="D126" i="4"/>
  <c r="E126" i="4"/>
  <c r="K126" i="4" s="1"/>
  <c r="F126" i="4"/>
  <c r="L126" i="4" s="1"/>
  <c r="U126" i="4" s="1"/>
  <c r="H126" i="4"/>
  <c r="N126" i="4" s="1"/>
  <c r="I126" i="4"/>
  <c r="T126" i="4"/>
  <c r="W126" i="4"/>
  <c r="D127" i="4"/>
  <c r="E127" i="4"/>
  <c r="F127" i="4"/>
  <c r="L127" i="4" s="1"/>
  <c r="H127" i="4"/>
  <c r="I127" i="4"/>
  <c r="N127" i="4"/>
  <c r="W127" i="4" s="1"/>
  <c r="U127" i="4"/>
  <c r="D128" i="4"/>
  <c r="E128" i="4"/>
  <c r="F128" i="4"/>
  <c r="G128" i="4"/>
  <c r="H128" i="4"/>
  <c r="N128" i="4" s="1"/>
  <c r="W128" i="4" s="1"/>
  <c r="I128" i="4"/>
  <c r="K128" i="4"/>
  <c r="L128" i="4"/>
  <c r="U128" i="4" s="1"/>
  <c r="M128" i="4"/>
  <c r="O128" i="4" s="1"/>
  <c r="P128" i="4" s="1"/>
  <c r="Q128" i="4" s="1"/>
  <c r="R128" i="4" s="1"/>
  <c r="V128" i="4" s="1"/>
  <c r="T128" i="4"/>
  <c r="D129" i="4"/>
  <c r="E129" i="4"/>
  <c r="F129" i="4"/>
  <c r="L129" i="4" s="1"/>
  <c r="U129" i="4" s="1"/>
  <c r="H129" i="4"/>
  <c r="N129" i="4" s="1"/>
  <c r="I129" i="4"/>
  <c r="K129" i="4"/>
  <c r="W129" i="4"/>
  <c r="D130" i="4"/>
  <c r="E130" i="4"/>
  <c r="F130" i="4"/>
  <c r="L130" i="4" s="1"/>
  <c r="U130" i="4" s="1"/>
  <c r="H130" i="4"/>
  <c r="I130" i="4"/>
  <c r="K130" i="4"/>
  <c r="N130" i="4"/>
  <c r="W130" i="4" s="1"/>
  <c r="T130" i="4"/>
  <c r="D131" i="4"/>
  <c r="E131" i="4"/>
  <c r="F131" i="4"/>
  <c r="H131" i="4"/>
  <c r="N131" i="4" s="1"/>
  <c r="W131" i="4" s="1"/>
  <c r="I131" i="4"/>
  <c r="L131" i="4"/>
  <c r="U131" i="4" s="1"/>
  <c r="D132" i="4"/>
  <c r="G132" i="4" s="1"/>
  <c r="M132" i="4" s="1"/>
  <c r="O132" i="4" s="1"/>
  <c r="P132" i="4" s="1"/>
  <c r="Q132" i="4" s="1"/>
  <c r="R132" i="4" s="1"/>
  <c r="V132" i="4" s="1"/>
  <c r="E132" i="4"/>
  <c r="F132" i="4"/>
  <c r="L132" i="4" s="1"/>
  <c r="H132" i="4"/>
  <c r="N132" i="4" s="1"/>
  <c r="W132" i="4" s="1"/>
  <c r="I132" i="4"/>
  <c r="T132" i="4"/>
  <c r="U132" i="4"/>
  <c r="D133" i="4"/>
  <c r="K133" i="4" s="1"/>
  <c r="E133" i="4"/>
  <c r="F133" i="4"/>
  <c r="L133" i="4" s="1"/>
  <c r="U133" i="4" s="1"/>
  <c r="H133" i="4"/>
  <c r="N133" i="4" s="1"/>
  <c r="W133" i="4" s="1"/>
  <c r="I133" i="4"/>
  <c r="D134" i="4"/>
  <c r="G134" i="4" s="1"/>
  <c r="M134" i="4" s="1"/>
  <c r="O134" i="4" s="1"/>
  <c r="P134" i="4" s="1"/>
  <c r="Q134" i="4" s="1"/>
  <c r="R134" i="4" s="1"/>
  <c r="V134" i="4" s="1"/>
  <c r="E134" i="4"/>
  <c r="F134" i="4"/>
  <c r="L134" i="4" s="1"/>
  <c r="U134" i="4" s="1"/>
  <c r="H134" i="4"/>
  <c r="N134" i="4" s="1"/>
  <c r="I134" i="4"/>
  <c r="W134" i="4"/>
  <c r="D135" i="4"/>
  <c r="E135" i="4"/>
  <c r="F135" i="4"/>
  <c r="L135" i="4" s="1"/>
  <c r="U135" i="4" s="1"/>
  <c r="H135" i="4"/>
  <c r="N135" i="4" s="1"/>
  <c r="W135" i="4" s="1"/>
  <c r="I135" i="4"/>
  <c r="D136" i="4"/>
  <c r="E136" i="4"/>
  <c r="F136" i="4"/>
  <c r="G136" i="4"/>
  <c r="M136" i="4" s="1"/>
  <c r="O136" i="4" s="1"/>
  <c r="P136" i="4" s="1"/>
  <c r="Q136" i="4" s="1"/>
  <c r="R136" i="4" s="1"/>
  <c r="V136" i="4" s="1"/>
  <c r="H136" i="4"/>
  <c r="N136" i="4" s="1"/>
  <c r="W136" i="4" s="1"/>
  <c r="I136" i="4"/>
  <c r="K136" i="4"/>
  <c r="L136" i="4"/>
  <c r="U136" i="4" s="1"/>
  <c r="T136" i="4"/>
  <c r="D137" i="4"/>
  <c r="E137" i="4"/>
  <c r="K137" i="4" s="1"/>
  <c r="F137" i="4"/>
  <c r="L137" i="4" s="1"/>
  <c r="U137" i="4" s="1"/>
  <c r="H137" i="4"/>
  <c r="N137" i="4" s="1"/>
  <c r="I137" i="4"/>
  <c r="W137" i="4"/>
  <c r="D138" i="4"/>
  <c r="E138" i="4"/>
  <c r="F138" i="4"/>
  <c r="G138" i="4" s="1"/>
  <c r="M138" i="4" s="1"/>
  <c r="O138" i="4" s="1"/>
  <c r="P138" i="4" s="1"/>
  <c r="Q138" i="4" s="1"/>
  <c r="R138" i="4" s="1"/>
  <c r="V138" i="4" s="1"/>
  <c r="H138" i="4"/>
  <c r="I138" i="4"/>
  <c r="K138" i="4"/>
  <c r="L138" i="4"/>
  <c r="U138" i="4" s="1"/>
  <c r="N138" i="4"/>
  <c r="W138" i="4" s="1"/>
  <c r="T138" i="4"/>
  <c r="D139" i="4"/>
  <c r="E139" i="4"/>
  <c r="F139" i="4"/>
  <c r="L139" i="4" s="1"/>
  <c r="U139" i="4" s="1"/>
  <c r="H139" i="4"/>
  <c r="N139" i="4" s="1"/>
  <c r="W139" i="4" s="1"/>
  <c r="I139" i="4"/>
  <c r="D140" i="4"/>
  <c r="T140" i="4" s="1"/>
  <c r="E140" i="4"/>
  <c r="F140" i="4"/>
  <c r="L140" i="4" s="1"/>
  <c r="H140" i="4"/>
  <c r="N140" i="4" s="1"/>
  <c r="W140" i="4" s="1"/>
  <c r="I140" i="4"/>
  <c r="K140" i="4"/>
  <c r="U140" i="4"/>
  <c r="D141" i="4"/>
  <c r="G141" i="4" s="1"/>
  <c r="M141" i="4" s="1"/>
  <c r="O141" i="4" s="1"/>
  <c r="P141" i="4" s="1"/>
  <c r="Q141" i="4" s="1"/>
  <c r="R141" i="4" s="1"/>
  <c r="V141" i="4" s="1"/>
  <c r="E141" i="4"/>
  <c r="F141" i="4"/>
  <c r="L141" i="4" s="1"/>
  <c r="U141" i="4" s="1"/>
  <c r="H141" i="4"/>
  <c r="N141" i="4" s="1"/>
  <c r="W141" i="4" s="1"/>
  <c r="I141" i="4"/>
  <c r="T141" i="4"/>
  <c r="D142" i="4"/>
  <c r="E142" i="4"/>
  <c r="F142" i="4"/>
  <c r="L142" i="4" s="1"/>
  <c r="U142" i="4" s="1"/>
  <c r="H142" i="4"/>
  <c r="N142" i="4" s="1"/>
  <c r="I142" i="4"/>
  <c r="K142" i="4"/>
  <c r="T142" i="4"/>
  <c r="W142" i="4"/>
  <c r="D143" i="4"/>
  <c r="E143" i="4"/>
  <c r="F143" i="4"/>
  <c r="L143" i="4" s="1"/>
  <c r="U143" i="4" s="1"/>
  <c r="H143" i="4"/>
  <c r="I143" i="4"/>
  <c r="N143" i="4"/>
  <c r="W143" i="4" s="1"/>
  <c r="T143" i="4"/>
  <c r="D144" i="4"/>
  <c r="E144" i="4"/>
  <c r="F144" i="4"/>
  <c r="H144" i="4"/>
  <c r="N144" i="4" s="1"/>
  <c r="W144" i="4" s="1"/>
  <c r="I144" i="4"/>
  <c r="K144" i="4"/>
  <c r="T144" i="4"/>
  <c r="D145" i="4"/>
  <c r="E145" i="4"/>
  <c r="K145" i="4" s="1"/>
  <c r="F145" i="4"/>
  <c r="L145" i="4" s="1"/>
  <c r="U145" i="4" s="1"/>
  <c r="H145" i="4"/>
  <c r="N145" i="4" s="1"/>
  <c r="W145" i="4" s="1"/>
  <c r="I145" i="4"/>
  <c r="D146" i="4"/>
  <c r="E146" i="4"/>
  <c r="F146" i="4"/>
  <c r="G146" i="4" s="1"/>
  <c r="M146" i="4" s="1"/>
  <c r="O146" i="4" s="1"/>
  <c r="P146" i="4" s="1"/>
  <c r="Q146" i="4" s="1"/>
  <c r="R146" i="4" s="1"/>
  <c r="V146" i="4" s="1"/>
  <c r="H146" i="4"/>
  <c r="I146" i="4"/>
  <c r="K146" i="4"/>
  <c r="N146" i="4"/>
  <c r="W146" i="4" s="1"/>
  <c r="T146" i="4"/>
  <c r="D147" i="4"/>
  <c r="E147" i="4"/>
  <c r="F147" i="4"/>
  <c r="L147" i="4" s="1"/>
  <c r="U147" i="4" s="1"/>
  <c r="H147" i="4"/>
  <c r="N147" i="4" s="1"/>
  <c r="I147" i="4"/>
  <c r="K147" i="4"/>
  <c r="W147" i="4"/>
  <c r="D148" i="4"/>
  <c r="G148" i="4" s="1"/>
  <c r="M148" i="4" s="1"/>
  <c r="O148" i="4" s="1"/>
  <c r="P148" i="4" s="1"/>
  <c r="Q148" i="4" s="1"/>
  <c r="R148" i="4" s="1"/>
  <c r="V148" i="4" s="1"/>
  <c r="E148" i="4"/>
  <c r="F148" i="4"/>
  <c r="L148" i="4" s="1"/>
  <c r="U148" i="4" s="1"/>
  <c r="H148" i="4"/>
  <c r="N148" i="4" s="1"/>
  <c r="W148" i="4" s="1"/>
  <c r="I148" i="4"/>
  <c r="T148" i="4"/>
  <c r="D149" i="4"/>
  <c r="E149" i="4"/>
  <c r="F149" i="4"/>
  <c r="L149" i="4" s="1"/>
  <c r="U149" i="4" s="1"/>
  <c r="H149" i="4"/>
  <c r="N149" i="4" s="1"/>
  <c r="W149" i="4" s="1"/>
  <c r="I149" i="4"/>
  <c r="D150" i="4"/>
  <c r="E150" i="4"/>
  <c r="F150" i="4"/>
  <c r="L150" i="4" s="1"/>
  <c r="U150" i="4" s="1"/>
  <c r="H150" i="4"/>
  <c r="N150" i="4" s="1"/>
  <c r="W150" i="4" s="1"/>
  <c r="I150" i="4"/>
  <c r="K150" i="4"/>
  <c r="D151" i="4"/>
  <c r="E151" i="4"/>
  <c r="F151" i="4"/>
  <c r="L151" i="4" s="1"/>
  <c r="U151" i="4" s="1"/>
  <c r="H151" i="4"/>
  <c r="I151" i="4"/>
  <c r="N151" i="4"/>
  <c r="W151" i="4" s="1"/>
  <c r="D152" i="4"/>
  <c r="E152" i="4"/>
  <c r="F152" i="4"/>
  <c r="G152" i="4" s="1"/>
  <c r="H152" i="4"/>
  <c r="N152" i="4" s="1"/>
  <c r="W152" i="4" s="1"/>
  <c r="I152" i="4"/>
  <c r="K152" i="4"/>
  <c r="M152" i="4"/>
  <c r="O152" i="4"/>
  <c r="P152" i="4"/>
  <c r="Q152" i="4" s="1"/>
  <c r="R152" i="4" s="1"/>
  <c r="V152" i="4" s="1"/>
  <c r="T152" i="4"/>
  <c r="D153" i="4"/>
  <c r="E153" i="4"/>
  <c r="K153" i="4" s="1"/>
  <c r="F153" i="4"/>
  <c r="L153" i="4" s="1"/>
  <c r="U153" i="4" s="1"/>
  <c r="H153" i="4"/>
  <c r="I153" i="4"/>
  <c r="N153" i="4"/>
  <c r="W153" i="4" s="1"/>
  <c r="D154" i="4"/>
  <c r="E154" i="4"/>
  <c r="F154" i="4"/>
  <c r="G154" i="4" s="1"/>
  <c r="M154" i="4" s="1"/>
  <c r="O154" i="4" s="1"/>
  <c r="P154" i="4" s="1"/>
  <c r="Q154" i="4" s="1"/>
  <c r="R154" i="4" s="1"/>
  <c r="V154" i="4" s="1"/>
  <c r="H154" i="4"/>
  <c r="I154" i="4"/>
  <c r="K154" i="4"/>
  <c r="L154" i="4"/>
  <c r="U154" i="4" s="1"/>
  <c r="N154" i="4"/>
  <c r="W154" i="4" s="1"/>
  <c r="T154" i="4"/>
  <c r="D155" i="4"/>
  <c r="E155" i="4"/>
  <c r="F155" i="4"/>
  <c r="L155" i="4" s="1"/>
  <c r="U155" i="4" s="1"/>
  <c r="H155" i="4"/>
  <c r="I155" i="4"/>
  <c r="D156" i="4"/>
  <c r="T156" i="4" s="1"/>
  <c r="E156" i="4"/>
  <c r="F156" i="4"/>
  <c r="L156" i="4" s="1"/>
  <c r="H156" i="4"/>
  <c r="N156" i="4" s="1"/>
  <c r="W156" i="4" s="1"/>
  <c r="I156" i="4"/>
  <c r="K156" i="4"/>
  <c r="U156" i="4"/>
  <c r="D157" i="4"/>
  <c r="E157" i="4"/>
  <c r="F157" i="4"/>
  <c r="L157" i="4" s="1"/>
  <c r="U157" i="4" s="1"/>
  <c r="H157" i="4"/>
  <c r="N157" i="4" s="1"/>
  <c r="W157" i="4" s="1"/>
  <c r="I157" i="4"/>
  <c r="T157" i="4"/>
  <c r="D158" i="4"/>
  <c r="E158" i="4"/>
  <c r="F158" i="4"/>
  <c r="L158" i="4" s="1"/>
  <c r="U158" i="4" s="1"/>
  <c r="H158" i="4"/>
  <c r="N158" i="4" s="1"/>
  <c r="I158" i="4"/>
  <c r="K158" i="4"/>
  <c r="T158" i="4"/>
  <c r="W158" i="4"/>
  <c r="D159" i="4"/>
  <c r="E159" i="4"/>
  <c r="F159" i="4"/>
  <c r="L159" i="4" s="1"/>
  <c r="U159" i="4" s="1"/>
  <c r="H159" i="4"/>
  <c r="I159" i="4"/>
  <c r="N159" i="4"/>
  <c r="W159" i="4" s="1"/>
  <c r="T159" i="4"/>
  <c r="D160" i="4"/>
  <c r="E160" i="4"/>
  <c r="F160" i="4"/>
  <c r="H160" i="4"/>
  <c r="N160" i="4" s="1"/>
  <c r="W160" i="4" s="1"/>
  <c r="I160" i="4"/>
  <c r="K160" i="4"/>
  <c r="T160" i="4"/>
  <c r="D161" i="4"/>
  <c r="E161" i="4"/>
  <c r="F161" i="4"/>
  <c r="L161" i="4" s="1"/>
  <c r="U161" i="4" s="1"/>
  <c r="H161" i="4"/>
  <c r="N161" i="4" s="1"/>
  <c r="W161" i="4" s="1"/>
  <c r="I161" i="4"/>
  <c r="K161" i="4"/>
  <c r="T161" i="4"/>
  <c r="D162" i="4"/>
  <c r="E162" i="4"/>
  <c r="F162" i="4"/>
  <c r="G162" i="4"/>
  <c r="M162" i="4" s="1"/>
  <c r="O162" i="4" s="1"/>
  <c r="P162" i="4" s="1"/>
  <c r="Q162" i="4" s="1"/>
  <c r="R162" i="4" s="1"/>
  <c r="V162" i="4" s="1"/>
  <c r="H162" i="4"/>
  <c r="N162" i="4" s="1"/>
  <c r="W162" i="4" s="1"/>
  <c r="I162" i="4"/>
  <c r="K162" i="4"/>
  <c r="L162" i="4"/>
  <c r="U162" i="4" s="1"/>
  <c r="T162" i="4"/>
  <c r="D163" i="4"/>
  <c r="E163" i="4"/>
  <c r="F163" i="4"/>
  <c r="H163" i="4"/>
  <c r="N163" i="4" s="1"/>
  <c r="I163" i="4"/>
  <c r="K163" i="4"/>
  <c r="L163" i="4"/>
  <c r="U163" i="4" s="1"/>
  <c r="W163" i="4"/>
  <c r="D164" i="4"/>
  <c r="G164" i="4" s="1"/>
  <c r="E164" i="4"/>
  <c r="F164" i="4"/>
  <c r="L164" i="4" s="1"/>
  <c r="U164" i="4" s="1"/>
  <c r="H164" i="4"/>
  <c r="N164" i="4" s="1"/>
  <c r="W164" i="4" s="1"/>
  <c r="I164" i="4"/>
  <c r="M164" i="4"/>
  <c r="O164" i="4"/>
  <c r="P164" i="4" s="1"/>
  <c r="Q164" i="4" s="1"/>
  <c r="R164" i="4" s="1"/>
  <c r="V164" i="4" s="1"/>
  <c r="T164" i="4"/>
  <c r="D165" i="4"/>
  <c r="E165" i="4"/>
  <c r="T165" i="4" s="1"/>
  <c r="F165" i="4"/>
  <c r="L165" i="4" s="1"/>
  <c r="U165" i="4" s="1"/>
  <c r="G165" i="4"/>
  <c r="M165" i="4" s="1"/>
  <c r="O165" i="4" s="1"/>
  <c r="P165" i="4" s="1"/>
  <c r="Q165" i="4" s="1"/>
  <c r="R165" i="4" s="1"/>
  <c r="V165" i="4" s="1"/>
  <c r="H165" i="4"/>
  <c r="I165" i="4"/>
  <c r="K165" i="4"/>
  <c r="N165" i="4"/>
  <c r="W165" i="4" s="1"/>
  <c r="D166" i="4"/>
  <c r="E166" i="4"/>
  <c r="K166" i="4" s="1"/>
  <c r="F166" i="4"/>
  <c r="L166" i="4" s="1"/>
  <c r="H166" i="4"/>
  <c r="N166" i="4" s="1"/>
  <c r="I166" i="4"/>
  <c r="T166" i="4"/>
  <c r="U166" i="4"/>
  <c r="W166" i="4"/>
  <c r="D167" i="4"/>
  <c r="E167" i="4"/>
  <c r="F167" i="4"/>
  <c r="L167" i="4" s="1"/>
  <c r="G167" i="4"/>
  <c r="M167" i="4" s="1"/>
  <c r="O167" i="4" s="1"/>
  <c r="P167" i="4" s="1"/>
  <c r="Q167" i="4" s="1"/>
  <c r="H167" i="4"/>
  <c r="I167" i="4"/>
  <c r="N167" i="4" s="1"/>
  <c r="W167" i="4" s="1"/>
  <c r="K167" i="4"/>
  <c r="R167" i="4"/>
  <c r="V167" i="4" s="1"/>
  <c r="T167" i="4"/>
  <c r="U167" i="4"/>
  <c r="D168" i="4"/>
  <c r="G168" i="4" s="1"/>
  <c r="M168" i="4" s="1"/>
  <c r="O168" i="4" s="1"/>
  <c r="P168" i="4" s="1"/>
  <c r="Q168" i="4" s="1"/>
  <c r="R168" i="4" s="1"/>
  <c r="V168" i="4" s="1"/>
  <c r="E168" i="4"/>
  <c r="F168" i="4"/>
  <c r="H168" i="4"/>
  <c r="N168" i="4" s="1"/>
  <c r="W168" i="4" s="1"/>
  <c r="I168" i="4"/>
  <c r="K168" i="4"/>
  <c r="L168" i="4"/>
  <c r="U168" i="4" s="1"/>
  <c r="T168" i="4"/>
  <c r="D169" i="4"/>
  <c r="E169" i="4"/>
  <c r="F169" i="4"/>
  <c r="L169" i="4" s="1"/>
  <c r="H169" i="4"/>
  <c r="N169" i="4" s="1"/>
  <c r="I169" i="4"/>
  <c r="U169" i="4"/>
  <c r="W169" i="4"/>
  <c r="D170" i="4"/>
  <c r="G170" i="4" s="1"/>
  <c r="M170" i="4" s="1"/>
  <c r="O170" i="4" s="1"/>
  <c r="P170" i="4" s="1"/>
  <c r="Q170" i="4" s="1"/>
  <c r="R170" i="4" s="1"/>
  <c r="V170" i="4" s="1"/>
  <c r="E170" i="4"/>
  <c r="F170" i="4"/>
  <c r="H170" i="4"/>
  <c r="I170" i="4"/>
  <c r="N170" i="4" s="1"/>
  <c r="W170" i="4" s="1"/>
  <c r="K170" i="4"/>
  <c r="L170" i="4"/>
  <c r="T170" i="4"/>
  <c r="U170" i="4"/>
  <c r="D171" i="4"/>
  <c r="E171" i="4"/>
  <c r="K171" i="4" s="1"/>
  <c r="F171" i="4"/>
  <c r="H171" i="4"/>
  <c r="N171" i="4" s="1"/>
  <c r="I171" i="4"/>
  <c r="L171" i="4"/>
  <c r="U171" i="4" s="1"/>
  <c r="W171" i="4"/>
  <c r="D172" i="4"/>
  <c r="G172" i="4" s="1"/>
  <c r="M172" i="4" s="1"/>
  <c r="O172" i="4" s="1"/>
  <c r="P172" i="4" s="1"/>
  <c r="Q172" i="4" s="1"/>
  <c r="R172" i="4" s="1"/>
  <c r="V172" i="4" s="1"/>
  <c r="E172" i="4"/>
  <c r="F172" i="4"/>
  <c r="L172" i="4" s="1"/>
  <c r="H172" i="4"/>
  <c r="N172" i="4" s="1"/>
  <c r="I172" i="4"/>
  <c r="U172" i="4"/>
  <c r="W172" i="4"/>
  <c r="D173" i="4"/>
  <c r="G173" i="4" s="1"/>
  <c r="M173" i="4" s="1"/>
  <c r="O173" i="4" s="1"/>
  <c r="P173" i="4" s="1"/>
  <c r="Q173" i="4" s="1"/>
  <c r="R173" i="4" s="1"/>
  <c r="V173" i="4" s="1"/>
  <c r="E173" i="4"/>
  <c r="K173" i="4" s="1"/>
  <c r="F173" i="4"/>
  <c r="H173" i="4"/>
  <c r="I173" i="4"/>
  <c r="L173" i="4"/>
  <c r="U173" i="4" s="1"/>
  <c r="N173" i="4"/>
  <c r="W173" i="4" s="1"/>
  <c r="D174" i="4"/>
  <c r="E174" i="4"/>
  <c r="F174" i="4"/>
  <c r="H174" i="4"/>
  <c r="N174" i="4" s="1"/>
  <c r="W174" i="4" s="1"/>
  <c r="I174" i="4"/>
  <c r="L174" i="4"/>
  <c r="U174" i="4" s="1"/>
  <c r="D175" i="4"/>
  <c r="G175" i="4" s="1"/>
  <c r="M175" i="4" s="1"/>
  <c r="O175" i="4" s="1"/>
  <c r="P175" i="4" s="1"/>
  <c r="Q175" i="4" s="1"/>
  <c r="R175" i="4" s="1"/>
  <c r="V175" i="4" s="1"/>
  <c r="E175" i="4"/>
  <c r="F175" i="4"/>
  <c r="H175" i="4"/>
  <c r="I175" i="4"/>
  <c r="L175" i="4"/>
  <c r="N175" i="4"/>
  <c r="W175" i="4" s="1"/>
  <c r="T175" i="4"/>
  <c r="U175" i="4"/>
  <c r="D176" i="4"/>
  <c r="E176" i="4"/>
  <c r="F176" i="4"/>
  <c r="G176" i="4"/>
  <c r="H176" i="4"/>
  <c r="N176" i="4" s="1"/>
  <c r="W176" i="4" s="1"/>
  <c r="I176" i="4"/>
  <c r="K176" i="4"/>
  <c r="L176" i="4"/>
  <c r="U176" i="4" s="1"/>
  <c r="M176" i="4"/>
  <c r="O176" i="4" s="1"/>
  <c r="P176" i="4"/>
  <c r="Q176" i="4" s="1"/>
  <c r="R176" i="4" s="1"/>
  <c r="V176" i="4" s="1"/>
  <c r="T176" i="4"/>
  <c r="D177" i="4"/>
  <c r="E177" i="4"/>
  <c r="T177" i="4" s="1"/>
  <c r="F177" i="4"/>
  <c r="G177" i="4"/>
  <c r="M177" i="4" s="1"/>
  <c r="H177" i="4"/>
  <c r="N177" i="4" s="1"/>
  <c r="W177" i="4" s="1"/>
  <c r="I177" i="4"/>
  <c r="K177" i="4"/>
  <c r="L177" i="4"/>
  <c r="O177" i="4"/>
  <c r="P177" i="4"/>
  <c r="Q177" i="4" s="1"/>
  <c r="R177" i="4" s="1"/>
  <c r="V177" i="4" s="1"/>
  <c r="U177" i="4"/>
  <c r="D178" i="4"/>
  <c r="E178" i="4"/>
  <c r="F178" i="4"/>
  <c r="L178" i="4" s="1"/>
  <c r="U178" i="4" s="1"/>
  <c r="G178" i="4"/>
  <c r="M178" i="4" s="1"/>
  <c r="O178" i="4" s="1"/>
  <c r="P178" i="4" s="1"/>
  <c r="Q178" i="4" s="1"/>
  <c r="R178" i="4" s="1"/>
  <c r="V178" i="4" s="1"/>
  <c r="H178" i="4"/>
  <c r="I178" i="4"/>
  <c r="K178" i="4"/>
  <c r="N178" i="4"/>
  <c r="W178" i="4" s="1"/>
  <c r="T178" i="4"/>
  <c r="D179" i="4"/>
  <c r="T179" i="4" s="1"/>
  <c r="E179" i="4"/>
  <c r="F179" i="4"/>
  <c r="L179" i="4" s="1"/>
  <c r="U179" i="4" s="1"/>
  <c r="H179" i="4"/>
  <c r="I179" i="4"/>
  <c r="D180" i="4"/>
  <c r="T180" i="4" s="1"/>
  <c r="E180" i="4"/>
  <c r="F180" i="4"/>
  <c r="L180" i="4" s="1"/>
  <c r="H180" i="4"/>
  <c r="I180" i="4"/>
  <c r="N180" i="4"/>
  <c r="W180" i="4" s="1"/>
  <c r="U180" i="4"/>
  <c r="D181" i="4"/>
  <c r="T181" i="4" s="1"/>
  <c r="E181" i="4"/>
  <c r="F181" i="4"/>
  <c r="G181" i="4"/>
  <c r="M181" i="4" s="1"/>
  <c r="O181" i="4" s="1"/>
  <c r="P181" i="4" s="1"/>
  <c r="Q181" i="4" s="1"/>
  <c r="R181" i="4" s="1"/>
  <c r="V181" i="4" s="1"/>
  <c r="H181" i="4"/>
  <c r="I181" i="4"/>
  <c r="K181" i="4"/>
  <c r="L181" i="4"/>
  <c r="U181" i="4" s="1"/>
  <c r="N181" i="4"/>
  <c r="W181" i="4" s="1"/>
  <c r="D182" i="4"/>
  <c r="E182" i="4"/>
  <c r="T182" i="4" s="1"/>
  <c r="F182" i="4"/>
  <c r="H182" i="4"/>
  <c r="I182" i="4"/>
  <c r="K182" i="4"/>
  <c r="L182" i="4"/>
  <c r="N182" i="4"/>
  <c r="W182" i="4" s="1"/>
  <c r="U182" i="4"/>
  <c r="D183" i="4"/>
  <c r="E183" i="4"/>
  <c r="F183" i="4"/>
  <c r="H183" i="4"/>
  <c r="N183" i="4" s="1"/>
  <c r="W183" i="4" s="1"/>
  <c r="I183" i="4"/>
  <c r="L183" i="4"/>
  <c r="U183" i="4" s="1"/>
  <c r="D184" i="4"/>
  <c r="E184" i="4"/>
  <c r="F184" i="4"/>
  <c r="L184" i="4" s="1"/>
  <c r="U184" i="4" s="1"/>
  <c r="H184" i="4"/>
  <c r="N184" i="4" s="1"/>
  <c r="W184" i="4" s="1"/>
  <c r="I184" i="4"/>
  <c r="K184" i="4"/>
  <c r="T184" i="4"/>
  <c r="D185" i="4"/>
  <c r="E185" i="4"/>
  <c r="T185" i="4" s="1"/>
  <c r="F185" i="4"/>
  <c r="L185" i="4" s="1"/>
  <c r="U185" i="4" s="1"/>
  <c r="H185" i="4"/>
  <c r="I185" i="4"/>
  <c r="N185" i="4" s="1"/>
  <c r="W185" i="4" s="1"/>
  <c r="D186" i="4"/>
  <c r="E186" i="4"/>
  <c r="F186" i="4"/>
  <c r="L186" i="4" s="1"/>
  <c r="U186" i="4" s="1"/>
  <c r="H186" i="4"/>
  <c r="N186" i="4" s="1"/>
  <c r="W186" i="4" s="1"/>
  <c r="I186" i="4"/>
  <c r="D187" i="4"/>
  <c r="G187" i="4" s="1"/>
  <c r="M187" i="4" s="1"/>
  <c r="O187" i="4" s="1"/>
  <c r="P187" i="4" s="1"/>
  <c r="Q187" i="4" s="1"/>
  <c r="R187" i="4" s="1"/>
  <c r="V187" i="4" s="1"/>
  <c r="E187" i="4"/>
  <c r="F187" i="4"/>
  <c r="H187" i="4"/>
  <c r="N187" i="4" s="1"/>
  <c r="I187" i="4"/>
  <c r="L187" i="4"/>
  <c r="U187" i="4" s="1"/>
  <c r="W187" i="4"/>
  <c r="D188" i="4"/>
  <c r="E188" i="4"/>
  <c r="F188" i="4"/>
  <c r="L188" i="4" s="1"/>
  <c r="H188" i="4"/>
  <c r="I188" i="4"/>
  <c r="N188" i="4"/>
  <c r="U188" i="4"/>
  <c r="W188" i="4"/>
  <c r="D189" i="4"/>
  <c r="E189" i="4"/>
  <c r="K189" i="4" s="1"/>
  <c r="F189" i="4"/>
  <c r="H189" i="4"/>
  <c r="I189" i="4"/>
  <c r="L189" i="4"/>
  <c r="N189" i="4"/>
  <c r="U189" i="4"/>
  <c r="W189" i="4"/>
  <c r="D190" i="4"/>
  <c r="E190" i="4"/>
  <c r="F190" i="4"/>
  <c r="L190" i="4" s="1"/>
  <c r="U190" i="4" s="1"/>
  <c r="H190" i="4"/>
  <c r="I190" i="4"/>
  <c r="K190" i="4"/>
  <c r="N190" i="4"/>
  <c r="W190" i="4" s="1"/>
  <c r="T190" i="4"/>
  <c r="D191" i="4"/>
  <c r="E191" i="4"/>
  <c r="F191" i="4"/>
  <c r="G191" i="4"/>
  <c r="M191" i="4" s="1"/>
  <c r="H191" i="4"/>
  <c r="N191" i="4" s="1"/>
  <c r="W191" i="4" s="1"/>
  <c r="I191" i="4"/>
  <c r="K191" i="4"/>
  <c r="L191" i="4"/>
  <c r="U191" i="4" s="1"/>
  <c r="O191" i="4"/>
  <c r="P191" i="4"/>
  <c r="Q191" i="4"/>
  <c r="R191" i="4" s="1"/>
  <c r="V191" i="4" s="1"/>
  <c r="T191" i="4"/>
  <c r="D192" i="4"/>
  <c r="T192" i="4" s="1"/>
  <c r="E192" i="4"/>
  <c r="F192" i="4"/>
  <c r="L192" i="4" s="1"/>
  <c r="U192" i="4" s="1"/>
  <c r="G192" i="4"/>
  <c r="M192" i="4" s="1"/>
  <c r="H192" i="4"/>
  <c r="I192" i="4"/>
  <c r="K192" i="4"/>
  <c r="N192" i="4"/>
  <c r="W192" i="4" s="1"/>
  <c r="O192" i="4"/>
  <c r="P192" i="4" s="1"/>
  <c r="Q192" i="4" s="1"/>
  <c r="R192" i="4" s="1"/>
  <c r="V192" i="4" s="1"/>
  <c r="D193" i="4"/>
  <c r="E193" i="4"/>
  <c r="F193" i="4"/>
  <c r="L193" i="4" s="1"/>
  <c r="U193" i="4" s="1"/>
  <c r="H193" i="4"/>
  <c r="N193" i="4" s="1"/>
  <c r="W193" i="4" s="1"/>
  <c r="I193" i="4"/>
  <c r="D194" i="4"/>
  <c r="G194" i="4" s="1"/>
  <c r="M194" i="4" s="1"/>
  <c r="O194" i="4" s="1"/>
  <c r="P194" i="4" s="1"/>
  <c r="Q194" i="4" s="1"/>
  <c r="R194" i="4" s="1"/>
  <c r="V194" i="4" s="1"/>
  <c r="E194" i="4"/>
  <c r="F194" i="4"/>
  <c r="H194" i="4"/>
  <c r="I194" i="4"/>
  <c r="L194" i="4"/>
  <c r="U194" i="4" s="1"/>
  <c r="N194" i="4"/>
  <c r="W194" i="4" s="1"/>
  <c r="D195" i="4"/>
  <c r="T195" i="4" s="1"/>
  <c r="E195" i="4"/>
  <c r="F195" i="4"/>
  <c r="G195" i="4"/>
  <c r="M195" i="4" s="1"/>
  <c r="O195" i="4" s="1"/>
  <c r="P195" i="4" s="1"/>
  <c r="Q195" i="4" s="1"/>
  <c r="R195" i="4" s="1"/>
  <c r="V195" i="4" s="1"/>
  <c r="H195" i="4"/>
  <c r="N195" i="4" s="1"/>
  <c r="I195" i="4"/>
  <c r="K195" i="4"/>
  <c r="L195" i="4"/>
  <c r="U195" i="4" s="1"/>
  <c r="W195" i="4"/>
  <c r="D196" i="4"/>
  <c r="G196" i="4" s="1"/>
  <c r="M196" i="4" s="1"/>
  <c r="O196" i="4" s="1"/>
  <c r="P196" i="4" s="1"/>
  <c r="Q196" i="4" s="1"/>
  <c r="R196" i="4" s="1"/>
  <c r="V196" i="4" s="1"/>
  <c r="E196" i="4"/>
  <c r="K196" i="4" s="1"/>
  <c r="F196" i="4"/>
  <c r="L196" i="4" s="1"/>
  <c r="U196" i="4" s="1"/>
  <c r="H196" i="4"/>
  <c r="N196" i="4" s="1"/>
  <c r="W196" i="4" s="1"/>
  <c r="I196" i="4"/>
  <c r="D197" i="4"/>
  <c r="E197" i="4"/>
  <c r="F197" i="4"/>
  <c r="H197" i="4"/>
  <c r="N197" i="4" s="1"/>
  <c r="I197" i="4"/>
  <c r="K197" i="4"/>
  <c r="L197" i="4"/>
  <c r="U197" i="4" s="1"/>
  <c r="W197" i="4"/>
  <c r="D198" i="4"/>
  <c r="E198" i="4"/>
  <c r="T198" i="4" s="1"/>
  <c r="F198" i="4"/>
  <c r="L198" i="4" s="1"/>
  <c r="U198" i="4" s="1"/>
  <c r="H198" i="4"/>
  <c r="N198" i="4" s="1"/>
  <c r="W198" i="4" s="1"/>
  <c r="I198" i="4"/>
  <c r="D199" i="4"/>
  <c r="K199" i="4" s="1"/>
  <c r="E199" i="4"/>
  <c r="F199" i="4"/>
  <c r="L199" i="4" s="1"/>
  <c r="U199" i="4" s="1"/>
  <c r="G199" i="4"/>
  <c r="M199" i="4" s="1"/>
  <c r="O199" i="4" s="1"/>
  <c r="P199" i="4" s="1"/>
  <c r="Q199" i="4" s="1"/>
  <c r="R199" i="4" s="1"/>
  <c r="V199" i="4" s="1"/>
  <c r="H199" i="4"/>
  <c r="I199" i="4"/>
  <c r="N199" i="4"/>
  <c r="T199" i="4"/>
  <c r="W199" i="4"/>
  <c r="D200" i="4"/>
  <c r="E200" i="4"/>
  <c r="F200" i="4"/>
  <c r="L200" i="4" s="1"/>
  <c r="U200" i="4" s="1"/>
  <c r="H200" i="4"/>
  <c r="I200" i="4"/>
  <c r="N200" i="4"/>
  <c r="W200" i="4" s="1"/>
  <c r="D201" i="4"/>
  <c r="E201" i="4"/>
  <c r="F201" i="4"/>
  <c r="H201" i="4"/>
  <c r="I201" i="4"/>
  <c r="L201" i="4"/>
  <c r="N201" i="4"/>
  <c r="T201" i="4"/>
  <c r="U201" i="4"/>
  <c r="W201" i="4"/>
  <c r="D202" i="4"/>
  <c r="E202" i="4"/>
  <c r="F202" i="4"/>
  <c r="G202" i="4"/>
  <c r="M202" i="4" s="1"/>
  <c r="O202" i="4" s="1"/>
  <c r="P202" i="4" s="1"/>
  <c r="Q202" i="4" s="1"/>
  <c r="R202" i="4" s="1"/>
  <c r="V202" i="4" s="1"/>
  <c r="H202" i="4"/>
  <c r="N202" i="4" s="1"/>
  <c r="W202" i="4" s="1"/>
  <c r="I202" i="4"/>
  <c r="K202" i="4"/>
  <c r="L202" i="4"/>
  <c r="U202" i="4" s="1"/>
  <c r="T202" i="4"/>
  <c r="D203" i="4"/>
  <c r="E203" i="4"/>
  <c r="F203" i="4"/>
  <c r="L203" i="4" s="1"/>
  <c r="U203" i="4" s="1"/>
  <c r="G203" i="4"/>
  <c r="M203" i="4" s="1"/>
  <c r="H203" i="4"/>
  <c r="I203" i="4"/>
  <c r="K203" i="4"/>
  <c r="N203" i="4"/>
  <c r="W203" i="4" s="1"/>
  <c r="O203" i="4"/>
  <c r="P203" i="4" s="1"/>
  <c r="Q203" i="4" s="1"/>
  <c r="R203" i="4" s="1"/>
  <c r="V203" i="4" s="1"/>
  <c r="D204" i="4"/>
  <c r="T204" i="4" s="1"/>
  <c r="E204" i="4"/>
  <c r="F204" i="4"/>
  <c r="H204" i="4"/>
  <c r="I204" i="4"/>
  <c r="L204" i="4"/>
  <c r="U204" i="4" s="1"/>
  <c r="N204" i="4"/>
  <c r="W204" i="4" s="1"/>
  <c r="D205" i="4"/>
  <c r="G205" i="4" s="1"/>
  <c r="M205" i="4" s="1"/>
  <c r="O205" i="4" s="1"/>
  <c r="P205" i="4" s="1"/>
  <c r="Q205" i="4" s="1"/>
  <c r="R205" i="4" s="1"/>
  <c r="V205" i="4" s="1"/>
  <c r="E205" i="4"/>
  <c r="F205" i="4"/>
  <c r="H205" i="4"/>
  <c r="I205" i="4"/>
  <c r="K205" i="4"/>
  <c r="L205" i="4"/>
  <c r="U205" i="4" s="1"/>
  <c r="N205" i="4"/>
  <c r="W205" i="4" s="1"/>
  <c r="T205" i="4"/>
  <c r="D206" i="4"/>
  <c r="T206" i="4" s="1"/>
  <c r="E206" i="4"/>
  <c r="F206" i="4"/>
  <c r="H206" i="4"/>
  <c r="N206" i="4" s="1"/>
  <c r="W206" i="4" s="1"/>
  <c r="I206" i="4"/>
  <c r="L206" i="4"/>
  <c r="U206" i="4" s="1"/>
  <c r="D207" i="4"/>
  <c r="E207" i="4"/>
  <c r="T207" i="4" s="1"/>
  <c r="F207" i="4"/>
  <c r="L207" i="4" s="1"/>
  <c r="U207" i="4" s="1"/>
  <c r="H207" i="4"/>
  <c r="I207" i="4"/>
  <c r="N207" i="4"/>
  <c r="W207" i="4" s="1"/>
  <c r="D208" i="4"/>
  <c r="E208" i="4"/>
  <c r="F208" i="4"/>
  <c r="G208" i="4" s="1"/>
  <c r="M208" i="4" s="1"/>
  <c r="O208" i="4" s="1"/>
  <c r="P208" i="4" s="1"/>
  <c r="Q208" i="4" s="1"/>
  <c r="R208" i="4" s="1"/>
  <c r="V208" i="4" s="1"/>
  <c r="H208" i="4"/>
  <c r="I208" i="4"/>
  <c r="K208" i="4"/>
  <c r="N208" i="4"/>
  <c r="W208" i="4" s="1"/>
  <c r="T208" i="4"/>
  <c r="D209" i="4"/>
  <c r="E209" i="4"/>
  <c r="F209" i="4"/>
  <c r="H209" i="4"/>
  <c r="I209" i="4"/>
  <c r="K209" i="4"/>
  <c r="L209" i="4"/>
  <c r="N209" i="4"/>
  <c r="W209" i="4" s="1"/>
  <c r="T209" i="4"/>
  <c r="U209" i="4"/>
  <c r="D210" i="4"/>
  <c r="E210" i="4"/>
  <c r="F210" i="4"/>
  <c r="G210" i="4" s="1"/>
  <c r="M210" i="4" s="1"/>
  <c r="O210" i="4" s="1"/>
  <c r="P210" i="4" s="1"/>
  <c r="Q210" i="4" s="1"/>
  <c r="R210" i="4" s="1"/>
  <c r="V210" i="4" s="1"/>
  <c r="H210" i="4"/>
  <c r="N210" i="4" s="1"/>
  <c r="W210" i="4" s="1"/>
  <c r="I210" i="4"/>
  <c r="K210" i="4"/>
  <c r="T210" i="4"/>
  <c r="D211" i="4"/>
  <c r="T211" i="4" s="1"/>
  <c r="E211" i="4"/>
  <c r="F211" i="4"/>
  <c r="L211" i="4" s="1"/>
  <c r="U211" i="4" s="1"/>
  <c r="H211" i="4"/>
  <c r="I211" i="4"/>
  <c r="K211" i="4"/>
  <c r="N211" i="4"/>
  <c r="W211" i="4" s="1"/>
  <c r="D212" i="4"/>
  <c r="E212" i="4"/>
  <c r="F212" i="4"/>
  <c r="G212" i="4"/>
  <c r="M212" i="4" s="1"/>
  <c r="O212" i="4" s="1"/>
  <c r="P212" i="4" s="1"/>
  <c r="Q212" i="4" s="1"/>
  <c r="R212" i="4" s="1"/>
  <c r="V212" i="4" s="1"/>
  <c r="H212" i="4"/>
  <c r="N212" i="4" s="1"/>
  <c r="W212" i="4" s="1"/>
  <c r="I212" i="4"/>
  <c r="K212" i="4"/>
  <c r="L212" i="4"/>
  <c r="T212" i="4"/>
  <c r="U212" i="4"/>
  <c r="D213" i="4"/>
  <c r="E213" i="4"/>
  <c r="F213" i="4"/>
  <c r="H213" i="4"/>
  <c r="N213" i="4" s="1"/>
  <c r="W213" i="4" s="1"/>
  <c r="I213" i="4"/>
  <c r="K213" i="4"/>
  <c r="L213" i="4"/>
  <c r="T213" i="4"/>
  <c r="U213" i="4"/>
  <c r="D214" i="4"/>
  <c r="G214" i="4" s="1"/>
  <c r="M214" i="4" s="1"/>
  <c r="O214" i="4" s="1"/>
  <c r="P214" i="4" s="1"/>
  <c r="Q214" i="4" s="1"/>
  <c r="R214" i="4" s="1"/>
  <c r="V214" i="4" s="1"/>
  <c r="E214" i="4"/>
  <c r="F214" i="4"/>
  <c r="H214" i="4"/>
  <c r="N214" i="4" s="1"/>
  <c r="W214" i="4" s="1"/>
  <c r="I214" i="4"/>
  <c r="L214" i="4"/>
  <c r="T214" i="4"/>
  <c r="U214" i="4"/>
  <c r="D215" i="4"/>
  <c r="K215" i="4" s="1"/>
  <c r="E215" i="4"/>
  <c r="F215" i="4"/>
  <c r="L215" i="4" s="1"/>
  <c r="U215" i="4" s="1"/>
  <c r="H215" i="4"/>
  <c r="I215" i="4"/>
  <c r="N215" i="4"/>
  <c r="W215" i="4"/>
  <c r="D216" i="4"/>
  <c r="G216" i="4" s="1"/>
  <c r="M216" i="4" s="1"/>
  <c r="O216" i="4" s="1"/>
  <c r="P216" i="4" s="1"/>
  <c r="Q216" i="4" s="1"/>
  <c r="R216" i="4" s="1"/>
  <c r="V216" i="4" s="1"/>
  <c r="E216" i="4"/>
  <c r="F216" i="4"/>
  <c r="H216" i="4"/>
  <c r="I216" i="4"/>
  <c r="L216" i="4"/>
  <c r="U216" i="4" s="1"/>
  <c r="N216" i="4"/>
  <c r="W216" i="4"/>
  <c r="D217" i="4"/>
  <c r="G217" i="4" s="1"/>
  <c r="M217" i="4" s="1"/>
  <c r="O217" i="4" s="1"/>
  <c r="P217" i="4" s="1"/>
  <c r="Q217" i="4" s="1"/>
  <c r="R217" i="4" s="1"/>
  <c r="V217" i="4" s="1"/>
  <c r="E217" i="4"/>
  <c r="F217" i="4"/>
  <c r="H217" i="4"/>
  <c r="I217" i="4"/>
  <c r="K217" i="4"/>
  <c r="L217" i="4"/>
  <c r="U217" i="4" s="1"/>
  <c r="N217" i="4"/>
  <c r="W217" i="4"/>
  <c r="D218" i="4"/>
  <c r="G218" i="4" s="1"/>
  <c r="M218" i="4" s="1"/>
  <c r="O218" i="4" s="1"/>
  <c r="P218" i="4" s="1"/>
  <c r="Q218" i="4" s="1"/>
  <c r="R218" i="4" s="1"/>
  <c r="V218" i="4" s="1"/>
  <c r="E218" i="4"/>
  <c r="F218" i="4"/>
  <c r="H218" i="4"/>
  <c r="N218" i="4" s="1"/>
  <c r="W218" i="4" s="1"/>
  <c r="I218" i="4"/>
  <c r="K218" i="4"/>
  <c r="L218" i="4"/>
  <c r="T218" i="4"/>
  <c r="U218" i="4"/>
  <c r="D219" i="4"/>
  <c r="G219" i="4" s="1"/>
  <c r="M219" i="4" s="1"/>
  <c r="O219" i="4" s="1"/>
  <c r="P219" i="4" s="1"/>
  <c r="Q219" i="4" s="1"/>
  <c r="R219" i="4" s="1"/>
  <c r="V219" i="4" s="1"/>
  <c r="E219" i="4"/>
  <c r="F219" i="4"/>
  <c r="L219" i="4" s="1"/>
  <c r="U219" i="4" s="1"/>
  <c r="H219" i="4"/>
  <c r="I219" i="4"/>
  <c r="K219" i="4"/>
  <c r="N219" i="4"/>
  <c r="T219" i="4"/>
  <c r="W219" i="4"/>
  <c r="D220" i="4"/>
  <c r="G220" i="4" s="1"/>
  <c r="M220" i="4" s="1"/>
  <c r="O220" i="4" s="1"/>
  <c r="P220" i="4" s="1"/>
  <c r="Q220" i="4" s="1"/>
  <c r="R220" i="4" s="1"/>
  <c r="V220" i="4" s="1"/>
  <c r="E220" i="4"/>
  <c r="F220" i="4"/>
  <c r="H220" i="4"/>
  <c r="I220" i="4"/>
  <c r="K220" i="4"/>
  <c r="L220" i="4"/>
  <c r="N220" i="4"/>
  <c r="T220" i="4"/>
  <c r="U220" i="4"/>
  <c r="W220" i="4"/>
  <c r="D221" i="4"/>
  <c r="G221" i="4" s="1"/>
  <c r="M221" i="4" s="1"/>
  <c r="O221" i="4" s="1"/>
  <c r="P221" i="4" s="1"/>
  <c r="Q221" i="4" s="1"/>
  <c r="R221" i="4" s="1"/>
  <c r="V221" i="4" s="1"/>
  <c r="E221" i="4"/>
  <c r="F221" i="4"/>
  <c r="H221" i="4"/>
  <c r="I221" i="4"/>
  <c r="K221" i="4"/>
  <c r="L221" i="4"/>
  <c r="N221" i="4"/>
  <c r="T221" i="4"/>
  <c r="U221" i="4"/>
  <c r="W221" i="4"/>
  <c r="D222" i="4"/>
  <c r="G222" i="4" s="1"/>
  <c r="M222" i="4" s="1"/>
  <c r="O222" i="4" s="1"/>
  <c r="P222" i="4" s="1"/>
  <c r="Q222" i="4" s="1"/>
  <c r="R222" i="4" s="1"/>
  <c r="V222" i="4" s="1"/>
  <c r="E222" i="4"/>
  <c r="F222" i="4"/>
  <c r="H222" i="4"/>
  <c r="N222" i="4" s="1"/>
  <c r="W222" i="4" s="1"/>
  <c r="I222" i="4"/>
  <c r="L222" i="4"/>
  <c r="T222" i="4"/>
  <c r="U222" i="4"/>
  <c r="D223" i="4"/>
  <c r="E223" i="4"/>
  <c r="F223" i="4"/>
  <c r="G223" i="4"/>
  <c r="M223" i="4" s="1"/>
  <c r="O223" i="4" s="1"/>
  <c r="P223" i="4" s="1"/>
  <c r="Q223" i="4" s="1"/>
  <c r="R223" i="4" s="1"/>
  <c r="V223" i="4" s="1"/>
  <c r="H223" i="4"/>
  <c r="N223" i="4" s="1"/>
  <c r="W223" i="4" s="1"/>
  <c r="I223" i="4"/>
  <c r="K223" i="4"/>
  <c r="L223" i="4"/>
  <c r="U223" i="4" s="1"/>
  <c r="T223" i="4"/>
  <c r="D224" i="4"/>
  <c r="E224" i="4"/>
  <c r="F224" i="4"/>
  <c r="G224" i="4" s="1"/>
  <c r="M224" i="4" s="1"/>
  <c r="O224" i="4" s="1"/>
  <c r="P224" i="4" s="1"/>
  <c r="Q224" i="4" s="1"/>
  <c r="R224" i="4" s="1"/>
  <c r="V224" i="4" s="1"/>
  <c r="H224" i="4"/>
  <c r="I224" i="4"/>
  <c r="K224" i="4"/>
  <c r="N224" i="4"/>
  <c r="W224" i="4" s="1"/>
  <c r="T224" i="4"/>
  <c r="D225" i="4"/>
  <c r="E225" i="4"/>
  <c r="T225" i="4" s="1"/>
  <c r="F225" i="4"/>
  <c r="L225" i="4" s="1"/>
  <c r="U225" i="4" s="1"/>
  <c r="H225" i="4"/>
  <c r="I225" i="4"/>
  <c r="N225" i="4"/>
  <c r="W225" i="4" s="1"/>
  <c r="D226" i="4"/>
  <c r="T226" i="4" s="1"/>
  <c r="E226" i="4"/>
  <c r="F226" i="4"/>
  <c r="H226" i="4"/>
  <c r="N226" i="4" s="1"/>
  <c r="I226" i="4"/>
  <c r="L226" i="4"/>
  <c r="U226" i="4" s="1"/>
  <c r="W226" i="4"/>
  <c r="D227" i="4"/>
  <c r="T227" i="4" s="1"/>
  <c r="E227" i="4"/>
  <c r="F227" i="4"/>
  <c r="L227" i="4" s="1"/>
  <c r="U227" i="4" s="1"/>
  <c r="H227" i="4"/>
  <c r="I227" i="4"/>
  <c r="N227" i="4"/>
  <c r="W227" i="4"/>
  <c r="D228" i="4"/>
  <c r="E228" i="4"/>
  <c r="G228" i="4" s="1"/>
  <c r="M228" i="4" s="1"/>
  <c r="O228" i="4" s="1"/>
  <c r="P228" i="4" s="1"/>
  <c r="Q228" i="4" s="1"/>
  <c r="R228" i="4" s="1"/>
  <c r="V228" i="4" s="1"/>
  <c r="F228" i="4"/>
  <c r="H228" i="4"/>
  <c r="I228" i="4"/>
  <c r="K228" i="4"/>
  <c r="L228" i="4"/>
  <c r="N228" i="4"/>
  <c r="W228" i="4" s="1"/>
  <c r="T228" i="4"/>
  <c r="U228" i="4"/>
  <c r="D229" i="4"/>
  <c r="G229" i="4" s="1"/>
  <c r="E229" i="4"/>
  <c r="F229" i="4"/>
  <c r="H229" i="4"/>
  <c r="I229" i="4"/>
  <c r="N229" i="4" s="1"/>
  <c r="W229" i="4" s="1"/>
  <c r="K229" i="4"/>
  <c r="L229" i="4"/>
  <c r="U229" i="4" s="1"/>
  <c r="M229" i="4"/>
  <c r="O229" i="4" s="1"/>
  <c r="P229" i="4" s="1"/>
  <c r="Q229" i="4" s="1"/>
  <c r="R229" i="4" s="1"/>
  <c r="V229" i="4" s="1"/>
  <c r="T229" i="4"/>
  <c r="D230" i="4"/>
  <c r="E230" i="4"/>
  <c r="F230" i="4"/>
  <c r="G230" i="4"/>
  <c r="M230" i="4" s="1"/>
  <c r="O230" i="4" s="1"/>
  <c r="P230" i="4" s="1"/>
  <c r="Q230" i="4" s="1"/>
  <c r="R230" i="4" s="1"/>
  <c r="V230" i="4" s="1"/>
  <c r="H230" i="4"/>
  <c r="N230" i="4" s="1"/>
  <c r="W230" i="4" s="1"/>
  <c r="I230" i="4"/>
  <c r="K230" i="4"/>
  <c r="L230" i="4"/>
  <c r="T230" i="4"/>
  <c r="U230" i="4"/>
  <c r="D231" i="4"/>
  <c r="K231" i="4" s="1"/>
  <c r="E231" i="4"/>
  <c r="F231" i="4"/>
  <c r="L231" i="4" s="1"/>
  <c r="U231" i="4" s="1"/>
  <c r="G231" i="4"/>
  <c r="M231" i="4" s="1"/>
  <c r="O231" i="4" s="1"/>
  <c r="P231" i="4" s="1"/>
  <c r="Q231" i="4" s="1"/>
  <c r="R231" i="4" s="1"/>
  <c r="V231" i="4" s="1"/>
  <c r="H231" i="4"/>
  <c r="N231" i="4" s="1"/>
  <c r="W231" i="4" s="1"/>
  <c r="I231" i="4"/>
  <c r="T231" i="4"/>
  <c r="D232" i="4"/>
  <c r="K232" i="4" s="1"/>
  <c r="E232" i="4"/>
  <c r="T232" i="4" s="1"/>
  <c r="F232" i="4"/>
  <c r="L232" i="4" s="1"/>
  <c r="U232" i="4" s="1"/>
  <c r="G232" i="4"/>
  <c r="M232" i="4" s="1"/>
  <c r="O232" i="4" s="1"/>
  <c r="P232" i="4" s="1"/>
  <c r="Q232" i="4" s="1"/>
  <c r="R232" i="4" s="1"/>
  <c r="V232" i="4" s="1"/>
  <c r="H232" i="4"/>
  <c r="I232" i="4"/>
  <c r="N232" i="4"/>
  <c r="W232" i="4" s="1"/>
  <c r="D233" i="4"/>
  <c r="G233" i="4" s="1"/>
  <c r="M233" i="4" s="1"/>
  <c r="O233" i="4" s="1"/>
  <c r="P233" i="4" s="1"/>
  <c r="Q233" i="4" s="1"/>
  <c r="R233" i="4" s="1"/>
  <c r="V233" i="4" s="1"/>
  <c r="E233" i="4"/>
  <c r="F233" i="4"/>
  <c r="L233" i="4" s="1"/>
  <c r="U233" i="4" s="1"/>
  <c r="H233" i="4"/>
  <c r="I233" i="4"/>
  <c r="N233" i="4"/>
  <c r="W233" i="4" s="1"/>
  <c r="D234" i="4"/>
  <c r="G234" i="4" s="1"/>
  <c r="M234" i="4" s="1"/>
  <c r="O234" i="4" s="1"/>
  <c r="P234" i="4" s="1"/>
  <c r="Q234" i="4" s="1"/>
  <c r="R234" i="4" s="1"/>
  <c r="V234" i="4" s="1"/>
  <c r="E234" i="4"/>
  <c r="F234" i="4"/>
  <c r="H234" i="4"/>
  <c r="N234" i="4" s="1"/>
  <c r="I234" i="4"/>
  <c r="L234" i="4"/>
  <c r="U234" i="4" s="1"/>
  <c r="W234" i="4"/>
  <c r="D235" i="4"/>
  <c r="G235" i="4" s="1"/>
  <c r="M235" i="4" s="1"/>
  <c r="O235" i="4" s="1"/>
  <c r="P235" i="4" s="1"/>
  <c r="Q235" i="4" s="1"/>
  <c r="R235" i="4" s="1"/>
  <c r="V235" i="4" s="1"/>
  <c r="E235" i="4"/>
  <c r="F235" i="4"/>
  <c r="H235" i="4"/>
  <c r="I235" i="4"/>
  <c r="L235" i="4"/>
  <c r="U235" i="4" s="1"/>
  <c r="N235" i="4"/>
  <c r="W235" i="4"/>
  <c r="D236" i="4"/>
  <c r="G236" i="4" s="1"/>
  <c r="M236" i="4" s="1"/>
  <c r="O236" i="4" s="1"/>
  <c r="P236" i="4" s="1"/>
  <c r="Q236" i="4" s="1"/>
  <c r="R236" i="4" s="1"/>
  <c r="V236" i="4" s="1"/>
  <c r="E236" i="4"/>
  <c r="F236" i="4"/>
  <c r="H236" i="4"/>
  <c r="N236" i="4" s="1"/>
  <c r="W236" i="4" s="1"/>
  <c r="I236" i="4"/>
  <c r="L236" i="4"/>
  <c r="T236" i="4"/>
  <c r="U236" i="4"/>
  <c r="D237" i="4"/>
  <c r="E237" i="4"/>
  <c r="F237" i="4"/>
  <c r="G237" i="4" s="1"/>
  <c r="M237" i="4" s="1"/>
  <c r="O237" i="4" s="1"/>
  <c r="P237" i="4" s="1"/>
  <c r="Q237" i="4" s="1"/>
  <c r="R237" i="4" s="1"/>
  <c r="V237" i="4" s="1"/>
  <c r="H237" i="4"/>
  <c r="I237" i="4"/>
  <c r="K237" i="4"/>
  <c r="N237" i="4"/>
  <c r="W237" i="4" s="1"/>
  <c r="T237" i="4"/>
  <c r="D238" i="4"/>
  <c r="T238" i="4" s="1"/>
  <c r="E238" i="4"/>
  <c r="F238" i="4"/>
  <c r="H238" i="4"/>
  <c r="I238" i="4"/>
  <c r="L238" i="4"/>
  <c r="U238" i="4" s="1"/>
  <c r="N238" i="4"/>
  <c r="W238" i="4"/>
  <c r="D239" i="4"/>
  <c r="E239" i="4"/>
  <c r="G239" i="4" s="1"/>
  <c r="M239" i="4" s="1"/>
  <c r="O239" i="4" s="1"/>
  <c r="P239" i="4" s="1"/>
  <c r="Q239" i="4" s="1"/>
  <c r="R239" i="4" s="1"/>
  <c r="V239" i="4" s="1"/>
  <c r="F239" i="4"/>
  <c r="H239" i="4"/>
  <c r="I239" i="4"/>
  <c r="K239" i="4"/>
  <c r="L239" i="4"/>
  <c r="N239" i="4"/>
  <c r="W239" i="4" s="1"/>
  <c r="T239" i="4"/>
  <c r="U239" i="4"/>
  <c r="D240" i="4"/>
  <c r="T240" i="4" s="1"/>
  <c r="E240" i="4"/>
  <c r="F240" i="4"/>
  <c r="H240" i="4"/>
  <c r="N240" i="4" s="1"/>
  <c r="W240" i="4" s="1"/>
  <c r="I240" i="4"/>
  <c r="K240" i="4"/>
  <c r="L240" i="4"/>
  <c r="U240" i="4" s="1"/>
  <c r="D241" i="4"/>
  <c r="K241" i="4" s="1"/>
  <c r="E241" i="4"/>
  <c r="F241" i="4"/>
  <c r="L241" i="4" s="1"/>
  <c r="U241" i="4" s="1"/>
  <c r="G241" i="4"/>
  <c r="M241" i="4" s="1"/>
  <c r="O241" i="4" s="1"/>
  <c r="P241" i="4" s="1"/>
  <c r="Q241" i="4" s="1"/>
  <c r="R241" i="4" s="1"/>
  <c r="V241" i="4" s="1"/>
  <c r="H241" i="4"/>
  <c r="N241" i="4" s="1"/>
  <c r="W241" i="4" s="1"/>
  <c r="I241" i="4"/>
  <c r="T241" i="4"/>
  <c r="D242" i="4"/>
  <c r="G242" i="4" s="1"/>
  <c r="M242" i="4" s="1"/>
  <c r="O242" i="4" s="1"/>
  <c r="P242" i="4" s="1"/>
  <c r="Q242" i="4" s="1"/>
  <c r="R242" i="4" s="1"/>
  <c r="V242" i="4" s="1"/>
  <c r="E242" i="4"/>
  <c r="F242" i="4"/>
  <c r="L242" i="4" s="1"/>
  <c r="U242" i="4" s="1"/>
  <c r="H242" i="4"/>
  <c r="I242" i="4"/>
  <c r="N242" i="4"/>
  <c r="W242" i="4" s="1"/>
  <c r="D243" i="4"/>
  <c r="G243" i="4" s="1"/>
  <c r="M243" i="4" s="1"/>
  <c r="O243" i="4" s="1"/>
  <c r="P243" i="4" s="1"/>
  <c r="Q243" i="4" s="1"/>
  <c r="R243" i="4" s="1"/>
  <c r="V243" i="4" s="1"/>
  <c r="E243" i="4"/>
  <c r="F243" i="4"/>
  <c r="H243" i="4"/>
  <c r="I243" i="4"/>
  <c r="L243" i="4"/>
  <c r="U243" i="4" s="1"/>
  <c r="N243" i="4"/>
  <c r="W243" i="4"/>
  <c r="D244" i="4"/>
  <c r="G244" i="4" s="1"/>
  <c r="M244" i="4" s="1"/>
  <c r="O244" i="4" s="1"/>
  <c r="P244" i="4" s="1"/>
  <c r="Q244" i="4" s="1"/>
  <c r="R244" i="4" s="1"/>
  <c r="V244" i="4" s="1"/>
  <c r="E244" i="4"/>
  <c r="F244" i="4"/>
  <c r="H244" i="4"/>
  <c r="N244" i="4" s="1"/>
  <c r="W244" i="4" s="1"/>
  <c r="I244" i="4"/>
  <c r="L244" i="4"/>
  <c r="T244" i="4"/>
  <c r="U244" i="4"/>
  <c r="D245" i="4"/>
  <c r="E245" i="4"/>
  <c r="F245" i="4"/>
  <c r="G245" i="4" s="1"/>
  <c r="M245" i="4" s="1"/>
  <c r="O245" i="4" s="1"/>
  <c r="P245" i="4" s="1"/>
  <c r="Q245" i="4" s="1"/>
  <c r="R245" i="4" s="1"/>
  <c r="V245" i="4" s="1"/>
  <c r="H245" i="4"/>
  <c r="I245" i="4"/>
  <c r="K245" i="4"/>
  <c r="N245" i="4"/>
  <c r="W245" i="4" s="1"/>
  <c r="T245" i="4"/>
  <c r="D246" i="4"/>
  <c r="T246" i="4" s="1"/>
  <c r="E246" i="4"/>
  <c r="F246" i="4"/>
  <c r="H246" i="4"/>
  <c r="I246" i="4"/>
  <c r="L246" i="4"/>
  <c r="U246" i="4" s="1"/>
  <c r="N246" i="4"/>
  <c r="W246" i="4"/>
  <c r="D247" i="4"/>
  <c r="E247" i="4"/>
  <c r="G247" i="4" s="1"/>
  <c r="M247" i="4" s="1"/>
  <c r="O247" i="4" s="1"/>
  <c r="P247" i="4" s="1"/>
  <c r="Q247" i="4" s="1"/>
  <c r="R247" i="4" s="1"/>
  <c r="V247" i="4" s="1"/>
  <c r="F247" i="4"/>
  <c r="H247" i="4"/>
  <c r="I247" i="4"/>
  <c r="K247" i="4"/>
  <c r="L247" i="4"/>
  <c r="N247" i="4"/>
  <c r="W247" i="4" s="1"/>
  <c r="T247" i="4"/>
  <c r="U247" i="4"/>
  <c r="D248" i="4"/>
  <c r="T248" i="4" s="1"/>
  <c r="E248" i="4"/>
  <c r="F248" i="4"/>
  <c r="H248" i="4"/>
  <c r="N248" i="4" s="1"/>
  <c r="W248" i="4" s="1"/>
  <c r="I248" i="4"/>
  <c r="K248" i="4"/>
  <c r="L248" i="4"/>
  <c r="U248" i="4" s="1"/>
  <c r="D249" i="4"/>
  <c r="K249" i="4" s="1"/>
  <c r="E249" i="4"/>
  <c r="F249" i="4"/>
  <c r="L249" i="4" s="1"/>
  <c r="U249" i="4" s="1"/>
  <c r="G249" i="4"/>
  <c r="M249" i="4" s="1"/>
  <c r="O249" i="4" s="1"/>
  <c r="P249" i="4" s="1"/>
  <c r="Q249" i="4" s="1"/>
  <c r="R249" i="4" s="1"/>
  <c r="V249" i="4" s="1"/>
  <c r="H249" i="4"/>
  <c r="N249" i="4" s="1"/>
  <c r="W249" i="4" s="1"/>
  <c r="I249" i="4"/>
  <c r="T249" i="4"/>
  <c r="D250" i="4"/>
  <c r="K250" i="4" s="1"/>
  <c r="E250" i="4"/>
  <c r="G250" i="4" s="1"/>
  <c r="M250" i="4" s="1"/>
  <c r="O250" i="4" s="1"/>
  <c r="P250" i="4" s="1"/>
  <c r="Q250" i="4" s="1"/>
  <c r="R250" i="4" s="1"/>
  <c r="V250" i="4" s="1"/>
  <c r="F250" i="4"/>
  <c r="L250" i="4" s="1"/>
  <c r="U250" i="4" s="1"/>
  <c r="H250" i="4"/>
  <c r="I250" i="4"/>
  <c r="N250" i="4"/>
  <c r="W250" i="4" s="1"/>
  <c r="D251" i="4"/>
  <c r="G251" i="4" s="1"/>
  <c r="M251" i="4" s="1"/>
  <c r="O251" i="4" s="1"/>
  <c r="P251" i="4" s="1"/>
  <c r="Q251" i="4" s="1"/>
  <c r="R251" i="4" s="1"/>
  <c r="V251" i="4" s="1"/>
  <c r="E251" i="4"/>
  <c r="F251" i="4"/>
  <c r="H251" i="4"/>
  <c r="I251" i="4"/>
  <c r="L251" i="4"/>
  <c r="U251" i="4" s="1"/>
  <c r="N251" i="4"/>
  <c r="W251" i="4"/>
  <c r="D252" i="4"/>
  <c r="G252" i="4" s="1"/>
  <c r="M252" i="4" s="1"/>
  <c r="O252" i="4" s="1"/>
  <c r="P252" i="4" s="1"/>
  <c r="Q252" i="4" s="1"/>
  <c r="R252" i="4" s="1"/>
  <c r="V252" i="4" s="1"/>
  <c r="E252" i="4"/>
  <c r="F252" i="4"/>
  <c r="H252" i="4"/>
  <c r="N252" i="4" s="1"/>
  <c r="W252" i="4" s="1"/>
  <c r="I252" i="4"/>
  <c r="L252" i="4"/>
  <c r="T252" i="4"/>
  <c r="U252" i="4"/>
  <c r="D253" i="4"/>
  <c r="E253" i="4"/>
  <c r="F253" i="4"/>
  <c r="L253" i="4" s="1"/>
  <c r="U253" i="4" s="1"/>
  <c r="G253" i="4"/>
  <c r="M253" i="4" s="1"/>
  <c r="O253" i="4" s="1"/>
  <c r="P253" i="4" s="1"/>
  <c r="Q253" i="4" s="1"/>
  <c r="R253" i="4" s="1"/>
  <c r="V253" i="4" s="1"/>
  <c r="H253" i="4"/>
  <c r="I253" i="4"/>
  <c r="N253" i="4" s="1"/>
  <c r="W253" i="4" s="1"/>
  <c r="K253" i="4"/>
  <c r="T253" i="4"/>
  <c r="D254" i="4"/>
  <c r="T254" i="4" s="1"/>
  <c r="E254" i="4"/>
  <c r="F254" i="4"/>
  <c r="H254" i="4"/>
  <c r="I254" i="4"/>
  <c r="L254" i="4"/>
  <c r="U254" i="4" s="1"/>
  <c r="N254" i="4"/>
  <c r="W254" i="4"/>
  <c r="D255" i="4"/>
  <c r="E255" i="4"/>
  <c r="G255" i="4" s="1"/>
  <c r="M255" i="4" s="1"/>
  <c r="O255" i="4" s="1"/>
  <c r="P255" i="4" s="1"/>
  <c r="Q255" i="4" s="1"/>
  <c r="R255" i="4" s="1"/>
  <c r="V255" i="4" s="1"/>
  <c r="F255" i="4"/>
  <c r="H255" i="4"/>
  <c r="I255" i="4"/>
  <c r="K255" i="4"/>
  <c r="L255" i="4"/>
  <c r="N255" i="4"/>
  <c r="W255" i="4" s="1"/>
  <c r="T255" i="4"/>
  <c r="U255" i="4"/>
  <c r="D256" i="4"/>
  <c r="T256" i="4" s="1"/>
  <c r="E256" i="4"/>
  <c r="F256" i="4"/>
  <c r="H256" i="4"/>
  <c r="N256" i="4" s="1"/>
  <c r="W256" i="4" s="1"/>
  <c r="I256" i="4"/>
  <c r="K256" i="4"/>
  <c r="L256" i="4"/>
  <c r="U256" i="4" s="1"/>
  <c r="D257" i="4"/>
  <c r="K257" i="4" s="1"/>
  <c r="E257" i="4"/>
  <c r="F257" i="4"/>
  <c r="L257" i="4" s="1"/>
  <c r="U257" i="4" s="1"/>
  <c r="G257" i="4"/>
  <c r="M257" i="4" s="1"/>
  <c r="O257" i="4" s="1"/>
  <c r="P257" i="4" s="1"/>
  <c r="Q257" i="4" s="1"/>
  <c r="R257" i="4" s="1"/>
  <c r="V257" i="4" s="1"/>
  <c r="H257" i="4"/>
  <c r="N257" i="4" s="1"/>
  <c r="W257" i="4" s="1"/>
  <c r="I257" i="4"/>
  <c r="T257" i="4"/>
  <c r="D258" i="4"/>
  <c r="K258" i="4" s="1"/>
  <c r="E258" i="4"/>
  <c r="G258" i="4" s="1"/>
  <c r="M258" i="4" s="1"/>
  <c r="O258" i="4" s="1"/>
  <c r="P258" i="4" s="1"/>
  <c r="Q258" i="4" s="1"/>
  <c r="R258" i="4" s="1"/>
  <c r="V258" i="4" s="1"/>
  <c r="F258" i="4"/>
  <c r="L258" i="4" s="1"/>
  <c r="U258" i="4" s="1"/>
  <c r="H258" i="4"/>
  <c r="I258" i="4"/>
  <c r="N258" i="4"/>
  <c r="W258" i="4" s="1"/>
  <c r="M18" i="3"/>
  <c r="O18" i="3"/>
  <c r="Q18" i="3"/>
  <c r="M21" i="3"/>
  <c r="M25" i="3" s="1"/>
  <c r="E199" i="2"/>
  <c r="F199" i="2" s="1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E198" i="2"/>
  <c r="F198" i="2" s="1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E197" i="2"/>
  <c r="F197" i="2" s="1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E196" i="2"/>
  <c r="F196" i="2" s="1"/>
  <c r="E195" i="2"/>
  <c r="F195" i="2" s="1"/>
  <c r="F194" i="2"/>
  <c r="I194" i="2" s="1"/>
  <c r="AK194" i="2" s="1"/>
  <c r="E194" i="2"/>
  <c r="E193" i="2"/>
  <c r="F193" i="2" s="1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E192" i="2"/>
  <c r="F192" i="2" s="1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F191" i="2"/>
  <c r="E191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F190" i="2"/>
  <c r="E190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F189" i="2"/>
  <c r="E189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E188" i="2"/>
  <c r="F188" i="2" s="1"/>
  <c r="F187" i="2"/>
  <c r="E187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F186" i="2"/>
  <c r="I186" i="2" s="1"/>
  <c r="E186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E185" i="2"/>
  <c r="F185" i="2" s="1"/>
  <c r="E184" i="2"/>
  <c r="F184" i="2" s="1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F183" i="2"/>
  <c r="E183" i="2"/>
  <c r="H182" i="2"/>
  <c r="AJ182" i="2" s="1"/>
  <c r="E182" i="2"/>
  <c r="F182" i="2" s="1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E181" i="2"/>
  <c r="F181" i="2" s="1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I180" i="2"/>
  <c r="F180" i="2"/>
  <c r="E180" i="2"/>
  <c r="H179" i="2"/>
  <c r="AJ179" i="2" s="1"/>
  <c r="E179" i="2"/>
  <c r="F179" i="2" s="1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E178" i="2"/>
  <c r="F178" i="2" s="1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E177" i="2"/>
  <c r="F177" i="2" s="1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I176" i="2"/>
  <c r="E176" i="2"/>
  <c r="F176" i="2" s="1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F175" i="2"/>
  <c r="E175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F174" i="2"/>
  <c r="E174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F173" i="2"/>
  <c r="E173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E172" i="2"/>
  <c r="F172" i="2" s="1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H171" i="2"/>
  <c r="E171" i="2"/>
  <c r="F171" i="2" s="1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E170" i="2"/>
  <c r="F170" i="2" s="1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I169" i="2"/>
  <c r="E169" i="2"/>
  <c r="F169" i="2" s="1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I168" i="2"/>
  <c r="F168" i="2"/>
  <c r="E168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F167" i="2"/>
  <c r="E167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F166" i="2"/>
  <c r="E166" i="2"/>
  <c r="E165" i="2"/>
  <c r="F165" i="2" s="1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E164" i="2"/>
  <c r="F164" i="2" s="1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F163" i="2"/>
  <c r="E163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F162" i="2"/>
  <c r="E162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F161" i="2"/>
  <c r="E161" i="2"/>
  <c r="I160" i="2"/>
  <c r="AK160" i="2" s="1"/>
  <c r="F160" i="2"/>
  <c r="E160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F159" i="2"/>
  <c r="E159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J158" i="2"/>
  <c r="F158" i="2"/>
  <c r="E158" i="2"/>
  <c r="I157" i="2"/>
  <c r="AK157" i="2" s="1"/>
  <c r="E157" i="2"/>
  <c r="F157" i="2" s="1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I156" i="2"/>
  <c r="E156" i="2"/>
  <c r="F156" i="2" s="1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F155" i="2"/>
  <c r="E155" i="2"/>
  <c r="E154" i="2"/>
  <c r="F154" i="2" s="1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E153" i="2"/>
  <c r="F153" i="2" s="1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F152" i="2"/>
  <c r="E152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F151" i="2"/>
  <c r="E151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F150" i="2"/>
  <c r="E150" i="2"/>
  <c r="I149" i="2"/>
  <c r="AK149" i="2" s="1"/>
  <c r="F149" i="2"/>
  <c r="E149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E148" i="2"/>
  <c r="F148" i="2" s="1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J147" i="2"/>
  <c r="F147" i="2"/>
  <c r="E147" i="2"/>
  <c r="E146" i="2"/>
  <c r="F146" i="2" s="1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E145" i="2"/>
  <c r="F145" i="2" s="1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J144" i="2"/>
  <c r="F144" i="2"/>
  <c r="E144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I143" i="2"/>
  <c r="F143" i="2"/>
  <c r="E143" i="2"/>
  <c r="I142" i="2"/>
  <c r="AK142" i="2" s="1"/>
  <c r="E142" i="2"/>
  <c r="F142" i="2" s="1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F141" i="2"/>
  <c r="E141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E140" i="2"/>
  <c r="F140" i="2" s="1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F139" i="2"/>
  <c r="E139" i="2"/>
  <c r="E138" i="2"/>
  <c r="F138" i="2" s="1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F137" i="2"/>
  <c r="I137" i="2" s="1"/>
  <c r="E137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J136" i="2"/>
  <c r="I136" i="2"/>
  <c r="F136" i="2"/>
  <c r="E136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H135" i="2"/>
  <c r="F135" i="2"/>
  <c r="E135" i="2"/>
  <c r="AK134" i="2"/>
  <c r="J134" i="2"/>
  <c r="AL134" i="2" s="1"/>
  <c r="I134" i="2"/>
  <c r="E134" i="2"/>
  <c r="F134" i="2" s="1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J133" i="2"/>
  <c r="I133" i="2"/>
  <c r="H133" i="2"/>
  <c r="F133" i="2"/>
  <c r="E133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F132" i="2"/>
  <c r="E132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E131" i="2"/>
  <c r="F131" i="2" s="1"/>
  <c r="E130" i="2"/>
  <c r="F130" i="2" s="1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H129" i="2"/>
  <c r="E129" i="2"/>
  <c r="F129" i="2" s="1"/>
  <c r="K129" i="2" s="1"/>
  <c r="F128" i="2"/>
  <c r="E128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E127" i="2"/>
  <c r="F127" i="2" s="1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J126" i="2"/>
  <c r="I126" i="2"/>
  <c r="H126" i="2"/>
  <c r="E126" i="2"/>
  <c r="F126" i="2" s="1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J125" i="2"/>
  <c r="I125" i="2"/>
  <c r="H125" i="2"/>
  <c r="F125" i="2"/>
  <c r="E125" i="2"/>
  <c r="AL124" i="2"/>
  <c r="J124" i="2"/>
  <c r="F124" i="2"/>
  <c r="E124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F123" i="2"/>
  <c r="E123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J122" i="2"/>
  <c r="I122" i="2"/>
  <c r="F122" i="2"/>
  <c r="E122" i="2"/>
  <c r="I121" i="2"/>
  <c r="AK121" i="2" s="1"/>
  <c r="F121" i="2"/>
  <c r="E121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J120" i="2"/>
  <c r="I120" i="2"/>
  <c r="H120" i="2"/>
  <c r="F120" i="2"/>
  <c r="E120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J119" i="2"/>
  <c r="H119" i="2"/>
  <c r="F119" i="2"/>
  <c r="E119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J118" i="2"/>
  <c r="I118" i="2"/>
  <c r="E118" i="2"/>
  <c r="F118" i="2" s="1"/>
  <c r="E117" i="2"/>
  <c r="F117" i="2" s="1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J116" i="2"/>
  <c r="F116" i="2"/>
  <c r="E116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F115" i="2"/>
  <c r="E115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F114" i="2"/>
  <c r="E114" i="2"/>
  <c r="E113" i="2"/>
  <c r="F113" i="2" s="1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E112" i="2"/>
  <c r="F112" i="2" s="1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H111" i="2"/>
  <c r="F111" i="2"/>
  <c r="E111" i="2"/>
  <c r="E110" i="2"/>
  <c r="F110" i="2" s="1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J109" i="2"/>
  <c r="I109" i="2"/>
  <c r="H109" i="2"/>
  <c r="F109" i="2"/>
  <c r="E109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H108" i="2"/>
  <c r="F108" i="2"/>
  <c r="E108" i="2"/>
  <c r="F107" i="2"/>
  <c r="E107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F106" i="2"/>
  <c r="E106" i="2"/>
  <c r="E105" i="2"/>
  <c r="F105" i="2" s="1"/>
  <c r="AK104" i="2"/>
  <c r="J104" i="2"/>
  <c r="AL104" i="2" s="1"/>
  <c r="I104" i="2"/>
  <c r="H104" i="2"/>
  <c r="AJ104" i="2" s="1"/>
  <c r="F104" i="2"/>
  <c r="E104" i="2"/>
  <c r="AL103" i="2"/>
  <c r="K103" i="2"/>
  <c r="AM103" i="2" s="1"/>
  <c r="J103" i="2"/>
  <c r="F103" i="2"/>
  <c r="E103" i="2"/>
  <c r="E102" i="2"/>
  <c r="F102" i="2" s="1"/>
  <c r="AK101" i="2"/>
  <c r="J101" i="2"/>
  <c r="AL101" i="2" s="1"/>
  <c r="I101" i="2"/>
  <c r="H101" i="2"/>
  <c r="AJ101" i="2" s="1"/>
  <c r="E101" i="2"/>
  <c r="F101" i="2" s="1"/>
  <c r="R100" i="2"/>
  <c r="E100" i="2"/>
  <c r="F100" i="2" s="1"/>
  <c r="F99" i="2"/>
  <c r="E99" i="2"/>
  <c r="F98" i="2"/>
  <c r="E98" i="2"/>
  <c r="AN97" i="2"/>
  <c r="AO97" i="2" s="1"/>
  <c r="AP97" i="2" s="1"/>
  <c r="AQ97" i="2" s="1"/>
  <c r="AR97" i="2" s="1"/>
  <c r="AS97" i="2" s="1"/>
  <c r="AT97" i="2" s="1"/>
  <c r="AU97" i="2" s="1"/>
  <c r="AM97" i="2"/>
  <c r="AL97" i="2"/>
  <c r="F97" i="2"/>
  <c r="E97" i="2"/>
  <c r="E96" i="2"/>
  <c r="F96" i="2" s="1"/>
  <c r="R95" i="2"/>
  <c r="F95" i="2"/>
  <c r="E95" i="2"/>
  <c r="E94" i="2"/>
  <c r="F94" i="2" s="1"/>
  <c r="AD93" i="2"/>
  <c r="F93" i="2"/>
  <c r="E93" i="2"/>
  <c r="E92" i="2"/>
  <c r="F92" i="2" s="1"/>
  <c r="E91" i="2"/>
  <c r="F91" i="2" s="1"/>
  <c r="F90" i="2"/>
  <c r="E90" i="2"/>
  <c r="F89" i="2"/>
  <c r="E89" i="2"/>
  <c r="E88" i="2"/>
  <c r="F88" i="2" s="1"/>
  <c r="F87" i="2"/>
  <c r="E87" i="2"/>
  <c r="E86" i="2"/>
  <c r="F86" i="2" s="1"/>
  <c r="E85" i="2"/>
  <c r="F85" i="2" s="1"/>
  <c r="E84" i="2"/>
  <c r="F84" i="2" s="1"/>
  <c r="F83" i="2"/>
  <c r="E83" i="2"/>
  <c r="E82" i="2"/>
  <c r="F82" i="2" s="1"/>
  <c r="F81" i="2"/>
  <c r="E81" i="2"/>
  <c r="E80" i="2"/>
  <c r="F80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K1" i="2"/>
  <c r="K142" i="2" s="1"/>
  <c r="AM142" i="2" s="1"/>
  <c r="J1" i="2"/>
  <c r="J186" i="2" s="1"/>
  <c r="K200" i="4" l="1"/>
  <c r="T200" i="4"/>
  <c r="G131" i="4"/>
  <c r="M131" i="4" s="1"/>
  <c r="O131" i="4" s="1"/>
  <c r="P131" i="4" s="1"/>
  <c r="Q131" i="4" s="1"/>
  <c r="R131" i="4" s="1"/>
  <c r="V131" i="4" s="1"/>
  <c r="K131" i="4"/>
  <c r="T131" i="4"/>
  <c r="T127" i="4"/>
  <c r="G127" i="4"/>
  <c r="M127" i="4" s="1"/>
  <c r="O127" i="4" s="1"/>
  <c r="P127" i="4" s="1"/>
  <c r="Q127" i="4" s="1"/>
  <c r="R127" i="4" s="1"/>
  <c r="V127" i="4" s="1"/>
  <c r="K127" i="4"/>
  <c r="T251" i="4"/>
  <c r="T243" i="4"/>
  <c r="T235" i="4"/>
  <c r="G189" i="4"/>
  <c r="M189" i="4" s="1"/>
  <c r="O189" i="4" s="1"/>
  <c r="P189" i="4" s="1"/>
  <c r="Q189" i="4" s="1"/>
  <c r="R189" i="4" s="1"/>
  <c r="V189" i="4" s="1"/>
  <c r="K186" i="4"/>
  <c r="G186" i="4"/>
  <c r="M186" i="4" s="1"/>
  <c r="O186" i="4" s="1"/>
  <c r="P186" i="4" s="1"/>
  <c r="Q186" i="4" s="1"/>
  <c r="R186" i="4" s="1"/>
  <c r="V186" i="4" s="1"/>
  <c r="L114" i="4"/>
  <c r="U114" i="4" s="1"/>
  <c r="G114" i="4"/>
  <c r="M114" i="4" s="1"/>
  <c r="O114" i="4" s="1"/>
  <c r="P114" i="4" s="1"/>
  <c r="Q114" i="4" s="1"/>
  <c r="R114" i="4" s="1"/>
  <c r="V114" i="4" s="1"/>
  <c r="G256" i="4"/>
  <c r="M256" i="4" s="1"/>
  <c r="O256" i="4" s="1"/>
  <c r="P256" i="4" s="1"/>
  <c r="Q256" i="4" s="1"/>
  <c r="R256" i="4" s="1"/>
  <c r="V256" i="4" s="1"/>
  <c r="G248" i="4"/>
  <c r="M248" i="4" s="1"/>
  <c r="O248" i="4" s="1"/>
  <c r="P248" i="4" s="1"/>
  <c r="Q248" i="4" s="1"/>
  <c r="R248" i="4" s="1"/>
  <c r="V248" i="4" s="1"/>
  <c r="G240" i="4"/>
  <c r="M240" i="4" s="1"/>
  <c r="O240" i="4" s="1"/>
  <c r="P240" i="4" s="1"/>
  <c r="Q240" i="4" s="1"/>
  <c r="R240" i="4" s="1"/>
  <c r="V240" i="4" s="1"/>
  <c r="K227" i="4"/>
  <c r="T217" i="4"/>
  <c r="T216" i="4"/>
  <c r="T215" i="4"/>
  <c r="K204" i="4"/>
  <c r="G201" i="4"/>
  <c r="M201" i="4" s="1"/>
  <c r="O201" i="4" s="1"/>
  <c r="P201" i="4" s="1"/>
  <c r="Q201" i="4" s="1"/>
  <c r="R201" i="4" s="1"/>
  <c r="V201" i="4" s="1"/>
  <c r="T193" i="4"/>
  <c r="G193" i="4"/>
  <c r="M193" i="4" s="1"/>
  <c r="O193" i="4" s="1"/>
  <c r="P193" i="4" s="1"/>
  <c r="Q193" i="4" s="1"/>
  <c r="R193" i="4" s="1"/>
  <c r="V193" i="4" s="1"/>
  <c r="K193" i="4"/>
  <c r="G184" i="4"/>
  <c r="M184" i="4" s="1"/>
  <c r="O184" i="4" s="1"/>
  <c r="P184" i="4" s="1"/>
  <c r="Q184" i="4" s="1"/>
  <c r="R184" i="4" s="1"/>
  <c r="V184" i="4" s="1"/>
  <c r="G171" i="4"/>
  <c r="M171" i="4" s="1"/>
  <c r="O171" i="4" s="1"/>
  <c r="P171" i="4" s="1"/>
  <c r="Q171" i="4" s="1"/>
  <c r="R171" i="4" s="1"/>
  <c r="V171" i="4" s="1"/>
  <c r="T258" i="4"/>
  <c r="K254" i="4"/>
  <c r="T250" i="4"/>
  <c r="K246" i="4"/>
  <c r="T242" i="4"/>
  <c r="K238" i="4"/>
  <c r="T234" i="4"/>
  <c r="K226" i="4"/>
  <c r="L210" i="4"/>
  <c r="U210" i="4" s="1"/>
  <c r="K206" i="4"/>
  <c r="G174" i="4"/>
  <c r="M174" i="4" s="1"/>
  <c r="O174" i="4" s="1"/>
  <c r="P174" i="4" s="1"/>
  <c r="Q174" i="4" s="1"/>
  <c r="R174" i="4" s="1"/>
  <c r="V174" i="4" s="1"/>
  <c r="K174" i="4"/>
  <c r="L245" i="4"/>
  <c r="U245" i="4" s="1"/>
  <c r="L237" i="4"/>
  <c r="U237" i="4" s="1"/>
  <c r="T233" i="4"/>
  <c r="K225" i="4"/>
  <c r="L224" i="4"/>
  <c r="U224" i="4" s="1"/>
  <c r="L208" i="4"/>
  <c r="U208" i="4" s="1"/>
  <c r="G197" i="4"/>
  <c r="M197" i="4" s="1"/>
  <c r="O197" i="4" s="1"/>
  <c r="P197" i="4" s="1"/>
  <c r="Q197" i="4" s="1"/>
  <c r="R197" i="4" s="1"/>
  <c r="V197" i="4" s="1"/>
  <c r="K175" i="4"/>
  <c r="G227" i="4"/>
  <c r="M227" i="4" s="1"/>
  <c r="O227" i="4" s="1"/>
  <c r="P227" i="4" s="1"/>
  <c r="Q227" i="4" s="1"/>
  <c r="R227" i="4" s="1"/>
  <c r="V227" i="4" s="1"/>
  <c r="G204" i="4"/>
  <c r="M204" i="4" s="1"/>
  <c r="O204" i="4" s="1"/>
  <c r="P204" i="4" s="1"/>
  <c r="Q204" i="4" s="1"/>
  <c r="R204" i="4" s="1"/>
  <c r="V204" i="4" s="1"/>
  <c r="G150" i="4"/>
  <c r="M150" i="4" s="1"/>
  <c r="O150" i="4" s="1"/>
  <c r="P150" i="4" s="1"/>
  <c r="Q150" i="4" s="1"/>
  <c r="R150" i="4" s="1"/>
  <c r="V150" i="4" s="1"/>
  <c r="T150" i="4"/>
  <c r="G139" i="4"/>
  <c r="M139" i="4" s="1"/>
  <c r="O139" i="4" s="1"/>
  <c r="P139" i="4" s="1"/>
  <c r="Q139" i="4" s="1"/>
  <c r="R139" i="4" s="1"/>
  <c r="V139" i="4" s="1"/>
  <c r="T139" i="4"/>
  <c r="K139" i="4"/>
  <c r="G254" i="4"/>
  <c r="M254" i="4" s="1"/>
  <c r="O254" i="4" s="1"/>
  <c r="P254" i="4" s="1"/>
  <c r="Q254" i="4" s="1"/>
  <c r="R254" i="4" s="1"/>
  <c r="V254" i="4" s="1"/>
  <c r="G246" i="4"/>
  <c r="M246" i="4" s="1"/>
  <c r="O246" i="4" s="1"/>
  <c r="P246" i="4" s="1"/>
  <c r="Q246" i="4" s="1"/>
  <c r="R246" i="4" s="1"/>
  <c r="V246" i="4" s="1"/>
  <c r="G238" i="4"/>
  <c r="M238" i="4" s="1"/>
  <c r="O238" i="4" s="1"/>
  <c r="P238" i="4" s="1"/>
  <c r="Q238" i="4" s="1"/>
  <c r="R238" i="4" s="1"/>
  <c r="V238" i="4" s="1"/>
  <c r="G226" i="4"/>
  <c r="M226" i="4" s="1"/>
  <c r="O226" i="4" s="1"/>
  <c r="P226" i="4" s="1"/>
  <c r="Q226" i="4" s="1"/>
  <c r="R226" i="4" s="1"/>
  <c r="V226" i="4" s="1"/>
  <c r="G206" i="4"/>
  <c r="M206" i="4" s="1"/>
  <c r="O206" i="4" s="1"/>
  <c r="P206" i="4" s="1"/>
  <c r="Q206" i="4" s="1"/>
  <c r="R206" i="4" s="1"/>
  <c r="V206" i="4" s="1"/>
  <c r="T203" i="4"/>
  <c r="T173" i="4"/>
  <c r="G124" i="4"/>
  <c r="M124" i="4" s="1"/>
  <c r="O124" i="4" s="1"/>
  <c r="P124" i="4" s="1"/>
  <c r="Q124" i="4" s="1"/>
  <c r="R124" i="4" s="1"/>
  <c r="V124" i="4" s="1"/>
  <c r="K124" i="4"/>
  <c r="T124" i="4"/>
  <c r="K252" i="4"/>
  <c r="K244" i="4"/>
  <c r="K236" i="4"/>
  <c r="G225" i="4"/>
  <c r="M225" i="4" s="1"/>
  <c r="O225" i="4" s="1"/>
  <c r="P225" i="4" s="1"/>
  <c r="Q225" i="4" s="1"/>
  <c r="R225" i="4" s="1"/>
  <c r="V225" i="4" s="1"/>
  <c r="K222" i="4"/>
  <c r="K214" i="4"/>
  <c r="G207" i="4"/>
  <c r="M207" i="4" s="1"/>
  <c r="O207" i="4" s="1"/>
  <c r="P207" i="4" s="1"/>
  <c r="Q207" i="4" s="1"/>
  <c r="R207" i="4" s="1"/>
  <c r="V207" i="4" s="1"/>
  <c r="T196" i="4"/>
  <c r="T189" i="4"/>
  <c r="G185" i="4"/>
  <c r="M185" i="4" s="1"/>
  <c r="O185" i="4" s="1"/>
  <c r="P185" i="4" s="1"/>
  <c r="Q185" i="4" s="1"/>
  <c r="R185" i="4" s="1"/>
  <c r="V185" i="4" s="1"/>
  <c r="K172" i="4"/>
  <c r="T172" i="4"/>
  <c r="G169" i="4"/>
  <c r="M169" i="4" s="1"/>
  <c r="O169" i="4" s="1"/>
  <c r="P169" i="4" s="1"/>
  <c r="Q169" i="4" s="1"/>
  <c r="R169" i="4" s="1"/>
  <c r="V169" i="4" s="1"/>
  <c r="K169" i="4"/>
  <c r="T169" i="4"/>
  <c r="G211" i="4"/>
  <c r="M211" i="4" s="1"/>
  <c r="O211" i="4" s="1"/>
  <c r="P211" i="4" s="1"/>
  <c r="Q211" i="4" s="1"/>
  <c r="R211" i="4" s="1"/>
  <c r="V211" i="4" s="1"/>
  <c r="T194" i="4"/>
  <c r="K194" i="4"/>
  <c r="K187" i="4"/>
  <c r="T187" i="4"/>
  <c r="T183" i="4"/>
  <c r="K183" i="4"/>
  <c r="K251" i="4"/>
  <c r="K243" i="4"/>
  <c r="K235" i="4"/>
  <c r="K216" i="4"/>
  <c r="G155" i="4"/>
  <c r="M155" i="4" s="1"/>
  <c r="O155" i="4" s="1"/>
  <c r="P155" i="4" s="1"/>
  <c r="Q155" i="4" s="1"/>
  <c r="R155" i="4" s="1"/>
  <c r="V155" i="4" s="1"/>
  <c r="T155" i="4"/>
  <c r="K155" i="4"/>
  <c r="K234" i="4"/>
  <c r="G209" i="4"/>
  <c r="M209" i="4" s="1"/>
  <c r="O209" i="4" s="1"/>
  <c r="P209" i="4" s="1"/>
  <c r="Q209" i="4" s="1"/>
  <c r="R209" i="4" s="1"/>
  <c r="V209" i="4" s="1"/>
  <c r="K207" i="4"/>
  <c r="T197" i="4"/>
  <c r="T186" i="4"/>
  <c r="K185" i="4"/>
  <c r="K149" i="4"/>
  <c r="T149" i="4"/>
  <c r="G149" i="4"/>
  <c r="M149" i="4" s="1"/>
  <c r="O149" i="4" s="1"/>
  <c r="P149" i="4" s="1"/>
  <c r="Q149" i="4" s="1"/>
  <c r="R149" i="4" s="1"/>
  <c r="V149" i="4" s="1"/>
  <c r="K242" i="4"/>
  <c r="K233" i="4"/>
  <c r="G215" i="4"/>
  <c r="M215" i="4" s="1"/>
  <c r="O215" i="4" s="1"/>
  <c r="P215" i="4" s="1"/>
  <c r="Q215" i="4" s="1"/>
  <c r="R215" i="4" s="1"/>
  <c r="V215" i="4" s="1"/>
  <c r="T171" i="4"/>
  <c r="G157" i="4"/>
  <c r="M157" i="4" s="1"/>
  <c r="O157" i="4" s="1"/>
  <c r="P157" i="4" s="1"/>
  <c r="Q157" i="4" s="1"/>
  <c r="R157" i="4" s="1"/>
  <c r="V157" i="4" s="1"/>
  <c r="T119" i="4"/>
  <c r="G119" i="4"/>
  <c r="M119" i="4" s="1"/>
  <c r="O119" i="4" s="1"/>
  <c r="P119" i="4" s="1"/>
  <c r="Q119" i="4" s="1"/>
  <c r="R119" i="4" s="1"/>
  <c r="V119" i="4" s="1"/>
  <c r="K119" i="4"/>
  <c r="G213" i="4"/>
  <c r="M213" i="4" s="1"/>
  <c r="O213" i="4" s="1"/>
  <c r="P213" i="4" s="1"/>
  <c r="Q213" i="4" s="1"/>
  <c r="R213" i="4" s="1"/>
  <c r="V213" i="4" s="1"/>
  <c r="G188" i="4"/>
  <c r="M188" i="4" s="1"/>
  <c r="O188" i="4" s="1"/>
  <c r="P188" i="4" s="1"/>
  <c r="Q188" i="4" s="1"/>
  <c r="R188" i="4" s="1"/>
  <c r="V188" i="4" s="1"/>
  <c r="K188" i="4"/>
  <c r="T188" i="4"/>
  <c r="G183" i="4"/>
  <c r="M183" i="4" s="1"/>
  <c r="O183" i="4" s="1"/>
  <c r="P183" i="4" s="1"/>
  <c r="Q183" i="4" s="1"/>
  <c r="R183" i="4" s="1"/>
  <c r="V183" i="4" s="1"/>
  <c r="T174" i="4"/>
  <c r="K134" i="4"/>
  <c r="T134" i="4"/>
  <c r="K201" i="4"/>
  <c r="G200" i="4"/>
  <c r="M200" i="4" s="1"/>
  <c r="O200" i="4" s="1"/>
  <c r="P200" i="4" s="1"/>
  <c r="Q200" i="4" s="1"/>
  <c r="R200" i="4" s="1"/>
  <c r="V200" i="4" s="1"/>
  <c r="L160" i="4"/>
  <c r="U160" i="4" s="1"/>
  <c r="G160" i="4"/>
  <c r="M160" i="4" s="1"/>
  <c r="O160" i="4" s="1"/>
  <c r="P160" i="4" s="1"/>
  <c r="Q160" i="4" s="1"/>
  <c r="R160" i="4" s="1"/>
  <c r="V160" i="4" s="1"/>
  <c r="L146" i="4"/>
  <c r="U146" i="4" s="1"/>
  <c r="L144" i="4"/>
  <c r="U144" i="4" s="1"/>
  <c r="G144" i="4"/>
  <c r="M144" i="4" s="1"/>
  <c r="O144" i="4" s="1"/>
  <c r="P144" i="4" s="1"/>
  <c r="Q144" i="4" s="1"/>
  <c r="R144" i="4" s="1"/>
  <c r="V144" i="4" s="1"/>
  <c r="K198" i="4"/>
  <c r="G159" i="4"/>
  <c r="M159" i="4" s="1"/>
  <c r="O159" i="4" s="1"/>
  <c r="P159" i="4" s="1"/>
  <c r="Q159" i="4" s="1"/>
  <c r="R159" i="4" s="1"/>
  <c r="V159" i="4" s="1"/>
  <c r="K159" i="4"/>
  <c r="N155" i="4"/>
  <c r="W155" i="4" s="1"/>
  <c r="G143" i="4"/>
  <c r="M143" i="4" s="1"/>
  <c r="O143" i="4" s="1"/>
  <c r="P143" i="4" s="1"/>
  <c r="Q143" i="4" s="1"/>
  <c r="R143" i="4" s="1"/>
  <c r="V143" i="4" s="1"/>
  <c r="K143" i="4"/>
  <c r="G118" i="4"/>
  <c r="M118" i="4" s="1"/>
  <c r="O118" i="4" s="1"/>
  <c r="P118" i="4" s="1"/>
  <c r="Q118" i="4" s="1"/>
  <c r="R118" i="4" s="1"/>
  <c r="V118" i="4" s="1"/>
  <c r="N116" i="4"/>
  <c r="W116" i="4" s="1"/>
  <c r="T103" i="4"/>
  <c r="G103" i="4"/>
  <c r="M103" i="4" s="1"/>
  <c r="O103" i="4" s="1"/>
  <c r="P103" i="4" s="1"/>
  <c r="Q103" i="4" s="1"/>
  <c r="R103" i="4" s="1"/>
  <c r="V103" i="4" s="1"/>
  <c r="K103" i="4"/>
  <c r="K88" i="4"/>
  <c r="T88" i="4"/>
  <c r="G88" i="4"/>
  <c r="M88" i="4" s="1"/>
  <c r="O88" i="4" s="1"/>
  <c r="P88" i="4" s="1"/>
  <c r="Q88" i="4" s="1"/>
  <c r="R88" i="4" s="1"/>
  <c r="V88" i="4" s="1"/>
  <c r="G116" i="4"/>
  <c r="M116" i="4" s="1"/>
  <c r="O116" i="4" s="1"/>
  <c r="P116" i="4" s="1"/>
  <c r="Q116" i="4" s="1"/>
  <c r="R116" i="4" s="1"/>
  <c r="V116" i="4" s="1"/>
  <c r="L106" i="4"/>
  <c r="U106" i="4" s="1"/>
  <c r="G106" i="4"/>
  <c r="M106" i="4" s="1"/>
  <c r="O106" i="4" s="1"/>
  <c r="P106" i="4" s="1"/>
  <c r="Q106" i="4" s="1"/>
  <c r="R106" i="4" s="1"/>
  <c r="V106" i="4" s="1"/>
  <c r="K180" i="4"/>
  <c r="K164" i="4"/>
  <c r="G161" i="4"/>
  <c r="M161" i="4" s="1"/>
  <c r="O161" i="4" s="1"/>
  <c r="P161" i="4" s="1"/>
  <c r="Q161" i="4" s="1"/>
  <c r="R161" i="4" s="1"/>
  <c r="V161" i="4" s="1"/>
  <c r="G156" i="4"/>
  <c r="M156" i="4" s="1"/>
  <c r="O156" i="4" s="1"/>
  <c r="P156" i="4" s="1"/>
  <c r="Q156" i="4" s="1"/>
  <c r="R156" i="4" s="1"/>
  <c r="V156" i="4" s="1"/>
  <c r="L152" i="4"/>
  <c r="U152" i="4" s="1"/>
  <c r="G140" i="4"/>
  <c r="M140" i="4" s="1"/>
  <c r="O140" i="4" s="1"/>
  <c r="P140" i="4" s="1"/>
  <c r="Q140" i="4" s="1"/>
  <c r="R140" i="4" s="1"/>
  <c r="V140" i="4" s="1"/>
  <c r="G198" i="4"/>
  <c r="M198" i="4" s="1"/>
  <c r="O198" i="4" s="1"/>
  <c r="P198" i="4" s="1"/>
  <c r="Q198" i="4" s="1"/>
  <c r="R198" i="4" s="1"/>
  <c r="V198" i="4" s="1"/>
  <c r="K179" i="4"/>
  <c r="T145" i="4"/>
  <c r="G145" i="4"/>
  <c r="M145" i="4" s="1"/>
  <c r="O145" i="4" s="1"/>
  <c r="P145" i="4" s="1"/>
  <c r="Q145" i="4" s="1"/>
  <c r="R145" i="4" s="1"/>
  <c r="V145" i="4" s="1"/>
  <c r="T135" i="4"/>
  <c r="G135" i="4"/>
  <c r="M135" i="4" s="1"/>
  <c r="O135" i="4" s="1"/>
  <c r="P135" i="4" s="1"/>
  <c r="Q135" i="4" s="1"/>
  <c r="R135" i="4" s="1"/>
  <c r="V135" i="4" s="1"/>
  <c r="K135" i="4"/>
  <c r="T133" i="4"/>
  <c r="K132" i="4"/>
  <c r="G125" i="4"/>
  <c r="M125" i="4" s="1"/>
  <c r="O125" i="4" s="1"/>
  <c r="P125" i="4" s="1"/>
  <c r="Q125" i="4" s="1"/>
  <c r="R125" i="4" s="1"/>
  <c r="V125" i="4" s="1"/>
  <c r="G182" i="4"/>
  <c r="M182" i="4" s="1"/>
  <c r="O182" i="4" s="1"/>
  <c r="P182" i="4" s="1"/>
  <c r="Q182" i="4" s="1"/>
  <c r="R182" i="4" s="1"/>
  <c r="V182" i="4" s="1"/>
  <c r="G180" i="4"/>
  <c r="M180" i="4" s="1"/>
  <c r="O180" i="4" s="1"/>
  <c r="P180" i="4" s="1"/>
  <c r="Q180" i="4" s="1"/>
  <c r="R180" i="4" s="1"/>
  <c r="V180" i="4" s="1"/>
  <c r="N179" i="4"/>
  <c r="W179" i="4" s="1"/>
  <c r="T111" i="4"/>
  <c r="G111" i="4"/>
  <c r="M111" i="4" s="1"/>
  <c r="O111" i="4" s="1"/>
  <c r="P111" i="4" s="1"/>
  <c r="Q111" i="4" s="1"/>
  <c r="R111" i="4" s="1"/>
  <c r="V111" i="4" s="1"/>
  <c r="K111" i="4"/>
  <c r="G179" i="4"/>
  <c r="M179" i="4" s="1"/>
  <c r="O179" i="4" s="1"/>
  <c r="P179" i="4" s="1"/>
  <c r="Q179" i="4" s="1"/>
  <c r="R179" i="4" s="1"/>
  <c r="V179" i="4" s="1"/>
  <c r="G163" i="4"/>
  <c r="M163" i="4" s="1"/>
  <c r="O163" i="4" s="1"/>
  <c r="P163" i="4" s="1"/>
  <c r="Q163" i="4" s="1"/>
  <c r="R163" i="4" s="1"/>
  <c r="V163" i="4" s="1"/>
  <c r="G151" i="4"/>
  <c r="M151" i="4" s="1"/>
  <c r="O151" i="4" s="1"/>
  <c r="P151" i="4" s="1"/>
  <c r="Q151" i="4" s="1"/>
  <c r="R151" i="4" s="1"/>
  <c r="V151" i="4" s="1"/>
  <c r="K151" i="4"/>
  <c r="T118" i="4"/>
  <c r="K148" i="4"/>
  <c r="K117" i="4"/>
  <c r="T117" i="4"/>
  <c r="K109" i="4"/>
  <c r="T109" i="4"/>
  <c r="K157" i="4"/>
  <c r="G147" i="4"/>
  <c r="M147" i="4" s="1"/>
  <c r="O147" i="4" s="1"/>
  <c r="P147" i="4" s="1"/>
  <c r="Q147" i="4" s="1"/>
  <c r="R147" i="4" s="1"/>
  <c r="V147" i="4" s="1"/>
  <c r="T147" i="4"/>
  <c r="K141" i="4"/>
  <c r="T129" i="4"/>
  <c r="G107" i="4"/>
  <c r="M107" i="4" s="1"/>
  <c r="O107" i="4" s="1"/>
  <c r="P107" i="4" s="1"/>
  <c r="Q107" i="4" s="1"/>
  <c r="R107" i="4" s="1"/>
  <c r="V107" i="4" s="1"/>
  <c r="K107" i="4"/>
  <c r="T107" i="4"/>
  <c r="T137" i="4"/>
  <c r="G137" i="4"/>
  <c r="M137" i="4" s="1"/>
  <c r="O137" i="4" s="1"/>
  <c r="P137" i="4" s="1"/>
  <c r="Q137" i="4" s="1"/>
  <c r="R137" i="4" s="1"/>
  <c r="V137" i="4" s="1"/>
  <c r="G133" i="4"/>
  <c r="M133" i="4" s="1"/>
  <c r="O133" i="4" s="1"/>
  <c r="P133" i="4" s="1"/>
  <c r="Q133" i="4" s="1"/>
  <c r="R133" i="4" s="1"/>
  <c r="V133" i="4" s="1"/>
  <c r="G123" i="4"/>
  <c r="M123" i="4" s="1"/>
  <c r="O123" i="4" s="1"/>
  <c r="P123" i="4" s="1"/>
  <c r="Q123" i="4" s="1"/>
  <c r="R123" i="4" s="1"/>
  <c r="V123" i="4" s="1"/>
  <c r="K123" i="4"/>
  <c r="T123" i="4"/>
  <c r="G57" i="4"/>
  <c r="M57" i="4" s="1"/>
  <c r="O57" i="4" s="1"/>
  <c r="P57" i="4" s="1"/>
  <c r="Q57" i="4" s="1"/>
  <c r="R57" i="4" s="1"/>
  <c r="V57" i="4" s="1"/>
  <c r="K57" i="4"/>
  <c r="T57" i="4"/>
  <c r="G166" i="4"/>
  <c r="M166" i="4" s="1"/>
  <c r="O166" i="4" s="1"/>
  <c r="P166" i="4" s="1"/>
  <c r="Q166" i="4" s="1"/>
  <c r="R166" i="4" s="1"/>
  <c r="V166" i="4" s="1"/>
  <c r="T163" i="4"/>
  <c r="T153" i="4"/>
  <c r="G153" i="4"/>
  <c r="M153" i="4" s="1"/>
  <c r="O153" i="4" s="1"/>
  <c r="P153" i="4" s="1"/>
  <c r="Q153" i="4" s="1"/>
  <c r="R153" i="4" s="1"/>
  <c r="V153" i="4" s="1"/>
  <c r="G126" i="4"/>
  <c r="M126" i="4" s="1"/>
  <c r="O126" i="4" s="1"/>
  <c r="P126" i="4" s="1"/>
  <c r="Q126" i="4" s="1"/>
  <c r="R126" i="4" s="1"/>
  <c r="V126" i="4" s="1"/>
  <c r="G115" i="4"/>
  <c r="M115" i="4" s="1"/>
  <c r="O115" i="4" s="1"/>
  <c r="P115" i="4" s="1"/>
  <c r="Q115" i="4" s="1"/>
  <c r="R115" i="4" s="1"/>
  <c r="V115" i="4" s="1"/>
  <c r="K115" i="4"/>
  <c r="T115" i="4"/>
  <c r="T105" i="4"/>
  <c r="G25" i="4"/>
  <c r="M25" i="4" s="1"/>
  <c r="O25" i="4" s="1"/>
  <c r="P25" i="4" s="1"/>
  <c r="Q25" i="4" s="1"/>
  <c r="R25" i="4" s="1"/>
  <c r="V25" i="4" s="1"/>
  <c r="K25" i="4"/>
  <c r="T25" i="4"/>
  <c r="G190" i="4"/>
  <c r="M190" i="4" s="1"/>
  <c r="O190" i="4" s="1"/>
  <c r="P190" i="4" s="1"/>
  <c r="Q190" i="4" s="1"/>
  <c r="R190" i="4" s="1"/>
  <c r="V190" i="4" s="1"/>
  <c r="G158" i="4"/>
  <c r="M158" i="4" s="1"/>
  <c r="O158" i="4" s="1"/>
  <c r="P158" i="4" s="1"/>
  <c r="Q158" i="4" s="1"/>
  <c r="R158" i="4" s="1"/>
  <c r="V158" i="4" s="1"/>
  <c r="T151" i="4"/>
  <c r="G142" i="4"/>
  <c r="M142" i="4" s="1"/>
  <c r="O142" i="4" s="1"/>
  <c r="P142" i="4" s="1"/>
  <c r="Q142" i="4" s="1"/>
  <c r="R142" i="4" s="1"/>
  <c r="V142" i="4" s="1"/>
  <c r="G130" i="4"/>
  <c r="M130" i="4" s="1"/>
  <c r="O130" i="4" s="1"/>
  <c r="P130" i="4" s="1"/>
  <c r="Q130" i="4" s="1"/>
  <c r="R130" i="4" s="1"/>
  <c r="V130" i="4" s="1"/>
  <c r="K96" i="4"/>
  <c r="G96" i="4"/>
  <c r="M96" i="4" s="1"/>
  <c r="O96" i="4" s="1"/>
  <c r="P96" i="4" s="1"/>
  <c r="Q96" i="4" s="1"/>
  <c r="R96" i="4" s="1"/>
  <c r="V96" i="4" s="1"/>
  <c r="T96" i="4"/>
  <c r="G90" i="4"/>
  <c r="M90" i="4" s="1"/>
  <c r="O90" i="4" s="1"/>
  <c r="P90" i="4" s="1"/>
  <c r="Q90" i="4" s="1"/>
  <c r="R90" i="4" s="1"/>
  <c r="V90" i="4" s="1"/>
  <c r="K90" i="4"/>
  <c r="G82" i="4"/>
  <c r="M82" i="4" s="1"/>
  <c r="O82" i="4" s="1"/>
  <c r="P82" i="4" s="1"/>
  <c r="Q82" i="4" s="1"/>
  <c r="R82" i="4" s="1"/>
  <c r="V82" i="4" s="1"/>
  <c r="K82" i="4"/>
  <c r="G73" i="4"/>
  <c r="M73" i="4" s="1"/>
  <c r="O73" i="4" s="1"/>
  <c r="P73" i="4" s="1"/>
  <c r="Q73" i="4" s="1"/>
  <c r="R73" i="4" s="1"/>
  <c r="V73" i="4" s="1"/>
  <c r="K73" i="4"/>
  <c r="T73" i="4"/>
  <c r="G41" i="4"/>
  <c r="M41" i="4" s="1"/>
  <c r="O41" i="4" s="1"/>
  <c r="P41" i="4" s="1"/>
  <c r="Q41" i="4" s="1"/>
  <c r="R41" i="4" s="1"/>
  <c r="V41" i="4" s="1"/>
  <c r="K41" i="4"/>
  <c r="T41" i="4"/>
  <c r="G129" i="4"/>
  <c r="M129" i="4" s="1"/>
  <c r="O129" i="4" s="1"/>
  <c r="P129" i="4" s="1"/>
  <c r="Q129" i="4" s="1"/>
  <c r="R129" i="4" s="1"/>
  <c r="V129" i="4" s="1"/>
  <c r="G121" i="4"/>
  <c r="M121" i="4" s="1"/>
  <c r="O121" i="4" s="1"/>
  <c r="P121" i="4" s="1"/>
  <c r="Q121" i="4" s="1"/>
  <c r="R121" i="4" s="1"/>
  <c r="V121" i="4" s="1"/>
  <c r="G113" i="4"/>
  <c r="M113" i="4" s="1"/>
  <c r="O113" i="4" s="1"/>
  <c r="P113" i="4" s="1"/>
  <c r="Q113" i="4" s="1"/>
  <c r="R113" i="4" s="1"/>
  <c r="V113" i="4" s="1"/>
  <c r="G105" i="4"/>
  <c r="M105" i="4" s="1"/>
  <c r="O105" i="4" s="1"/>
  <c r="P105" i="4" s="1"/>
  <c r="Q105" i="4" s="1"/>
  <c r="R105" i="4" s="1"/>
  <c r="V105" i="4" s="1"/>
  <c r="G91" i="4"/>
  <c r="M91" i="4" s="1"/>
  <c r="O91" i="4" s="1"/>
  <c r="P91" i="4" s="1"/>
  <c r="Q91" i="4" s="1"/>
  <c r="R91" i="4" s="1"/>
  <c r="V91" i="4" s="1"/>
  <c r="G48" i="4"/>
  <c r="M48" i="4" s="1"/>
  <c r="O48" i="4" s="1"/>
  <c r="P48" i="4" s="1"/>
  <c r="Q48" i="4" s="1"/>
  <c r="R48" i="4" s="1"/>
  <c r="V48" i="4" s="1"/>
  <c r="G16" i="4"/>
  <c r="M16" i="4" s="1"/>
  <c r="O16" i="4" s="1"/>
  <c r="P16" i="4" s="1"/>
  <c r="Q16" i="4" s="1"/>
  <c r="R16" i="4" s="1"/>
  <c r="V16" i="4" s="1"/>
  <c r="T95" i="4"/>
  <c r="K63" i="4"/>
  <c r="T63" i="4"/>
  <c r="G33" i="4"/>
  <c r="M33" i="4" s="1"/>
  <c r="O33" i="4" s="1"/>
  <c r="P33" i="4" s="1"/>
  <c r="Q33" i="4" s="1"/>
  <c r="R33" i="4" s="1"/>
  <c r="V33" i="4" s="1"/>
  <c r="K33" i="4"/>
  <c r="T33" i="4"/>
  <c r="G98" i="4"/>
  <c r="M98" i="4" s="1"/>
  <c r="O98" i="4" s="1"/>
  <c r="P98" i="4" s="1"/>
  <c r="Q98" i="4" s="1"/>
  <c r="R98" i="4" s="1"/>
  <c r="V98" i="4" s="1"/>
  <c r="K98" i="4"/>
  <c r="T92" i="4"/>
  <c r="K92" i="4"/>
  <c r="G65" i="4"/>
  <c r="M65" i="4" s="1"/>
  <c r="O65" i="4" s="1"/>
  <c r="P65" i="4" s="1"/>
  <c r="Q65" i="4" s="1"/>
  <c r="R65" i="4" s="1"/>
  <c r="V65" i="4" s="1"/>
  <c r="K65" i="4"/>
  <c r="T65" i="4"/>
  <c r="G99" i="4"/>
  <c r="M99" i="4" s="1"/>
  <c r="O99" i="4" s="1"/>
  <c r="P99" i="4" s="1"/>
  <c r="Q99" i="4" s="1"/>
  <c r="R99" i="4" s="1"/>
  <c r="V99" i="4" s="1"/>
  <c r="T90" i="4"/>
  <c r="K81" i="4"/>
  <c r="G74" i="4"/>
  <c r="M74" i="4" s="1"/>
  <c r="O74" i="4" s="1"/>
  <c r="P74" i="4" s="1"/>
  <c r="Q74" i="4" s="1"/>
  <c r="R74" i="4" s="1"/>
  <c r="V74" i="4" s="1"/>
  <c r="K74" i="4"/>
  <c r="G72" i="4"/>
  <c r="M72" i="4" s="1"/>
  <c r="O72" i="4" s="1"/>
  <c r="P72" i="4" s="1"/>
  <c r="Q72" i="4" s="1"/>
  <c r="R72" i="4" s="1"/>
  <c r="V72" i="4" s="1"/>
  <c r="G40" i="4"/>
  <c r="M40" i="4" s="1"/>
  <c r="O40" i="4" s="1"/>
  <c r="P40" i="4" s="1"/>
  <c r="Q40" i="4" s="1"/>
  <c r="R40" i="4" s="1"/>
  <c r="V40" i="4" s="1"/>
  <c r="G101" i="4"/>
  <c r="M101" i="4" s="1"/>
  <c r="O101" i="4" s="1"/>
  <c r="P101" i="4" s="1"/>
  <c r="Q101" i="4" s="1"/>
  <c r="R101" i="4" s="1"/>
  <c r="V101" i="4" s="1"/>
  <c r="G94" i="4"/>
  <c r="M94" i="4" s="1"/>
  <c r="O94" i="4" s="1"/>
  <c r="P94" i="4" s="1"/>
  <c r="Q94" i="4" s="1"/>
  <c r="R94" i="4" s="1"/>
  <c r="V94" i="4" s="1"/>
  <c r="G93" i="4"/>
  <c r="M93" i="4" s="1"/>
  <c r="O93" i="4" s="1"/>
  <c r="P93" i="4" s="1"/>
  <c r="Q93" i="4" s="1"/>
  <c r="R93" i="4" s="1"/>
  <c r="V93" i="4" s="1"/>
  <c r="K79" i="4"/>
  <c r="K55" i="4"/>
  <c r="T55" i="4"/>
  <c r="K23" i="4"/>
  <c r="T23" i="4"/>
  <c r="O7" i="4"/>
  <c r="V7" i="4" s="1"/>
  <c r="P7" i="4"/>
  <c r="T84" i="4"/>
  <c r="G84" i="4"/>
  <c r="M84" i="4" s="1"/>
  <c r="O84" i="4" s="1"/>
  <c r="P84" i="4" s="1"/>
  <c r="Q84" i="4" s="1"/>
  <c r="R84" i="4" s="1"/>
  <c r="V84" i="4" s="1"/>
  <c r="K84" i="4"/>
  <c r="T82" i="4"/>
  <c r="K47" i="4"/>
  <c r="T47" i="4"/>
  <c r="K32" i="4"/>
  <c r="K15" i="4"/>
  <c r="T15" i="4"/>
  <c r="G64" i="4"/>
  <c r="M64" i="4" s="1"/>
  <c r="O64" i="4" s="1"/>
  <c r="P64" i="4" s="1"/>
  <c r="Q64" i="4" s="1"/>
  <c r="R64" i="4" s="1"/>
  <c r="V64" i="4" s="1"/>
  <c r="G85" i="4"/>
  <c r="M85" i="4" s="1"/>
  <c r="O85" i="4" s="1"/>
  <c r="P85" i="4" s="1"/>
  <c r="Q85" i="4" s="1"/>
  <c r="R85" i="4" s="1"/>
  <c r="V85" i="4" s="1"/>
  <c r="K64" i="4"/>
  <c r="G49" i="4"/>
  <c r="M49" i="4" s="1"/>
  <c r="O49" i="4" s="1"/>
  <c r="P49" i="4" s="1"/>
  <c r="Q49" i="4" s="1"/>
  <c r="R49" i="4" s="1"/>
  <c r="V49" i="4" s="1"/>
  <c r="K49" i="4"/>
  <c r="T49" i="4"/>
  <c r="G17" i="4"/>
  <c r="M17" i="4" s="1"/>
  <c r="O17" i="4" s="1"/>
  <c r="P17" i="4" s="1"/>
  <c r="Q17" i="4" s="1"/>
  <c r="R17" i="4" s="1"/>
  <c r="V17" i="4" s="1"/>
  <c r="K17" i="4"/>
  <c r="T17" i="4"/>
  <c r="T74" i="4"/>
  <c r="K39" i="4"/>
  <c r="T39" i="4"/>
  <c r="O6" i="4"/>
  <c r="V6" i="4" s="1"/>
  <c r="P6" i="4"/>
  <c r="W6" i="4" s="1"/>
  <c r="K13" i="4"/>
  <c r="T9" i="4"/>
  <c r="T80" i="4"/>
  <c r="K76" i="4"/>
  <c r="T72" i="4"/>
  <c r="K68" i="4"/>
  <c r="T64" i="4"/>
  <c r="K60" i="4"/>
  <c r="T56" i="4"/>
  <c r="K52" i="4"/>
  <c r="T48" i="4"/>
  <c r="K44" i="4"/>
  <c r="T40" i="4"/>
  <c r="K36" i="4"/>
  <c r="T32" i="4"/>
  <c r="K28" i="4"/>
  <c r="T24" i="4"/>
  <c r="K20" i="4"/>
  <c r="T16" i="4"/>
  <c r="K12" i="4"/>
  <c r="T8" i="4"/>
  <c r="K11" i="4"/>
  <c r="G76" i="4"/>
  <c r="M76" i="4" s="1"/>
  <c r="O76" i="4" s="1"/>
  <c r="P76" i="4" s="1"/>
  <c r="Q76" i="4" s="1"/>
  <c r="R76" i="4" s="1"/>
  <c r="V76" i="4" s="1"/>
  <c r="G68" i="4"/>
  <c r="M68" i="4" s="1"/>
  <c r="O68" i="4" s="1"/>
  <c r="P68" i="4" s="1"/>
  <c r="Q68" i="4" s="1"/>
  <c r="R68" i="4" s="1"/>
  <c r="V68" i="4" s="1"/>
  <c r="G60" i="4"/>
  <c r="M60" i="4" s="1"/>
  <c r="O60" i="4" s="1"/>
  <c r="P60" i="4" s="1"/>
  <c r="Q60" i="4" s="1"/>
  <c r="R60" i="4" s="1"/>
  <c r="V60" i="4" s="1"/>
  <c r="G52" i="4"/>
  <c r="M52" i="4" s="1"/>
  <c r="O52" i="4" s="1"/>
  <c r="P52" i="4" s="1"/>
  <c r="Q52" i="4" s="1"/>
  <c r="R52" i="4" s="1"/>
  <c r="V52" i="4" s="1"/>
  <c r="G44" i="4"/>
  <c r="M44" i="4" s="1"/>
  <c r="O44" i="4" s="1"/>
  <c r="P44" i="4" s="1"/>
  <c r="Q44" i="4" s="1"/>
  <c r="R44" i="4" s="1"/>
  <c r="V44" i="4" s="1"/>
  <c r="G36" i="4"/>
  <c r="M36" i="4" s="1"/>
  <c r="O36" i="4" s="1"/>
  <c r="P36" i="4" s="1"/>
  <c r="Q36" i="4" s="1"/>
  <c r="R36" i="4" s="1"/>
  <c r="V36" i="4" s="1"/>
  <c r="G28" i="4"/>
  <c r="M28" i="4" s="1"/>
  <c r="O28" i="4" s="1"/>
  <c r="P28" i="4" s="1"/>
  <c r="Q28" i="4" s="1"/>
  <c r="R28" i="4" s="1"/>
  <c r="V28" i="4" s="1"/>
  <c r="G20" i="4"/>
  <c r="M20" i="4" s="1"/>
  <c r="O20" i="4" s="1"/>
  <c r="P20" i="4" s="1"/>
  <c r="Q20" i="4" s="1"/>
  <c r="R20" i="4" s="1"/>
  <c r="V20" i="4" s="1"/>
  <c r="G12" i="4"/>
  <c r="M12" i="4" s="1"/>
  <c r="O12" i="4" s="1"/>
  <c r="P12" i="4" s="1"/>
  <c r="Q12" i="4" s="1"/>
  <c r="R12" i="4" s="1"/>
  <c r="V12" i="4" s="1"/>
  <c r="K66" i="4"/>
  <c r="K58" i="4"/>
  <c r="K50" i="4"/>
  <c r="K42" i="4"/>
  <c r="K34" i="4"/>
  <c r="K26" i="4"/>
  <c r="K18" i="4"/>
  <c r="K10" i="4"/>
  <c r="K8" i="4"/>
  <c r="K7" i="4"/>
  <c r="K6" i="4"/>
  <c r="K9" i="4"/>
  <c r="H105" i="2"/>
  <c r="AJ105" i="2" s="1"/>
  <c r="K105" i="2"/>
  <c r="AM105" i="2" s="1"/>
  <c r="J105" i="2"/>
  <c r="AL105" i="2" s="1"/>
  <c r="I105" i="2"/>
  <c r="AK105" i="2" s="1"/>
  <c r="H112" i="2"/>
  <c r="K112" i="2"/>
  <c r="J112" i="2"/>
  <c r="I112" i="2"/>
  <c r="I127" i="2"/>
  <c r="L127" i="2"/>
  <c r="K127" i="2"/>
  <c r="J127" i="2"/>
  <c r="H127" i="2"/>
  <c r="K102" i="2"/>
  <c r="AM102" i="2" s="1"/>
  <c r="J102" i="2"/>
  <c r="AL102" i="2" s="1"/>
  <c r="I102" i="2"/>
  <c r="AK102" i="2" s="1"/>
  <c r="H102" i="2"/>
  <c r="AJ102" i="2" s="1"/>
  <c r="K117" i="2"/>
  <c r="AM117" i="2" s="1"/>
  <c r="I117" i="2"/>
  <c r="AK117" i="2" s="1"/>
  <c r="H117" i="2"/>
  <c r="AJ117" i="2" s="1"/>
  <c r="L117" i="2"/>
  <c r="AN117" i="2" s="1"/>
  <c r="J117" i="2"/>
  <c r="AL117" i="2" s="1"/>
  <c r="K113" i="2"/>
  <c r="AM113" i="2" s="1"/>
  <c r="J113" i="2"/>
  <c r="AL113" i="2" s="1"/>
  <c r="I113" i="2"/>
  <c r="AK113" i="2" s="1"/>
  <c r="H113" i="2"/>
  <c r="AJ113" i="2" s="1"/>
  <c r="H130" i="2"/>
  <c r="AJ130" i="2" s="1"/>
  <c r="K130" i="2"/>
  <c r="AM130" i="2" s="1"/>
  <c r="J130" i="2"/>
  <c r="AL130" i="2" s="1"/>
  <c r="I130" i="2"/>
  <c r="AK130" i="2" s="1"/>
  <c r="L1" i="2"/>
  <c r="L102" i="2" s="1"/>
  <c r="AN102" i="2" s="1"/>
  <c r="K104" i="2"/>
  <c r="AM104" i="2" s="1"/>
  <c r="J115" i="2"/>
  <c r="J123" i="2"/>
  <c r="H134" i="2"/>
  <c r="AJ134" i="2" s="1"/>
  <c r="K138" i="2"/>
  <c r="AM138" i="2" s="1"/>
  <c r="I103" i="2"/>
  <c r="AK103" i="2" s="1"/>
  <c r="H103" i="2"/>
  <c r="AJ103" i="2" s="1"/>
  <c r="K115" i="2"/>
  <c r="I119" i="2"/>
  <c r="L119" i="2"/>
  <c r="K119" i="2"/>
  <c r="K123" i="2"/>
  <c r="H145" i="2"/>
  <c r="K145" i="2"/>
  <c r="J145" i="2"/>
  <c r="I145" i="2"/>
  <c r="K172" i="2"/>
  <c r="I106" i="2"/>
  <c r="H106" i="2"/>
  <c r="J132" i="2"/>
  <c r="J106" i="2"/>
  <c r="H132" i="2"/>
  <c r="L170" i="2"/>
  <c r="J170" i="2"/>
  <c r="I170" i="2"/>
  <c r="K170" i="2"/>
  <c r="H170" i="2"/>
  <c r="K106" i="2"/>
  <c r="K125" i="2"/>
  <c r="J128" i="2"/>
  <c r="AL128" i="2" s="1"/>
  <c r="I132" i="2"/>
  <c r="L106" i="2"/>
  <c r="I116" i="2"/>
  <c r="H116" i="2"/>
  <c r="I124" i="2"/>
  <c r="AK124" i="2" s="1"/>
  <c r="H124" i="2"/>
  <c r="AJ124" i="2" s="1"/>
  <c r="H128" i="2"/>
  <c r="AJ128" i="2" s="1"/>
  <c r="K132" i="2"/>
  <c r="K101" i="2"/>
  <c r="AM101" i="2" s="1"/>
  <c r="I128" i="2"/>
  <c r="AK128" i="2" s="1"/>
  <c r="J135" i="2"/>
  <c r="I135" i="2"/>
  <c r="K116" i="2"/>
  <c r="K118" i="2"/>
  <c r="K124" i="2"/>
  <c r="AM124" i="2" s="1"/>
  <c r="L126" i="2"/>
  <c r="K126" i="2"/>
  <c r="K128" i="2"/>
  <c r="AM128" i="2" s="1"/>
  <c r="K157" i="2"/>
  <c r="AM157" i="2" s="1"/>
  <c r="K109" i="2"/>
  <c r="H118" i="2"/>
  <c r="H122" i="2"/>
  <c r="K135" i="2"/>
  <c r="L141" i="2"/>
  <c r="H141" i="2"/>
  <c r="J141" i="2"/>
  <c r="I141" i="2"/>
  <c r="I107" i="2"/>
  <c r="AK107" i="2" s="1"/>
  <c r="H107" i="2"/>
  <c r="AJ107" i="2" s="1"/>
  <c r="K120" i="2"/>
  <c r="K140" i="2"/>
  <c r="H140" i="2"/>
  <c r="L140" i="2"/>
  <c r="J140" i="2"/>
  <c r="I140" i="2"/>
  <c r="K141" i="2"/>
  <c r="K152" i="2"/>
  <c r="H152" i="2"/>
  <c r="L152" i="2"/>
  <c r="J152" i="2"/>
  <c r="I152" i="2"/>
  <c r="J107" i="2"/>
  <c r="AL107" i="2" s="1"/>
  <c r="K139" i="2"/>
  <c r="I139" i="2"/>
  <c r="H139" i="2"/>
  <c r="J139" i="2"/>
  <c r="K151" i="2"/>
  <c r="J151" i="2"/>
  <c r="H151" i="2"/>
  <c r="I151" i="2"/>
  <c r="K107" i="2"/>
  <c r="L110" i="2"/>
  <c r="AN110" i="2" s="1"/>
  <c r="K110" i="2"/>
  <c r="K122" i="2"/>
  <c r="L131" i="2"/>
  <c r="H131" i="2"/>
  <c r="L139" i="2"/>
  <c r="L151" i="2"/>
  <c r="K159" i="2"/>
  <c r="J159" i="2"/>
  <c r="H159" i="2"/>
  <c r="I159" i="2"/>
  <c r="K163" i="2"/>
  <c r="I163" i="2"/>
  <c r="H163" i="2"/>
  <c r="L163" i="2"/>
  <c r="J163" i="2"/>
  <c r="H110" i="2"/>
  <c r="AJ110" i="2" s="1"/>
  <c r="H114" i="2"/>
  <c r="K121" i="2"/>
  <c r="AM121" i="2" s="1"/>
  <c r="J121" i="2"/>
  <c r="AL121" i="2" s="1"/>
  <c r="I131" i="2"/>
  <c r="I110" i="2"/>
  <c r="AK110" i="2" s="1"/>
  <c r="H121" i="2"/>
  <c r="AJ121" i="2" s="1"/>
  <c r="J129" i="2"/>
  <c r="I129" i="2"/>
  <c r="J131" i="2"/>
  <c r="K182" i="2"/>
  <c r="AM182" i="2" s="1"/>
  <c r="K133" i="2"/>
  <c r="K171" i="2"/>
  <c r="K178" i="2"/>
  <c r="K154" i="2"/>
  <c r="AM154" i="2" s="1"/>
  <c r="K165" i="2"/>
  <c r="AM165" i="2" s="1"/>
  <c r="J110" i="2"/>
  <c r="AL110" i="2" s="1"/>
  <c r="I115" i="2"/>
  <c r="H115" i="2"/>
  <c r="I123" i="2"/>
  <c r="H123" i="2"/>
  <c r="K131" i="2"/>
  <c r="L134" i="2"/>
  <c r="AN134" i="2" s="1"/>
  <c r="K134" i="2"/>
  <c r="AM134" i="2" s="1"/>
  <c r="K137" i="2"/>
  <c r="L137" i="2"/>
  <c r="J137" i="2"/>
  <c r="H137" i="2"/>
  <c r="J138" i="2"/>
  <c r="AL138" i="2" s="1"/>
  <c r="I138" i="2"/>
  <c r="AK138" i="2" s="1"/>
  <c r="H138" i="2"/>
  <c r="AJ138" i="2" s="1"/>
  <c r="K167" i="2"/>
  <c r="J167" i="2"/>
  <c r="H167" i="2"/>
  <c r="K192" i="2"/>
  <c r="J192" i="2"/>
  <c r="I192" i="2"/>
  <c r="H192" i="2"/>
  <c r="K196" i="2"/>
  <c r="J196" i="2"/>
  <c r="I196" i="2"/>
  <c r="H196" i="2"/>
  <c r="K148" i="2"/>
  <c r="J148" i="2"/>
  <c r="H148" i="2"/>
  <c r="J154" i="2"/>
  <c r="AL154" i="2" s="1"/>
  <c r="I154" i="2"/>
  <c r="AK154" i="2" s="1"/>
  <c r="K155" i="2"/>
  <c r="I155" i="2"/>
  <c r="H155" i="2"/>
  <c r="I167" i="2"/>
  <c r="K174" i="2"/>
  <c r="I174" i="2"/>
  <c r="H174" i="2"/>
  <c r="K188" i="2"/>
  <c r="J188" i="2"/>
  <c r="I188" i="2"/>
  <c r="L192" i="2"/>
  <c r="K136" i="2"/>
  <c r="H136" i="2"/>
  <c r="J142" i="2"/>
  <c r="AL142" i="2" s="1"/>
  <c r="H142" i="2"/>
  <c r="AJ142" i="2" s="1"/>
  <c r="I148" i="2"/>
  <c r="H154" i="2"/>
  <c r="AJ154" i="2" s="1"/>
  <c r="J155" i="2"/>
  <c r="K156" i="2"/>
  <c r="J156" i="2"/>
  <c r="H156" i="2"/>
  <c r="L167" i="2"/>
  <c r="K168" i="2"/>
  <c r="J168" i="2"/>
  <c r="H168" i="2"/>
  <c r="J174" i="2"/>
  <c r="H188" i="2"/>
  <c r="L189" i="2"/>
  <c r="K189" i="2"/>
  <c r="J189" i="2"/>
  <c r="I189" i="2"/>
  <c r="H189" i="2"/>
  <c r="L191" i="2"/>
  <c r="K191" i="2"/>
  <c r="J191" i="2"/>
  <c r="I191" i="2"/>
  <c r="H191" i="2"/>
  <c r="J157" i="2"/>
  <c r="AL157" i="2" s="1"/>
  <c r="H157" i="2"/>
  <c r="AJ157" i="2" s="1"/>
  <c r="I158" i="2"/>
  <c r="H158" i="2"/>
  <c r="L158" i="2"/>
  <c r="K158" i="2"/>
  <c r="H169" i="2"/>
  <c r="K169" i="2"/>
  <c r="J169" i="2"/>
  <c r="K175" i="2"/>
  <c r="I175" i="2"/>
  <c r="H175" i="2"/>
  <c r="J149" i="2"/>
  <c r="AL149" i="2" s="1"/>
  <c r="H149" i="2"/>
  <c r="AJ149" i="2" s="1"/>
  <c r="J175" i="2"/>
  <c r="K176" i="2"/>
  <c r="J176" i="2"/>
  <c r="H176" i="2"/>
  <c r="L177" i="2"/>
  <c r="J177" i="2"/>
  <c r="H177" i="2"/>
  <c r="K143" i="2"/>
  <c r="J143" i="2"/>
  <c r="H143" i="2"/>
  <c r="K149" i="2"/>
  <c r="AM149" i="2" s="1"/>
  <c r="I150" i="2"/>
  <c r="H150" i="2"/>
  <c r="L150" i="2"/>
  <c r="K150" i="2"/>
  <c r="I177" i="2"/>
  <c r="L178" i="2"/>
  <c r="J178" i="2"/>
  <c r="H178" i="2"/>
  <c r="L185" i="2"/>
  <c r="K185" i="2"/>
  <c r="I185" i="2"/>
  <c r="H185" i="2"/>
  <c r="J194" i="2"/>
  <c r="AL194" i="2" s="1"/>
  <c r="J150" i="2"/>
  <c r="K160" i="2"/>
  <c r="AM160" i="2" s="1"/>
  <c r="J160" i="2"/>
  <c r="AL160" i="2" s="1"/>
  <c r="H160" i="2"/>
  <c r="AJ160" i="2" s="1"/>
  <c r="K161" i="2"/>
  <c r="I161" i="2"/>
  <c r="H161" i="2"/>
  <c r="L171" i="2"/>
  <c r="J171" i="2"/>
  <c r="I171" i="2"/>
  <c r="K177" i="2"/>
  <c r="I178" i="2"/>
  <c r="J185" i="2"/>
  <c r="K144" i="2"/>
  <c r="H144" i="2"/>
  <c r="J161" i="2"/>
  <c r="I144" i="2"/>
  <c r="J179" i="2"/>
  <c r="AL179" i="2" s="1"/>
  <c r="I179" i="2"/>
  <c r="AK179" i="2" s="1"/>
  <c r="L179" i="2"/>
  <c r="AN179" i="2" s="1"/>
  <c r="K183" i="2"/>
  <c r="J183" i="2"/>
  <c r="I183" i="2"/>
  <c r="H183" i="2"/>
  <c r="K184" i="2"/>
  <c r="AM184" i="2" s="1"/>
  <c r="J184" i="2"/>
  <c r="AL184" i="2" s="1"/>
  <c r="H184" i="2"/>
  <c r="AJ184" i="2" s="1"/>
  <c r="K187" i="2"/>
  <c r="AM187" i="2" s="1"/>
  <c r="J187" i="2"/>
  <c r="AL187" i="2" s="1"/>
  <c r="H187" i="2"/>
  <c r="AJ187" i="2" s="1"/>
  <c r="K162" i="2"/>
  <c r="I162" i="2"/>
  <c r="H162" i="2"/>
  <c r="L172" i="2"/>
  <c r="J172" i="2"/>
  <c r="I172" i="2"/>
  <c r="H181" i="2"/>
  <c r="L181" i="2"/>
  <c r="K181" i="2"/>
  <c r="J181" i="2"/>
  <c r="L183" i="2"/>
  <c r="I184" i="2"/>
  <c r="AK184" i="2" s="1"/>
  <c r="I187" i="2"/>
  <c r="AK187" i="2" s="1"/>
  <c r="L144" i="2"/>
  <c r="J162" i="2"/>
  <c r="H172" i="2"/>
  <c r="K179" i="2"/>
  <c r="AM179" i="2" s="1"/>
  <c r="I181" i="2"/>
  <c r="L182" i="2"/>
  <c r="AN182" i="2" s="1"/>
  <c r="J182" i="2"/>
  <c r="AL182" i="2" s="1"/>
  <c r="I182" i="2"/>
  <c r="AK182" i="2" s="1"/>
  <c r="L195" i="2"/>
  <c r="AN195" i="2" s="1"/>
  <c r="K195" i="2"/>
  <c r="AM195" i="2" s="1"/>
  <c r="J195" i="2"/>
  <c r="AL195" i="2" s="1"/>
  <c r="I195" i="2"/>
  <c r="AK195" i="2" s="1"/>
  <c r="H195" i="2"/>
  <c r="AJ195" i="2" s="1"/>
  <c r="J199" i="2"/>
  <c r="AL199" i="2" s="1"/>
  <c r="I199" i="2"/>
  <c r="AK199" i="2" s="1"/>
  <c r="H199" i="2"/>
  <c r="AJ199" i="2" s="1"/>
  <c r="L199" i="2"/>
  <c r="AN199" i="2" s="1"/>
  <c r="L146" i="2"/>
  <c r="AN146" i="2" s="1"/>
  <c r="J146" i="2"/>
  <c r="AL146" i="2" s="1"/>
  <c r="I146" i="2"/>
  <c r="AK146" i="2" s="1"/>
  <c r="K164" i="2"/>
  <c r="J164" i="2"/>
  <c r="H164" i="2"/>
  <c r="L198" i="2"/>
  <c r="K198" i="2"/>
  <c r="J198" i="2"/>
  <c r="I198" i="2"/>
  <c r="H198" i="2"/>
  <c r="K199" i="2"/>
  <c r="AM199" i="2" s="1"/>
  <c r="H146" i="2"/>
  <c r="AJ146" i="2" s="1"/>
  <c r="H153" i="2"/>
  <c r="K153" i="2"/>
  <c r="J153" i="2"/>
  <c r="I164" i="2"/>
  <c r="L165" i="2"/>
  <c r="AN165" i="2" s="1"/>
  <c r="J165" i="2"/>
  <c r="AL165" i="2" s="1"/>
  <c r="H165" i="2"/>
  <c r="AJ165" i="2" s="1"/>
  <c r="I166" i="2"/>
  <c r="H166" i="2"/>
  <c r="L166" i="2"/>
  <c r="K166" i="2"/>
  <c r="L173" i="2"/>
  <c r="K173" i="2"/>
  <c r="I173" i="2"/>
  <c r="H173" i="2"/>
  <c r="L193" i="2"/>
  <c r="AN193" i="2" s="1"/>
  <c r="J193" i="2"/>
  <c r="AL193" i="2" s="1"/>
  <c r="I193" i="2"/>
  <c r="AK193" i="2" s="1"/>
  <c r="H193" i="2"/>
  <c r="AJ193" i="2" s="1"/>
  <c r="L197" i="2"/>
  <c r="J197" i="2"/>
  <c r="I197" i="2"/>
  <c r="H197" i="2"/>
  <c r="K146" i="2"/>
  <c r="AM146" i="2" s="1"/>
  <c r="K147" i="2"/>
  <c r="I147" i="2"/>
  <c r="H147" i="2"/>
  <c r="I153" i="2"/>
  <c r="L164" i="2"/>
  <c r="I165" i="2"/>
  <c r="AK165" i="2" s="1"/>
  <c r="J166" i="2"/>
  <c r="J173" i="2"/>
  <c r="K193" i="2"/>
  <c r="AM193" i="2" s="1"/>
  <c r="K197" i="2"/>
  <c r="K186" i="2"/>
  <c r="K194" i="2"/>
  <c r="AM194" i="2" s="1"/>
  <c r="L186" i="2"/>
  <c r="L194" i="2"/>
  <c r="AN194" i="2" s="1"/>
  <c r="H180" i="2"/>
  <c r="J180" i="2"/>
  <c r="H190" i="2"/>
  <c r="K180" i="2"/>
  <c r="I190" i="2"/>
  <c r="J190" i="2"/>
  <c r="K190" i="2"/>
  <c r="H186" i="2"/>
  <c r="H194" i="2"/>
  <c r="AJ194" i="2" s="1"/>
  <c r="L196" i="2" l="1"/>
  <c r="L118" i="2"/>
  <c r="L132" i="2"/>
  <c r="L121" i="2"/>
  <c r="AN121" i="2" s="1"/>
  <c r="L113" i="2"/>
  <c r="AN113" i="2" s="1"/>
  <c r="L105" i="2"/>
  <c r="AN105" i="2" s="1"/>
  <c r="L161" i="2"/>
  <c r="L176" i="2"/>
  <c r="L154" i="2"/>
  <c r="AN154" i="2" s="1"/>
  <c r="L159" i="2"/>
  <c r="L184" i="2"/>
  <c r="AN184" i="2" s="1"/>
  <c r="L187" i="2"/>
  <c r="AN187" i="2" s="1"/>
  <c r="L149" i="2"/>
  <c r="AN149" i="2" s="1"/>
  <c r="L157" i="2"/>
  <c r="AN157" i="2" s="1"/>
  <c r="L188" i="2"/>
  <c r="L112" i="2"/>
  <c r="L107" i="2"/>
  <c r="AN107" i="2" s="1"/>
  <c r="AM110" i="2"/>
  <c r="L180" i="2"/>
  <c r="L160" i="2"/>
  <c r="AN160" i="2" s="1"/>
  <c r="L143" i="2"/>
  <c r="L175" i="2"/>
  <c r="L168" i="2"/>
  <c r="L156" i="2"/>
  <c r="L190" i="2"/>
  <c r="L174" i="2"/>
  <c r="L155" i="2"/>
  <c r="L148" i="2"/>
  <c r="L147" i="2"/>
  <c r="L153" i="2"/>
  <c r="L162" i="2"/>
  <c r="L136" i="2"/>
  <c r="L133" i="2"/>
  <c r="L142" i="2"/>
  <c r="AN142" i="2" s="1"/>
  <c r="L120" i="2"/>
  <c r="L101" i="2"/>
  <c r="AN101" i="2" s="1"/>
  <c r="L135" i="2"/>
  <c r="L109" i="2"/>
  <c r="L128" i="2"/>
  <c r="AN128" i="2" s="1"/>
  <c r="L124" i="2"/>
  <c r="AN124" i="2" s="1"/>
  <c r="L116" i="2"/>
  <c r="L169" i="2"/>
  <c r="L125" i="2"/>
  <c r="L103" i="2"/>
  <c r="AN103" i="2" s="1"/>
  <c r="L145" i="2"/>
  <c r="L123" i="2"/>
  <c r="L115" i="2"/>
  <c r="L138" i="2"/>
  <c r="AN138" i="2" s="1"/>
  <c r="L129" i="2"/>
  <c r="L104" i="2"/>
  <c r="AN104" i="2" s="1"/>
  <c r="M1" i="2"/>
  <c r="AM107" i="2"/>
  <c r="L130" i="2"/>
  <c r="AN130" i="2" s="1"/>
  <c r="L122" i="2"/>
  <c r="M171" i="2" l="1"/>
  <c r="M161" i="2"/>
  <c r="M185" i="2"/>
  <c r="M150" i="2"/>
  <c r="M189" i="2"/>
  <c r="M188" i="2"/>
  <c r="M147" i="2"/>
  <c r="M173" i="2"/>
  <c r="M166" i="2"/>
  <c r="M158" i="2"/>
  <c r="M133" i="2"/>
  <c r="M120" i="2"/>
  <c r="M101" i="2"/>
  <c r="AO101" i="2" s="1"/>
  <c r="M109" i="2"/>
  <c r="M128" i="2"/>
  <c r="AO128" i="2" s="1"/>
  <c r="M125" i="2"/>
  <c r="M119" i="2"/>
  <c r="M134" i="2"/>
  <c r="AO134" i="2" s="1"/>
  <c r="M123" i="2"/>
  <c r="M115" i="2"/>
  <c r="M129" i="2"/>
  <c r="M104" i="2"/>
  <c r="AO104" i="2" s="1"/>
  <c r="N1" i="2"/>
  <c r="M163" i="2"/>
  <c r="M191" i="2"/>
  <c r="M136" i="2"/>
  <c r="M182" i="2"/>
  <c r="AO182" i="2" s="1"/>
  <c r="M180" i="2"/>
  <c r="M106" i="2"/>
  <c r="M102" i="2"/>
  <c r="AO102" i="2" s="1"/>
  <c r="M159" i="2"/>
  <c r="M122" i="2"/>
  <c r="M167" i="2"/>
  <c r="M199" i="2"/>
  <c r="AO199" i="2" s="1"/>
  <c r="M137" i="2"/>
  <c r="M170" i="2"/>
  <c r="M141" i="2"/>
  <c r="M139" i="2"/>
  <c r="M192" i="2"/>
  <c r="M175" i="2"/>
  <c r="M179" i="2"/>
  <c r="AO179" i="2" s="1"/>
  <c r="M121" i="2"/>
  <c r="AO121" i="2" s="1"/>
  <c r="M143" i="2"/>
  <c r="M144" i="2"/>
  <c r="M164" i="2"/>
  <c r="M186" i="2"/>
  <c r="M178" i="2"/>
  <c r="M140" i="2"/>
  <c r="M155" i="2"/>
  <c r="M156" i="2"/>
  <c r="M162" i="2"/>
  <c r="M181" i="2"/>
  <c r="M146" i="2"/>
  <c r="AO146" i="2" s="1"/>
  <c r="M172" i="2"/>
  <c r="M194" i="2"/>
  <c r="AO194" i="2" s="1"/>
  <c r="M190" i="2"/>
  <c r="M197" i="2"/>
  <c r="M117" i="2"/>
  <c r="AO117" i="2" s="1"/>
  <c r="M113" i="2"/>
  <c r="AO113" i="2" s="1"/>
  <c r="M118" i="2"/>
  <c r="M160" i="2"/>
  <c r="AO160" i="2" s="1"/>
  <c r="M184" i="2"/>
  <c r="AO184" i="2" s="1"/>
  <c r="M103" i="2"/>
  <c r="AO103" i="2" s="1"/>
  <c r="M124" i="2"/>
  <c r="AO124" i="2" s="1"/>
  <c r="M135" i="2"/>
  <c r="M151" i="2"/>
  <c r="M138" i="2"/>
  <c r="AO138" i="2" s="1"/>
  <c r="M148" i="2"/>
  <c r="M142" i="2"/>
  <c r="AO142" i="2" s="1"/>
  <c r="M176" i="2"/>
  <c r="M195" i="2"/>
  <c r="AO195" i="2" s="1"/>
  <c r="M153" i="2"/>
  <c r="M174" i="2"/>
  <c r="M112" i="2"/>
  <c r="M127" i="2"/>
  <c r="M126" i="2"/>
  <c r="M157" i="2"/>
  <c r="AO157" i="2" s="1"/>
  <c r="M149" i="2"/>
  <c r="AO149" i="2" s="1"/>
  <c r="M187" i="2"/>
  <c r="AO187" i="2" s="1"/>
  <c r="M152" i="2"/>
  <c r="M154" i="2"/>
  <c r="AO154" i="2" s="1"/>
  <c r="M183" i="2"/>
  <c r="M105" i="2"/>
  <c r="AO105" i="2" s="1"/>
  <c r="M131" i="2"/>
  <c r="M168" i="2"/>
  <c r="M177" i="2"/>
  <c r="M130" i="2"/>
  <c r="AO130" i="2" s="1"/>
  <c r="M110" i="2"/>
  <c r="M145" i="2"/>
  <c r="M107" i="2"/>
  <c r="M169" i="2"/>
  <c r="M193" i="2"/>
  <c r="AO193" i="2" s="1"/>
  <c r="M198" i="2"/>
  <c r="M132" i="2"/>
  <c r="M196" i="2"/>
  <c r="M116" i="2"/>
  <c r="M165" i="2"/>
  <c r="AO165" i="2" s="1"/>
  <c r="AO107" i="2" l="1"/>
  <c r="W92" i="2"/>
  <c r="AO110" i="2"/>
  <c r="W93" i="2"/>
  <c r="Y93" i="2" s="1"/>
  <c r="N160" i="2"/>
  <c r="AP160" i="2" s="1"/>
  <c r="N178" i="2"/>
  <c r="N154" i="2"/>
  <c r="AP154" i="2" s="1"/>
  <c r="N133" i="2"/>
  <c r="N101" i="2"/>
  <c r="AP101" i="2" s="1"/>
  <c r="N109" i="2"/>
  <c r="N168" i="2"/>
  <c r="N125" i="2"/>
  <c r="N180" i="2"/>
  <c r="N181" i="2"/>
  <c r="N119" i="2"/>
  <c r="N144" i="2"/>
  <c r="N134" i="2"/>
  <c r="AP134" i="2" s="1"/>
  <c r="N123" i="2"/>
  <c r="N115" i="2"/>
  <c r="N179" i="2"/>
  <c r="AP179" i="2" s="1"/>
  <c r="N104" i="2"/>
  <c r="AP104" i="2" s="1"/>
  <c r="O1" i="2"/>
  <c r="N138" i="2"/>
  <c r="AP138" i="2" s="1"/>
  <c r="N121" i="2"/>
  <c r="AP121" i="2" s="1"/>
  <c r="N146" i="2"/>
  <c r="AP146" i="2" s="1"/>
  <c r="N145" i="2"/>
  <c r="N159" i="2"/>
  <c r="N167" i="2"/>
  <c r="N150" i="2"/>
  <c r="N199" i="2"/>
  <c r="AP199" i="2" s="1"/>
  <c r="N131" i="2"/>
  <c r="N129" i="2"/>
  <c r="N137" i="2"/>
  <c r="N192" i="2"/>
  <c r="N175" i="2"/>
  <c r="N142" i="2"/>
  <c r="AP142" i="2" s="1"/>
  <c r="N161" i="2"/>
  <c r="N147" i="2"/>
  <c r="N195" i="2"/>
  <c r="AP195" i="2" s="1"/>
  <c r="N120" i="2"/>
  <c r="N126" i="2"/>
  <c r="N143" i="2"/>
  <c r="N164" i="2"/>
  <c r="N132" i="2"/>
  <c r="N122" i="2"/>
  <c r="N140" i="2"/>
  <c r="N155" i="2"/>
  <c r="N156" i="2"/>
  <c r="N158" i="2"/>
  <c r="N162" i="2"/>
  <c r="N173" i="2"/>
  <c r="N197" i="2"/>
  <c r="N117" i="2"/>
  <c r="AP117" i="2" s="1"/>
  <c r="N128" i="2"/>
  <c r="AP128" i="2" s="1"/>
  <c r="N141" i="2"/>
  <c r="N157" i="2"/>
  <c r="AP157" i="2" s="1"/>
  <c r="N184" i="2"/>
  <c r="AP184" i="2" s="1"/>
  <c r="N191" i="2"/>
  <c r="N103" i="2"/>
  <c r="AP103" i="2" s="1"/>
  <c r="N124" i="2"/>
  <c r="AP124" i="2" s="1"/>
  <c r="N135" i="2"/>
  <c r="N152" i="2"/>
  <c r="N151" i="2"/>
  <c r="N148" i="2"/>
  <c r="N176" i="2"/>
  <c r="N185" i="2"/>
  <c r="N171" i="2"/>
  <c r="N186" i="2"/>
  <c r="N190" i="2"/>
  <c r="N112" i="2"/>
  <c r="N127" i="2"/>
  <c r="N102" i="2"/>
  <c r="AP102" i="2" s="1"/>
  <c r="N130" i="2"/>
  <c r="AP130" i="2" s="1"/>
  <c r="N187" i="2"/>
  <c r="AP187" i="2" s="1"/>
  <c r="N182" i="2"/>
  <c r="AP182" i="2" s="1"/>
  <c r="N194" i="2"/>
  <c r="AP194" i="2" s="1"/>
  <c r="N163" i="2"/>
  <c r="N153" i="2"/>
  <c r="N165" i="2"/>
  <c r="AP165" i="2" s="1"/>
  <c r="N188" i="2"/>
  <c r="N169" i="2"/>
  <c r="N183" i="2"/>
  <c r="N105" i="2"/>
  <c r="AP105" i="2" s="1"/>
  <c r="N189" i="2"/>
  <c r="N166" i="2"/>
  <c r="N107" i="2"/>
  <c r="AP107" i="2" s="1"/>
  <c r="N177" i="2"/>
  <c r="N193" i="2"/>
  <c r="AP193" i="2" s="1"/>
  <c r="N110" i="2"/>
  <c r="AP110" i="2" s="1"/>
  <c r="N170" i="2"/>
  <c r="N198" i="2"/>
  <c r="N113" i="2"/>
  <c r="AP113" i="2" s="1"/>
  <c r="N106" i="2"/>
  <c r="N139" i="2"/>
  <c r="N196" i="2"/>
  <c r="N136" i="2"/>
  <c r="N172" i="2"/>
  <c r="N116" i="2"/>
  <c r="N118" i="2"/>
  <c r="N174" i="2"/>
  <c r="N149" i="2"/>
  <c r="AP149" i="2" s="1"/>
  <c r="O194" i="2" l="1"/>
  <c r="AQ194" i="2" s="1"/>
  <c r="O186" i="2"/>
  <c r="O185" i="2"/>
  <c r="O150" i="2"/>
  <c r="O143" i="2"/>
  <c r="O174" i="2"/>
  <c r="O155" i="2"/>
  <c r="O147" i="2"/>
  <c r="O164" i="2"/>
  <c r="O120" i="2"/>
  <c r="O135" i="2"/>
  <c r="O128" i="2"/>
  <c r="AQ128" i="2" s="1"/>
  <c r="O124" i="2"/>
  <c r="AQ124" i="2" s="1"/>
  <c r="O116" i="2"/>
  <c r="O156" i="2"/>
  <c r="O111" i="2"/>
  <c r="O148" i="2"/>
  <c r="O134" i="2"/>
  <c r="AQ134" i="2" s="1"/>
  <c r="O123" i="2"/>
  <c r="O103" i="2"/>
  <c r="AQ103" i="2" s="1"/>
  <c r="P1" i="2"/>
  <c r="O121" i="2"/>
  <c r="AQ121" i="2" s="1"/>
  <c r="O110" i="2"/>
  <c r="AQ110" i="2" s="1"/>
  <c r="O137" i="2"/>
  <c r="O129" i="2"/>
  <c r="O192" i="2"/>
  <c r="O161" i="2"/>
  <c r="O109" i="2"/>
  <c r="O119" i="2"/>
  <c r="O141" i="2"/>
  <c r="O179" i="2"/>
  <c r="AQ179" i="2" s="1"/>
  <c r="O122" i="2"/>
  <c r="O104" i="2"/>
  <c r="AQ104" i="2" s="1"/>
  <c r="O136" i="2"/>
  <c r="O144" i="2"/>
  <c r="O154" i="2"/>
  <c r="AQ154" i="2" s="1"/>
  <c r="O102" i="2"/>
  <c r="AQ102" i="2" s="1"/>
  <c r="O115" i="2"/>
  <c r="O181" i="2"/>
  <c r="O173" i="2"/>
  <c r="O197" i="2"/>
  <c r="O180" i="2"/>
  <c r="O105" i="2"/>
  <c r="AQ105" i="2" s="1"/>
  <c r="O112" i="2"/>
  <c r="O140" i="2"/>
  <c r="O163" i="2"/>
  <c r="O184" i="2"/>
  <c r="AQ184" i="2" s="1"/>
  <c r="O125" i="2"/>
  <c r="O139" i="2"/>
  <c r="O160" i="2"/>
  <c r="AQ160" i="2" s="1"/>
  <c r="O171" i="2"/>
  <c r="O145" i="2"/>
  <c r="O127" i="2"/>
  <c r="O130" i="2"/>
  <c r="AQ130" i="2" s="1"/>
  <c r="O101" i="2"/>
  <c r="AQ101" i="2" s="1"/>
  <c r="O167" i="2"/>
  <c r="O158" i="2"/>
  <c r="O131" i="2"/>
  <c r="O107" i="2"/>
  <c r="AQ107" i="2" s="1"/>
  <c r="O188" i="2"/>
  <c r="O157" i="2"/>
  <c r="AQ157" i="2" s="1"/>
  <c r="O149" i="2"/>
  <c r="AQ149" i="2" s="1"/>
  <c r="O182" i="2"/>
  <c r="AQ182" i="2" s="1"/>
  <c r="O190" i="2"/>
  <c r="O113" i="2"/>
  <c r="AQ113" i="2" s="1"/>
  <c r="O170" i="2"/>
  <c r="O132" i="2"/>
  <c r="O189" i="2"/>
  <c r="O183" i="2"/>
  <c r="O159" i="2"/>
  <c r="O166" i="2"/>
  <c r="O168" i="2"/>
  <c r="O177" i="2"/>
  <c r="O175" i="2"/>
  <c r="O193" i="2"/>
  <c r="AQ193" i="2" s="1"/>
  <c r="O106" i="2"/>
  <c r="O118" i="2"/>
  <c r="O169" i="2"/>
  <c r="O187" i="2"/>
  <c r="AQ187" i="2" s="1"/>
  <c r="O146" i="2"/>
  <c r="AQ146" i="2" s="1"/>
  <c r="O198" i="2"/>
  <c r="O117" i="2"/>
  <c r="AQ117" i="2" s="1"/>
  <c r="O153" i="2"/>
  <c r="O114" i="2"/>
  <c r="O196" i="2"/>
  <c r="O176" i="2"/>
  <c r="O172" i="2"/>
  <c r="O162" i="2"/>
  <c r="O199" i="2"/>
  <c r="AQ199" i="2" s="1"/>
  <c r="O138" i="2"/>
  <c r="AQ138" i="2" s="1"/>
  <c r="O142" i="2"/>
  <c r="AQ142" i="2" s="1"/>
  <c r="O165" i="2"/>
  <c r="AQ165" i="2" s="1"/>
  <c r="O133" i="2"/>
  <c r="O152" i="2"/>
  <c r="O126" i="2"/>
  <c r="O191" i="2"/>
  <c r="O178" i="2"/>
  <c r="O195" i="2"/>
  <c r="AQ195" i="2" s="1"/>
  <c r="O151" i="2"/>
  <c r="P194" i="2" l="1"/>
  <c r="AR194" i="2" s="1"/>
  <c r="P171" i="2"/>
  <c r="P178" i="2"/>
  <c r="P161" i="2"/>
  <c r="P142" i="2"/>
  <c r="AR142" i="2" s="1"/>
  <c r="P136" i="2"/>
  <c r="P150" i="2"/>
  <c r="P109" i="2"/>
  <c r="P124" i="2"/>
  <c r="AR124" i="2" s="1"/>
  <c r="P116" i="2"/>
  <c r="P111" i="2"/>
  <c r="P106" i="2"/>
  <c r="P132" i="2"/>
  <c r="P125" i="2"/>
  <c r="Q1" i="2"/>
  <c r="P121" i="2"/>
  <c r="AR121" i="2" s="1"/>
  <c r="P104" i="2"/>
  <c r="AR104" i="2" s="1"/>
  <c r="P129" i="2"/>
  <c r="P110" i="2"/>
  <c r="AR110" i="2" s="1"/>
  <c r="P133" i="2"/>
  <c r="P119" i="2"/>
  <c r="P141" i="2"/>
  <c r="P175" i="2"/>
  <c r="P187" i="2"/>
  <c r="AR187" i="2" s="1"/>
  <c r="P147" i="2"/>
  <c r="P127" i="2"/>
  <c r="P139" i="2"/>
  <c r="P144" i="2"/>
  <c r="P164" i="2"/>
  <c r="P102" i="2"/>
  <c r="AR102" i="2" s="1"/>
  <c r="P140" i="2"/>
  <c r="P155" i="2"/>
  <c r="P156" i="2"/>
  <c r="P158" i="2"/>
  <c r="P162" i="2"/>
  <c r="P181" i="2"/>
  <c r="P197" i="2"/>
  <c r="P105" i="2"/>
  <c r="AR105" i="2" s="1"/>
  <c r="P112" i="2"/>
  <c r="P118" i="2"/>
  <c r="P184" i="2"/>
  <c r="AR184" i="2" s="1"/>
  <c r="P131" i="2"/>
  <c r="P120" i="2"/>
  <c r="P160" i="2"/>
  <c r="AR160" i="2" s="1"/>
  <c r="P123" i="2"/>
  <c r="P148" i="2"/>
  <c r="P176" i="2"/>
  <c r="P185" i="2"/>
  <c r="P179" i="2"/>
  <c r="AR179" i="2" s="1"/>
  <c r="P180" i="2"/>
  <c r="P192" i="2"/>
  <c r="P188" i="2"/>
  <c r="P157" i="2"/>
  <c r="AR157" i="2" s="1"/>
  <c r="P149" i="2"/>
  <c r="AR149" i="2" s="1"/>
  <c r="P182" i="2"/>
  <c r="AR182" i="2" s="1"/>
  <c r="P153" i="2"/>
  <c r="P113" i="2"/>
  <c r="AR113" i="2" s="1"/>
  <c r="P170" i="2"/>
  <c r="P159" i="2"/>
  <c r="P167" i="2"/>
  <c r="P189" i="2"/>
  <c r="P183" i="2"/>
  <c r="P128" i="2"/>
  <c r="AR128" i="2" s="1"/>
  <c r="P168" i="2"/>
  <c r="P177" i="2"/>
  <c r="P166" i="2"/>
  <c r="P193" i="2"/>
  <c r="AR193" i="2" s="1"/>
  <c r="P114" i="2"/>
  <c r="P126" i="2"/>
  <c r="P169" i="2"/>
  <c r="P143" i="2"/>
  <c r="P146" i="2"/>
  <c r="AR146" i="2" s="1"/>
  <c r="P186" i="2"/>
  <c r="P117" i="2"/>
  <c r="AR117" i="2" s="1"/>
  <c r="P130" i="2"/>
  <c r="AR130" i="2" s="1"/>
  <c r="P145" i="2"/>
  <c r="P103" i="2"/>
  <c r="AR103" i="2" s="1"/>
  <c r="P135" i="2"/>
  <c r="P196" i="2"/>
  <c r="P190" i="2"/>
  <c r="P101" i="2"/>
  <c r="AR101" i="2" s="1"/>
  <c r="P134" i="2"/>
  <c r="AR134" i="2" s="1"/>
  <c r="P138" i="2"/>
  <c r="AR138" i="2" s="1"/>
  <c r="P173" i="2"/>
  <c r="P115" i="2"/>
  <c r="P107" i="2"/>
  <c r="AR107" i="2" s="1"/>
  <c r="P165" i="2"/>
  <c r="AR165" i="2" s="1"/>
  <c r="P172" i="2"/>
  <c r="P198" i="2"/>
  <c r="P152" i="2"/>
  <c r="P151" i="2"/>
  <c r="P122" i="2"/>
  <c r="P174" i="2"/>
  <c r="P191" i="2"/>
  <c r="P195" i="2"/>
  <c r="AR195" i="2" s="1"/>
  <c r="P163" i="2"/>
  <c r="P137" i="2"/>
  <c r="P154" i="2"/>
  <c r="AR154" i="2" s="1"/>
  <c r="P199" i="2"/>
  <c r="AR199" i="2" s="1"/>
  <c r="Q180" i="2" l="1"/>
  <c r="Q160" i="2"/>
  <c r="AS160" i="2" s="1"/>
  <c r="Q136" i="2"/>
  <c r="Q191" i="2"/>
  <c r="Q153" i="2"/>
  <c r="Q133" i="2"/>
  <c r="Q125" i="2"/>
  <c r="Q197" i="2"/>
  <c r="Q193" i="2"/>
  <c r="AS193" i="2" s="1"/>
  <c r="Q124" i="2"/>
  <c r="AS124" i="2" s="1"/>
  <c r="Q116" i="2"/>
  <c r="Q111" i="2"/>
  <c r="Q155" i="2"/>
  <c r="Q147" i="2"/>
  <c r="Q148" i="2"/>
  <c r="Q103" i="2"/>
  <c r="AS103" i="2" s="1"/>
  <c r="R1" i="2"/>
  <c r="Q154" i="2"/>
  <c r="AS154" i="2" s="1"/>
  <c r="Q121" i="2"/>
  <c r="AS121" i="2" s="1"/>
  <c r="Q129" i="2"/>
  <c r="Q127" i="2"/>
  <c r="Q126" i="2"/>
  <c r="Q110" i="2"/>
  <c r="AS110" i="2" s="1"/>
  <c r="Q139" i="2"/>
  <c r="Q146" i="2"/>
  <c r="AS146" i="2" s="1"/>
  <c r="Q157" i="2"/>
  <c r="AS157" i="2" s="1"/>
  <c r="Q179" i="2"/>
  <c r="AS179" i="2" s="1"/>
  <c r="Q158" i="2"/>
  <c r="Q162" i="2"/>
  <c r="Q169" i="2"/>
  <c r="Q173" i="2"/>
  <c r="Q120" i="2"/>
  <c r="Q144" i="2"/>
  <c r="Q119" i="2"/>
  <c r="Q122" i="2"/>
  <c r="Q156" i="2"/>
  <c r="Q185" i="2"/>
  <c r="Q171" i="2"/>
  <c r="Q150" i="2"/>
  <c r="Q187" i="2"/>
  <c r="AS187" i="2" s="1"/>
  <c r="Q152" i="2"/>
  <c r="Q123" i="2"/>
  <c r="Q188" i="2"/>
  <c r="Q182" i="2"/>
  <c r="AS182" i="2" s="1"/>
  <c r="Q183" i="2"/>
  <c r="Q161" i="2"/>
  <c r="Q102" i="2"/>
  <c r="AS102" i="2" s="1"/>
  <c r="Q106" i="2"/>
  <c r="Q159" i="2"/>
  <c r="Q137" i="2"/>
  <c r="Q167" i="2"/>
  <c r="Q142" i="2"/>
  <c r="AS142" i="2" s="1"/>
  <c r="Q189" i="2"/>
  <c r="Q149" i="2"/>
  <c r="AS149" i="2" s="1"/>
  <c r="Q184" i="2"/>
  <c r="AS184" i="2" s="1"/>
  <c r="Q181" i="2"/>
  <c r="Q115" i="2"/>
  <c r="Q128" i="2"/>
  <c r="AS128" i="2" s="1"/>
  <c r="Q163" i="2"/>
  <c r="Q168" i="2"/>
  <c r="Q166" i="2"/>
  <c r="Q105" i="2"/>
  <c r="AS105" i="2" s="1"/>
  <c r="Q101" i="2"/>
  <c r="AS101" i="2" s="1"/>
  <c r="Q143" i="2"/>
  <c r="Q117" i="2"/>
  <c r="AS117" i="2" s="1"/>
  <c r="Q130" i="2"/>
  <c r="AS130" i="2" s="1"/>
  <c r="Q135" i="2"/>
  <c r="Q164" i="2"/>
  <c r="Q140" i="2"/>
  <c r="Q131" i="2"/>
  <c r="Q196" i="2"/>
  <c r="Q176" i="2"/>
  <c r="Q198" i="2"/>
  <c r="Q107" i="2"/>
  <c r="AS107" i="2" s="1"/>
  <c r="Q170" i="2"/>
  <c r="Q190" i="2"/>
  <c r="Q175" i="2"/>
  <c r="Q172" i="2"/>
  <c r="Q113" i="2"/>
  <c r="AS113" i="2" s="1"/>
  <c r="Q134" i="2"/>
  <c r="AS134" i="2" s="1"/>
  <c r="Q132" i="2"/>
  <c r="Q165" i="2"/>
  <c r="AS165" i="2" s="1"/>
  <c r="Q151" i="2"/>
  <c r="Q174" i="2"/>
  <c r="Q177" i="2"/>
  <c r="Q195" i="2"/>
  <c r="AS195" i="2" s="1"/>
  <c r="Q186" i="2"/>
  <c r="Q112" i="2"/>
  <c r="Q118" i="2"/>
  <c r="Q178" i="2"/>
  <c r="Q199" i="2"/>
  <c r="AS199" i="2" s="1"/>
  <c r="Q145" i="2"/>
  <c r="Q141" i="2"/>
  <c r="Q114" i="2"/>
  <c r="Q138" i="2"/>
  <c r="AS138" i="2" s="1"/>
  <c r="Q192" i="2"/>
  <c r="Q104" i="2"/>
  <c r="AS104" i="2" s="1"/>
  <c r="Q194" i="2"/>
  <c r="AS194" i="2" s="1"/>
  <c r="Q109" i="2"/>
  <c r="R194" i="2" l="1"/>
  <c r="AT194" i="2" s="1"/>
  <c r="R186" i="2"/>
  <c r="R161" i="2"/>
  <c r="R150" i="2"/>
  <c r="R185" i="2"/>
  <c r="R174" i="2"/>
  <c r="R190" i="2"/>
  <c r="R189" i="2"/>
  <c r="R188" i="2"/>
  <c r="R133" i="2"/>
  <c r="R124" i="2"/>
  <c r="AT124" i="2" s="1"/>
  <c r="R116" i="2"/>
  <c r="R135" i="2"/>
  <c r="R128" i="2"/>
  <c r="AT128" i="2" s="1"/>
  <c r="R111" i="2"/>
  <c r="R103" i="2"/>
  <c r="AT103" i="2" s="1"/>
  <c r="R83" i="2"/>
  <c r="R134" i="2"/>
  <c r="AT134" i="2" s="1"/>
  <c r="R90" i="2"/>
  <c r="S1" i="2"/>
  <c r="R129" i="2"/>
  <c r="R143" i="2"/>
  <c r="R131" i="2"/>
  <c r="R136" i="2"/>
  <c r="R97" i="2"/>
  <c r="R92" i="2"/>
  <c r="R84" i="2"/>
  <c r="R109" i="2"/>
  <c r="R144" i="2"/>
  <c r="R164" i="2"/>
  <c r="R85" i="2"/>
  <c r="R101" i="2"/>
  <c r="AT101" i="2" s="1"/>
  <c r="R119" i="2"/>
  <c r="R98" i="2"/>
  <c r="R155" i="2"/>
  <c r="R125" i="2"/>
  <c r="R156" i="2"/>
  <c r="R158" i="2"/>
  <c r="R181" i="2"/>
  <c r="R193" i="2"/>
  <c r="AT193" i="2" s="1"/>
  <c r="R121" i="2"/>
  <c r="AT121" i="2" s="1"/>
  <c r="R115" i="2"/>
  <c r="R122" i="2"/>
  <c r="R110" i="2"/>
  <c r="AT110" i="2" s="1"/>
  <c r="R184" i="2"/>
  <c r="AT184" i="2" s="1"/>
  <c r="R93" i="2"/>
  <c r="R123" i="2"/>
  <c r="R89" i="2"/>
  <c r="R160" i="2"/>
  <c r="AT160" i="2" s="1"/>
  <c r="R171" i="2"/>
  <c r="R165" i="2"/>
  <c r="AT165" i="2" s="1"/>
  <c r="R117" i="2"/>
  <c r="AT117" i="2" s="1"/>
  <c r="R176" i="2"/>
  <c r="R182" i="2"/>
  <c r="AT182" i="2" s="1"/>
  <c r="R104" i="2"/>
  <c r="AT104" i="2" s="1"/>
  <c r="R127" i="2"/>
  <c r="R102" i="2"/>
  <c r="AT102" i="2" s="1"/>
  <c r="R94" i="2"/>
  <c r="R173" i="2"/>
  <c r="R137" i="2"/>
  <c r="R142" i="2"/>
  <c r="AT142" i="2" s="1"/>
  <c r="R153" i="2"/>
  <c r="R126" i="2"/>
  <c r="R170" i="2"/>
  <c r="R141" i="2"/>
  <c r="R183" i="2"/>
  <c r="R105" i="2"/>
  <c r="AT105" i="2" s="1"/>
  <c r="R99" i="2"/>
  <c r="R166" i="2"/>
  <c r="R168" i="2"/>
  <c r="R130" i="2"/>
  <c r="AT130" i="2" s="1"/>
  <c r="R140" i="2"/>
  <c r="R106" i="2"/>
  <c r="R159" i="2"/>
  <c r="R196" i="2"/>
  <c r="R169" i="2"/>
  <c r="R146" i="2"/>
  <c r="AT146" i="2" s="1"/>
  <c r="R198" i="2"/>
  <c r="R180" i="2"/>
  <c r="R147" i="2"/>
  <c r="R145" i="2"/>
  <c r="R172" i="2"/>
  <c r="R113" i="2"/>
  <c r="AT113" i="2" s="1"/>
  <c r="R107" i="2"/>
  <c r="AT107" i="2" s="1"/>
  <c r="R138" i="2"/>
  <c r="AT138" i="2" s="1"/>
  <c r="R148" i="2"/>
  <c r="R162" i="2"/>
  <c r="R96" i="2"/>
  <c r="R132" i="2"/>
  <c r="R139" i="2"/>
  <c r="R120" i="2"/>
  <c r="R195" i="2"/>
  <c r="AT195" i="2" s="1"/>
  <c r="R197" i="2"/>
  <c r="R177" i="2"/>
  <c r="R112" i="2"/>
  <c r="R152" i="2"/>
  <c r="R191" i="2"/>
  <c r="R178" i="2"/>
  <c r="R199" i="2"/>
  <c r="AT199" i="2" s="1"/>
  <c r="R88" i="2"/>
  <c r="R87" i="2"/>
  <c r="R118" i="2"/>
  <c r="R163" i="2"/>
  <c r="R192" i="2"/>
  <c r="R154" i="2"/>
  <c r="AT154" i="2" s="1"/>
  <c r="R157" i="2"/>
  <c r="AT157" i="2" s="1"/>
  <c r="R149" i="2"/>
  <c r="AT149" i="2" s="1"/>
  <c r="R91" i="2"/>
  <c r="R86" i="2"/>
  <c r="R151" i="2"/>
  <c r="R167" i="2"/>
  <c r="R187" i="2"/>
  <c r="AT187" i="2" s="1"/>
  <c r="R114" i="2"/>
  <c r="R175" i="2"/>
  <c r="R179" i="2"/>
  <c r="AT179" i="2" s="1"/>
  <c r="S194" i="2" l="1"/>
  <c r="AU194" i="2" s="1"/>
  <c r="S195" i="2"/>
  <c r="AU195" i="2" s="1"/>
  <c r="S178" i="2"/>
  <c r="S136" i="2"/>
  <c r="S142" i="2"/>
  <c r="AU142" i="2" s="1"/>
  <c r="S153" i="2"/>
  <c r="S120" i="2"/>
  <c r="S124" i="2"/>
  <c r="AU124" i="2" s="1"/>
  <c r="S116" i="2"/>
  <c r="S109" i="2"/>
  <c r="S132" i="2"/>
  <c r="S125" i="2"/>
  <c r="S97" i="2"/>
  <c r="S87" i="2"/>
  <c r="S103" i="2"/>
  <c r="AU103" i="2" s="1"/>
  <c r="S134" i="2"/>
  <c r="AU134" i="2" s="1"/>
  <c r="S119" i="2"/>
  <c r="S90" i="2"/>
  <c r="S104" i="2"/>
  <c r="AU104" i="2" s="1"/>
  <c r="S171" i="2"/>
  <c r="S145" i="2"/>
  <c r="S137" i="2"/>
  <c r="S101" i="2"/>
  <c r="AU101" i="2" s="1"/>
  <c r="S133" i="2"/>
  <c r="S85" i="2"/>
  <c r="S86" i="2"/>
  <c r="S93" i="2"/>
  <c r="S111" i="2"/>
  <c r="S155" i="2"/>
  <c r="S156" i="2"/>
  <c r="S158" i="2"/>
  <c r="S193" i="2"/>
  <c r="AU193" i="2" s="1"/>
  <c r="S164" i="2"/>
  <c r="S110" i="2"/>
  <c r="AU110" i="2" s="1"/>
  <c r="S98" i="2"/>
  <c r="S99" i="2"/>
  <c r="S122" i="2"/>
  <c r="S140" i="2"/>
  <c r="S184" i="2"/>
  <c r="AU184" i="2" s="1"/>
  <c r="S173" i="2"/>
  <c r="S186" i="2"/>
  <c r="S115" i="2"/>
  <c r="S160" i="2"/>
  <c r="AU160" i="2" s="1"/>
  <c r="S165" i="2"/>
  <c r="AU165" i="2" s="1"/>
  <c r="S144" i="2"/>
  <c r="S117" i="2"/>
  <c r="AU117" i="2" s="1"/>
  <c r="S100" i="2"/>
  <c r="S128" i="2"/>
  <c r="AU128" i="2" s="1"/>
  <c r="S174" i="2"/>
  <c r="S176" i="2"/>
  <c r="S154" i="2"/>
  <c r="AU154" i="2" s="1"/>
  <c r="S185" i="2"/>
  <c r="S127" i="2"/>
  <c r="S102" i="2"/>
  <c r="AU102" i="2" s="1"/>
  <c r="S94" i="2"/>
  <c r="S131" i="2"/>
  <c r="S146" i="2"/>
  <c r="AU146" i="2" s="1"/>
  <c r="S148" i="2"/>
  <c r="S188" i="2"/>
  <c r="S180" i="2"/>
  <c r="S129" i="2"/>
  <c r="S130" i="2"/>
  <c r="AU130" i="2" s="1"/>
  <c r="S89" i="2"/>
  <c r="S135" i="2"/>
  <c r="S141" i="2"/>
  <c r="S159" i="2"/>
  <c r="S167" i="2"/>
  <c r="S189" i="2"/>
  <c r="S183" i="2"/>
  <c r="S179" i="2"/>
  <c r="AU179" i="2" s="1"/>
  <c r="S190" i="2"/>
  <c r="S95" i="2"/>
  <c r="S168" i="2"/>
  <c r="S166" i="2"/>
  <c r="S181" i="2"/>
  <c r="S196" i="2"/>
  <c r="S143" i="2"/>
  <c r="S198" i="2"/>
  <c r="S123" i="2"/>
  <c r="S169" i="2"/>
  <c r="S162" i="2"/>
  <c r="S84" i="2"/>
  <c r="S113" i="2"/>
  <c r="AU113" i="2" s="1"/>
  <c r="S106" i="2"/>
  <c r="S170" i="2"/>
  <c r="S172" i="2"/>
  <c r="S92" i="2"/>
  <c r="S139" i="2"/>
  <c r="S114" i="2"/>
  <c r="S197" i="2"/>
  <c r="S112" i="2"/>
  <c r="S152" i="2"/>
  <c r="S151" i="2"/>
  <c r="S191" i="2"/>
  <c r="S199" i="2"/>
  <c r="AU199" i="2" s="1"/>
  <c r="S182" i="2"/>
  <c r="AU182" i="2" s="1"/>
  <c r="S96" i="2"/>
  <c r="S163" i="2"/>
  <c r="S192" i="2"/>
  <c r="S157" i="2"/>
  <c r="AU157" i="2" s="1"/>
  <c r="S149" i="2"/>
  <c r="AU149" i="2" s="1"/>
  <c r="S105" i="2"/>
  <c r="AU105" i="2" s="1"/>
  <c r="S91" i="2"/>
  <c r="S83" i="2"/>
  <c r="S138" i="2"/>
  <c r="AU138" i="2" s="1"/>
  <c r="S187" i="2"/>
  <c r="AU187" i="2" s="1"/>
  <c r="S107" i="2"/>
  <c r="AU107" i="2" s="1"/>
  <c r="S126" i="2"/>
  <c r="S88" i="2"/>
  <c r="S118" i="2"/>
  <c r="S121" i="2"/>
  <c r="AU121" i="2" s="1"/>
  <c r="S175" i="2"/>
  <c r="S177" i="2"/>
  <c r="S150" i="2"/>
  <c r="S161" i="2"/>
  <c r="S147" i="2"/>
  <c r="C6" i="1"/>
  <c r="E6" i="1"/>
  <c r="D6" i="1"/>
  <c r="G6" i="1"/>
  <c r="F6" i="1"/>
  <c r="H6" i="1"/>
</calcChain>
</file>

<file path=xl/sharedStrings.xml><?xml version="1.0" encoding="utf-8"?>
<sst xmlns="http://schemas.openxmlformats.org/spreadsheetml/2006/main" count="825" uniqueCount="561">
  <si>
    <t>Message</t>
  </si>
  <si>
    <t>O,    E8 03</t>
  </si>
  <si>
    <t>O,    E8 83</t>
  </si>
  <si>
    <t>O,    61 00 D0 07  00 00</t>
  </si>
  <si>
    <t>O,    5E 4F C3 00  00</t>
  </si>
  <si>
    <t>I,    00 00 00 00  00 00 00 00  00 00</t>
  </si>
  <si>
    <t>I,    00 20 00 00  00 00 00 00  00 00</t>
  </si>
  <si>
    <t>I,    07 00 00 00  00 00 00 00</t>
  </si>
  <si>
    <t>I,    00 00</t>
  </si>
  <si>
    <t>I,    12 20 00 00  00 00 00 00  00 00</t>
  </si>
  <si>
    <t>I,    01 05 00</t>
  </si>
  <si>
    <t>O,    48 30</t>
  </si>
  <si>
    <t xml:space="preserve">I,    01 FF FF </t>
  </si>
  <si>
    <t>I,    01 FF FF</t>
  </si>
  <si>
    <t xml:space="preserve">I,    A1 </t>
  </si>
  <si>
    <t>O,52</t>
  </si>
  <si>
    <t xml:space="preserve">O, </t>
  </si>
  <si>
    <t>O,    00 42 00 00  08 00 00 00</t>
  </si>
  <si>
    <t>O,    01 02 FF 00</t>
  </si>
  <si>
    <t xml:space="preserve">I,    07 00 00 00  00 00 00 00 </t>
  </si>
  <si>
    <t xml:space="preserve">I,    00 00 02 00  00 00 00 00  00 00 </t>
  </si>
  <si>
    <t>I,    FF 00</t>
  </si>
  <si>
    <t xml:space="preserve">O,    FF 00 </t>
  </si>
  <si>
    <t>I,52</t>
  </si>
  <si>
    <t>O,    00 42 10 00  00 00 00 00</t>
  </si>
  <si>
    <t>I,    01</t>
  </si>
  <si>
    <t>O,    27 02 1B</t>
  </si>
  <si>
    <t>I,    1B</t>
  </si>
  <si>
    <t>O,    FF 00</t>
  </si>
  <si>
    <t>O,    27 02 A1</t>
  </si>
  <si>
    <t>I,    A1</t>
  </si>
  <si>
    <t>O,    2B 02 07</t>
  </si>
  <si>
    <t>I,    0F 00 00 00  00 00 00 00</t>
  </si>
  <si>
    <t>I,    04</t>
  </si>
  <si>
    <t>O,    00 42 10 00  40 00 00 00</t>
  </si>
  <si>
    <t>O,    5E F8 24 01  00</t>
  </si>
  <si>
    <t>O,    B8 02 C1 C1  21 00</t>
  </si>
  <si>
    <t>I,    C8 10</t>
  </si>
  <si>
    <t>I,    C8 30</t>
  </si>
  <si>
    <t>I,    02 FF</t>
  </si>
  <si>
    <t>O,    00 42 10 00  60 00 00 00</t>
  </si>
  <si>
    <t>I,    02 01</t>
  </si>
  <si>
    <t>O,    00 42 14 00  20 00 00 00</t>
  </si>
  <si>
    <t xml:space="preserve">O,    5E 4F C3 00  00 </t>
  </si>
  <si>
    <t>I,3</t>
  </si>
  <si>
    <t xml:space="preserve">O,    00 42 14 00  60 00 00 00 </t>
  </si>
  <si>
    <t>O,    B8 00 AF A9  2B 00 01 9B  44 10 00</t>
  </si>
  <si>
    <t>I,    02 00</t>
  </si>
  <si>
    <t>O,    00 42 14 00  40 00 00 00</t>
  </si>
  <si>
    <t>I,    00 FF 01 FF</t>
  </si>
  <si>
    <t>O,    00 42 14 00  60 00 00 00</t>
  </si>
  <si>
    <t>I,    00 01 01 01</t>
  </si>
  <si>
    <t xml:space="preserve">I,    01 00 </t>
  </si>
  <si>
    <t>I,    00 FF</t>
  </si>
  <si>
    <t>I,    00 01 01 FF</t>
  </si>
  <si>
    <t>O,    00 46 17 00  20 00 00 00</t>
  </si>
  <si>
    <t xml:space="preserve">O,    5E 5F EA 00  00 </t>
  </si>
  <si>
    <t>I,    01 01</t>
  </si>
  <si>
    <t>I,    00</t>
  </si>
  <si>
    <t>I,    01 00</t>
  </si>
  <si>
    <t>O,    00 46 17 00  00 00 00 00</t>
  </si>
  <si>
    <t>O,    26 02 40</t>
  </si>
  <si>
    <t>I,40</t>
  </si>
  <si>
    <t>O,    00 86 17 00  00 00 00 00</t>
  </si>
  <si>
    <t>1060000 2130000 0</t>
  </si>
  <si>
    <t>O,    5E 00 00 00  00</t>
  </si>
  <si>
    <t xml:space="preserve">O,    37 02                                                  </t>
  </si>
  <si>
    <t xml:space="preserve">G0 G17 G80 </t>
  </si>
  <si>
    <t xml:space="preserve">I, </t>
  </si>
  <si>
    <t xml:space="preserve">G90 </t>
  </si>
  <si>
    <t>O,    00 B0 A9 2B  00</t>
  </si>
  <si>
    <t xml:space="preserve">G91 G28 Z0 </t>
  </si>
  <si>
    <t>O,    00 85 17 00  00 00 00 00</t>
  </si>
  <si>
    <t>O,    01</t>
  </si>
  <si>
    <t xml:space="preserve">G57 X0 Y0 </t>
  </si>
  <si>
    <t>O,    02</t>
  </si>
  <si>
    <t xml:space="preserve">X1 </t>
  </si>
  <si>
    <t xml:space="preserve">O,    03 51 02 C0  C1 21 00 </t>
  </si>
  <si>
    <t xml:space="preserve">X0 </t>
  </si>
  <si>
    <t>O,    04 51 02 C1  C1 21 00</t>
  </si>
  <si>
    <t xml:space="preserve">X-1 </t>
  </si>
  <si>
    <t>O,    05</t>
  </si>
  <si>
    <t>O,    06 51 00 84  3F 25 00 01  11 82 07 00</t>
  </si>
  <si>
    <t>I,    02</t>
  </si>
  <si>
    <t xml:space="preserve">Y0 </t>
  </si>
  <si>
    <t>O,    07 51 00 B4  1F 29 00</t>
  </si>
  <si>
    <t xml:space="preserve">Y-1 </t>
  </si>
  <si>
    <t>I,    03</t>
  </si>
  <si>
    <t xml:space="preserve">Y1 </t>
  </si>
  <si>
    <t>O,    08 51 00 84  3F 25 00</t>
  </si>
  <si>
    <t xml:space="preserve">M30 </t>
  </si>
  <si>
    <t>O,    09 51 00 54  5F 21 00</t>
  </si>
  <si>
    <t>I,    05</t>
  </si>
  <si>
    <t>O,    0A 51 00 84  3F 25 00</t>
  </si>
  <si>
    <t>I,    06</t>
  </si>
  <si>
    <t>O,    0B 51 00 B4  1F 29 00</t>
  </si>
  <si>
    <t>O,    00 85 17 00  20 00 00 00</t>
  </si>
  <si>
    <t>I,    07</t>
  </si>
  <si>
    <t xml:space="preserve">O,    0C 51 00 84  3F 25 00 </t>
  </si>
  <si>
    <t>I,    00 01 01 00</t>
  </si>
  <si>
    <t>I,8</t>
  </si>
  <si>
    <t>O,    0D 51 00 54  5F 21 00</t>
  </si>
  <si>
    <t>I,    09</t>
  </si>
  <si>
    <t>O,    0E 51 01 11  82 07 00</t>
  </si>
  <si>
    <t>I,    C8 20</t>
  </si>
  <si>
    <t>I,    0A</t>
  </si>
  <si>
    <t>O,    0F 51 01 E1  A1 03 00</t>
  </si>
  <si>
    <t>I,    00 01</t>
  </si>
  <si>
    <t>I,    0B</t>
  </si>
  <si>
    <t>O,    10 51 01 11  82 07 00</t>
  </si>
  <si>
    <t>I,    0C</t>
  </si>
  <si>
    <t>O,    11 51 01 41  62 0B 00</t>
  </si>
  <si>
    <t>I,    C8 00</t>
  </si>
  <si>
    <t>I,    0D</t>
  </si>
  <si>
    <t>O,    12 51 01 11  82 07 00</t>
  </si>
  <si>
    <t>I,    0E</t>
  </si>
  <si>
    <t>O,    13 51 02 C0  C1 21 00</t>
  </si>
  <si>
    <t>I,    0F</t>
  </si>
  <si>
    <t xml:space="preserve">O,    14 51 02 C1  C1 21 00 </t>
  </si>
  <si>
    <t>I,    00 00 01 FF</t>
  </si>
  <si>
    <t>I,    10</t>
  </si>
  <si>
    <t>O,    15</t>
  </si>
  <si>
    <t xml:space="preserve">I,    01 01 </t>
  </si>
  <si>
    <t>I,    11</t>
  </si>
  <si>
    <t xml:space="preserve">I,    12 </t>
  </si>
  <si>
    <t xml:space="preserve">I,    01 FF </t>
  </si>
  <si>
    <t>I,    13</t>
  </si>
  <si>
    <t>I,    14</t>
  </si>
  <si>
    <t>I,1</t>
  </si>
  <si>
    <t>I,15</t>
  </si>
  <si>
    <t>O,    4D 1E 00</t>
  </si>
  <si>
    <t>I,    08 0F 00 00  00 72 00 00  00 72</t>
  </si>
  <si>
    <t>O,    52</t>
  </si>
  <si>
    <t>O,    00 85 17 00  28 00 00 00</t>
  </si>
  <si>
    <t>I,    01 1E 00</t>
  </si>
  <si>
    <t>I,    07 00 00 00  00 00 00 0</t>
  </si>
  <si>
    <t>O,    00 86 17 00  20 00 00 00</t>
  </si>
  <si>
    <t>O,0</t>
  </si>
  <si>
    <t>Convert to inches by multiplying by .0001/25.4:</t>
  </si>
  <si>
    <t>Concat together, convert to #:</t>
  </si>
  <si>
    <t>Convert each to decimal:</t>
  </si>
  <si>
    <t>End Coordinate, in Hex</t>
  </si>
  <si>
    <t xml:space="preserve"> 51 (HEX) = 81= G0</t>
  </si>
  <si>
    <t>End of Message</t>
  </si>
  <si>
    <t>Axis</t>
  </si>
  <si>
    <t>Convert to Dec:</t>
  </si>
  <si>
    <t>Action Code, in Hex</t>
  </si>
  <si>
    <t>Line Number</t>
  </si>
  <si>
    <t>00</t>
  </si>
  <si>
    <t>0B</t>
  </si>
  <si>
    <t>62</t>
  </si>
  <si>
    <t>41</t>
  </si>
  <si>
    <t>51</t>
  </si>
  <si>
    <t>13</t>
  </si>
  <si>
    <t>00ú</t>
  </si>
  <si>
    <t xml:space="preserve">    00                                                      ú</t>
  </si>
  <si>
    <t>L=5Z=0Q=250Code=57=9</t>
  </si>
  <si>
    <t xml:space="preserve">   L=  5   Z=  0   Q=250   Code= 57=9</t>
  </si>
  <si>
    <t>O------485OutNr.:42Zeit:6.859------</t>
  </si>
  <si>
    <t>O ------ 485 Out       Nr.:    42   Zeit:    6.859 ------</t>
  </si>
  <si>
    <t>01ú</t>
  </si>
  <si>
    <t xml:space="preserve">    01                                                      ú</t>
  </si>
  <si>
    <t>L=6Z=250Q=0FCode=504..AC-BuferInc</t>
  </si>
  <si>
    <t xml:space="preserve">   L=  6   Z=250   Q=  0   FCode= 504 .. AC-BuferInc</t>
  </si>
  <si>
    <t>I------485InNr.:36Zeit:0.208------</t>
  </si>
  <si>
    <t>I ------ 485 In        Nr.:    36   Zeit:    0.208 ------</t>
  </si>
  <si>
    <t>I------485InNr.:35Zeit:0.208------</t>
  </si>
  <si>
    <t>I ------ 485 In        Nr.:    35   Zeit:    0.208 ------</t>
  </si>
  <si>
    <t>FF00úú</t>
  </si>
  <si>
    <t xml:space="preserve">    FF 00                                                   úú</t>
  </si>
  <si>
    <t>L=6Z=0Q=250Code=53=5</t>
  </si>
  <si>
    <t xml:space="preserve">   L=  6   Z=  0   Q=250   Code= 53=5</t>
  </si>
  <si>
    <t>O------485OutNr.:41Zeit:0.194------</t>
  </si>
  <si>
    <t>O ------ 485 Out       Nr.:    41   Zeit:    0.194 ------</t>
  </si>
  <si>
    <t>L=7Z=250Q=16FCode=513..Jog</t>
  </si>
  <si>
    <t xml:space="preserve">   L=  7   Z=250   Q= 16   FCode= 513 .. Jog</t>
  </si>
  <si>
    <t>I------485InNr.:34Zeit:0.194------</t>
  </si>
  <si>
    <t>I ------ 485 In        Nr.:    34   Zeit:    0.194 ------</t>
  </si>
  <si>
    <t>5E50C30000^Púúú</t>
  </si>
  <si>
    <t xml:space="preserve">    5E 50 C3 00  00                                         ^Púúú</t>
  </si>
  <si>
    <t>L=9Z=0Q=250Code=70=F</t>
  </si>
  <si>
    <t xml:space="preserve">   L=  9   Z=  0   Q=250   Code= 70=F</t>
  </si>
  <si>
    <t>O------485OutNr.:40Zeit:0.194------</t>
  </si>
  <si>
    <t>O ------ 485 Out       Nr.:    40   Zeit:    0.194 ------</t>
  </si>
  <si>
    <t>6100D0070000aúúúúú</t>
  </si>
  <si>
    <t xml:space="preserve">    61 00 D0 07  00 00                                      aúúúúú</t>
  </si>
  <si>
    <t>L=10Z=0Q=250Code=83=S</t>
  </si>
  <si>
    <t xml:space="preserve">   L= 10   Z=  0   Q=250   Code= 83=S</t>
  </si>
  <si>
    <t>O------485OutNr.:39Zeit:0.194------</t>
  </si>
  <si>
    <t>O ------ 485 Out       Nr.:    39   Zeit:    0.194 ------</t>
  </si>
  <si>
    <t>0042100000000000úBúúúúúú</t>
  </si>
  <si>
    <t xml:space="preserve">    00 42 10 00  00 00 00 00                                úBúúúúúú</t>
  </si>
  <si>
    <t>L=12Z=16Q=250Code=78=N</t>
  </si>
  <si>
    <t xml:space="preserve">   L= 12   Z= 16   Q=250   Code= 78=N</t>
  </si>
  <si>
    <t>O------485OutNr.:38Zeit:0.181------</t>
  </si>
  <si>
    <t>O ------ 485 Out       Nr.:    38   Zeit:    0.181 ------</t>
  </si>
  <si>
    <t>52R</t>
  </si>
  <si>
    <t xml:space="preserve">    52                                                      R</t>
  </si>
  <si>
    <t>L=6Z=250Q=0FCode=503..AC-Reset-Quit</t>
  </si>
  <si>
    <t xml:space="preserve">   L=  6   Z=250   Q=  0   FCode= 503 .. AC-Reset-Quit</t>
  </si>
  <si>
    <t>I------485InNr.:33Zeit:0.181------</t>
  </si>
  <si>
    <t>I ------ 485 In        Nr.:    33   Zeit:    0.181 ------</t>
  </si>
  <si>
    <t>00000200000000000000úúúúúúúúúú</t>
  </si>
  <si>
    <t xml:space="preserve">    00 00 02 00  00 00 00 00  00 00                         úúúúúúúúúú</t>
  </si>
  <si>
    <t>L=15Z=250Q=16FCode=526..SPS-Meldungen</t>
  </si>
  <si>
    <t xml:space="preserve">   L= 15   Z=250   Q= 16   FCode= 526 .. SPS-Meldungen</t>
  </si>
  <si>
    <t>I------485InNr.:32Zeit:0.181------</t>
  </si>
  <si>
    <t>I ------ 485 In        Nr.:    32   Zeit:    0.181 ------</t>
  </si>
  <si>
    <t>0700000000000000úúúúúúúú</t>
  </si>
  <si>
    <t xml:space="preserve">    07 00 00 00  00 00 00 00                                úúúúúúúú</t>
  </si>
  <si>
    <t>L=13Z=250Q=16FCode=511..SPS-Reset-Quit</t>
  </si>
  <si>
    <t xml:space="preserve">   L= 13   Z=250   Q= 16   FCode= 511 .. SPS-Reset-Quit</t>
  </si>
  <si>
    <t>I------485InNr.:31Zeit:0.181------</t>
  </si>
  <si>
    <t>I ------ 485 In        Nr.:    31   Zeit:    0.181 ------</t>
  </si>
  <si>
    <t>010500úúú</t>
  </si>
  <si>
    <t xml:space="preserve">    01 05 00                                                úúú</t>
  </si>
  <si>
    <t>L=8Z=250Q=16FCode=509..SPS-M-Code</t>
  </si>
  <si>
    <t xml:space="preserve">   L=  8   Z=250   Q= 16   FCode= 509 .. SPS-M-Code</t>
  </si>
  <si>
    <t>I------485InNr.:30Zeit:0.181------</t>
  </si>
  <si>
    <t>I ------ 485 In        Nr.:    30   Zeit:    0.181 ------</t>
  </si>
  <si>
    <t>12200000000000000000úúúúúúúúúú</t>
  </si>
  <si>
    <t xml:space="preserve">    12 20 00 00  00 00 00 00  00 00                         úúúúúúúúúú</t>
  </si>
  <si>
    <t>L=15Z=250Q=16FCode=522..SPS-OB-Signale</t>
  </si>
  <si>
    <t xml:space="preserve">   L= 15   Z=250   Q= 16   FCode= 522 .. SPS-OB-Signale</t>
  </si>
  <si>
    <t>I------485InNr.:29Zeit:0.167------</t>
  </si>
  <si>
    <t>I ------ 485 In        Nr.:    29   Zeit:    0.167 ------</t>
  </si>
  <si>
    <t>0102FF00úúúú</t>
  </si>
  <si>
    <t xml:space="preserve">    01 02 FF 00                                             úúúú</t>
  </si>
  <si>
    <t>L=8Z=16Q=250Code=85=U</t>
  </si>
  <si>
    <t xml:space="preserve">   L=  8   Z= 16   Q=250   Code= 85=U</t>
  </si>
  <si>
    <t>O------485OutNr.:37Zeit:0.167------</t>
  </si>
  <si>
    <t>O ------ 485 Out       Nr.:    37   Zeit:    0.167 ------</t>
  </si>
  <si>
    <t>00000000000000000000úúúúúúúúúú</t>
  </si>
  <si>
    <t xml:space="preserve">    00 00 00 00  00 00 00 00  00 00                         úúúúúúúúúú</t>
  </si>
  <si>
    <t>I------485InNr.:28Zeit:0.167------</t>
  </si>
  <si>
    <t>I ------ 485 In        Nr.:    28   Zeit:    0.167 ------</t>
  </si>
  <si>
    <t>0042000008000000úBúúúúúú</t>
  </si>
  <si>
    <t xml:space="preserve">    00 42 00 00  08 00 00 00                                úBúúúúúú</t>
  </si>
  <si>
    <t>O------485OutNr.:36Zeit:0.167------</t>
  </si>
  <si>
    <t>O ------ 485 Out       Nr.:    36   Zeit:    0.167 ------</t>
  </si>
  <si>
    <t>L=4Z=16Q=250Code=82=R</t>
  </si>
  <si>
    <t xml:space="preserve">   L=  4   Z= 16   Q=250   Code= 82=R</t>
  </si>
  <si>
    <t>O------485OutNr.:35Zeit:0.167------</t>
  </si>
  <si>
    <t>O ------ 485 Out       Nr.:    35   Zeit:    0.167 ------</t>
  </si>
  <si>
    <t>L=5Z=0Q=250Code=73=I</t>
  </si>
  <si>
    <t xml:space="preserve">   L=  5   Z=  0   Q=250   Code= 73=I</t>
  </si>
  <si>
    <t>O------485OutNr.:34Zeit:0.167------</t>
  </si>
  <si>
    <t>O ------ 485 Out       Nr.:    34   Zeit:    0.167 ------</t>
  </si>
  <si>
    <t>A1ú</t>
  </si>
  <si>
    <t xml:space="preserve">    A1                                                      ú</t>
  </si>
  <si>
    <t>L=6Z=250Q=16FCode=551..</t>
  </si>
  <si>
    <t xml:space="preserve">   L=  6   Z=250   Q= 16   FCode= 551 .. </t>
  </si>
  <si>
    <t>I------485InNr.:27Zeit:0.167------</t>
  </si>
  <si>
    <t>I ------ 485 In        Nr.:    27   Zeit:    0.167 ------</t>
  </si>
  <si>
    <t>01FFFFúúú</t>
  </si>
  <si>
    <t xml:space="preserve">    01 FF FF                                                úúú</t>
  </si>
  <si>
    <t>I------485InNr.:26Zeit:0.167------</t>
  </si>
  <si>
    <t>I ------ 485 In        Nr.:    26   Zeit:    0.167 ------</t>
  </si>
  <si>
    <t>I------485InNr.:25Zeit:0.167------</t>
  </si>
  <si>
    <t>I ------ 485 In        Nr.:    25   Zeit:    0.167 ------</t>
  </si>
  <si>
    <t>I------485InNr.:24Zeit:0.167------</t>
  </si>
  <si>
    <t>I ------ 485 In        Nr.:    24   Zeit:    0.167 ------</t>
  </si>
  <si>
    <t>4830H0</t>
  </si>
  <si>
    <t xml:space="preserve">    48 30                                                   H0</t>
  </si>
  <si>
    <t>L=6Z=0Q=250Code=77=M</t>
  </si>
  <si>
    <t xml:space="preserve">   L=  6   Z=  0   Q=250   Code= 77=M</t>
  </si>
  <si>
    <t>O------485OutNr.:33Zeit:0.167------</t>
  </si>
  <si>
    <t>O ------ 485 Out       Nr.:    33   Zeit:    0.167 ------</t>
  </si>
  <si>
    <t>I------485InNr.:23Zeit:0.167------</t>
  </si>
  <si>
    <t>I ------ 485 In        Nr.:    23   Zeit:    0.167 ------</t>
  </si>
  <si>
    <t>I------485InNr.:22Zeit:0.167------</t>
  </si>
  <si>
    <t>I ------ 485 In        Nr.:    22   Zeit:    0.167 ------</t>
  </si>
  <si>
    <t>I------485InNr.:21Zeit:0.167------</t>
  </si>
  <si>
    <t>I ------ 485 In        Nr.:    21   Zeit:    0.167 ------</t>
  </si>
  <si>
    <t>0000úú</t>
  </si>
  <si>
    <t xml:space="preserve">    00 00                                                   úú</t>
  </si>
  <si>
    <t>L=7Z=250Q=16FCode=523..SPS-Tool</t>
  </si>
  <si>
    <t xml:space="preserve">   L=  7   Z=250   Q= 16   FCode= 523 .. SPS-Tool</t>
  </si>
  <si>
    <t>I------485InNr.:20Zeit:0.167------</t>
  </si>
  <si>
    <t>I ------ 485 In        Nr.:    20   Zeit:    0.167 ------</t>
  </si>
  <si>
    <t>L=13Z=250Q=16FCode=510..SPS-PCSignale</t>
  </si>
  <si>
    <t xml:space="preserve">   L= 13   Z=250   Q= 16   FCode= 510 .. SPS-PC Signale</t>
  </si>
  <si>
    <t>I------485InNr.:19Zeit:0.167------</t>
  </si>
  <si>
    <t>I ------ 485 In        Nr.:    19   Zeit:    0.167 ------</t>
  </si>
  <si>
    <t>00200000000000000000úúúúúúúúúú</t>
  </si>
  <si>
    <t xml:space="preserve">    00 20 00 00  00 00 00 00  00 00                         úúúúúúúúúú</t>
  </si>
  <si>
    <t>I------485InNr.:18Zeit:0.167------</t>
  </si>
  <si>
    <t>I ------ 485 In        Nr.:    18   Zeit:    0.167 ------</t>
  </si>
  <si>
    <t>I------485InNr.:17Zeit:0.167------</t>
  </si>
  <si>
    <t>I ------ 485 In        Nr.:    17   Zeit:    0.167 ------</t>
  </si>
  <si>
    <t>O------485OutNr.:32Zeit:0.167------</t>
  </si>
  <si>
    <t>O ------ 485 Out       Nr.:    32   Zeit:    0.167 ------</t>
  </si>
  <si>
    <t>O------485OutNr.:31Zeit:0.167------</t>
  </si>
  <si>
    <t>O ------ 485 Out       Nr.:    31   Zeit:    0.167 ------</t>
  </si>
  <si>
    <t>E883úú</t>
  </si>
  <si>
    <t xml:space="preserve">    E8 83                                                   úú</t>
  </si>
  <si>
    <t>L=6Z=0Q=250Code=80=P</t>
  </si>
  <si>
    <t xml:space="preserve">   L=  6   Z=  0   Q=250   Code= 80=P</t>
  </si>
  <si>
    <t>O------485OutNr.:30Zeit:0.167------</t>
  </si>
  <si>
    <t>O ------ 485 Out       Nr.:    30   Zeit:    0.167 ------</t>
  </si>
  <si>
    <t>E803úú</t>
  </si>
  <si>
    <t xml:space="preserve">    E8 03                                                   úú</t>
  </si>
  <si>
    <t>L=6Z=0Q=250Code=79=O</t>
  </si>
  <si>
    <t xml:space="preserve">   L=  6   Z=  0   Q=250   Code= 79=O</t>
  </si>
  <si>
    <t>O------485OutNr.:29Zeit:0.167------</t>
  </si>
  <si>
    <t>O ------ 485 Out       Nr.:    29   Zeit:    0.167 ------</t>
  </si>
  <si>
    <t>0042000000000000úBúúúúúú</t>
  </si>
  <si>
    <t xml:space="preserve">    00 42 00 00  00 00 00 00                                úBúúúúúú</t>
  </si>
  <si>
    <t>O------485OutNr.:28Zeit:0.167------</t>
  </si>
  <si>
    <t>O ------ 485 Out       Nr.:    28   Zeit:    0.167 ------</t>
  </si>
  <si>
    <t>L=13Z=250Q=16FCode=508..SPS-Quit-Loop</t>
  </si>
  <si>
    <t xml:space="preserve">   L= 13   Z=250   Q= 16   FCode= 508 .. SPS-Quit-Loop</t>
  </si>
  <si>
    <t>I------485InNr.:16Zeit:0.167------</t>
  </si>
  <si>
    <t>I ------ 485 In        Nr.:    16   Zeit:    0.167 ------</t>
  </si>
  <si>
    <t>L=5Z=16Q=250Code=67=C</t>
  </si>
  <si>
    <t xml:space="preserve">   L=  5   Z= 16   Q=250   Code= 67=C</t>
  </si>
  <si>
    <t>O------485OutNr.:27Zeit:0.153------</t>
  </si>
  <si>
    <t>O ------ 485 Out       Nr.:    27   Zeit:    0.153 ------</t>
  </si>
  <si>
    <t>4D41MA</t>
  </si>
  <si>
    <t xml:space="preserve">    4D 41                                                   MA</t>
  </si>
  <si>
    <t>L=6Z=16Q=250Code=68=D</t>
  </si>
  <si>
    <t xml:space="preserve">   L=  6   Z= 16   Q=250   Code= 68=D</t>
  </si>
  <si>
    <t>O------485OutNr.:26Zeit:0.153------</t>
  </si>
  <si>
    <t>O ------ 485 Out       Nr.:    26   Zeit:    0.153 ------</t>
  </si>
  <si>
    <t>000000úúú</t>
  </si>
  <si>
    <t xml:space="preserve">    00 00 00                                                úúú</t>
  </si>
  <si>
    <t>000000A9A92B009C441000CCC1210000úúúúú+úúDúúúú!úú</t>
  </si>
  <si>
    <t xml:space="preserve">    00 00 00 A9  A9 2B 00 9C  44 10 00 CC  C1 21 00 00      úúúúú+úúDúúúú!úú</t>
  </si>
  <si>
    <t>00000000000000000000000000000000úúúúúúúúúúúúúúúú</t>
  </si>
  <si>
    <t xml:space="preserve">    00 00 00 00  00 00 00 00  00 00 00 00  00 00 00 00      úúúúúúúúúúúúúúúú</t>
  </si>
  <si>
    <t>005C0000000000000000000000000000ú\úúúúúúúúúúúúúú</t>
  </si>
  <si>
    <t xml:space="preserve">    00 5C 00 00  00 00 00 00  00 00 00 00  00 00 00 00      ú\úúúúúúúúúúúúúú</t>
  </si>
  <si>
    <t>003F00000000000000000000005C0000ú?úúúúúúúúúúú\úú</t>
  </si>
  <si>
    <t xml:space="preserve">    00 3F 00 00  00 00 00 00  00 00 00 00  00 5C 00 00      ú?úúúúúúúúúúú\úú</t>
  </si>
  <si>
    <t>L=87Z=16Q=250Code=66=B</t>
  </si>
  <si>
    <t xml:space="preserve">   L= 87   Z= 16   Q=250   Code= 66=B</t>
  </si>
  <si>
    <t>O------485OutNr.:25Zeit:0.153------</t>
  </si>
  <si>
    <t>O ------ 485 Out       Nr.:    25   Zeit:    0.153 ------</t>
  </si>
  <si>
    <t>0000000000000000000000000000B8úúúúúúúúúúúúúúú</t>
  </si>
  <si>
    <t xml:space="preserve">    00 00 00 00  00 00 00 00  00 00 00 00  00 00 B8         úúúúúúúúúúúúúúú</t>
  </si>
  <si>
    <t>000000000000000000000000000050C3úúúúúúúúúúúúúúPú</t>
  </si>
  <si>
    <t xml:space="preserve">    00 00 00 00  00 00 00 00  00 00 00 00  00 00 50 C3      úúúúúúúúúúúúúúPú</t>
  </si>
  <si>
    <t>2B00F0EF1000F006220000000000D007+úúúúúúú"úúúúúúú</t>
  </si>
  <si>
    <t xml:space="preserve">    2B 00 F0 EF  10 00 F0 06  22 00 00 00  00 00 D0 07      +úúúúúúú"úúúúúúú</t>
  </si>
  <si>
    <t>0E00400D030000E204000000000000F2úú@úúúúúúúúúúúúú</t>
  </si>
  <si>
    <t xml:space="preserve">    0E 00 40 0D  03 00 00 E2  04 00 00 00  00 00 00 F2      úú@úúúúúúúúúúúúú</t>
  </si>
  <si>
    <t>000000000000000000000000000000A6úúúúúúúúúúúúúúúú</t>
  </si>
  <si>
    <t xml:space="preserve">    00 00 00 00  00 00 00 00  00 00 00 00  00 00 00 A6      úúúúúúúúúúúúúúúú</t>
  </si>
  <si>
    <t>02000000000000000000000000000000úúúúúúúúúúúúúúúú</t>
  </si>
  <si>
    <t xml:space="preserve">    02 00 00 00  00 00 00 00  00 00 00 00  00 00 00 00      úúúúúúúúúúúúúúúú</t>
  </si>
  <si>
    <t>L=99Z=16Q=250Code=65=A</t>
  </si>
  <si>
    <t xml:space="preserve">   L= 99   Z= 16   Q=250   Code= 65=A</t>
  </si>
  <si>
    <t>O------485OutNr.:24Zeit:0.153------</t>
  </si>
  <si>
    <t>O ------ 485 Out       Nr.:    24   Zeit:    0.153 ------</t>
  </si>
  <si>
    <t>02000000000000000000úúúúúúúúúú</t>
  </si>
  <si>
    <t xml:space="preserve">    02 00 00 00  00 00 00 00  00 00                         úúúúúúúúúú</t>
  </si>
  <si>
    <t>L=14Z=16Q=250Code=79=O</t>
  </si>
  <si>
    <t xml:space="preserve">   L= 14   Z= 16   Q=250   Code= 79=O</t>
  </si>
  <si>
    <t>O------485OutNr.:23Zeit:0.153------</t>
  </si>
  <si>
    <t>O ------ 485 Out       Nr.:    23   Zeit:    0.153 ------</t>
  </si>
  <si>
    <t>O------485OutNr.:22Zeit:0.153------</t>
  </si>
  <si>
    <t>O ------ 485 Out       Nr.:    22   Zeit:    0.153 ------</t>
  </si>
  <si>
    <t>FAFFFF00FFFFúúúúúú</t>
  </si>
  <si>
    <t xml:space="preserve">    FA FF FF 00  FF FF                                      úúúúúú</t>
  </si>
  <si>
    <t>L=10Z=16Q=250Code=73=I</t>
  </si>
  <si>
    <t xml:space="preserve">   L= 10   Z= 16   Q=250   Code= 73=I</t>
  </si>
  <si>
    <t>O------485OutNr.:21Zeit:0.153------</t>
  </si>
  <si>
    <t>O ------ 485 Out       Nr.:    21   Zeit:    0.153 ------</t>
  </si>
  <si>
    <t>L=4Z=0Q=250Code=99=c</t>
  </si>
  <si>
    <t xml:space="preserve">   L=  4   Z=  0   Q=250   Code= 99=c</t>
  </si>
  <si>
    <t>O------485OutNr.:20Zeit:0.153------</t>
  </si>
  <si>
    <t>O ------ 485 Out       Nr.:    20   Zeit:    0.153 ------</t>
  </si>
  <si>
    <t>O------485OutNr.:19Zeit:0.153------</t>
  </si>
  <si>
    <t>O ------ 485 Out       Nr.:    19   Zeit:    0.153 ------</t>
  </si>
  <si>
    <t>O------485OutNr.:18Zeit:0.153------</t>
  </si>
  <si>
    <t>O ------ 485 Out       Nr.:    18   Zeit:    0.153 ------</t>
  </si>
  <si>
    <t>4EN</t>
  </si>
  <si>
    <t xml:space="preserve">    4E                                                      N</t>
  </si>
  <si>
    <t>O------485OutNr.:17Zeit:0.153------</t>
  </si>
  <si>
    <t>O ------ 485 Out       Nr.:    17   Zeit:    0.153 ------</t>
  </si>
  <si>
    <t>I------485InNr.:15Zeit:0.153------</t>
  </si>
  <si>
    <t>I ------ 485 In        Nr.:    15   Zeit:    0.153 ------</t>
  </si>
  <si>
    <t>I------485InNr.:14Zeit:0.139------</t>
  </si>
  <si>
    <t>I ------ 485 In        Nr.:    14   Zeit:    0.139 ------</t>
  </si>
  <si>
    <t>I------485InNr.:13Zeit:0.139------</t>
  </si>
  <si>
    <t>I ------ 485 In        Nr.:    13   Zeit:    0.139 ------</t>
  </si>
  <si>
    <t>I------485InNr.:12Zeit:0.126------</t>
  </si>
  <si>
    <t>I ------ 485 In        Nr.:    12   Zeit:    0.126 ------</t>
  </si>
  <si>
    <t>I------485InNr.:11Zeit:0.098------</t>
  </si>
  <si>
    <t>I ------ 485 In        Nr.:    11   Zeit:    0.098 ------</t>
  </si>
  <si>
    <t>I------485InNr.:10Zeit:0.098------</t>
  </si>
  <si>
    <t>I ------ 485 In        Nr.:    10   Zeit:    0.098 ------</t>
  </si>
  <si>
    <t>0000C1400F28C81406úúú@ú(úúú</t>
  </si>
  <si>
    <t xml:space="preserve">    00 00 C1 40  0F 28 C8 14  06                            úúú@ú(úúú</t>
  </si>
  <si>
    <t>L=13Z=0Q=250Code=90=Z</t>
  </si>
  <si>
    <t xml:space="preserve">   L= 13   Z=  0   Q=250   Code= 90=Z</t>
  </si>
  <si>
    <t>O------485OutNr.:16Zeit:0.098------</t>
  </si>
  <si>
    <t>O ------ 485 Out       Nr.:    16   Zeit:    0.098 ------</t>
  </si>
  <si>
    <t>I------485InNr.:9Zeit:0.098------</t>
  </si>
  <si>
    <t>I ------ 485 In        Nr.:     9   Zeit:    0.098 ------</t>
  </si>
  <si>
    <t>00000000úúúú</t>
  </si>
  <si>
    <t xml:space="preserve">    00 00 00 00                                             úúúú</t>
  </si>
  <si>
    <t>00640000000164000000022C01000003údúúúúdúúúú,úúúú</t>
  </si>
  <si>
    <t xml:space="preserve">    00 64 00 00  00 01 64 00  00 00 02 2C  01 00 00 03      údúúúúdúúúú,úúúú</t>
  </si>
  <si>
    <t>L=24Z=0Q=250Code=88=X</t>
  </si>
  <si>
    <t xml:space="preserve">   L= 24   Z=  0   Q=250   Code= 88=X</t>
  </si>
  <si>
    <t>O------485OutNr.:15Zeit:0.098------</t>
  </si>
  <si>
    <t>O ------ 485 Out       Nr.:    15   Zeit:    0.098 ------</t>
  </si>
  <si>
    <t>I------485InNr.:8Zeit:0.098------</t>
  </si>
  <si>
    <t>I ------ 485 In        Nr.:     8   Zeit:    0.098 ------</t>
  </si>
  <si>
    <t>E204000300000000úúúúúúúú</t>
  </si>
  <si>
    <t xml:space="preserve">    E2 04 00 03  00 00 00 00                                úúúúúúúú</t>
  </si>
  <si>
    <t>000000000000A60E0001400D03000200úúúúúúúúúú@úúúúú</t>
  </si>
  <si>
    <t xml:space="preserve">    00 00 00 00  00 00 A6 0E  00 01 40 0D  03 00 02 00      úúúúúúúúúú@úúúúú</t>
  </si>
  <si>
    <t>00000000000100000000020000000003úúúúúúúúúúúúúúúú</t>
  </si>
  <si>
    <t xml:space="preserve">    00 00 00 00  00 01 00 00  00 00 02 00  00 00 00 03      úúúúúúúúúúúúúúúú</t>
  </si>
  <si>
    <t>L=44Z=0Q=250Code=87=W</t>
  </si>
  <si>
    <t xml:space="preserve">   L= 44   Z=  0   Q=250   Code= 87=W</t>
  </si>
  <si>
    <t>O------485OutNr.:14Zeit:0.071------</t>
  </si>
  <si>
    <t>O ------ 485 Out       Nr.:    14   Zeit:    0.071 ------</t>
  </si>
  <si>
    <t>I------485InNr.:7Zeit:0.071------</t>
  </si>
  <si>
    <t>I ------ 485 In        Nr.:     7   Zeit:    0.071 ------</t>
  </si>
  <si>
    <t>0622000300000000ú"úúúúúú</t>
  </si>
  <si>
    <t xml:space="preserve">    06 22 00 03  00 00 00 00                                ú"úúúúúú</t>
  </si>
  <si>
    <t>000000000000F22B0001F0EF100002F0úúúúúúú+úúúúúúúú</t>
  </si>
  <si>
    <t xml:space="preserve">    00 00 00 00  00 00 F2 2B  00 01 F0 EF  10 00 02 F0      úúúúúúú+úúúúúúúú</t>
  </si>
  <si>
    <t>L=44Z=0Q=250Code=86=V</t>
  </si>
  <si>
    <t xml:space="preserve">   L= 44   Z=  0   Q=250   Code= 86=V</t>
  </si>
  <si>
    <t>O------485OutNr.:13Zeit:0.071------</t>
  </si>
  <si>
    <t>O ------ 485 Out       Nr.:    13   Zeit:    0.071 ------</t>
  </si>
  <si>
    <t>I------485InNr.:6Zeit:0.071------</t>
  </si>
  <si>
    <t>I ------ 485 In        Nr.:     6   Zeit:    0.071 ------</t>
  </si>
  <si>
    <t>00F824010001F824010002F824010003úú$úúúú$úúúú$úúú</t>
  </si>
  <si>
    <t xml:space="preserve">    00 F8 24 01  00 01 F8 24  01 00 02 F8  24 01 00 03      úú$úúúú$úúúú$úúú</t>
  </si>
  <si>
    <t>L=24Z=0Q=250Code=81=Q</t>
  </si>
  <si>
    <t xml:space="preserve">   L= 24   Z=  0   Q=250   Code= 81=Q</t>
  </si>
  <si>
    <t>O------485OutNr.:12Zeit:0.071------</t>
  </si>
  <si>
    <t>O ------ 485 Out       Nr.:    12   Zeit:    0.071 ------</t>
  </si>
  <si>
    <t>I------485InNr.:5Zeit:0.071------</t>
  </si>
  <si>
    <t>I ------ 485 In        Nr.:     5   Zeit:    0.071 ------</t>
  </si>
  <si>
    <t>D0070000000000000000000000000000úúúúúúúúúúúúúúúú</t>
  </si>
  <si>
    <t xml:space="preserve">    D0 07 00 00  00 00 00 00  00 00 00 00  00 00 00 00      úúúúúúúúúúúúúúúú</t>
  </si>
  <si>
    <t>L=20Z=0Q=250Code=74=J</t>
  </si>
  <si>
    <t xml:space="preserve">   L= 20   Z=  0   Q=250   Code= 74=J</t>
  </si>
  <si>
    <t>O------485OutNr.:11Zeit:0.071------</t>
  </si>
  <si>
    <t>O ------ 485 Out       Nr.:    11   Zeit:    0.071 ------</t>
  </si>
  <si>
    <t>I------485InNr.:4Zeit:0.071------</t>
  </si>
  <si>
    <t>I ------ 485 In        Nr.:     4   Zeit:    0.071 ------</t>
  </si>
  <si>
    <t>0D021702úúúú</t>
  </si>
  <si>
    <t xml:space="preserve">    0D 02 17 02                                             úúúú</t>
  </si>
  <si>
    <t>L=9Z=250Q=0FCode=519..SW-Version</t>
  </si>
  <si>
    <t xml:space="preserve">   L=  9   Z=250   Q=  0   FCode= 519 .. SW-Version</t>
  </si>
  <si>
    <t>I------485InNr.:3Zeit:0.071------</t>
  </si>
  <si>
    <t>I ------ 485 In        Nr.:     3   Zeit:    0.071 ------</t>
  </si>
  <si>
    <t>I------485InNr.:2Zeit:0.071------</t>
  </si>
  <si>
    <t>I ------ 485 In        Nr.:     2   Zeit:    0.071 ------</t>
  </si>
  <si>
    <t>C800úú</t>
  </si>
  <si>
    <t xml:space="preserve">    C8 00                                                   úú</t>
  </si>
  <si>
    <t>L=7Z=250Q=0FCode=527..AC-Eingaenge</t>
  </si>
  <si>
    <t xml:space="preserve">   L=  7   Z=250   Q=  0   FCode= 527 .. AC-Eingaenge</t>
  </si>
  <si>
    <t>I------485InNr.:1Zeit:0.071------</t>
  </si>
  <si>
    <t>I ------ 485 In        Nr.:     1   Zeit:    0.071 ------</t>
  </si>
  <si>
    <t>50C30000000000000000000000000000Púúúúúúúúúúúúúúú</t>
  </si>
  <si>
    <t xml:space="preserve">    50 C3 00 00  00 00 00 00  00 00 00 00  00 00 00 00      Púúúúúúúúúúúúúúú</t>
  </si>
  <si>
    <t>L=20Z=0Q=250Code=76=L</t>
  </si>
  <si>
    <t xml:space="preserve">   L= 20   Z=  0   Q=250   Code= 76=L</t>
  </si>
  <si>
    <t>O------485OutNr.:10Zeit:0.002------</t>
  </si>
  <si>
    <t>O ------ 485 Out       Nr.:    10   Zeit:    0.002 ------</t>
  </si>
  <si>
    <t>L=6Z=0Q=250Code=75=K</t>
  </si>
  <si>
    <t xml:space="preserve">   L=  6   Z=  0   Q=250   Code= 75=K</t>
  </si>
  <si>
    <t>O------485OutNr.:9Zeit:0.002------</t>
  </si>
  <si>
    <t>O ------ 485 Out       Nr.:     9   Zeit:    0.002 ------</t>
  </si>
  <si>
    <t>0000000000000000úúúúúúúú</t>
  </si>
  <si>
    <t xml:space="preserve">    00 00 00 00  00 00 00 00                                úúúúúúúú</t>
  </si>
  <si>
    <t>08000100010001000DE5020000000000úúúúúúúúúúúúúúúú</t>
  </si>
  <si>
    <t xml:space="preserve">    08 00 01 00  01 00 01 00  0D E5 02 00  00 00 00 00      úúúúúúúúúúúúúúúú</t>
  </si>
  <si>
    <t>L=28Z=0Q=250Code=84=T</t>
  </si>
  <si>
    <t xml:space="preserve">   L= 28   Z=  0   Q=250   Code= 84=T</t>
  </si>
  <si>
    <t>O------485OutNr.:8Zeit:0.002------</t>
  </si>
  <si>
    <t>O ------ 485 Out       Nr.:     8   Zeit:    0.002 ------</t>
  </si>
  <si>
    <t>00D0070001D0070002D0070003960000úúúúúúúúúúúúúúúú</t>
  </si>
  <si>
    <t xml:space="preserve">    00 D0 07 00  01 D0 07 00  02 D0 07 00  03 96 00 00      úúúúúúúúúúúúúúúú</t>
  </si>
  <si>
    <t>L=20Z=0Q=250Code=69=E</t>
  </si>
  <si>
    <t xml:space="preserve">   L= 20   Z=  0   Q=250   Code= 69=E</t>
  </si>
  <si>
    <t>O------485OutNr.:7Zeit:0.002------</t>
  </si>
  <si>
    <t>O ------ 485 Out       Nr.:     7   Zeit:    0.002 ------</t>
  </si>
  <si>
    <t>2E0F.ú</t>
  </si>
  <si>
    <t xml:space="preserve">    2E 0F                                                   .ú</t>
  </si>
  <si>
    <t>L=6Z=0Q=250Code=65=A</t>
  </si>
  <si>
    <t xml:space="preserve">   L=  6   Z=  0   Q=250   Code= 65=A</t>
  </si>
  <si>
    <t>O------485OutNr.:6Zeit:0.002------</t>
  </si>
  <si>
    <t>O ------ 485 Out       Nr.:     6   Zeit:    0.002 ------</t>
  </si>
  <si>
    <t>5C0000000000\úúúúú</t>
  </si>
  <si>
    <t xml:space="preserve">    5C 00 00 00  00 00                                      \úúúúú</t>
  </si>
  <si>
    <t>O------485OutNr.:5Zeit:0.002------</t>
  </si>
  <si>
    <t>O ------ 485 Out       Nr.:     5   Zeit:    0.002 ------</t>
  </si>
  <si>
    <t>8813úú</t>
  </si>
  <si>
    <t xml:space="preserve">    88 13                                                   úú</t>
  </si>
  <si>
    <t>L=6Z=0Q=250Code=54=6</t>
  </si>
  <si>
    <t xml:space="preserve">   L=  6   Z=  0   Q=250   Code= 54=6</t>
  </si>
  <si>
    <t>O------485OutNr.:4Zeit:0.002------</t>
  </si>
  <si>
    <t>O ------ 485 Out       Nr.:     4   Zeit:    0.002 ------</t>
  </si>
  <si>
    <t>FA10úú</t>
  </si>
  <si>
    <t xml:space="preserve">    FA 10                                                   úú</t>
  </si>
  <si>
    <t>L=6Z=0Q=250Code=51=3</t>
  </si>
  <si>
    <t xml:space="preserve">   L=  6   Z=  0   Q=250   Code= 51=3</t>
  </si>
  <si>
    <t>O------485OutNr.:3Zeit:0.002------</t>
  </si>
  <si>
    <t>O ------ 485 Out       Nr.:     3   Zeit:    0.002 ------</t>
  </si>
  <si>
    <t>0D61úa</t>
  </si>
  <si>
    <t xml:space="preserve">    0D 61                                                   úa</t>
  </si>
  <si>
    <t>L=6Z=0Q=250Code=50=2</t>
  </si>
  <si>
    <t xml:space="preserve">   L=  6   Z=  0   Q=250   Code= 50=2</t>
  </si>
  <si>
    <t>O------485OutNr.:2Zeit:0.002------</t>
  </si>
  <si>
    <t>O ------ 485 Out       Nr.:     2   Zeit:    0.002 ------</t>
  </si>
  <si>
    <t>58595A498813XYZIúú</t>
  </si>
  <si>
    <t xml:space="preserve">    58 59 5A 49  88 13                                      XYZIúú</t>
  </si>
  <si>
    <t>0BB6600B7C865D01FA100A00C2020103úú`ú|ú]úúúúúúúúú</t>
  </si>
  <si>
    <t xml:space="preserve">    0B B6 60 0B  7C 86 5D 01  FA 10 0A 00  C2 02 01 03      úú`ú|ú]úúúúúúúúú</t>
  </si>
  <si>
    <t>00800C0000800C0000800C0000000000úúúúúúúúúúúúúúúú</t>
  </si>
  <si>
    <t xml:space="preserve">    00 80 0C 00  00 80 0C 00  00 80 0C 00  00 00 00 00      úúúúúúúúúúúúúúúú</t>
  </si>
  <si>
    <t>47E17A1447E17A1447E17A1400000000GúzúGúzúGúzúúúúú</t>
  </si>
  <si>
    <t xml:space="preserve">    47 E1 7A 14  47 E1 7A 14  47 E1 7A 14  00 00 00 00      GúzúGúzúGúzúúúúú</t>
  </si>
  <si>
    <t>L=58Z=0Q=250Code=49=1</t>
  </si>
  <si>
    <t xml:space="preserve">   L= 58   Z=  0   Q=250   Code= 49=1</t>
  </si>
  <si>
    <t>O------485OutNr.:1Zeit:0.002------</t>
  </si>
  <si>
    <t>O ------ 485 Out       Nr.:     1   Zeit:    0.002 ------</t>
  </si>
  <si>
    <t>Message #</t>
  </si>
  <si>
    <t>Description</t>
  </si>
  <si>
    <t>In/Out</t>
  </si>
  <si>
    <t>LEFT(Q9,(LEN(Q9)-((LEN(Q9)/4))))</t>
  </si>
  <si>
    <t>Trim</t>
  </si>
  <si>
    <t xml:space="preserve">From Text </t>
  </si>
  <si>
    <t>Direction</t>
  </si>
  <si>
    <t>Nr</t>
  </si>
  <si>
    <t>Zeit</t>
  </si>
  <si>
    <t>Descriptor</t>
  </si>
  <si>
    <t>In</t>
  </si>
  <si>
    <t>Out</t>
  </si>
  <si>
    <t>Trimmed</t>
  </si>
  <si>
    <t>Original Text</t>
  </si>
  <si>
    <t>From PC</t>
  </si>
  <si>
    <t>From Machine</t>
  </si>
  <si>
    <t>Move Command</t>
  </si>
  <si>
    <t>00=X</t>
  </si>
  <si>
    <t>01=Y</t>
  </si>
  <si>
    <t>02=Z</t>
  </si>
  <si>
    <t>Move</t>
  </si>
  <si>
    <t>Hex Value</t>
  </si>
  <si>
    <t>ASCII</t>
  </si>
  <si>
    <t>Command</t>
  </si>
  <si>
    <t>Multiply by .0001/25.4</t>
  </si>
  <si>
    <t>Concatenate Together</t>
  </si>
  <si>
    <t>This is all the button pressing from machine power up to program start</t>
  </si>
  <si>
    <t>00= X</t>
  </si>
  <si>
    <t>CNC CODE</t>
  </si>
  <si>
    <t>End of Message OR Axis Change</t>
  </si>
  <si>
    <t>"01"</t>
  </si>
  <si>
    <t>"02"</t>
  </si>
  <si>
    <t>"00"</t>
  </si>
  <si>
    <t>This is the machine startup sequence, without any button presses (this entire sheet)</t>
  </si>
  <si>
    <t>Line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</si>
</sst>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2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8</xdr:row>
      <xdr:rowOff>66675</xdr:rowOff>
    </xdr:from>
    <xdr:to>
      <xdr:col>5</xdr:col>
      <xdr:colOff>95250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A363605-8580-4302-99AF-B0E5F2E6021B}"/>
            </a:ext>
          </a:extLst>
        </xdr:cNvPr>
        <xdr:cNvCxnSpPr/>
      </xdr:nvCxnSpPr>
      <xdr:spPr>
        <a:xfrm>
          <a:off x="2676525" y="1590675"/>
          <a:ext cx="20002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8</xdr:row>
      <xdr:rowOff>76200</xdr:rowOff>
    </xdr:from>
    <xdr:to>
      <xdr:col>5</xdr:col>
      <xdr:colOff>342900</xdr:colOff>
      <xdr:row>12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D6F6DEF-BC43-435D-81CC-D73311F1EBB4}"/>
            </a:ext>
          </a:extLst>
        </xdr:cNvPr>
        <xdr:cNvCxnSpPr/>
      </xdr:nvCxnSpPr>
      <xdr:spPr>
        <a:xfrm>
          <a:off x="3114675" y="1600200"/>
          <a:ext cx="95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533401</xdr:colOff>
      <xdr:row>8</xdr:row>
      <xdr:rowOff>123825</xdr:rowOff>
    </xdr:from>
    <xdr:to>
      <xdr:col>6</xdr:col>
      <xdr:colOff>228600</xdr:colOff>
      <xdr:row>12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001DDC4-CA6C-436C-85A7-D99E8F3D1280}"/>
            </a:ext>
          </a:extLst>
        </xdr:cNvPr>
        <xdr:cNvCxnSpPr/>
      </xdr:nvCxnSpPr>
      <xdr:spPr>
        <a:xfrm flipH="1">
          <a:off x="3314701" y="1647825"/>
          <a:ext cx="304799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0775-065C-4343-B014-AB7DAC618928}">
  <sheetPr>
    <pageSetUpPr fitToPage="1"/>
  </sheetPr>
  <dimension ref="B1:Y258"/>
  <sheetViews>
    <sheetView tabSelected="1" topLeftCell="T5" workbookViewId="0">
      <selection activeCell="Y9" sqref="Y9"/>
    </sheetView>
  </sheetViews>
  <sheetFormatPr defaultRowHeight="15" x14ac:dyDescent="0.25"/>
  <cols>
    <col min="1" max="1" width="0" hidden="1" customWidth="1"/>
    <col min="2" max="2" width="81.42578125" hidden="1" customWidth="1"/>
    <col min="3" max="3" width="54" hidden="1" customWidth="1"/>
    <col min="4" max="5" width="0" hidden="1" customWidth="1"/>
    <col min="6" max="6" width="10.140625" hidden="1" customWidth="1"/>
    <col min="7" max="11" width="0" hidden="1" customWidth="1"/>
    <col min="12" max="12" width="40" hidden="1" customWidth="1"/>
    <col min="13" max="13" width="54" hidden="1" customWidth="1"/>
    <col min="14" max="15" width="0" hidden="1" customWidth="1"/>
    <col min="16" max="16" width="66.42578125" hidden="1" customWidth="1"/>
    <col min="17" max="17" width="61.140625" hidden="1" customWidth="1"/>
    <col min="18" max="18" width="42.5703125" hidden="1" customWidth="1"/>
    <col min="19" max="19" width="0" hidden="1" customWidth="1"/>
    <col min="21" max="21" width="40" bestFit="1" customWidth="1"/>
    <col min="22" max="22" width="42.5703125" bestFit="1" customWidth="1"/>
  </cols>
  <sheetData>
    <row r="1" spans="2:25" hidden="1" x14ac:dyDescent="0.25"/>
    <row r="2" spans="2:25" hidden="1" x14ac:dyDescent="0.25"/>
    <row r="3" spans="2:25" hidden="1" x14ac:dyDescent="0.25"/>
    <row r="4" spans="2:25" hidden="1" x14ac:dyDescent="0.25"/>
    <row r="5" spans="2:25" x14ac:dyDescent="0.25">
      <c r="B5" t="s">
        <v>539</v>
      </c>
      <c r="C5" t="s">
        <v>538</v>
      </c>
      <c r="D5" t="s">
        <v>537</v>
      </c>
      <c r="E5" t="s">
        <v>536</v>
      </c>
      <c r="F5" t="s">
        <v>535</v>
      </c>
      <c r="G5" t="s">
        <v>0</v>
      </c>
      <c r="H5" t="s">
        <v>534</v>
      </c>
      <c r="I5" t="s">
        <v>533</v>
      </c>
      <c r="K5" t="s">
        <v>532</v>
      </c>
      <c r="L5" t="s">
        <v>527</v>
      </c>
      <c r="M5" t="s">
        <v>0</v>
      </c>
      <c r="N5" t="s">
        <v>526</v>
      </c>
      <c r="P5" t="s">
        <v>531</v>
      </c>
      <c r="Q5" t="s">
        <v>530</v>
      </c>
      <c r="R5" t="s">
        <v>529</v>
      </c>
      <c r="T5" t="s">
        <v>528</v>
      </c>
      <c r="U5" t="s">
        <v>527</v>
      </c>
      <c r="V5" t="s">
        <v>0</v>
      </c>
      <c r="W5" t="s">
        <v>526</v>
      </c>
    </row>
    <row r="6" spans="2:25" x14ac:dyDescent="0.25">
      <c r="B6">
        <v>0</v>
      </c>
      <c r="D6">
        <f>IFERROR(FIND("Out",B8),0)</f>
        <v>0</v>
      </c>
      <c r="E6">
        <f>IFERROR(FIND("In",B8),0)</f>
        <v>0</v>
      </c>
      <c r="F6">
        <f t="shared" ref="F6:F69" si="0">IFERROR(FIND("Code",C6),0)</f>
        <v>0</v>
      </c>
      <c r="G6">
        <f t="shared" ref="G6:G69" si="1">SUM(D6:F6)</f>
        <v>0</v>
      </c>
      <c r="H6">
        <f t="shared" ref="H6:H69" si="2">IFERROR(FIND("Zeit",C6),0)</f>
        <v>0</v>
      </c>
      <c r="I6" s="7">
        <f t="shared" ref="I6:I69" si="3">IFERROR(FIND(".:",C6),0)</f>
        <v>0</v>
      </c>
      <c r="K6" t="str">
        <f t="shared" ref="K6:K69" si="4">IF(D6&gt;0,"Out",IF(E6&gt;0,"In"," "))</f>
        <v xml:space="preserve"> </v>
      </c>
      <c r="L6" t="str">
        <f t="shared" ref="L6:L69" si="5">IF(F6&gt;1,C6, " ")</f>
        <v xml:space="preserve"> </v>
      </c>
      <c r="M6">
        <f t="shared" ref="M6:M69" si="6">IF(G6=0,C6," ")</f>
        <v>0</v>
      </c>
      <c r="N6" t="str">
        <f>IF(H6&gt;1,MID(C6,(I6+2),4), " ")</f>
        <v xml:space="preserve"> </v>
      </c>
      <c r="O6">
        <f t="shared" ref="O6:O69" si="7">LEN(M6)</f>
        <v>1</v>
      </c>
      <c r="P6" t="str">
        <f>IF(M6="0",B6," ")</f>
        <v xml:space="preserve"> </v>
      </c>
      <c r="T6" t="str">
        <f t="shared" ref="T6:T69" si="8">IF(D6&gt;0,"OUT",IF(E6&gt;0,"IN"," "))</f>
        <v xml:space="preserve"> </v>
      </c>
      <c r="U6" t="str">
        <f t="shared" ref="U6:U69" si="9">L6</f>
        <v xml:space="preserve"> </v>
      </c>
      <c r="V6" t="str">
        <f>IF(LEN(O6)&gt;1,O6, "  ")</f>
        <v xml:space="preserve">  </v>
      </c>
      <c r="W6" t="str">
        <f>IF(LEN(P6)&gt;1,P6, " ")</f>
        <v xml:space="preserve"> </v>
      </c>
    </row>
    <row r="7" spans="2:25" x14ac:dyDescent="0.25">
      <c r="B7" t="s">
        <v>525</v>
      </c>
      <c r="C7" s="8" t="s">
        <v>524</v>
      </c>
      <c r="D7">
        <f t="shared" ref="D7:D70" si="10">IFERROR(FIND("Out",C7),0)</f>
        <v>11</v>
      </c>
      <c r="E7">
        <f t="shared" ref="E7:E70" si="11">IFERROR(FIND("In",C7),0)</f>
        <v>0</v>
      </c>
      <c r="F7">
        <f t="shared" si="0"/>
        <v>0</v>
      </c>
      <c r="G7">
        <f t="shared" si="1"/>
        <v>11</v>
      </c>
      <c r="H7">
        <f t="shared" si="2"/>
        <v>19</v>
      </c>
      <c r="I7" s="7">
        <f t="shared" si="3"/>
        <v>16</v>
      </c>
      <c r="K7" t="str">
        <f t="shared" si="4"/>
        <v>Out</v>
      </c>
      <c r="L7" t="str">
        <f t="shared" si="5"/>
        <v xml:space="preserve"> </v>
      </c>
      <c r="M7" t="str">
        <f t="shared" si="6"/>
        <v xml:space="preserve"> </v>
      </c>
      <c r="N7" t="str">
        <f t="shared" ref="N7:N70" si="12">IF(H7&gt;1,MID(C7,(I7+2),((H7-I7)+2)), " ")</f>
        <v>1Zeit</v>
      </c>
      <c r="O7">
        <f t="shared" si="7"/>
        <v>1</v>
      </c>
      <c r="P7" t="str">
        <f>IF(ISBLANK(M7)=TRUE,B7," ")</f>
        <v xml:space="preserve"> </v>
      </c>
      <c r="T7" t="str">
        <f t="shared" si="8"/>
        <v>OUT</v>
      </c>
      <c r="U7" t="str">
        <f t="shared" si="9"/>
        <v xml:space="preserve"> </v>
      </c>
      <c r="V7" t="str">
        <f>IF(LEN(O7)&gt;1,O7, "  ")</f>
        <v xml:space="preserve">  </v>
      </c>
      <c r="W7" t="str">
        <f t="shared" ref="W7:W70" si="13">IF(LEN(N7)&gt;1,N7, " ")</f>
        <v>1Zeit</v>
      </c>
    </row>
    <row r="8" spans="2:25" x14ac:dyDescent="0.25">
      <c r="B8" t="s">
        <v>523</v>
      </c>
      <c r="C8" s="8" t="s">
        <v>522</v>
      </c>
      <c r="D8">
        <f t="shared" si="10"/>
        <v>0</v>
      </c>
      <c r="E8">
        <f t="shared" si="11"/>
        <v>0</v>
      </c>
      <c r="F8">
        <f t="shared" si="0"/>
        <v>13</v>
      </c>
      <c r="G8">
        <f t="shared" si="1"/>
        <v>13</v>
      </c>
      <c r="H8">
        <f t="shared" si="2"/>
        <v>0</v>
      </c>
      <c r="I8" s="7">
        <f t="shared" si="3"/>
        <v>0</v>
      </c>
      <c r="K8" t="str">
        <f t="shared" si="4"/>
        <v xml:space="preserve"> </v>
      </c>
      <c r="L8" t="str">
        <f t="shared" si="5"/>
        <v>L=58Z=0Q=250Code=49=1</v>
      </c>
      <c r="M8" t="str">
        <f t="shared" si="6"/>
        <v xml:space="preserve"> </v>
      </c>
      <c r="N8" t="str">
        <f t="shared" si="12"/>
        <v xml:space="preserve"> </v>
      </c>
      <c r="O8">
        <f t="shared" si="7"/>
        <v>1</v>
      </c>
      <c r="T8" t="str">
        <f t="shared" si="8"/>
        <v xml:space="preserve"> </v>
      </c>
      <c r="U8" t="str">
        <f t="shared" si="9"/>
        <v>L=58Z=0Q=250Code=49=1</v>
      </c>
      <c r="V8" t="str">
        <f>IF(LEN(O8)&gt;1,O8, "  ")</f>
        <v xml:space="preserve">  </v>
      </c>
      <c r="W8" t="str">
        <f t="shared" si="13"/>
        <v xml:space="preserve"> </v>
      </c>
      <c r="Y8" t="s">
        <v>559</v>
      </c>
    </row>
    <row r="9" spans="2:25" x14ac:dyDescent="0.25">
      <c r="B9" t="s">
        <v>521</v>
      </c>
      <c r="C9" s="8" t="s">
        <v>520</v>
      </c>
      <c r="D9">
        <f t="shared" si="10"/>
        <v>0</v>
      </c>
      <c r="E9">
        <f t="shared" si="11"/>
        <v>0</v>
      </c>
      <c r="F9">
        <f t="shared" si="0"/>
        <v>0</v>
      </c>
      <c r="G9">
        <f t="shared" si="1"/>
        <v>0</v>
      </c>
      <c r="H9">
        <f t="shared" si="2"/>
        <v>0</v>
      </c>
      <c r="I9" s="7">
        <f t="shared" si="3"/>
        <v>0</v>
      </c>
      <c r="K9" t="str">
        <f t="shared" si="4"/>
        <v xml:space="preserve"> </v>
      </c>
      <c r="L9" t="str">
        <f t="shared" si="5"/>
        <v xml:space="preserve"> </v>
      </c>
      <c r="M9" t="str">
        <f t="shared" si="6"/>
        <v>47E17A1447E17A1447E17A1400000000GúzúGúzúGúzúúúúú</v>
      </c>
      <c r="N9" t="str">
        <f t="shared" si="12"/>
        <v xml:space="preserve"> </v>
      </c>
      <c r="O9">
        <f t="shared" si="7"/>
        <v>48</v>
      </c>
      <c r="P9" t="str">
        <f t="shared" ref="P9:P72" si="14">IF(O9&gt;1=TRUE,B9," ")</f>
        <v xml:space="preserve">    47 E1 7A 14  47 E1 7A 14  47 E1 7A 14  00 00 00 00      GúzúGúzúGúzúúúúú</v>
      </c>
      <c r="Q9" t="str">
        <f t="shared" ref="Q9:Q72" si="15">TRIM(P9)</f>
        <v>47 E1 7A 14 47 E1 7A 14 47 E1 7A 14 00 00 00 00 GúzúGúzúGúzúúúúú</v>
      </c>
      <c r="R9" t="str">
        <f t="shared" ref="R9:R72" si="16">LEFT(Q9,(LEN(Q9)-((LEN(Q9)/4))))</f>
        <v xml:space="preserve">47 E1 7A 14 47 E1 7A 14 47 E1 7A 14 00 00 00 00 </v>
      </c>
      <c r="T9" t="str">
        <f t="shared" si="8"/>
        <v xml:space="preserve"> </v>
      </c>
      <c r="U9" t="str">
        <f t="shared" si="9"/>
        <v xml:space="preserve"> </v>
      </c>
      <c r="V9" t="str">
        <f t="shared" ref="V9:V72" si="17">IF(LEN(R9)&gt;1,R9, "  ")</f>
        <v xml:space="preserve">47 E1 7A 14 47 E1 7A 14 47 E1 7A 14 00 00 00 00 </v>
      </c>
      <c r="W9" t="str">
        <f t="shared" si="13"/>
        <v xml:space="preserve"> </v>
      </c>
    </row>
    <row r="10" spans="2:25" x14ac:dyDescent="0.25">
      <c r="B10" t="s">
        <v>519</v>
      </c>
      <c r="C10" s="8" t="s">
        <v>518</v>
      </c>
      <c r="D10">
        <f t="shared" si="10"/>
        <v>0</v>
      </c>
      <c r="E10">
        <f t="shared" si="11"/>
        <v>0</v>
      </c>
      <c r="F10">
        <f t="shared" si="0"/>
        <v>0</v>
      </c>
      <c r="G10">
        <f t="shared" si="1"/>
        <v>0</v>
      </c>
      <c r="H10">
        <f t="shared" si="2"/>
        <v>0</v>
      </c>
      <c r="I10" s="7">
        <f t="shared" si="3"/>
        <v>0</v>
      </c>
      <c r="K10" t="str">
        <f t="shared" si="4"/>
        <v xml:space="preserve"> </v>
      </c>
      <c r="L10" t="str">
        <f t="shared" si="5"/>
        <v xml:space="preserve"> </v>
      </c>
      <c r="M10" t="str">
        <f t="shared" si="6"/>
        <v>00800C0000800C0000800C0000000000úúúúúúúúúúúúúúúú</v>
      </c>
      <c r="N10" t="str">
        <f t="shared" si="12"/>
        <v xml:space="preserve"> </v>
      </c>
      <c r="O10">
        <f t="shared" si="7"/>
        <v>48</v>
      </c>
      <c r="P10" t="str">
        <f t="shared" si="14"/>
        <v xml:space="preserve">    00 80 0C 00  00 80 0C 00  00 80 0C 00  00 00 00 00      úúúúúúúúúúúúúúúú</v>
      </c>
      <c r="Q10" t="str">
        <f t="shared" si="15"/>
        <v>00 80 0C 00 00 80 0C 00 00 80 0C 00 00 00 00 00 úúúúúúúúúúúúúúúú</v>
      </c>
      <c r="R10" t="str">
        <f t="shared" si="16"/>
        <v xml:space="preserve">00 80 0C 00 00 80 0C 00 00 80 0C 00 00 00 00 00 </v>
      </c>
      <c r="T10" t="str">
        <f t="shared" si="8"/>
        <v xml:space="preserve"> </v>
      </c>
      <c r="U10" t="str">
        <f t="shared" si="9"/>
        <v xml:space="preserve"> </v>
      </c>
      <c r="V10" t="str">
        <f t="shared" si="17"/>
        <v xml:space="preserve">00 80 0C 00 00 80 0C 00 00 80 0C 00 00 00 00 00 </v>
      </c>
      <c r="W10" t="str">
        <f t="shared" si="13"/>
        <v xml:space="preserve"> </v>
      </c>
    </row>
    <row r="11" spans="2:25" x14ac:dyDescent="0.25">
      <c r="B11" t="s">
        <v>517</v>
      </c>
      <c r="C11" s="8" t="s">
        <v>516</v>
      </c>
      <c r="D11">
        <f t="shared" si="10"/>
        <v>0</v>
      </c>
      <c r="E11">
        <f t="shared" si="11"/>
        <v>0</v>
      </c>
      <c r="F11">
        <f t="shared" si="0"/>
        <v>0</v>
      </c>
      <c r="G11">
        <f t="shared" si="1"/>
        <v>0</v>
      </c>
      <c r="H11">
        <f t="shared" si="2"/>
        <v>0</v>
      </c>
      <c r="I11" s="7">
        <f t="shared" si="3"/>
        <v>0</v>
      </c>
      <c r="K11" t="str">
        <f t="shared" si="4"/>
        <v xml:space="preserve"> </v>
      </c>
      <c r="L11" t="str">
        <f t="shared" si="5"/>
        <v xml:space="preserve"> </v>
      </c>
      <c r="M11" t="str">
        <f t="shared" si="6"/>
        <v>0BB6600B7C865D01FA100A00C2020103úú`ú|ú]úúúúúúúúú</v>
      </c>
      <c r="N11" t="str">
        <f t="shared" si="12"/>
        <v xml:space="preserve"> </v>
      </c>
      <c r="O11">
        <f t="shared" si="7"/>
        <v>48</v>
      </c>
      <c r="P11" t="str">
        <f t="shared" si="14"/>
        <v xml:space="preserve">    0B B6 60 0B  7C 86 5D 01  FA 10 0A 00  C2 02 01 03      úú`ú|ú]úúúúúúúúú</v>
      </c>
      <c r="Q11" t="str">
        <f t="shared" si="15"/>
        <v>0B B6 60 0B 7C 86 5D 01 FA 10 0A 00 C2 02 01 03 úú`ú|ú]úúúúúúúúú</v>
      </c>
      <c r="R11" t="str">
        <f t="shared" si="16"/>
        <v xml:space="preserve">0B B6 60 0B 7C 86 5D 01 FA 10 0A 00 C2 02 01 03 </v>
      </c>
      <c r="T11" t="str">
        <f t="shared" si="8"/>
        <v xml:space="preserve"> </v>
      </c>
      <c r="U11" t="str">
        <f t="shared" si="9"/>
        <v xml:space="preserve"> </v>
      </c>
      <c r="V11" t="str">
        <f t="shared" si="17"/>
        <v xml:space="preserve">0B B6 60 0B 7C 86 5D 01 FA 10 0A 00 C2 02 01 03 </v>
      </c>
      <c r="W11" t="str">
        <f t="shared" si="13"/>
        <v xml:space="preserve"> </v>
      </c>
    </row>
    <row r="12" spans="2:25" x14ac:dyDescent="0.25">
      <c r="B12" t="s">
        <v>515</v>
      </c>
      <c r="C12" s="8" t="s">
        <v>514</v>
      </c>
      <c r="D12">
        <f t="shared" si="10"/>
        <v>0</v>
      </c>
      <c r="E12">
        <f t="shared" si="11"/>
        <v>0</v>
      </c>
      <c r="F12">
        <f t="shared" si="0"/>
        <v>0</v>
      </c>
      <c r="G12">
        <f t="shared" si="1"/>
        <v>0</v>
      </c>
      <c r="H12">
        <f t="shared" si="2"/>
        <v>0</v>
      </c>
      <c r="I12" s="7">
        <f t="shared" si="3"/>
        <v>0</v>
      </c>
      <c r="K12" t="str">
        <f t="shared" si="4"/>
        <v xml:space="preserve"> </v>
      </c>
      <c r="L12" t="str">
        <f t="shared" si="5"/>
        <v xml:space="preserve"> </v>
      </c>
      <c r="M12" t="str">
        <f t="shared" si="6"/>
        <v>58595A498813XYZIúú</v>
      </c>
      <c r="N12" t="str">
        <f t="shared" si="12"/>
        <v xml:space="preserve"> </v>
      </c>
      <c r="O12">
        <f t="shared" si="7"/>
        <v>18</v>
      </c>
      <c r="P12" t="str">
        <f t="shared" si="14"/>
        <v xml:space="preserve">    58 59 5A 49  88 13                                      XYZIúú</v>
      </c>
      <c r="Q12" t="str">
        <f t="shared" si="15"/>
        <v>58 59 5A 49 88 13 XYZIúú</v>
      </c>
      <c r="R12" t="str">
        <f t="shared" si="16"/>
        <v xml:space="preserve">58 59 5A 49 88 13 </v>
      </c>
      <c r="T12" t="str">
        <f t="shared" si="8"/>
        <v xml:space="preserve"> </v>
      </c>
      <c r="U12" t="str">
        <f t="shared" si="9"/>
        <v xml:space="preserve"> </v>
      </c>
      <c r="V12" t="str">
        <f t="shared" si="17"/>
        <v xml:space="preserve">58 59 5A 49 88 13 </v>
      </c>
      <c r="W12" t="str">
        <f t="shared" si="13"/>
        <v xml:space="preserve"> </v>
      </c>
    </row>
    <row r="13" spans="2:25" x14ac:dyDescent="0.25">
      <c r="B13" t="s">
        <v>513</v>
      </c>
      <c r="C13" s="8" t="s">
        <v>512</v>
      </c>
      <c r="D13">
        <f t="shared" si="10"/>
        <v>11</v>
      </c>
      <c r="E13">
        <f t="shared" si="11"/>
        <v>0</v>
      </c>
      <c r="F13">
        <f t="shared" si="0"/>
        <v>0</v>
      </c>
      <c r="G13">
        <f t="shared" si="1"/>
        <v>11</v>
      </c>
      <c r="H13">
        <f t="shared" si="2"/>
        <v>19</v>
      </c>
      <c r="I13" s="7">
        <f t="shared" si="3"/>
        <v>16</v>
      </c>
      <c r="K13" t="str">
        <f t="shared" si="4"/>
        <v>Out</v>
      </c>
      <c r="L13" t="str">
        <f t="shared" si="5"/>
        <v xml:space="preserve"> </v>
      </c>
      <c r="M13" t="str">
        <f t="shared" si="6"/>
        <v xml:space="preserve"> </v>
      </c>
      <c r="N13" t="str">
        <f t="shared" si="12"/>
        <v>2Zeit</v>
      </c>
      <c r="O13">
        <f t="shared" si="7"/>
        <v>1</v>
      </c>
      <c r="P13" t="str">
        <f t="shared" si="14"/>
        <v xml:space="preserve"> </v>
      </c>
      <c r="Q13" t="str">
        <f t="shared" si="15"/>
        <v/>
      </c>
      <c r="R13" t="str">
        <f t="shared" si="16"/>
        <v/>
      </c>
      <c r="T13" t="str">
        <f t="shared" si="8"/>
        <v>OUT</v>
      </c>
      <c r="U13" t="str">
        <f t="shared" si="9"/>
        <v xml:space="preserve"> </v>
      </c>
      <c r="V13" t="str">
        <f t="shared" si="17"/>
        <v xml:space="preserve">  </v>
      </c>
      <c r="W13" t="str">
        <f t="shared" si="13"/>
        <v>2Zeit</v>
      </c>
    </row>
    <row r="14" spans="2:25" x14ac:dyDescent="0.25">
      <c r="B14" t="s">
        <v>511</v>
      </c>
      <c r="C14" s="8" t="s">
        <v>510</v>
      </c>
      <c r="D14">
        <f t="shared" si="10"/>
        <v>0</v>
      </c>
      <c r="E14">
        <f t="shared" si="11"/>
        <v>0</v>
      </c>
      <c r="F14">
        <f t="shared" si="0"/>
        <v>12</v>
      </c>
      <c r="G14">
        <f t="shared" si="1"/>
        <v>12</v>
      </c>
      <c r="H14">
        <f t="shared" si="2"/>
        <v>0</v>
      </c>
      <c r="I14" s="7">
        <f t="shared" si="3"/>
        <v>0</v>
      </c>
      <c r="K14" t="str">
        <f t="shared" si="4"/>
        <v xml:space="preserve"> </v>
      </c>
      <c r="L14" t="str">
        <f t="shared" si="5"/>
        <v>L=6Z=0Q=250Code=50=2</v>
      </c>
      <c r="M14" t="str">
        <f t="shared" si="6"/>
        <v xml:space="preserve"> </v>
      </c>
      <c r="N14" t="str">
        <f t="shared" si="12"/>
        <v xml:space="preserve"> </v>
      </c>
      <c r="O14">
        <f t="shared" si="7"/>
        <v>1</v>
      </c>
      <c r="P14" t="str">
        <f t="shared" si="14"/>
        <v xml:space="preserve"> </v>
      </c>
      <c r="Q14" t="str">
        <f t="shared" si="15"/>
        <v/>
      </c>
      <c r="R14" t="str">
        <f t="shared" si="16"/>
        <v/>
      </c>
      <c r="T14" t="str">
        <f t="shared" si="8"/>
        <v xml:space="preserve"> </v>
      </c>
      <c r="U14" t="str">
        <f t="shared" si="9"/>
        <v>L=6Z=0Q=250Code=50=2</v>
      </c>
      <c r="V14" t="str">
        <f t="shared" si="17"/>
        <v xml:space="preserve">  </v>
      </c>
      <c r="W14" t="str">
        <f t="shared" si="13"/>
        <v xml:space="preserve"> </v>
      </c>
    </row>
    <row r="15" spans="2:25" x14ac:dyDescent="0.25">
      <c r="B15" t="s">
        <v>509</v>
      </c>
      <c r="C15" s="8" t="s">
        <v>508</v>
      </c>
      <c r="D15">
        <f t="shared" si="10"/>
        <v>0</v>
      </c>
      <c r="E15">
        <f t="shared" si="11"/>
        <v>0</v>
      </c>
      <c r="F15">
        <f t="shared" si="0"/>
        <v>0</v>
      </c>
      <c r="G15">
        <f t="shared" si="1"/>
        <v>0</v>
      </c>
      <c r="H15">
        <f t="shared" si="2"/>
        <v>0</v>
      </c>
      <c r="I15" s="7">
        <f t="shared" si="3"/>
        <v>0</v>
      </c>
      <c r="K15" t="str">
        <f t="shared" si="4"/>
        <v xml:space="preserve"> </v>
      </c>
      <c r="L15" t="str">
        <f t="shared" si="5"/>
        <v xml:space="preserve"> </v>
      </c>
      <c r="M15" t="str">
        <f t="shared" si="6"/>
        <v>0D61úa</v>
      </c>
      <c r="N15" t="str">
        <f t="shared" si="12"/>
        <v xml:space="preserve"> </v>
      </c>
      <c r="O15">
        <f t="shared" si="7"/>
        <v>6</v>
      </c>
      <c r="P15" t="str">
        <f t="shared" si="14"/>
        <v xml:space="preserve">    0D 61                                                   úa</v>
      </c>
      <c r="Q15" t="str">
        <f t="shared" si="15"/>
        <v>0D 61 úa</v>
      </c>
      <c r="R15" t="str">
        <f t="shared" si="16"/>
        <v xml:space="preserve">0D 61 </v>
      </c>
      <c r="T15" t="str">
        <f t="shared" si="8"/>
        <v xml:space="preserve"> </v>
      </c>
      <c r="U15" t="str">
        <f t="shared" si="9"/>
        <v xml:space="preserve"> </v>
      </c>
      <c r="V15" t="str">
        <f t="shared" si="17"/>
        <v xml:space="preserve">0D 61 </v>
      </c>
      <c r="W15" t="str">
        <f t="shared" si="13"/>
        <v xml:space="preserve"> </v>
      </c>
    </row>
    <row r="16" spans="2:25" x14ac:dyDescent="0.25">
      <c r="B16" t="s">
        <v>507</v>
      </c>
      <c r="C16" s="8" t="s">
        <v>506</v>
      </c>
      <c r="D16">
        <f t="shared" si="10"/>
        <v>11</v>
      </c>
      <c r="E16">
        <f t="shared" si="11"/>
        <v>0</v>
      </c>
      <c r="F16">
        <f t="shared" si="0"/>
        <v>0</v>
      </c>
      <c r="G16">
        <f t="shared" si="1"/>
        <v>11</v>
      </c>
      <c r="H16">
        <f t="shared" si="2"/>
        <v>19</v>
      </c>
      <c r="I16" s="7">
        <f t="shared" si="3"/>
        <v>16</v>
      </c>
      <c r="K16" t="str">
        <f t="shared" si="4"/>
        <v>Out</v>
      </c>
      <c r="L16" t="str">
        <f t="shared" si="5"/>
        <v xml:space="preserve"> </v>
      </c>
      <c r="M16" t="str">
        <f t="shared" si="6"/>
        <v xml:space="preserve"> </v>
      </c>
      <c r="N16" t="str">
        <f t="shared" si="12"/>
        <v>3Zeit</v>
      </c>
      <c r="O16">
        <f t="shared" si="7"/>
        <v>1</v>
      </c>
      <c r="P16" t="str">
        <f t="shared" si="14"/>
        <v xml:space="preserve"> </v>
      </c>
      <c r="Q16" t="str">
        <f t="shared" si="15"/>
        <v/>
      </c>
      <c r="R16" t="str">
        <f t="shared" si="16"/>
        <v/>
      </c>
      <c r="T16" t="str">
        <f t="shared" si="8"/>
        <v>OUT</v>
      </c>
      <c r="U16" t="str">
        <f t="shared" si="9"/>
        <v xml:space="preserve"> </v>
      </c>
      <c r="V16" t="str">
        <f t="shared" si="17"/>
        <v xml:space="preserve">  </v>
      </c>
      <c r="W16" t="str">
        <f t="shared" si="13"/>
        <v>3Zeit</v>
      </c>
    </row>
    <row r="17" spans="2:23" x14ac:dyDescent="0.25">
      <c r="B17" t="s">
        <v>505</v>
      </c>
      <c r="C17" s="8" t="s">
        <v>504</v>
      </c>
      <c r="D17">
        <f t="shared" si="10"/>
        <v>0</v>
      </c>
      <c r="E17">
        <f t="shared" si="11"/>
        <v>0</v>
      </c>
      <c r="F17">
        <f t="shared" si="0"/>
        <v>12</v>
      </c>
      <c r="G17">
        <f t="shared" si="1"/>
        <v>12</v>
      </c>
      <c r="H17">
        <f t="shared" si="2"/>
        <v>0</v>
      </c>
      <c r="I17" s="7">
        <f t="shared" si="3"/>
        <v>0</v>
      </c>
      <c r="K17" t="str">
        <f t="shared" si="4"/>
        <v xml:space="preserve"> </v>
      </c>
      <c r="L17" t="str">
        <f t="shared" si="5"/>
        <v>L=6Z=0Q=250Code=51=3</v>
      </c>
      <c r="M17" t="str">
        <f t="shared" si="6"/>
        <v xml:space="preserve"> </v>
      </c>
      <c r="N17" t="str">
        <f t="shared" si="12"/>
        <v xml:space="preserve"> </v>
      </c>
      <c r="O17">
        <f t="shared" si="7"/>
        <v>1</v>
      </c>
      <c r="P17" t="str">
        <f t="shared" si="14"/>
        <v xml:space="preserve"> </v>
      </c>
      <c r="Q17" t="str">
        <f t="shared" si="15"/>
        <v/>
      </c>
      <c r="R17" t="str">
        <f t="shared" si="16"/>
        <v/>
      </c>
      <c r="T17" t="str">
        <f t="shared" si="8"/>
        <v xml:space="preserve"> </v>
      </c>
      <c r="U17" t="str">
        <f t="shared" si="9"/>
        <v>L=6Z=0Q=250Code=51=3</v>
      </c>
      <c r="V17" t="str">
        <f t="shared" si="17"/>
        <v xml:space="preserve">  </v>
      </c>
      <c r="W17" t="str">
        <f t="shared" si="13"/>
        <v xml:space="preserve"> </v>
      </c>
    </row>
    <row r="18" spans="2:23" x14ac:dyDescent="0.25">
      <c r="B18" t="s">
        <v>503</v>
      </c>
      <c r="C18" s="8" t="s">
        <v>502</v>
      </c>
      <c r="D18">
        <f t="shared" si="10"/>
        <v>0</v>
      </c>
      <c r="E18">
        <f t="shared" si="11"/>
        <v>0</v>
      </c>
      <c r="F18">
        <f t="shared" si="0"/>
        <v>0</v>
      </c>
      <c r="G18">
        <f t="shared" si="1"/>
        <v>0</v>
      </c>
      <c r="H18">
        <f t="shared" si="2"/>
        <v>0</v>
      </c>
      <c r="I18" s="7">
        <f t="shared" si="3"/>
        <v>0</v>
      </c>
      <c r="K18" t="str">
        <f t="shared" si="4"/>
        <v xml:space="preserve"> </v>
      </c>
      <c r="L18" t="str">
        <f t="shared" si="5"/>
        <v xml:space="preserve"> </v>
      </c>
      <c r="M18" t="str">
        <f t="shared" si="6"/>
        <v>FA10úú</v>
      </c>
      <c r="N18" t="str">
        <f t="shared" si="12"/>
        <v xml:space="preserve"> </v>
      </c>
      <c r="O18">
        <f t="shared" si="7"/>
        <v>6</v>
      </c>
      <c r="P18" t="str">
        <f t="shared" si="14"/>
        <v xml:space="preserve">    FA 10                                                   úú</v>
      </c>
      <c r="Q18" t="str">
        <f t="shared" si="15"/>
        <v>FA 10 úú</v>
      </c>
      <c r="R18" t="str">
        <f t="shared" si="16"/>
        <v xml:space="preserve">FA 10 </v>
      </c>
      <c r="T18" t="str">
        <f t="shared" si="8"/>
        <v xml:space="preserve"> </v>
      </c>
      <c r="U18" t="str">
        <f t="shared" si="9"/>
        <v xml:space="preserve"> </v>
      </c>
      <c r="V18" t="str">
        <f t="shared" si="17"/>
        <v xml:space="preserve">FA 10 </v>
      </c>
      <c r="W18" t="str">
        <f t="shared" si="13"/>
        <v xml:space="preserve"> </v>
      </c>
    </row>
    <row r="19" spans="2:23" x14ac:dyDescent="0.25">
      <c r="B19" t="s">
        <v>501</v>
      </c>
      <c r="C19" s="8" t="s">
        <v>500</v>
      </c>
      <c r="D19">
        <f t="shared" si="10"/>
        <v>11</v>
      </c>
      <c r="E19">
        <f t="shared" si="11"/>
        <v>0</v>
      </c>
      <c r="F19">
        <f t="shared" si="0"/>
        <v>0</v>
      </c>
      <c r="G19">
        <f t="shared" si="1"/>
        <v>11</v>
      </c>
      <c r="H19">
        <f t="shared" si="2"/>
        <v>19</v>
      </c>
      <c r="I19" s="7">
        <f t="shared" si="3"/>
        <v>16</v>
      </c>
      <c r="K19" t="str">
        <f t="shared" si="4"/>
        <v>Out</v>
      </c>
      <c r="L19" t="str">
        <f t="shared" si="5"/>
        <v xml:space="preserve"> </v>
      </c>
      <c r="M19" t="str">
        <f t="shared" si="6"/>
        <v xml:space="preserve"> </v>
      </c>
      <c r="N19" t="str">
        <f t="shared" si="12"/>
        <v>4Zeit</v>
      </c>
      <c r="O19">
        <f t="shared" si="7"/>
        <v>1</v>
      </c>
      <c r="P19" t="str">
        <f t="shared" si="14"/>
        <v xml:space="preserve"> </v>
      </c>
      <c r="Q19" t="str">
        <f t="shared" si="15"/>
        <v/>
      </c>
      <c r="R19" t="str">
        <f t="shared" si="16"/>
        <v/>
      </c>
      <c r="T19" t="str">
        <f t="shared" si="8"/>
        <v>OUT</v>
      </c>
      <c r="U19" t="str">
        <f t="shared" si="9"/>
        <v xml:space="preserve"> </v>
      </c>
      <c r="V19" t="str">
        <f t="shared" si="17"/>
        <v xml:space="preserve">  </v>
      </c>
      <c r="W19" t="str">
        <f t="shared" si="13"/>
        <v>4Zeit</v>
      </c>
    </row>
    <row r="20" spans="2:23" x14ac:dyDescent="0.25">
      <c r="B20" t="s">
        <v>499</v>
      </c>
      <c r="C20" s="8" t="s">
        <v>498</v>
      </c>
      <c r="D20">
        <f t="shared" si="10"/>
        <v>0</v>
      </c>
      <c r="E20">
        <f t="shared" si="11"/>
        <v>0</v>
      </c>
      <c r="F20">
        <f t="shared" si="0"/>
        <v>12</v>
      </c>
      <c r="G20">
        <f t="shared" si="1"/>
        <v>12</v>
      </c>
      <c r="H20">
        <f t="shared" si="2"/>
        <v>0</v>
      </c>
      <c r="I20" s="7">
        <f t="shared" si="3"/>
        <v>0</v>
      </c>
      <c r="K20" t="str">
        <f t="shared" si="4"/>
        <v xml:space="preserve"> </v>
      </c>
      <c r="L20" t="str">
        <f t="shared" si="5"/>
        <v>L=6Z=0Q=250Code=54=6</v>
      </c>
      <c r="M20" t="str">
        <f t="shared" si="6"/>
        <v xml:space="preserve"> </v>
      </c>
      <c r="N20" t="str">
        <f t="shared" si="12"/>
        <v xml:space="preserve"> </v>
      </c>
      <c r="O20">
        <f t="shared" si="7"/>
        <v>1</v>
      </c>
      <c r="P20" t="str">
        <f t="shared" si="14"/>
        <v xml:space="preserve"> </v>
      </c>
      <c r="Q20" t="str">
        <f t="shared" si="15"/>
        <v/>
      </c>
      <c r="R20" t="str">
        <f t="shared" si="16"/>
        <v/>
      </c>
      <c r="T20" t="str">
        <f t="shared" si="8"/>
        <v xml:space="preserve"> </v>
      </c>
      <c r="U20" t="str">
        <f t="shared" si="9"/>
        <v>L=6Z=0Q=250Code=54=6</v>
      </c>
      <c r="V20" t="str">
        <f t="shared" si="17"/>
        <v xml:space="preserve">  </v>
      </c>
      <c r="W20" t="str">
        <f t="shared" si="13"/>
        <v xml:space="preserve"> </v>
      </c>
    </row>
    <row r="21" spans="2:23" x14ac:dyDescent="0.25">
      <c r="B21" t="s">
        <v>497</v>
      </c>
      <c r="C21" s="8" t="s">
        <v>496</v>
      </c>
      <c r="D21">
        <f t="shared" si="10"/>
        <v>0</v>
      </c>
      <c r="E21">
        <f t="shared" si="11"/>
        <v>0</v>
      </c>
      <c r="F21">
        <f t="shared" si="0"/>
        <v>0</v>
      </c>
      <c r="G21">
        <f t="shared" si="1"/>
        <v>0</v>
      </c>
      <c r="H21">
        <f t="shared" si="2"/>
        <v>0</v>
      </c>
      <c r="I21" s="7">
        <f t="shared" si="3"/>
        <v>0</v>
      </c>
      <c r="K21" t="str">
        <f t="shared" si="4"/>
        <v xml:space="preserve"> </v>
      </c>
      <c r="L21" t="str">
        <f t="shared" si="5"/>
        <v xml:space="preserve"> </v>
      </c>
      <c r="M21" t="str">
        <f t="shared" si="6"/>
        <v>8813úú</v>
      </c>
      <c r="N21" t="str">
        <f t="shared" si="12"/>
        <v xml:space="preserve"> </v>
      </c>
      <c r="O21">
        <f t="shared" si="7"/>
        <v>6</v>
      </c>
      <c r="P21" t="str">
        <f t="shared" si="14"/>
        <v xml:space="preserve">    88 13                                                   úú</v>
      </c>
      <c r="Q21" t="str">
        <f t="shared" si="15"/>
        <v>88 13 úú</v>
      </c>
      <c r="R21" t="str">
        <f t="shared" si="16"/>
        <v xml:space="preserve">88 13 </v>
      </c>
      <c r="T21" t="str">
        <f t="shared" si="8"/>
        <v xml:space="preserve"> </v>
      </c>
      <c r="U21" t="str">
        <f t="shared" si="9"/>
        <v xml:space="preserve"> </v>
      </c>
      <c r="V21" t="str">
        <f t="shared" si="17"/>
        <v xml:space="preserve">88 13 </v>
      </c>
      <c r="W21" t="str">
        <f t="shared" si="13"/>
        <v xml:space="preserve"> </v>
      </c>
    </row>
    <row r="22" spans="2:23" x14ac:dyDescent="0.25">
      <c r="B22" t="s">
        <v>495</v>
      </c>
      <c r="C22" s="8" t="s">
        <v>494</v>
      </c>
      <c r="D22">
        <f t="shared" si="10"/>
        <v>11</v>
      </c>
      <c r="E22">
        <f t="shared" si="11"/>
        <v>0</v>
      </c>
      <c r="F22">
        <f t="shared" si="0"/>
        <v>0</v>
      </c>
      <c r="G22">
        <f t="shared" si="1"/>
        <v>11</v>
      </c>
      <c r="H22">
        <f t="shared" si="2"/>
        <v>19</v>
      </c>
      <c r="I22" s="7">
        <f t="shared" si="3"/>
        <v>16</v>
      </c>
      <c r="K22" t="str">
        <f t="shared" si="4"/>
        <v>Out</v>
      </c>
      <c r="L22" t="str">
        <f t="shared" si="5"/>
        <v xml:space="preserve"> </v>
      </c>
      <c r="M22" t="str">
        <f t="shared" si="6"/>
        <v xml:space="preserve"> </v>
      </c>
      <c r="N22" t="str">
        <f t="shared" si="12"/>
        <v>5Zeit</v>
      </c>
      <c r="O22">
        <f t="shared" si="7"/>
        <v>1</v>
      </c>
      <c r="P22" t="str">
        <f t="shared" si="14"/>
        <v xml:space="preserve"> </v>
      </c>
      <c r="Q22" t="str">
        <f t="shared" si="15"/>
        <v/>
      </c>
      <c r="R22" t="str">
        <f t="shared" si="16"/>
        <v/>
      </c>
      <c r="T22" t="str">
        <f t="shared" si="8"/>
        <v>OUT</v>
      </c>
      <c r="U22" t="str">
        <f t="shared" si="9"/>
        <v xml:space="preserve"> </v>
      </c>
      <c r="V22" t="str">
        <f t="shared" si="17"/>
        <v xml:space="preserve">  </v>
      </c>
      <c r="W22" t="str">
        <f t="shared" si="13"/>
        <v>5Zeit</v>
      </c>
    </row>
    <row r="23" spans="2:23" x14ac:dyDescent="0.25">
      <c r="B23" t="s">
        <v>187</v>
      </c>
      <c r="C23" s="8" t="s">
        <v>186</v>
      </c>
      <c r="D23">
        <f t="shared" si="10"/>
        <v>0</v>
      </c>
      <c r="E23">
        <f t="shared" si="11"/>
        <v>0</v>
      </c>
      <c r="F23">
        <f t="shared" si="0"/>
        <v>13</v>
      </c>
      <c r="G23">
        <f t="shared" si="1"/>
        <v>13</v>
      </c>
      <c r="H23">
        <f t="shared" si="2"/>
        <v>0</v>
      </c>
      <c r="I23" s="7">
        <f t="shared" si="3"/>
        <v>0</v>
      </c>
      <c r="K23" t="str">
        <f t="shared" si="4"/>
        <v xml:space="preserve"> </v>
      </c>
      <c r="L23" t="str">
        <f t="shared" si="5"/>
        <v>L=10Z=0Q=250Code=83=S</v>
      </c>
      <c r="M23" t="str">
        <f t="shared" si="6"/>
        <v xml:space="preserve"> </v>
      </c>
      <c r="N23" t="str">
        <f t="shared" si="12"/>
        <v xml:space="preserve"> </v>
      </c>
      <c r="O23">
        <f t="shared" si="7"/>
        <v>1</v>
      </c>
      <c r="P23" t="str">
        <f t="shared" si="14"/>
        <v xml:space="preserve"> </v>
      </c>
      <c r="Q23" t="str">
        <f t="shared" si="15"/>
        <v/>
      </c>
      <c r="R23" t="str">
        <f t="shared" si="16"/>
        <v/>
      </c>
      <c r="T23" t="str">
        <f t="shared" si="8"/>
        <v xml:space="preserve"> </v>
      </c>
      <c r="U23" t="str">
        <f t="shared" si="9"/>
        <v>L=10Z=0Q=250Code=83=S</v>
      </c>
      <c r="V23" t="str">
        <f t="shared" si="17"/>
        <v xml:space="preserve">  </v>
      </c>
      <c r="W23" t="str">
        <f t="shared" si="13"/>
        <v xml:space="preserve"> </v>
      </c>
    </row>
    <row r="24" spans="2:23" x14ac:dyDescent="0.25">
      <c r="B24" t="s">
        <v>493</v>
      </c>
      <c r="C24" s="8" t="s">
        <v>492</v>
      </c>
      <c r="D24">
        <f t="shared" si="10"/>
        <v>0</v>
      </c>
      <c r="E24">
        <f t="shared" si="11"/>
        <v>0</v>
      </c>
      <c r="F24">
        <f t="shared" si="0"/>
        <v>0</v>
      </c>
      <c r="G24">
        <f t="shared" si="1"/>
        <v>0</v>
      </c>
      <c r="H24">
        <f t="shared" si="2"/>
        <v>0</v>
      </c>
      <c r="I24" s="7">
        <f t="shared" si="3"/>
        <v>0</v>
      </c>
      <c r="K24" t="str">
        <f t="shared" si="4"/>
        <v xml:space="preserve"> </v>
      </c>
      <c r="L24" t="str">
        <f t="shared" si="5"/>
        <v xml:space="preserve"> </v>
      </c>
      <c r="M24" t="str">
        <f t="shared" si="6"/>
        <v>5C0000000000\úúúúú</v>
      </c>
      <c r="N24" t="str">
        <f t="shared" si="12"/>
        <v xml:space="preserve"> </v>
      </c>
      <c r="O24">
        <f t="shared" si="7"/>
        <v>18</v>
      </c>
      <c r="P24" t="str">
        <f t="shared" si="14"/>
        <v xml:space="preserve">    5C 00 00 00  00 00                                      \úúúúú</v>
      </c>
      <c r="Q24" t="str">
        <f t="shared" si="15"/>
        <v>5C 00 00 00 00 00 \úúúúú</v>
      </c>
      <c r="R24" t="str">
        <f t="shared" si="16"/>
        <v xml:space="preserve">5C 00 00 00 00 00 </v>
      </c>
      <c r="T24" t="str">
        <f t="shared" si="8"/>
        <v xml:space="preserve"> </v>
      </c>
      <c r="U24" t="str">
        <f t="shared" si="9"/>
        <v xml:space="preserve"> </v>
      </c>
      <c r="V24" t="str">
        <f t="shared" si="17"/>
        <v xml:space="preserve">5C 00 00 00 00 00 </v>
      </c>
      <c r="W24" t="str">
        <f t="shared" si="13"/>
        <v xml:space="preserve"> </v>
      </c>
    </row>
    <row r="25" spans="2:23" x14ac:dyDescent="0.25">
      <c r="B25" t="s">
        <v>491</v>
      </c>
      <c r="C25" s="8" t="s">
        <v>490</v>
      </c>
      <c r="D25">
        <f t="shared" si="10"/>
        <v>11</v>
      </c>
      <c r="E25">
        <f t="shared" si="11"/>
        <v>0</v>
      </c>
      <c r="F25">
        <f t="shared" si="0"/>
        <v>0</v>
      </c>
      <c r="G25">
        <f t="shared" si="1"/>
        <v>11</v>
      </c>
      <c r="H25">
        <f t="shared" si="2"/>
        <v>19</v>
      </c>
      <c r="I25" s="7">
        <f t="shared" si="3"/>
        <v>16</v>
      </c>
      <c r="K25" t="str">
        <f t="shared" si="4"/>
        <v>Out</v>
      </c>
      <c r="L25" t="str">
        <f t="shared" si="5"/>
        <v xml:space="preserve"> </v>
      </c>
      <c r="M25" t="str">
        <f t="shared" si="6"/>
        <v xml:space="preserve"> </v>
      </c>
      <c r="N25" t="str">
        <f t="shared" si="12"/>
        <v>6Zeit</v>
      </c>
      <c r="O25">
        <f t="shared" si="7"/>
        <v>1</v>
      </c>
      <c r="P25" t="str">
        <f t="shared" si="14"/>
        <v xml:space="preserve"> </v>
      </c>
      <c r="Q25" t="str">
        <f t="shared" si="15"/>
        <v/>
      </c>
      <c r="R25" t="str">
        <f t="shared" si="16"/>
        <v/>
      </c>
      <c r="T25" t="str">
        <f t="shared" si="8"/>
        <v>OUT</v>
      </c>
      <c r="U25" t="str">
        <f t="shared" si="9"/>
        <v xml:space="preserve"> </v>
      </c>
      <c r="V25" t="str">
        <f t="shared" si="17"/>
        <v xml:space="preserve">  </v>
      </c>
      <c r="W25" t="str">
        <f t="shared" si="13"/>
        <v>6Zeit</v>
      </c>
    </row>
    <row r="26" spans="2:23" x14ac:dyDescent="0.25">
      <c r="B26" t="s">
        <v>489</v>
      </c>
      <c r="C26" s="8" t="s">
        <v>488</v>
      </c>
      <c r="D26">
        <f t="shared" si="10"/>
        <v>0</v>
      </c>
      <c r="E26">
        <f t="shared" si="11"/>
        <v>0</v>
      </c>
      <c r="F26">
        <f t="shared" si="0"/>
        <v>12</v>
      </c>
      <c r="G26">
        <f t="shared" si="1"/>
        <v>12</v>
      </c>
      <c r="H26">
        <f t="shared" si="2"/>
        <v>0</v>
      </c>
      <c r="I26" s="7">
        <f t="shared" si="3"/>
        <v>0</v>
      </c>
      <c r="K26" t="str">
        <f t="shared" si="4"/>
        <v xml:space="preserve"> </v>
      </c>
      <c r="L26" t="str">
        <f t="shared" si="5"/>
        <v>L=6Z=0Q=250Code=65=A</v>
      </c>
      <c r="M26" t="str">
        <f t="shared" si="6"/>
        <v xml:space="preserve"> </v>
      </c>
      <c r="N26" t="str">
        <f t="shared" si="12"/>
        <v xml:space="preserve"> </v>
      </c>
      <c r="O26">
        <f t="shared" si="7"/>
        <v>1</v>
      </c>
      <c r="P26" t="str">
        <f t="shared" si="14"/>
        <v xml:space="preserve"> </v>
      </c>
      <c r="Q26" t="str">
        <f t="shared" si="15"/>
        <v/>
      </c>
      <c r="R26" t="str">
        <f t="shared" si="16"/>
        <v/>
      </c>
      <c r="T26" t="str">
        <f t="shared" si="8"/>
        <v xml:space="preserve"> </v>
      </c>
      <c r="U26" t="str">
        <f t="shared" si="9"/>
        <v>L=6Z=0Q=250Code=65=A</v>
      </c>
      <c r="V26" t="str">
        <f t="shared" si="17"/>
        <v xml:space="preserve">  </v>
      </c>
      <c r="W26" t="str">
        <f t="shared" si="13"/>
        <v xml:space="preserve"> </v>
      </c>
    </row>
    <row r="27" spans="2:23" x14ac:dyDescent="0.25">
      <c r="B27" t="s">
        <v>487</v>
      </c>
      <c r="C27" s="8" t="s">
        <v>486</v>
      </c>
      <c r="D27">
        <f t="shared" si="10"/>
        <v>0</v>
      </c>
      <c r="E27">
        <f t="shared" si="11"/>
        <v>0</v>
      </c>
      <c r="F27">
        <f t="shared" si="0"/>
        <v>0</v>
      </c>
      <c r="G27">
        <f t="shared" si="1"/>
        <v>0</v>
      </c>
      <c r="H27">
        <f t="shared" si="2"/>
        <v>0</v>
      </c>
      <c r="I27" s="7">
        <f t="shared" si="3"/>
        <v>0</v>
      </c>
      <c r="K27" t="str">
        <f t="shared" si="4"/>
        <v xml:space="preserve"> </v>
      </c>
      <c r="L27" t="str">
        <f t="shared" si="5"/>
        <v xml:space="preserve"> </v>
      </c>
      <c r="M27" t="str">
        <f t="shared" si="6"/>
        <v>2E0F.ú</v>
      </c>
      <c r="N27" t="str">
        <f t="shared" si="12"/>
        <v xml:space="preserve"> </v>
      </c>
      <c r="O27">
        <f t="shared" si="7"/>
        <v>6</v>
      </c>
      <c r="P27" t="str">
        <f t="shared" si="14"/>
        <v xml:space="preserve">    2E 0F                                                   .ú</v>
      </c>
      <c r="Q27" t="str">
        <f t="shared" si="15"/>
        <v>2E 0F .ú</v>
      </c>
      <c r="R27" t="str">
        <f t="shared" si="16"/>
        <v xml:space="preserve">2E 0F </v>
      </c>
      <c r="T27" t="str">
        <f t="shared" si="8"/>
        <v xml:space="preserve"> </v>
      </c>
      <c r="U27" t="str">
        <f t="shared" si="9"/>
        <v xml:space="preserve"> </v>
      </c>
      <c r="V27" t="str">
        <f t="shared" si="17"/>
        <v xml:space="preserve">2E 0F </v>
      </c>
      <c r="W27" t="str">
        <f t="shared" si="13"/>
        <v xml:space="preserve"> </v>
      </c>
    </row>
    <row r="28" spans="2:23" x14ac:dyDescent="0.25">
      <c r="B28" t="s">
        <v>485</v>
      </c>
      <c r="C28" s="8" t="s">
        <v>484</v>
      </c>
      <c r="D28">
        <f t="shared" si="10"/>
        <v>11</v>
      </c>
      <c r="E28">
        <f t="shared" si="11"/>
        <v>0</v>
      </c>
      <c r="F28">
        <f t="shared" si="0"/>
        <v>0</v>
      </c>
      <c r="G28">
        <f t="shared" si="1"/>
        <v>11</v>
      </c>
      <c r="H28">
        <f t="shared" si="2"/>
        <v>19</v>
      </c>
      <c r="I28" s="7">
        <f t="shared" si="3"/>
        <v>16</v>
      </c>
      <c r="K28" t="str">
        <f t="shared" si="4"/>
        <v>Out</v>
      </c>
      <c r="L28" t="str">
        <f t="shared" si="5"/>
        <v xml:space="preserve"> </v>
      </c>
      <c r="M28" t="str">
        <f t="shared" si="6"/>
        <v xml:space="preserve"> </v>
      </c>
      <c r="N28" t="str">
        <f t="shared" si="12"/>
        <v>7Zeit</v>
      </c>
      <c r="O28">
        <f t="shared" si="7"/>
        <v>1</v>
      </c>
      <c r="P28" t="str">
        <f t="shared" si="14"/>
        <v xml:space="preserve"> </v>
      </c>
      <c r="Q28" t="str">
        <f t="shared" si="15"/>
        <v/>
      </c>
      <c r="R28" t="str">
        <f t="shared" si="16"/>
        <v/>
      </c>
      <c r="T28" t="str">
        <f t="shared" si="8"/>
        <v>OUT</v>
      </c>
      <c r="U28" t="str">
        <f t="shared" si="9"/>
        <v xml:space="preserve"> </v>
      </c>
      <c r="V28" t="str">
        <f t="shared" si="17"/>
        <v xml:space="preserve">  </v>
      </c>
      <c r="W28" t="str">
        <f t="shared" si="13"/>
        <v>7Zeit</v>
      </c>
    </row>
    <row r="29" spans="2:23" x14ac:dyDescent="0.25">
      <c r="B29" t="s">
        <v>483</v>
      </c>
      <c r="C29" s="8" t="s">
        <v>482</v>
      </c>
      <c r="D29">
        <f t="shared" si="10"/>
        <v>0</v>
      </c>
      <c r="E29">
        <f t="shared" si="11"/>
        <v>0</v>
      </c>
      <c r="F29">
        <f t="shared" si="0"/>
        <v>13</v>
      </c>
      <c r="G29">
        <f t="shared" si="1"/>
        <v>13</v>
      </c>
      <c r="H29">
        <f t="shared" si="2"/>
        <v>0</v>
      </c>
      <c r="I29" s="7">
        <f t="shared" si="3"/>
        <v>0</v>
      </c>
      <c r="K29" t="str">
        <f t="shared" si="4"/>
        <v xml:space="preserve"> </v>
      </c>
      <c r="L29" t="str">
        <f t="shared" si="5"/>
        <v>L=20Z=0Q=250Code=69=E</v>
      </c>
      <c r="M29" t="str">
        <f t="shared" si="6"/>
        <v xml:space="preserve"> </v>
      </c>
      <c r="N29" t="str">
        <f t="shared" si="12"/>
        <v xml:space="preserve"> </v>
      </c>
      <c r="O29">
        <f t="shared" si="7"/>
        <v>1</v>
      </c>
      <c r="P29" t="str">
        <f t="shared" si="14"/>
        <v xml:space="preserve"> </v>
      </c>
      <c r="Q29" t="str">
        <f t="shared" si="15"/>
        <v/>
      </c>
      <c r="R29" t="str">
        <f t="shared" si="16"/>
        <v/>
      </c>
      <c r="T29" t="str">
        <f t="shared" si="8"/>
        <v xml:space="preserve"> </v>
      </c>
      <c r="U29" t="str">
        <f t="shared" si="9"/>
        <v>L=20Z=0Q=250Code=69=E</v>
      </c>
      <c r="V29" t="str">
        <f t="shared" si="17"/>
        <v xml:space="preserve">  </v>
      </c>
      <c r="W29" t="str">
        <f t="shared" si="13"/>
        <v xml:space="preserve"> </v>
      </c>
    </row>
    <row r="30" spans="2:23" x14ac:dyDescent="0.25">
      <c r="B30" t="s">
        <v>481</v>
      </c>
      <c r="C30" s="8" t="s">
        <v>480</v>
      </c>
      <c r="D30">
        <f t="shared" si="10"/>
        <v>0</v>
      </c>
      <c r="E30">
        <f t="shared" si="11"/>
        <v>0</v>
      </c>
      <c r="F30">
        <f t="shared" si="0"/>
        <v>0</v>
      </c>
      <c r="G30">
        <f t="shared" si="1"/>
        <v>0</v>
      </c>
      <c r="H30">
        <f t="shared" si="2"/>
        <v>0</v>
      </c>
      <c r="I30" s="7">
        <f t="shared" si="3"/>
        <v>0</v>
      </c>
      <c r="K30" t="str">
        <f t="shared" si="4"/>
        <v xml:space="preserve"> </v>
      </c>
      <c r="L30" t="str">
        <f t="shared" si="5"/>
        <v xml:space="preserve"> </v>
      </c>
      <c r="M30" t="str">
        <f t="shared" si="6"/>
        <v>00D0070001D0070002D0070003960000úúúúúúúúúúúúúúúú</v>
      </c>
      <c r="N30" t="str">
        <f t="shared" si="12"/>
        <v xml:space="preserve"> </v>
      </c>
      <c r="O30">
        <f t="shared" si="7"/>
        <v>48</v>
      </c>
      <c r="P30" t="str">
        <f t="shared" si="14"/>
        <v xml:space="preserve">    00 D0 07 00  01 D0 07 00  02 D0 07 00  03 96 00 00      úúúúúúúúúúúúúúúú</v>
      </c>
      <c r="Q30" t="str">
        <f t="shared" si="15"/>
        <v>00 D0 07 00 01 D0 07 00 02 D0 07 00 03 96 00 00 úúúúúúúúúúúúúúúú</v>
      </c>
      <c r="R30" t="str">
        <f t="shared" si="16"/>
        <v xml:space="preserve">00 D0 07 00 01 D0 07 00 02 D0 07 00 03 96 00 00 </v>
      </c>
      <c r="T30" t="str">
        <f t="shared" si="8"/>
        <v xml:space="preserve"> </v>
      </c>
      <c r="U30" t="str">
        <f t="shared" si="9"/>
        <v xml:space="preserve"> </v>
      </c>
      <c r="V30" t="str">
        <f t="shared" si="17"/>
        <v xml:space="preserve">00 D0 07 00 01 D0 07 00 02 D0 07 00 03 96 00 00 </v>
      </c>
      <c r="W30" t="str">
        <f t="shared" si="13"/>
        <v xml:space="preserve"> </v>
      </c>
    </row>
    <row r="31" spans="2:23" x14ac:dyDescent="0.25">
      <c r="B31" t="s">
        <v>479</v>
      </c>
      <c r="C31" s="8" t="s">
        <v>478</v>
      </c>
      <c r="D31">
        <f t="shared" si="10"/>
        <v>11</v>
      </c>
      <c r="E31">
        <f t="shared" si="11"/>
        <v>0</v>
      </c>
      <c r="F31">
        <f t="shared" si="0"/>
        <v>0</v>
      </c>
      <c r="G31">
        <f t="shared" si="1"/>
        <v>11</v>
      </c>
      <c r="H31">
        <f t="shared" si="2"/>
        <v>19</v>
      </c>
      <c r="I31" s="7">
        <f t="shared" si="3"/>
        <v>16</v>
      </c>
      <c r="K31" t="str">
        <f t="shared" si="4"/>
        <v>Out</v>
      </c>
      <c r="L31" t="str">
        <f t="shared" si="5"/>
        <v xml:space="preserve"> </v>
      </c>
      <c r="M31" t="str">
        <f t="shared" si="6"/>
        <v xml:space="preserve"> </v>
      </c>
      <c r="N31" t="str">
        <f t="shared" si="12"/>
        <v>8Zeit</v>
      </c>
      <c r="O31">
        <f t="shared" si="7"/>
        <v>1</v>
      </c>
      <c r="P31" t="str">
        <f t="shared" si="14"/>
        <v xml:space="preserve"> </v>
      </c>
      <c r="Q31" t="str">
        <f t="shared" si="15"/>
        <v/>
      </c>
      <c r="R31" t="str">
        <f t="shared" si="16"/>
        <v/>
      </c>
      <c r="T31" t="str">
        <f t="shared" si="8"/>
        <v>OUT</v>
      </c>
      <c r="U31" t="str">
        <f t="shared" si="9"/>
        <v xml:space="preserve"> </v>
      </c>
      <c r="V31" t="str">
        <f t="shared" si="17"/>
        <v xml:space="preserve">  </v>
      </c>
      <c r="W31" t="str">
        <f t="shared" si="13"/>
        <v>8Zeit</v>
      </c>
    </row>
    <row r="32" spans="2:23" x14ac:dyDescent="0.25">
      <c r="B32" t="s">
        <v>477</v>
      </c>
      <c r="C32" s="8" t="s">
        <v>476</v>
      </c>
      <c r="D32">
        <f t="shared" si="10"/>
        <v>0</v>
      </c>
      <c r="E32">
        <f t="shared" si="11"/>
        <v>0</v>
      </c>
      <c r="F32">
        <f t="shared" si="0"/>
        <v>13</v>
      </c>
      <c r="G32">
        <f t="shared" si="1"/>
        <v>13</v>
      </c>
      <c r="H32">
        <f t="shared" si="2"/>
        <v>0</v>
      </c>
      <c r="I32" s="7">
        <f t="shared" si="3"/>
        <v>0</v>
      </c>
      <c r="K32" t="str">
        <f t="shared" si="4"/>
        <v xml:space="preserve"> </v>
      </c>
      <c r="L32" t="str">
        <f t="shared" si="5"/>
        <v>L=28Z=0Q=250Code=84=T</v>
      </c>
      <c r="M32" t="str">
        <f t="shared" si="6"/>
        <v xml:space="preserve"> </v>
      </c>
      <c r="N32" t="str">
        <f t="shared" si="12"/>
        <v xml:space="preserve"> </v>
      </c>
      <c r="O32">
        <f t="shared" si="7"/>
        <v>1</v>
      </c>
      <c r="P32" t="str">
        <f t="shared" si="14"/>
        <v xml:space="preserve"> </v>
      </c>
      <c r="Q32" t="str">
        <f t="shared" si="15"/>
        <v/>
      </c>
      <c r="R32" t="str">
        <f t="shared" si="16"/>
        <v/>
      </c>
      <c r="T32" t="str">
        <f t="shared" si="8"/>
        <v xml:space="preserve"> </v>
      </c>
      <c r="U32" t="str">
        <f t="shared" si="9"/>
        <v>L=28Z=0Q=250Code=84=T</v>
      </c>
      <c r="V32" t="str">
        <f t="shared" si="17"/>
        <v xml:space="preserve">  </v>
      </c>
      <c r="W32" t="str">
        <f t="shared" si="13"/>
        <v xml:space="preserve"> </v>
      </c>
    </row>
    <row r="33" spans="2:23" x14ac:dyDescent="0.25">
      <c r="B33" t="s">
        <v>475</v>
      </c>
      <c r="C33" s="8" t="s">
        <v>474</v>
      </c>
      <c r="D33">
        <f t="shared" si="10"/>
        <v>0</v>
      </c>
      <c r="E33">
        <f t="shared" si="11"/>
        <v>0</v>
      </c>
      <c r="F33">
        <f t="shared" si="0"/>
        <v>0</v>
      </c>
      <c r="G33">
        <f t="shared" si="1"/>
        <v>0</v>
      </c>
      <c r="H33">
        <f t="shared" si="2"/>
        <v>0</v>
      </c>
      <c r="I33" s="7">
        <f t="shared" si="3"/>
        <v>0</v>
      </c>
      <c r="K33" t="str">
        <f t="shared" si="4"/>
        <v xml:space="preserve"> </v>
      </c>
      <c r="L33" t="str">
        <f t="shared" si="5"/>
        <v xml:space="preserve"> </v>
      </c>
      <c r="M33" t="str">
        <f t="shared" si="6"/>
        <v>08000100010001000DE5020000000000úúúúúúúúúúúúúúúú</v>
      </c>
      <c r="N33" t="str">
        <f t="shared" si="12"/>
        <v xml:space="preserve"> </v>
      </c>
      <c r="O33">
        <f t="shared" si="7"/>
        <v>48</v>
      </c>
      <c r="P33" t="str">
        <f t="shared" si="14"/>
        <v xml:space="preserve">    08 00 01 00  01 00 01 00  0D E5 02 00  00 00 00 00      úúúúúúúúúúúúúúúú</v>
      </c>
      <c r="Q33" t="str">
        <f t="shared" si="15"/>
        <v>08 00 01 00 01 00 01 00 0D E5 02 00 00 00 00 00 úúúúúúúúúúúúúúúú</v>
      </c>
      <c r="R33" t="str">
        <f t="shared" si="16"/>
        <v xml:space="preserve">08 00 01 00 01 00 01 00 0D E5 02 00 00 00 00 00 </v>
      </c>
      <c r="T33" t="str">
        <f t="shared" si="8"/>
        <v xml:space="preserve"> </v>
      </c>
      <c r="U33" t="str">
        <f t="shared" si="9"/>
        <v xml:space="preserve"> </v>
      </c>
      <c r="V33" t="str">
        <f t="shared" si="17"/>
        <v xml:space="preserve">08 00 01 00 01 00 01 00 0D E5 02 00 00 00 00 00 </v>
      </c>
      <c r="W33" t="str">
        <f t="shared" si="13"/>
        <v xml:space="preserve"> </v>
      </c>
    </row>
    <row r="34" spans="2:23" x14ac:dyDescent="0.25">
      <c r="B34" t="s">
        <v>473</v>
      </c>
      <c r="C34" s="8" t="s">
        <v>472</v>
      </c>
      <c r="D34">
        <f t="shared" si="10"/>
        <v>0</v>
      </c>
      <c r="E34">
        <f t="shared" si="11"/>
        <v>0</v>
      </c>
      <c r="F34">
        <f t="shared" si="0"/>
        <v>0</v>
      </c>
      <c r="G34">
        <f t="shared" si="1"/>
        <v>0</v>
      </c>
      <c r="H34">
        <f t="shared" si="2"/>
        <v>0</v>
      </c>
      <c r="I34" s="7">
        <f t="shared" si="3"/>
        <v>0</v>
      </c>
      <c r="K34" t="str">
        <f t="shared" si="4"/>
        <v xml:space="preserve"> </v>
      </c>
      <c r="L34" t="str">
        <f t="shared" si="5"/>
        <v xml:space="preserve"> </v>
      </c>
      <c r="M34" t="str">
        <f t="shared" si="6"/>
        <v>0000000000000000úúúúúúúú</v>
      </c>
      <c r="N34" t="str">
        <f t="shared" si="12"/>
        <v xml:space="preserve"> </v>
      </c>
      <c r="O34">
        <f t="shared" si="7"/>
        <v>24</v>
      </c>
      <c r="P34" t="str">
        <f t="shared" si="14"/>
        <v xml:space="preserve">    00 00 00 00  00 00 00 00                                úúúúúúúú</v>
      </c>
      <c r="Q34" t="str">
        <f t="shared" si="15"/>
        <v>00 00 00 00 00 00 00 00 úúúúúúúú</v>
      </c>
      <c r="R34" t="str">
        <f t="shared" si="16"/>
        <v xml:space="preserve">00 00 00 00 00 00 00 00 </v>
      </c>
      <c r="T34" t="str">
        <f t="shared" si="8"/>
        <v xml:space="preserve"> </v>
      </c>
      <c r="U34" t="str">
        <f t="shared" si="9"/>
        <v xml:space="preserve"> </v>
      </c>
      <c r="V34" t="str">
        <f t="shared" si="17"/>
        <v xml:space="preserve">00 00 00 00 00 00 00 00 </v>
      </c>
      <c r="W34" t="str">
        <f t="shared" si="13"/>
        <v xml:space="preserve"> </v>
      </c>
    </row>
    <row r="35" spans="2:23" x14ac:dyDescent="0.25">
      <c r="B35" t="s">
        <v>471</v>
      </c>
      <c r="C35" s="8" t="s">
        <v>470</v>
      </c>
      <c r="D35">
        <f t="shared" si="10"/>
        <v>11</v>
      </c>
      <c r="E35">
        <f t="shared" si="11"/>
        <v>0</v>
      </c>
      <c r="F35">
        <f t="shared" si="0"/>
        <v>0</v>
      </c>
      <c r="G35">
        <f t="shared" si="1"/>
        <v>11</v>
      </c>
      <c r="H35">
        <f t="shared" si="2"/>
        <v>19</v>
      </c>
      <c r="I35" s="7">
        <f t="shared" si="3"/>
        <v>16</v>
      </c>
      <c r="K35" t="str">
        <f t="shared" si="4"/>
        <v>Out</v>
      </c>
      <c r="L35" t="str">
        <f t="shared" si="5"/>
        <v xml:space="preserve"> </v>
      </c>
      <c r="M35" t="str">
        <f t="shared" si="6"/>
        <v xml:space="preserve"> </v>
      </c>
      <c r="N35" t="str">
        <f t="shared" si="12"/>
        <v>9Zeit</v>
      </c>
      <c r="O35">
        <f t="shared" si="7"/>
        <v>1</v>
      </c>
      <c r="P35" t="str">
        <f t="shared" si="14"/>
        <v xml:space="preserve"> </v>
      </c>
      <c r="Q35" t="str">
        <f t="shared" si="15"/>
        <v/>
      </c>
      <c r="R35" t="str">
        <f t="shared" si="16"/>
        <v/>
      </c>
      <c r="T35" t="str">
        <f t="shared" si="8"/>
        <v>OUT</v>
      </c>
      <c r="U35" t="str">
        <f t="shared" si="9"/>
        <v xml:space="preserve"> </v>
      </c>
      <c r="V35" t="str">
        <f t="shared" si="17"/>
        <v xml:space="preserve">  </v>
      </c>
      <c r="W35" t="str">
        <f t="shared" si="13"/>
        <v>9Zeit</v>
      </c>
    </row>
    <row r="36" spans="2:23" x14ac:dyDescent="0.25">
      <c r="B36" t="s">
        <v>469</v>
      </c>
      <c r="C36" s="8" t="s">
        <v>468</v>
      </c>
      <c r="D36">
        <f t="shared" si="10"/>
        <v>0</v>
      </c>
      <c r="E36">
        <f t="shared" si="11"/>
        <v>0</v>
      </c>
      <c r="F36">
        <f t="shared" si="0"/>
        <v>12</v>
      </c>
      <c r="G36">
        <f t="shared" si="1"/>
        <v>12</v>
      </c>
      <c r="H36">
        <f t="shared" si="2"/>
        <v>0</v>
      </c>
      <c r="I36" s="7">
        <f t="shared" si="3"/>
        <v>0</v>
      </c>
      <c r="K36" t="str">
        <f t="shared" si="4"/>
        <v xml:space="preserve"> </v>
      </c>
      <c r="L36" t="str">
        <f t="shared" si="5"/>
        <v>L=6Z=0Q=250Code=75=K</v>
      </c>
      <c r="M36" t="str">
        <f t="shared" si="6"/>
        <v xml:space="preserve"> </v>
      </c>
      <c r="N36" t="str">
        <f t="shared" si="12"/>
        <v xml:space="preserve"> </v>
      </c>
      <c r="O36">
        <f t="shared" si="7"/>
        <v>1</v>
      </c>
      <c r="P36" t="str">
        <f t="shared" si="14"/>
        <v xml:space="preserve"> </v>
      </c>
      <c r="Q36" t="str">
        <f t="shared" si="15"/>
        <v/>
      </c>
      <c r="R36" t="str">
        <f t="shared" si="16"/>
        <v/>
      </c>
      <c r="T36" t="str">
        <f t="shared" si="8"/>
        <v xml:space="preserve"> </v>
      </c>
      <c r="U36" t="str">
        <f t="shared" si="9"/>
        <v>L=6Z=0Q=250Code=75=K</v>
      </c>
      <c r="V36" t="str">
        <f t="shared" si="17"/>
        <v xml:space="preserve">  </v>
      </c>
      <c r="W36" t="str">
        <f t="shared" si="13"/>
        <v xml:space="preserve"> </v>
      </c>
    </row>
    <row r="37" spans="2:23" x14ac:dyDescent="0.25">
      <c r="B37" t="s">
        <v>275</v>
      </c>
      <c r="C37" s="8" t="s">
        <v>274</v>
      </c>
      <c r="D37">
        <f t="shared" si="10"/>
        <v>0</v>
      </c>
      <c r="E37">
        <f t="shared" si="11"/>
        <v>0</v>
      </c>
      <c r="F37">
        <f t="shared" si="0"/>
        <v>0</v>
      </c>
      <c r="G37">
        <f t="shared" si="1"/>
        <v>0</v>
      </c>
      <c r="H37">
        <f t="shared" si="2"/>
        <v>0</v>
      </c>
      <c r="I37" s="7">
        <f t="shared" si="3"/>
        <v>0</v>
      </c>
      <c r="K37" t="str">
        <f t="shared" si="4"/>
        <v xml:space="preserve"> </v>
      </c>
      <c r="L37" t="str">
        <f t="shared" si="5"/>
        <v xml:space="preserve"> </v>
      </c>
      <c r="M37" t="str">
        <f t="shared" si="6"/>
        <v>0000úú</v>
      </c>
      <c r="N37" t="str">
        <f t="shared" si="12"/>
        <v xml:space="preserve"> </v>
      </c>
      <c r="O37">
        <f t="shared" si="7"/>
        <v>6</v>
      </c>
      <c r="P37" t="str">
        <f t="shared" si="14"/>
        <v xml:space="preserve">    00 00                                                   úú</v>
      </c>
      <c r="Q37" t="str">
        <f t="shared" si="15"/>
        <v>00 00 úú</v>
      </c>
      <c r="R37" t="str">
        <f t="shared" si="16"/>
        <v xml:space="preserve">00 00 </v>
      </c>
      <c r="T37" t="str">
        <f t="shared" si="8"/>
        <v xml:space="preserve"> </v>
      </c>
      <c r="U37" t="str">
        <f t="shared" si="9"/>
        <v xml:space="preserve"> </v>
      </c>
      <c r="V37" t="str">
        <f t="shared" si="17"/>
        <v xml:space="preserve">00 00 </v>
      </c>
      <c r="W37" t="str">
        <f t="shared" si="13"/>
        <v xml:space="preserve"> </v>
      </c>
    </row>
    <row r="38" spans="2:23" x14ac:dyDescent="0.25">
      <c r="B38" t="s">
        <v>467</v>
      </c>
      <c r="C38" s="8" t="s">
        <v>466</v>
      </c>
      <c r="D38">
        <f t="shared" si="10"/>
        <v>11</v>
      </c>
      <c r="E38">
        <f t="shared" si="11"/>
        <v>0</v>
      </c>
      <c r="F38">
        <f t="shared" si="0"/>
        <v>0</v>
      </c>
      <c r="G38">
        <f t="shared" si="1"/>
        <v>11</v>
      </c>
      <c r="H38">
        <f t="shared" si="2"/>
        <v>20</v>
      </c>
      <c r="I38" s="7">
        <f t="shared" si="3"/>
        <v>16</v>
      </c>
      <c r="K38" t="str">
        <f t="shared" si="4"/>
        <v>Out</v>
      </c>
      <c r="L38" t="str">
        <f t="shared" si="5"/>
        <v xml:space="preserve"> </v>
      </c>
      <c r="M38" t="str">
        <f t="shared" si="6"/>
        <v xml:space="preserve"> </v>
      </c>
      <c r="N38" t="str">
        <f t="shared" si="12"/>
        <v>10Zeit</v>
      </c>
      <c r="O38">
        <f t="shared" si="7"/>
        <v>1</v>
      </c>
      <c r="P38" t="str">
        <f t="shared" si="14"/>
        <v xml:space="preserve"> </v>
      </c>
      <c r="Q38" t="str">
        <f t="shared" si="15"/>
        <v/>
      </c>
      <c r="R38" t="str">
        <f t="shared" si="16"/>
        <v/>
      </c>
      <c r="T38" t="str">
        <f t="shared" si="8"/>
        <v>OUT</v>
      </c>
      <c r="U38" t="str">
        <f t="shared" si="9"/>
        <v xml:space="preserve"> </v>
      </c>
      <c r="V38" t="str">
        <f t="shared" si="17"/>
        <v xml:space="preserve">  </v>
      </c>
      <c r="W38" t="str">
        <f t="shared" si="13"/>
        <v>10Zeit</v>
      </c>
    </row>
    <row r="39" spans="2:23" x14ac:dyDescent="0.25">
      <c r="B39" t="s">
        <v>465</v>
      </c>
      <c r="C39" s="8" t="s">
        <v>464</v>
      </c>
      <c r="D39">
        <f t="shared" si="10"/>
        <v>0</v>
      </c>
      <c r="E39">
        <f t="shared" si="11"/>
        <v>0</v>
      </c>
      <c r="F39">
        <f t="shared" si="0"/>
        <v>13</v>
      </c>
      <c r="G39">
        <f t="shared" si="1"/>
        <v>13</v>
      </c>
      <c r="H39">
        <f t="shared" si="2"/>
        <v>0</v>
      </c>
      <c r="I39" s="7">
        <f t="shared" si="3"/>
        <v>0</v>
      </c>
      <c r="K39" t="str">
        <f t="shared" si="4"/>
        <v xml:space="preserve"> </v>
      </c>
      <c r="L39" t="str">
        <f t="shared" si="5"/>
        <v>L=20Z=0Q=250Code=76=L</v>
      </c>
      <c r="M39" t="str">
        <f t="shared" si="6"/>
        <v xml:space="preserve"> </v>
      </c>
      <c r="N39" t="str">
        <f t="shared" si="12"/>
        <v xml:space="preserve"> </v>
      </c>
      <c r="O39">
        <f t="shared" si="7"/>
        <v>1</v>
      </c>
      <c r="P39" t="str">
        <f t="shared" si="14"/>
        <v xml:space="preserve"> </v>
      </c>
      <c r="Q39" t="str">
        <f t="shared" si="15"/>
        <v/>
      </c>
      <c r="R39" t="str">
        <f t="shared" si="16"/>
        <v/>
      </c>
      <c r="T39" t="str">
        <f t="shared" si="8"/>
        <v xml:space="preserve"> </v>
      </c>
      <c r="U39" t="str">
        <f t="shared" si="9"/>
        <v>L=20Z=0Q=250Code=76=L</v>
      </c>
      <c r="V39" t="str">
        <f t="shared" si="17"/>
        <v xml:space="preserve">  </v>
      </c>
      <c r="W39" t="str">
        <f t="shared" si="13"/>
        <v xml:space="preserve"> </v>
      </c>
    </row>
    <row r="40" spans="2:23" x14ac:dyDescent="0.25">
      <c r="B40" t="s">
        <v>463</v>
      </c>
      <c r="C40" s="8" t="s">
        <v>462</v>
      </c>
      <c r="D40">
        <f t="shared" si="10"/>
        <v>0</v>
      </c>
      <c r="E40">
        <f t="shared" si="11"/>
        <v>0</v>
      </c>
      <c r="F40">
        <f t="shared" si="0"/>
        <v>0</v>
      </c>
      <c r="G40">
        <f t="shared" si="1"/>
        <v>0</v>
      </c>
      <c r="H40">
        <f t="shared" si="2"/>
        <v>0</v>
      </c>
      <c r="I40" s="7">
        <f t="shared" si="3"/>
        <v>0</v>
      </c>
      <c r="K40" t="str">
        <f t="shared" si="4"/>
        <v xml:space="preserve"> </v>
      </c>
      <c r="L40" t="str">
        <f t="shared" si="5"/>
        <v xml:space="preserve"> </v>
      </c>
      <c r="M40" t="str">
        <f t="shared" si="6"/>
        <v>50C30000000000000000000000000000Púúúúúúúúúúúúúúú</v>
      </c>
      <c r="N40" t="str">
        <f t="shared" si="12"/>
        <v xml:space="preserve"> </v>
      </c>
      <c r="O40">
        <f t="shared" si="7"/>
        <v>48</v>
      </c>
      <c r="P40" t="str">
        <f t="shared" si="14"/>
        <v xml:space="preserve">    50 C3 00 00  00 00 00 00  00 00 00 00  00 00 00 00      Púúúúúúúúúúúúúúú</v>
      </c>
      <c r="Q40" t="str">
        <f t="shared" si="15"/>
        <v>50 C3 00 00 00 00 00 00 00 00 00 00 00 00 00 00 Púúúúúúúúúúúúúúú</v>
      </c>
      <c r="R40" t="str">
        <f t="shared" si="16"/>
        <v xml:space="preserve">50 C3 00 00 00 00 00 00 00 00 00 00 00 00 00 00 </v>
      </c>
      <c r="T40" t="str">
        <f t="shared" si="8"/>
        <v xml:space="preserve"> </v>
      </c>
      <c r="U40" t="str">
        <f t="shared" si="9"/>
        <v xml:space="preserve"> </v>
      </c>
      <c r="V40" t="str">
        <f t="shared" si="17"/>
        <v xml:space="preserve">50 C3 00 00 00 00 00 00 00 00 00 00 00 00 00 00 </v>
      </c>
      <c r="W40" t="str">
        <f t="shared" si="13"/>
        <v xml:space="preserve"> </v>
      </c>
    </row>
    <row r="41" spans="2:23" x14ac:dyDescent="0.25">
      <c r="B41" t="s">
        <v>461</v>
      </c>
      <c r="C41" s="8" t="s">
        <v>460</v>
      </c>
      <c r="D41">
        <f t="shared" si="10"/>
        <v>0</v>
      </c>
      <c r="E41">
        <f t="shared" si="11"/>
        <v>11</v>
      </c>
      <c r="F41">
        <f t="shared" si="0"/>
        <v>0</v>
      </c>
      <c r="G41">
        <f t="shared" si="1"/>
        <v>11</v>
      </c>
      <c r="H41">
        <f t="shared" si="2"/>
        <v>18</v>
      </c>
      <c r="I41" s="7">
        <f t="shared" si="3"/>
        <v>15</v>
      </c>
      <c r="K41" t="str">
        <f t="shared" si="4"/>
        <v>In</v>
      </c>
      <c r="L41" t="str">
        <f t="shared" si="5"/>
        <v xml:space="preserve"> </v>
      </c>
      <c r="M41" t="str">
        <f t="shared" si="6"/>
        <v xml:space="preserve"> </v>
      </c>
      <c r="N41" t="str">
        <f t="shared" si="12"/>
        <v>1Zeit</v>
      </c>
      <c r="O41">
        <f t="shared" si="7"/>
        <v>1</v>
      </c>
      <c r="P41" t="str">
        <f t="shared" si="14"/>
        <v xml:space="preserve"> </v>
      </c>
      <c r="Q41" t="str">
        <f t="shared" si="15"/>
        <v/>
      </c>
      <c r="R41" t="str">
        <f t="shared" si="16"/>
        <v/>
      </c>
      <c r="T41" t="str">
        <f t="shared" si="8"/>
        <v>IN</v>
      </c>
      <c r="U41" t="str">
        <f t="shared" si="9"/>
        <v xml:space="preserve"> </v>
      </c>
      <c r="V41" t="str">
        <f t="shared" si="17"/>
        <v xml:space="preserve">  </v>
      </c>
      <c r="W41" t="str">
        <f t="shared" si="13"/>
        <v>1Zeit</v>
      </c>
    </row>
    <row r="42" spans="2:23" x14ac:dyDescent="0.25">
      <c r="B42" t="s">
        <v>459</v>
      </c>
      <c r="C42" s="8" t="s">
        <v>458</v>
      </c>
      <c r="D42">
        <f t="shared" si="10"/>
        <v>0</v>
      </c>
      <c r="E42">
        <f t="shared" si="11"/>
        <v>0</v>
      </c>
      <c r="F42">
        <f t="shared" si="0"/>
        <v>13</v>
      </c>
      <c r="G42">
        <f t="shared" si="1"/>
        <v>13</v>
      </c>
      <c r="H42">
        <f t="shared" si="2"/>
        <v>0</v>
      </c>
      <c r="I42" s="7">
        <f t="shared" si="3"/>
        <v>0</v>
      </c>
      <c r="K42" t="str">
        <f t="shared" si="4"/>
        <v xml:space="preserve"> </v>
      </c>
      <c r="L42" t="str">
        <f t="shared" si="5"/>
        <v>L=7Z=250Q=0FCode=527..AC-Eingaenge</v>
      </c>
      <c r="M42" t="str">
        <f t="shared" si="6"/>
        <v xml:space="preserve"> </v>
      </c>
      <c r="N42" t="str">
        <f t="shared" si="12"/>
        <v xml:space="preserve"> </v>
      </c>
      <c r="O42">
        <f t="shared" si="7"/>
        <v>1</v>
      </c>
      <c r="P42" t="str">
        <f t="shared" si="14"/>
        <v xml:space="preserve"> </v>
      </c>
      <c r="Q42" t="str">
        <f t="shared" si="15"/>
        <v/>
      </c>
      <c r="R42" t="str">
        <f t="shared" si="16"/>
        <v/>
      </c>
      <c r="T42" t="str">
        <f t="shared" si="8"/>
        <v xml:space="preserve"> </v>
      </c>
      <c r="U42" t="str">
        <f t="shared" si="9"/>
        <v>L=7Z=250Q=0FCode=527..AC-Eingaenge</v>
      </c>
      <c r="V42" t="str">
        <f t="shared" si="17"/>
        <v xml:space="preserve">  </v>
      </c>
      <c r="W42" t="str">
        <f t="shared" si="13"/>
        <v xml:space="preserve"> </v>
      </c>
    </row>
    <row r="43" spans="2:23" x14ac:dyDescent="0.25">
      <c r="B43" t="s">
        <v>457</v>
      </c>
      <c r="C43" s="8" t="s">
        <v>456</v>
      </c>
      <c r="D43">
        <f t="shared" si="10"/>
        <v>0</v>
      </c>
      <c r="E43">
        <f t="shared" si="11"/>
        <v>0</v>
      </c>
      <c r="F43">
        <f t="shared" si="0"/>
        <v>0</v>
      </c>
      <c r="G43">
        <f t="shared" si="1"/>
        <v>0</v>
      </c>
      <c r="H43">
        <f t="shared" si="2"/>
        <v>0</v>
      </c>
      <c r="I43" s="7">
        <f t="shared" si="3"/>
        <v>0</v>
      </c>
      <c r="K43" t="str">
        <f t="shared" si="4"/>
        <v xml:space="preserve"> </v>
      </c>
      <c r="L43" t="str">
        <f t="shared" si="5"/>
        <v xml:space="preserve"> </v>
      </c>
      <c r="M43" t="str">
        <f t="shared" si="6"/>
        <v>C800úú</v>
      </c>
      <c r="N43" t="str">
        <f t="shared" si="12"/>
        <v xml:space="preserve"> </v>
      </c>
      <c r="O43">
        <f t="shared" si="7"/>
        <v>6</v>
      </c>
      <c r="P43" t="str">
        <f t="shared" si="14"/>
        <v xml:space="preserve">    C8 00                                                   úú</v>
      </c>
      <c r="Q43" t="str">
        <f t="shared" si="15"/>
        <v>C8 00 úú</v>
      </c>
      <c r="R43" t="str">
        <f t="shared" si="16"/>
        <v xml:space="preserve">C8 00 </v>
      </c>
      <c r="T43" t="str">
        <f t="shared" si="8"/>
        <v xml:space="preserve"> </v>
      </c>
      <c r="U43" t="str">
        <f t="shared" si="9"/>
        <v xml:space="preserve"> </v>
      </c>
      <c r="V43" t="str">
        <f t="shared" si="17"/>
        <v xml:space="preserve">C8 00 </v>
      </c>
      <c r="W43" t="str">
        <f t="shared" si="13"/>
        <v xml:space="preserve"> </v>
      </c>
    </row>
    <row r="44" spans="2:23" x14ac:dyDescent="0.25">
      <c r="B44" t="s">
        <v>455</v>
      </c>
      <c r="C44" s="8" t="s">
        <v>454</v>
      </c>
      <c r="D44">
        <f t="shared" si="10"/>
        <v>0</v>
      </c>
      <c r="E44">
        <f t="shared" si="11"/>
        <v>11</v>
      </c>
      <c r="F44">
        <f t="shared" si="0"/>
        <v>0</v>
      </c>
      <c r="G44">
        <f t="shared" si="1"/>
        <v>11</v>
      </c>
      <c r="H44">
        <f t="shared" si="2"/>
        <v>18</v>
      </c>
      <c r="I44" s="7">
        <f t="shared" si="3"/>
        <v>15</v>
      </c>
      <c r="K44" t="str">
        <f t="shared" si="4"/>
        <v>In</v>
      </c>
      <c r="L44" t="str">
        <f t="shared" si="5"/>
        <v xml:space="preserve"> </v>
      </c>
      <c r="M44" t="str">
        <f t="shared" si="6"/>
        <v xml:space="preserve"> </v>
      </c>
      <c r="N44" t="str">
        <f t="shared" si="12"/>
        <v>2Zeit</v>
      </c>
      <c r="O44">
        <f t="shared" si="7"/>
        <v>1</v>
      </c>
      <c r="P44" t="str">
        <f t="shared" si="14"/>
        <v xml:space="preserve"> </v>
      </c>
      <c r="Q44" t="str">
        <f t="shared" si="15"/>
        <v/>
      </c>
      <c r="R44" t="str">
        <f t="shared" si="16"/>
        <v/>
      </c>
      <c r="T44" t="str">
        <f t="shared" si="8"/>
        <v>IN</v>
      </c>
      <c r="U44" t="str">
        <f t="shared" si="9"/>
        <v xml:space="preserve"> </v>
      </c>
      <c r="V44" t="str">
        <f t="shared" si="17"/>
        <v xml:space="preserve">  </v>
      </c>
      <c r="W44" t="str">
        <f t="shared" si="13"/>
        <v>2Zeit</v>
      </c>
    </row>
    <row r="45" spans="2:23" x14ac:dyDescent="0.25">
      <c r="B45" t="s">
        <v>199</v>
      </c>
      <c r="C45" s="8" t="s">
        <v>198</v>
      </c>
      <c r="D45">
        <f t="shared" si="10"/>
        <v>0</v>
      </c>
      <c r="E45">
        <f t="shared" si="11"/>
        <v>0</v>
      </c>
      <c r="F45">
        <f t="shared" si="0"/>
        <v>13</v>
      </c>
      <c r="G45">
        <f t="shared" si="1"/>
        <v>13</v>
      </c>
      <c r="H45">
        <f t="shared" si="2"/>
        <v>0</v>
      </c>
      <c r="I45" s="7">
        <f t="shared" si="3"/>
        <v>0</v>
      </c>
      <c r="K45" t="str">
        <f t="shared" si="4"/>
        <v xml:space="preserve"> </v>
      </c>
      <c r="L45" t="str">
        <f t="shared" si="5"/>
        <v>L=6Z=250Q=0FCode=503..AC-Reset-Quit</v>
      </c>
      <c r="M45" t="str">
        <f t="shared" si="6"/>
        <v xml:space="preserve"> </v>
      </c>
      <c r="N45" t="str">
        <f t="shared" si="12"/>
        <v xml:space="preserve"> </v>
      </c>
      <c r="O45">
        <f t="shared" si="7"/>
        <v>1</v>
      </c>
      <c r="P45" t="str">
        <f t="shared" si="14"/>
        <v xml:space="preserve"> </v>
      </c>
      <c r="Q45" t="str">
        <f t="shared" si="15"/>
        <v/>
      </c>
      <c r="R45" t="str">
        <f t="shared" si="16"/>
        <v/>
      </c>
      <c r="T45" t="str">
        <f t="shared" si="8"/>
        <v xml:space="preserve"> </v>
      </c>
      <c r="U45" t="str">
        <f t="shared" si="9"/>
        <v>L=6Z=250Q=0FCode=503..AC-Reset-Quit</v>
      </c>
      <c r="V45" t="str">
        <f t="shared" si="17"/>
        <v xml:space="preserve">  </v>
      </c>
      <c r="W45" t="str">
        <f t="shared" si="13"/>
        <v xml:space="preserve"> </v>
      </c>
    </row>
    <row r="46" spans="2:23" x14ac:dyDescent="0.25">
      <c r="B46" t="s">
        <v>197</v>
      </c>
      <c r="C46" s="8" t="s">
        <v>196</v>
      </c>
      <c r="D46">
        <f t="shared" si="10"/>
        <v>0</v>
      </c>
      <c r="E46">
        <f t="shared" si="11"/>
        <v>0</v>
      </c>
      <c r="F46">
        <f t="shared" si="0"/>
        <v>0</v>
      </c>
      <c r="G46">
        <f t="shared" si="1"/>
        <v>0</v>
      </c>
      <c r="H46">
        <f t="shared" si="2"/>
        <v>0</v>
      </c>
      <c r="I46" s="7">
        <f t="shared" si="3"/>
        <v>0</v>
      </c>
      <c r="K46" t="str">
        <f t="shared" si="4"/>
        <v xml:space="preserve"> </v>
      </c>
      <c r="L46" t="str">
        <f t="shared" si="5"/>
        <v xml:space="preserve"> </v>
      </c>
      <c r="M46" t="str">
        <f t="shared" si="6"/>
        <v>52R</v>
      </c>
      <c r="N46" t="str">
        <f t="shared" si="12"/>
        <v xml:space="preserve"> </v>
      </c>
      <c r="O46">
        <f t="shared" si="7"/>
        <v>3</v>
      </c>
      <c r="P46" t="str">
        <f t="shared" si="14"/>
        <v xml:space="preserve">    52                                                      R</v>
      </c>
      <c r="Q46" t="str">
        <f t="shared" si="15"/>
        <v>52 R</v>
      </c>
      <c r="R46" t="str">
        <f t="shared" si="16"/>
        <v xml:space="preserve">52 </v>
      </c>
      <c r="T46" t="str">
        <f t="shared" si="8"/>
        <v xml:space="preserve"> </v>
      </c>
      <c r="U46" t="str">
        <f t="shared" si="9"/>
        <v xml:space="preserve"> </v>
      </c>
      <c r="V46" t="str">
        <f t="shared" si="17"/>
        <v xml:space="preserve">52 </v>
      </c>
      <c r="W46" t="str">
        <f t="shared" si="13"/>
        <v xml:space="preserve"> </v>
      </c>
    </row>
    <row r="47" spans="2:23" x14ac:dyDescent="0.25">
      <c r="B47" t="s">
        <v>453</v>
      </c>
      <c r="C47" s="8" t="s">
        <v>452</v>
      </c>
      <c r="D47">
        <f t="shared" si="10"/>
        <v>0</v>
      </c>
      <c r="E47">
        <f t="shared" si="11"/>
        <v>11</v>
      </c>
      <c r="F47">
        <f t="shared" si="0"/>
        <v>0</v>
      </c>
      <c r="G47">
        <f t="shared" si="1"/>
        <v>11</v>
      </c>
      <c r="H47">
        <f t="shared" si="2"/>
        <v>18</v>
      </c>
      <c r="I47" s="7">
        <f t="shared" si="3"/>
        <v>15</v>
      </c>
      <c r="K47" t="str">
        <f t="shared" si="4"/>
        <v>In</v>
      </c>
      <c r="L47" t="str">
        <f t="shared" si="5"/>
        <v xml:space="preserve"> </v>
      </c>
      <c r="M47" t="str">
        <f t="shared" si="6"/>
        <v xml:space="preserve"> </v>
      </c>
      <c r="N47" t="str">
        <f t="shared" si="12"/>
        <v>3Zeit</v>
      </c>
      <c r="O47">
        <f t="shared" si="7"/>
        <v>1</v>
      </c>
      <c r="P47" t="str">
        <f t="shared" si="14"/>
        <v xml:space="preserve"> </v>
      </c>
      <c r="Q47" t="str">
        <f t="shared" si="15"/>
        <v/>
      </c>
      <c r="R47" t="str">
        <f t="shared" si="16"/>
        <v/>
      </c>
      <c r="T47" t="str">
        <f t="shared" si="8"/>
        <v>IN</v>
      </c>
      <c r="U47" t="str">
        <f t="shared" si="9"/>
        <v xml:space="preserve"> </v>
      </c>
      <c r="V47" t="str">
        <f t="shared" si="17"/>
        <v xml:space="preserve">  </v>
      </c>
      <c r="W47" t="str">
        <f t="shared" si="13"/>
        <v>3Zeit</v>
      </c>
    </row>
    <row r="48" spans="2:23" x14ac:dyDescent="0.25">
      <c r="B48" t="s">
        <v>451</v>
      </c>
      <c r="C48" s="8" t="s">
        <v>450</v>
      </c>
      <c r="D48">
        <f t="shared" si="10"/>
        <v>0</v>
      </c>
      <c r="E48">
        <f t="shared" si="11"/>
        <v>0</v>
      </c>
      <c r="F48">
        <f t="shared" si="0"/>
        <v>13</v>
      </c>
      <c r="G48">
        <f t="shared" si="1"/>
        <v>13</v>
      </c>
      <c r="H48">
        <f t="shared" si="2"/>
        <v>0</v>
      </c>
      <c r="I48" s="7">
        <f t="shared" si="3"/>
        <v>0</v>
      </c>
      <c r="K48" t="str">
        <f t="shared" si="4"/>
        <v xml:space="preserve"> </v>
      </c>
      <c r="L48" t="str">
        <f t="shared" si="5"/>
        <v>L=9Z=250Q=0FCode=519..SW-Version</v>
      </c>
      <c r="M48" t="str">
        <f t="shared" si="6"/>
        <v xml:space="preserve"> </v>
      </c>
      <c r="N48" t="str">
        <f t="shared" si="12"/>
        <v xml:space="preserve"> </v>
      </c>
      <c r="O48">
        <f t="shared" si="7"/>
        <v>1</v>
      </c>
      <c r="P48" t="str">
        <f t="shared" si="14"/>
        <v xml:space="preserve"> </v>
      </c>
      <c r="Q48" t="str">
        <f t="shared" si="15"/>
        <v/>
      </c>
      <c r="R48" t="str">
        <f t="shared" si="16"/>
        <v/>
      </c>
      <c r="T48" t="str">
        <f t="shared" si="8"/>
        <v xml:space="preserve"> </v>
      </c>
      <c r="U48" t="str">
        <f t="shared" si="9"/>
        <v>L=9Z=250Q=0FCode=519..SW-Version</v>
      </c>
      <c r="V48" t="str">
        <f t="shared" si="17"/>
        <v xml:space="preserve">  </v>
      </c>
      <c r="W48" t="str">
        <f t="shared" si="13"/>
        <v xml:space="preserve"> </v>
      </c>
    </row>
    <row r="49" spans="2:23" x14ac:dyDescent="0.25">
      <c r="B49" t="s">
        <v>449</v>
      </c>
      <c r="C49" s="8" t="s">
        <v>448</v>
      </c>
      <c r="D49">
        <f t="shared" si="10"/>
        <v>0</v>
      </c>
      <c r="E49">
        <f t="shared" si="11"/>
        <v>0</v>
      </c>
      <c r="F49">
        <f t="shared" si="0"/>
        <v>0</v>
      </c>
      <c r="G49">
        <f t="shared" si="1"/>
        <v>0</v>
      </c>
      <c r="H49">
        <f t="shared" si="2"/>
        <v>0</v>
      </c>
      <c r="I49" s="7">
        <f t="shared" si="3"/>
        <v>0</v>
      </c>
      <c r="K49" t="str">
        <f t="shared" si="4"/>
        <v xml:space="preserve"> </v>
      </c>
      <c r="L49" t="str">
        <f t="shared" si="5"/>
        <v xml:space="preserve"> </v>
      </c>
      <c r="M49" t="str">
        <f t="shared" si="6"/>
        <v>0D021702úúúú</v>
      </c>
      <c r="N49" t="str">
        <f t="shared" si="12"/>
        <v xml:space="preserve"> </v>
      </c>
      <c r="O49">
        <f t="shared" si="7"/>
        <v>12</v>
      </c>
      <c r="P49" t="str">
        <f t="shared" si="14"/>
        <v xml:space="preserve">    0D 02 17 02                                             úúúú</v>
      </c>
      <c r="Q49" t="str">
        <f t="shared" si="15"/>
        <v>0D 02 17 02 úúúú</v>
      </c>
      <c r="R49" t="str">
        <f t="shared" si="16"/>
        <v xml:space="preserve">0D 02 17 02 </v>
      </c>
      <c r="T49" t="str">
        <f t="shared" si="8"/>
        <v xml:space="preserve"> </v>
      </c>
      <c r="U49" t="str">
        <f t="shared" si="9"/>
        <v xml:space="preserve"> </v>
      </c>
      <c r="V49" t="str">
        <f t="shared" si="17"/>
        <v xml:space="preserve">0D 02 17 02 </v>
      </c>
      <c r="W49" t="str">
        <f t="shared" si="13"/>
        <v xml:space="preserve"> </v>
      </c>
    </row>
    <row r="50" spans="2:23" x14ac:dyDescent="0.25">
      <c r="B50" t="s">
        <v>447</v>
      </c>
      <c r="C50" s="8" t="s">
        <v>446</v>
      </c>
      <c r="D50">
        <f t="shared" si="10"/>
        <v>0</v>
      </c>
      <c r="E50">
        <f t="shared" si="11"/>
        <v>11</v>
      </c>
      <c r="F50">
        <f t="shared" si="0"/>
        <v>0</v>
      </c>
      <c r="G50">
        <f t="shared" si="1"/>
        <v>11</v>
      </c>
      <c r="H50">
        <f t="shared" si="2"/>
        <v>18</v>
      </c>
      <c r="I50" s="7">
        <f t="shared" si="3"/>
        <v>15</v>
      </c>
      <c r="K50" t="str">
        <f t="shared" si="4"/>
        <v>In</v>
      </c>
      <c r="L50" t="str">
        <f t="shared" si="5"/>
        <v xml:space="preserve"> </v>
      </c>
      <c r="M50" t="str">
        <f t="shared" si="6"/>
        <v xml:space="preserve"> </v>
      </c>
      <c r="N50" t="str">
        <f t="shared" si="12"/>
        <v>4Zeit</v>
      </c>
      <c r="O50">
        <f t="shared" si="7"/>
        <v>1</v>
      </c>
      <c r="P50" t="str">
        <f t="shared" si="14"/>
        <v xml:space="preserve"> </v>
      </c>
      <c r="Q50" t="str">
        <f t="shared" si="15"/>
        <v/>
      </c>
      <c r="R50" t="str">
        <f t="shared" si="16"/>
        <v/>
      </c>
      <c r="T50" t="str">
        <f t="shared" si="8"/>
        <v>IN</v>
      </c>
      <c r="U50" t="str">
        <f t="shared" si="9"/>
        <v xml:space="preserve"> </v>
      </c>
      <c r="V50" t="str">
        <f t="shared" si="17"/>
        <v xml:space="preserve">  </v>
      </c>
      <c r="W50" t="str">
        <f t="shared" si="13"/>
        <v>4Zeit</v>
      </c>
    </row>
    <row r="51" spans="2:23" x14ac:dyDescent="0.25">
      <c r="B51" t="s">
        <v>163</v>
      </c>
      <c r="C51" s="8" t="s">
        <v>162</v>
      </c>
      <c r="D51">
        <f t="shared" si="10"/>
        <v>0</v>
      </c>
      <c r="E51">
        <f t="shared" si="11"/>
        <v>31</v>
      </c>
      <c r="F51">
        <f t="shared" si="0"/>
        <v>13</v>
      </c>
      <c r="G51">
        <f t="shared" si="1"/>
        <v>44</v>
      </c>
      <c r="H51">
        <f t="shared" si="2"/>
        <v>0</v>
      </c>
      <c r="I51" s="7">
        <f t="shared" si="3"/>
        <v>0</v>
      </c>
      <c r="K51" t="str">
        <f t="shared" si="4"/>
        <v>In</v>
      </c>
      <c r="L51" t="str">
        <f t="shared" si="5"/>
        <v>L=6Z=250Q=0FCode=504..AC-BuferInc</v>
      </c>
      <c r="M51" t="str">
        <f t="shared" si="6"/>
        <v xml:space="preserve"> </v>
      </c>
      <c r="N51" t="str">
        <f t="shared" si="12"/>
        <v xml:space="preserve"> </v>
      </c>
      <c r="O51">
        <f t="shared" si="7"/>
        <v>1</v>
      </c>
      <c r="P51" t="str">
        <f t="shared" si="14"/>
        <v xml:space="preserve"> </v>
      </c>
      <c r="Q51" t="str">
        <f t="shared" si="15"/>
        <v/>
      </c>
      <c r="R51" t="str">
        <f t="shared" si="16"/>
        <v/>
      </c>
      <c r="T51" t="str">
        <f t="shared" si="8"/>
        <v>IN</v>
      </c>
      <c r="U51" t="str">
        <f t="shared" si="9"/>
        <v>L=6Z=250Q=0FCode=504..AC-BuferInc</v>
      </c>
      <c r="V51" t="str">
        <f t="shared" si="17"/>
        <v xml:space="preserve">  </v>
      </c>
      <c r="W51" t="str">
        <f t="shared" si="13"/>
        <v xml:space="preserve"> </v>
      </c>
    </row>
    <row r="52" spans="2:23" x14ac:dyDescent="0.25">
      <c r="B52" t="s">
        <v>161</v>
      </c>
      <c r="C52" s="8" t="s">
        <v>160</v>
      </c>
      <c r="D52">
        <f t="shared" si="10"/>
        <v>0</v>
      </c>
      <c r="E52">
        <f t="shared" si="11"/>
        <v>0</v>
      </c>
      <c r="F52">
        <f t="shared" si="0"/>
        <v>0</v>
      </c>
      <c r="G52">
        <f t="shared" si="1"/>
        <v>0</v>
      </c>
      <c r="H52">
        <f t="shared" si="2"/>
        <v>0</v>
      </c>
      <c r="I52" s="7">
        <f t="shared" si="3"/>
        <v>0</v>
      </c>
      <c r="K52" t="str">
        <f t="shared" si="4"/>
        <v xml:space="preserve"> </v>
      </c>
      <c r="L52" t="str">
        <f t="shared" si="5"/>
        <v xml:space="preserve"> </v>
      </c>
      <c r="M52" t="str">
        <f t="shared" si="6"/>
        <v>01ú</v>
      </c>
      <c r="N52" t="str">
        <f t="shared" si="12"/>
        <v xml:space="preserve"> </v>
      </c>
      <c r="O52">
        <f t="shared" si="7"/>
        <v>3</v>
      </c>
      <c r="P52" t="str">
        <f t="shared" si="14"/>
        <v xml:space="preserve">    01                                                      ú</v>
      </c>
      <c r="Q52" t="str">
        <f t="shared" si="15"/>
        <v>01 ú</v>
      </c>
      <c r="R52" t="str">
        <f t="shared" si="16"/>
        <v xml:space="preserve">01 </v>
      </c>
      <c r="T52" t="str">
        <f t="shared" si="8"/>
        <v xml:space="preserve"> </v>
      </c>
      <c r="U52" t="str">
        <f t="shared" si="9"/>
        <v xml:space="preserve"> </v>
      </c>
      <c r="V52" t="str">
        <f t="shared" si="17"/>
        <v xml:space="preserve">01 </v>
      </c>
      <c r="W52" t="str">
        <f t="shared" si="13"/>
        <v xml:space="preserve"> </v>
      </c>
    </row>
    <row r="53" spans="2:23" x14ac:dyDescent="0.25">
      <c r="B53" t="s">
        <v>445</v>
      </c>
      <c r="C53" s="8" t="s">
        <v>444</v>
      </c>
      <c r="D53">
        <f t="shared" si="10"/>
        <v>11</v>
      </c>
      <c r="E53">
        <f t="shared" si="11"/>
        <v>0</v>
      </c>
      <c r="F53">
        <f t="shared" si="0"/>
        <v>0</v>
      </c>
      <c r="G53">
        <f t="shared" si="1"/>
        <v>11</v>
      </c>
      <c r="H53">
        <f t="shared" si="2"/>
        <v>20</v>
      </c>
      <c r="I53" s="7">
        <f t="shared" si="3"/>
        <v>16</v>
      </c>
      <c r="K53" t="str">
        <f t="shared" si="4"/>
        <v>Out</v>
      </c>
      <c r="L53" t="str">
        <f t="shared" si="5"/>
        <v xml:space="preserve"> </v>
      </c>
      <c r="M53" t="str">
        <f t="shared" si="6"/>
        <v xml:space="preserve"> </v>
      </c>
      <c r="N53" t="str">
        <f t="shared" si="12"/>
        <v>11Zeit</v>
      </c>
      <c r="O53">
        <f t="shared" si="7"/>
        <v>1</v>
      </c>
      <c r="P53" t="str">
        <f t="shared" si="14"/>
        <v xml:space="preserve"> </v>
      </c>
      <c r="Q53" t="str">
        <f t="shared" si="15"/>
        <v/>
      </c>
      <c r="R53" t="str">
        <f t="shared" si="16"/>
        <v/>
      </c>
      <c r="T53" t="str">
        <f t="shared" si="8"/>
        <v>OUT</v>
      </c>
      <c r="U53" t="str">
        <f t="shared" si="9"/>
        <v xml:space="preserve"> </v>
      </c>
      <c r="V53" t="str">
        <f t="shared" si="17"/>
        <v xml:space="preserve">  </v>
      </c>
      <c r="W53" t="str">
        <f t="shared" si="13"/>
        <v>11Zeit</v>
      </c>
    </row>
    <row r="54" spans="2:23" x14ac:dyDescent="0.25">
      <c r="B54" t="s">
        <v>443</v>
      </c>
      <c r="C54" s="8" t="s">
        <v>442</v>
      </c>
      <c r="D54">
        <f t="shared" si="10"/>
        <v>0</v>
      </c>
      <c r="E54">
        <f t="shared" si="11"/>
        <v>0</v>
      </c>
      <c r="F54">
        <f t="shared" si="0"/>
        <v>13</v>
      </c>
      <c r="G54">
        <f t="shared" si="1"/>
        <v>13</v>
      </c>
      <c r="H54">
        <f t="shared" si="2"/>
        <v>0</v>
      </c>
      <c r="I54" s="7">
        <f t="shared" si="3"/>
        <v>0</v>
      </c>
      <c r="K54" t="str">
        <f t="shared" si="4"/>
        <v xml:space="preserve"> </v>
      </c>
      <c r="L54" t="str">
        <f t="shared" si="5"/>
        <v>L=20Z=0Q=250Code=74=J</v>
      </c>
      <c r="M54" t="str">
        <f t="shared" si="6"/>
        <v xml:space="preserve"> </v>
      </c>
      <c r="N54" t="str">
        <f t="shared" si="12"/>
        <v xml:space="preserve"> </v>
      </c>
      <c r="O54">
        <f t="shared" si="7"/>
        <v>1</v>
      </c>
      <c r="P54" t="str">
        <f t="shared" si="14"/>
        <v xml:space="preserve"> </v>
      </c>
      <c r="Q54" t="str">
        <f t="shared" si="15"/>
        <v/>
      </c>
      <c r="R54" t="str">
        <f t="shared" si="16"/>
        <v/>
      </c>
      <c r="T54" t="str">
        <f t="shared" si="8"/>
        <v xml:space="preserve"> </v>
      </c>
      <c r="U54" t="str">
        <f t="shared" si="9"/>
        <v>L=20Z=0Q=250Code=74=J</v>
      </c>
      <c r="V54" t="str">
        <f t="shared" si="17"/>
        <v xml:space="preserve">  </v>
      </c>
      <c r="W54" t="str">
        <f t="shared" si="13"/>
        <v xml:space="preserve"> </v>
      </c>
    </row>
    <row r="55" spans="2:23" x14ac:dyDescent="0.25">
      <c r="B55" t="s">
        <v>441</v>
      </c>
      <c r="C55" s="8" t="s">
        <v>440</v>
      </c>
      <c r="D55">
        <f t="shared" si="10"/>
        <v>0</v>
      </c>
      <c r="E55">
        <f t="shared" si="11"/>
        <v>0</v>
      </c>
      <c r="F55">
        <f t="shared" si="0"/>
        <v>0</v>
      </c>
      <c r="G55">
        <f t="shared" si="1"/>
        <v>0</v>
      </c>
      <c r="H55">
        <f t="shared" si="2"/>
        <v>0</v>
      </c>
      <c r="I55" s="7">
        <f t="shared" si="3"/>
        <v>0</v>
      </c>
      <c r="K55" t="str">
        <f t="shared" si="4"/>
        <v xml:space="preserve"> </v>
      </c>
      <c r="L55" t="str">
        <f t="shared" si="5"/>
        <v xml:space="preserve"> </v>
      </c>
      <c r="M55" t="str">
        <f t="shared" si="6"/>
        <v>D0070000000000000000000000000000úúúúúúúúúúúúúúúú</v>
      </c>
      <c r="N55" t="str">
        <f t="shared" si="12"/>
        <v xml:space="preserve"> </v>
      </c>
      <c r="O55">
        <f t="shared" si="7"/>
        <v>48</v>
      </c>
      <c r="P55" t="str">
        <f t="shared" si="14"/>
        <v xml:space="preserve">    D0 07 00 00  00 00 00 00  00 00 00 00  00 00 00 00      úúúúúúúúúúúúúúúú</v>
      </c>
      <c r="Q55" t="str">
        <f t="shared" si="15"/>
        <v>D0 07 00 00 00 00 00 00 00 00 00 00 00 00 00 00 úúúúúúúúúúúúúúúú</v>
      </c>
      <c r="R55" t="str">
        <f t="shared" si="16"/>
        <v xml:space="preserve">D0 07 00 00 00 00 00 00 00 00 00 00 00 00 00 00 </v>
      </c>
      <c r="T55" t="str">
        <f t="shared" si="8"/>
        <v xml:space="preserve"> </v>
      </c>
      <c r="U55" t="str">
        <f t="shared" si="9"/>
        <v xml:space="preserve"> </v>
      </c>
      <c r="V55" t="str">
        <f t="shared" si="17"/>
        <v xml:space="preserve">D0 07 00 00 00 00 00 00 00 00 00 00 00 00 00 00 </v>
      </c>
      <c r="W55" t="str">
        <f t="shared" si="13"/>
        <v xml:space="preserve"> </v>
      </c>
    </row>
    <row r="56" spans="2:23" x14ac:dyDescent="0.25">
      <c r="B56" t="s">
        <v>439</v>
      </c>
      <c r="C56" s="8" t="s">
        <v>438</v>
      </c>
      <c r="D56">
        <f t="shared" si="10"/>
        <v>0</v>
      </c>
      <c r="E56">
        <f t="shared" si="11"/>
        <v>11</v>
      </c>
      <c r="F56">
        <f t="shared" si="0"/>
        <v>0</v>
      </c>
      <c r="G56">
        <f t="shared" si="1"/>
        <v>11</v>
      </c>
      <c r="H56">
        <f t="shared" si="2"/>
        <v>18</v>
      </c>
      <c r="I56" s="7">
        <f t="shared" si="3"/>
        <v>15</v>
      </c>
      <c r="K56" t="str">
        <f t="shared" si="4"/>
        <v>In</v>
      </c>
      <c r="L56" t="str">
        <f t="shared" si="5"/>
        <v xml:space="preserve"> </v>
      </c>
      <c r="M56" t="str">
        <f t="shared" si="6"/>
        <v xml:space="preserve"> </v>
      </c>
      <c r="N56" t="str">
        <f t="shared" si="12"/>
        <v>5Zeit</v>
      </c>
      <c r="O56">
        <f t="shared" si="7"/>
        <v>1</v>
      </c>
      <c r="P56" t="str">
        <f t="shared" si="14"/>
        <v xml:space="preserve"> </v>
      </c>
      <c r="Q56" t="str">
        <f t="shared" si="15"/>
        <v/>
      </c>
      <c r="R56" t="str">
        <f t="shared" si="16"/>
        <v/>
      </c>
      <c r="T56" t="str">
        <f t="shared" si="8"/>
        <v>IN</v>
      </c>
      <c r="U56" t="str">
        <f t="shared" si="9"/>
        <v xml:space="preserve"> </v>
      </c>
      <c r="V56" t="str">
        <f t="shared" si="17"/>
        <v xml:space="preserve">  </v>
      </c>
      <c r="W56" t="str">
        <f t="shared" si="13"/>
        <v>5Zeit</v>
      </c>
    </row>
    <row r="57" spans="2:23" x14ac:dyDescent="0.25">
      <c r="B57" t="s">
        <v>163</v>
      </c>
      <c r="C57" s="8" t="s">
        <v>162</v>
      </c>
      <c r="D57">
        <f t="shared" si="10"/>
        <v>0</v>
      </c>
      <c r="E57">
        <f t="shared" si="11"/>
        <v>31</v>
      </c>
      <c r="F57">
        <f t="shared" si="0"/>
        <v>13</v>
      </c>
      <c r="G57">
        <f t="shared" si="1"/>
        <v>44</v>
      </c>
      <c r="H57">
        <f t="shared" si="2"/>
        <v>0</v>
      </c>
      <c r="I57" s="7">
        <f t="shared" si="3"/>
        <v>0</v>
      </c>
      <c r="K57" t="str">
        <f t="shared" si="4"/>
        <v>In</v>
      </c>
      <c r="L57" t="str">
        <f t="shared" si="5"/>
        <v>L=6Z=250Q=0FCode=504..AC-BuferInc</v>
      </c>
      <c r="M57" t="str">
        <f t="shared" si="6"/>
        <v xml:space="preserve"> </v>
      </c>
      <c r="N57" t="str">
        <f t="shared" si="12"/>
        <v xml:space="preserve"> </v>
      </c>
      <c r="O57">
        <f t="shared" si="7"/>
        <v>1</v>
      </c>
      <c r="P57" t="str">
        <f t="shared" si="14"/>
        <v xml:space="preserve"> </v>
      </c>
      <c r="Q57" t="str">
        <f t="shared" si="15"/>
        <v/>
      </c>
      <c r="R57" t="str">
        <f t="shared" si="16"/>
        <v/>
      </c>
      <c r="T57" t="str">
        <f t="shared" si="8"/>
        <v>IN</v>
      </c>
      <c r="U57" t="str">
        <f t="shared" si="9"/>
        <v>L=6Z=250Q=0FCode=504..AC-BuferInc</v>
      </c>
      <c r="V57" t="str">
        <f t="shared" si="17"/>
        <v xml:space="preserve">  </v>
      </c>
      <c r="W57" t="str">
        <f t="shared" si="13"/>
        <v xml:space="preserve"> </v>
      </c>
    </row>
    <row r="58" spans="2:23" x14ac:dyDescent="0.25">
      <c r="B58" t="s">
        <v>161</v>
      </c>
      <c r="C58" s="8" t="s">
        <v>160</v>
      </c>
      <c r="D58">
        <f t="shared" si="10"/>
        <v>0</v>
      </c>
      <c r="E58">
        <f t="shared" si="11"/>
        <v>0</v>
      </c>
      <c r="F58">
        <f t="shared" si="0"/>
        <v>0</v>
      </c>
      <c r="G58">
        <f t="shared" si="1"/>
        <v>0</v>
      </c>
      <c r="H58">
        <f t="shared" si="2"/>
        <v>0</v>
      </c>
      <c r="I58" s="7">
        <f t="shared" si="3"/>
        <v>0</v>
      </c>
      <c r="K58" t="str">
        <f t="shared" si="4"/>
        <v xml:space="preserve"> </v>
      </c>
      <c r="L58" t="str">
        <f t="shared" si="5"/>
        <v xml:space="preserve"> </v>
      </c>
      <c r="M58" t="str">
        <f t="shared" si="6"/>
        <v>01ú</v>
      </c>
      <c r="N58" t="str">
        <f t="shared" si="12"/>
        <v xml:space="preserve"> </v>
      </c>
      <c r="O58">
        <f t="shared" si="7"/>
        <v>3</v>
      </c>
      <c r="P58" t="str">
        <f t="shared" si="14"/>
        <v xml:space="preserve">    01                                                      ú</v>
      </c>
      <c r="Q58" t="str">
        <f t="shared" si="15"/>
        <v>01 ú</v>
      </c>
      <c r="R58" t="str">
        <f t="shared" si="16"/>
        <v xml:space="preserve">01 </v>
      </c>
      <c r="T58" t="str">
        <f t="shared" si="8"/>
        <v xml:space="preserve"> </v>
      </c>
      <c r="U58" t="str">
        <f t="shared" si="9"/>
        <v xml:space="preserve"> </v>
      </c>
      <c r="V58" t="str">
        <f t="shared" si="17"/>
        <v xml:space="preserve">01 </v>
      </c>
      <c r="W58" t="str">
        <f t="shared" si="13"/>
        <v xml:space="preserve"> </v>
      </c>
    </row>
    <row r="59" spans="2:23" x14ac:dyDescent="0.25">
      <c r="B59" t="s">
        <v>437</v>
      </c>
      <c r="C59" s="8" t="s">
        <v>436</v>
      </c>
      <c r="D59">
        <f t="shared" si="10"/>
        <v>11</v>
      </c>
      <c r="E59">
        <f t="shared" si="11"/>
        <v>0</v>
      </c>
      <c r="F59">
        <f t="shared" si="0"/>
        <v>0</v>
      </c>
      <c r="G59">
        <f t="shared" si="1"/>
        <v>11</v>
      </c>
      <c r="H59">
        <f t="shared" si="2"/>
        <v>20</v>
      </c>
      <c r="I59" s="7">
        <f t="shared" si="3"/>
        <v>16</v>
      </c>
      <c r="K59" t="str">
        <f t="shared" si="4"/>
        <v>Out</v>
      </c>
      <c r="L59" t="str">
        <f t="shared" si="5"/>
        <v xml:space="preserve"> </v>
      </c>
      <c r="M59" t="str">
        <f t="shared" si="6"/>
        <v xml:space="preserve"> </v>
      </c>
      <c r="N59" t="str">
        <f t="shared" si="12"/>
        <v>12Zeit</v>
      </c>
      <c r="O59">
        <f t="shared" si="7"/>
        <v>1</v>
      </c>
      <c r="P59" t="str">
        <f t="shared" si="14"/>
        <v xml:space="preserve"> </v>
      </c>
      <c r="Q59" t="str">
        <f t="shared" si="15"/>
        <v/>
      </c>
      <c r="R59" t="str">
        <f t="shared" si="16"/>
        <v/>
      </c>
      <c r="T59" t="str">
        <f t="shared" si="8"/>
        <v>OUT</v>
      </c>
      <c r="U59" t="str">
        <f t="shared" si="9"/>
        <v xml:space="preserve"> </v>
      </c>
      <c r="V59" t="str">
        <f t="shared" si="17"/>
        <v xml:space="preserve">  </v>
      </c>
      <c r="W59" t="str">
        <f t="shared" si="13"/>
        <v>12Zeit</v>
      </c>
    </row>
    <row r="60" spans="2:23" x14ac:dyDescent="0.25">
      <c r="B60" t="s">
        <v>435</v>
      </c>
      <c r="C60" s="8" t="s">
        <v>434</v>
      </c>
      <c r="D60">
        <f t="shared" si="10"/>
        <v>0</v>
      </c>
      <c r="E60">
        <f t="shared" si="11"/>
        <v>0</v>
      </c>
      <c r="F60">
        <f t="shared" si="0"/>
        <v>13</v>
      </c>
      <c r="G60">
        <f t="shared" si="1"/>
        <v>13</v>
      </c>
      <c r="H60">
        <f t="shared" si="2"/>
        <v>0</v>
      </c>
      <c r="I60" s="7">
        <f t="shared" si="3"/>
        <v>0</v>
      </c>
      <c r="K60" t="str">
        <f t="shared" si="4"/>
        <v xml:space="preserve"> </v>
      </c>
      <c r="L60" t="str">
        <f t="shared" si="5"/>
        <v>L=24Z=0Q=250Code=81=Q</v>
      </c>
      <c r="M60" t="str">
        <f t="shared" si="6"/>
        <v xml:space="preserve"> </v>
      </c>
      <c r="N60" t="str">
        <f t="shared" si="12"/>
        <v xml:space="preserve"> </v>
      </c>
      <c r="O60">
        <f t="shared" si="7"/>
        <v>1</v>
      </c>
      <c r="P60" t="str">
        <f t="shared" si="14"/>
        <v xml:space="preserve"> </v>
      </c>
      <c r="Q60" t="str">
        <f t="shared" si="15"/>
        <v/>
      </c>
      <c r="R60" t="str">
        <f t="shared" si="16"/>
        <v/>
      </c>
      <c r="T60" t="str">
        <f t="shared" si="8"/>
        <v xml:space="preserve"> </v>
      </c>
      <c r="U60" t="str">
        <f t="shared" si="9"/>
        <v>L=24Z=0Q=250Code=81=Q</v>
      </c>
      <c r="V60" t="str">
        <f t="shared" si="17"/>
        <v xml:space="preserve">  </v>
      </c>
      <c r="W60" t="str">
        <f t="shared" si="13"/>
        <v xml:space="preserve"> </v>
      </c>
    </row>
    <row r="61" spans="2:23" x14ac:dyDescent="0.25">
      <c r="B61" t="s">
        <v>433</v>
      </c>
      <c r="C61" s="8" t="s">
        <v>432</v>
      </c>
      <c r="D61">
        <f t="shared" si="10"/>
        <v>0</v>
      </c>
      <c r="E61">
        <f t="shared" si="11"/>
        <v>0</v>
      </c>
      <c r="F61">
        <f t="shared" si="0"/>
        <v>0</v>
      </c>
      <c r="G61">
        <f t="shared" si="1"/>
        <v>0</v>
      </c>
      <c r="H61">
        <f t="shared" si="2"/>
        <v>0</v>
      </c>
      <c r="I61" s="7">
        <f t="shared" si="3"/>
        <v>0</v>
      </c>
      <c r="K61" t="str">
        <f t="shared" si="4"/>
        <v xml:space="preserve"> </v>
      </c>
      <c r="L61" t="str">
        <f t="shared" si="5"/>
        <v xml:space="preserve"> </v>
      </c>
      <c r="M61" t="str">
        <f t="shared" si="6"/>
        <v>00F824010001F824010002F824010003úú$úúúú$úúúú$úúú</v>
      </c>
      <c r="N61" t="str">
        <f t="shared" si="12"/>
        <v xml:space="preserve"> </v>
      </c>
      <c r="O61">
        <f t="shared" si="7"/>
        <v>48</v>
      </c>
      <c r="P61" t="str">
        <f t="shared" si="14"/>
        <v xml:space="preserve">    00 F8 24 01  00 01 F8 24  01 00 02 F8  24 01 00 03      úú$úúúú$úúúú$úúú</v>
      </c>
      <c r="Q61" t="str">
        <f t="shared" si="15"/>
        <v>00 F8 24 01 00 01 F8 24 01 00 02 F8 24 01 00 03 úú$úúúú$úúúú$úúú</v>
      </c>
      <c r="R61" t="str">
        <f t="shared" si="16"/>
        <v xml:space="preserve">00 F8 24 01 00 01 F8 24 01 00 02 F8 24 01 00 03 </v>
      </c>
      <c r="T61" t="str">
        <f t="shared" si="8"/>
        <v xml:space="preserve"> </v>
      </c>
      <c r="U61" t="str">
        <f t="shared" si="9"/>
        <v xml:space="preserve"> </v>
      </c>
      <c r="V61" t="str">
        <f t="shared" si="17"/>
        <v xml:space="preserve">00 F8 24 01 00 01 F8 24 01 00 02 F8 24 01 00 03 </v>
      </c>
      <c r="W61" t="str">
        <f t="shared" si="13"/>
        <v xml:space="preserve"> </v>
      </c>
    </row>
    <row r="62" spans="2:23" x14ac:dyDescent="0.25">
      <c r="B62" t="s">
        <v>401</v>
      </c>
      <c r="C62" s="8" t="s">
        <v>400</v>
      </c>
      <c r="D62">
        <f t="shared" si="10"/>
        <v>0</v>
      </c>
      <c r="E62">
        <f t="shared" si="11"/>
        <v>0</v>
      </c>
      <c r="F62">
        <f t="shared" si="0"/>
        <v>0</v>
      </c>
      <c r="G62">
        <f t="shared" si="1"/>
        <v>0</v>
      </c>
      <c r="H62">
        <f t="shared" si="2"/>
        <v>0</v>
      </c>
      <c r="I62" s="7">
        <f t="shared" si="3"/>
        <v>0</v>
      </c>
      <c r="K62" t="str">
        <f t="shared" si="4"/>
        <v xml:space="preserve"> </v>
      </c>
      <c r="L62" t="str">
        <f t="shared" si="5"/>
        <v xml:space="preserve"> </v>
      </c>
      <c r="M62" t="str">
        <f t="shared" si="6"/>
        <v>00000000úúúú</v>
      </c>
      <c r="N62" t="str">
        <f t="shared" si="12"/>
        <v xml:space="preserve"> </v>
      </c>
      <c r="O62">
        <f t="shared" si="7"/>
        <v>12</v>
      </c>
      <c r="P62" t="str">
        <f t="shared" si="14"/>
        <v xml:space="preserve">    00 00 00 00                                             úúúú</v>
      </c>
      <c r="Q62" t="str">
        <f t="shared" si="15"/>
        <v>00 00 00 00 úúúú</v>
      </c>
      <c r="R62" t="str">
        <f t="shared" si="16"/>
        <v xml:space="preserve">00 00 00 00 </v>
      </c>
      <c r="T62" t="str">
        <f t="shared" si="8"/>
        <v xml:space="preserve"> </v>
      </c>
      <c r="U62" t="str">
        <f t="shared" si="9"/>
        <v xml:space="preserve"> </v>
      </c>
      <c r="V62" t="str">
        <f t="shared" si="17"/>
        <v xml:space="preserve">00 00 00 00 </v>
      </c>
      <c r="W62" t="str">
        <f t="shared" si="13"/>
        <v xml:space="preserve"> </v>
      </c>
    </row>
    <row r="63" spans="2:23" x14ac:dyDescent="0.25">
      <c r="B63" t="s">
        <v>431</v>
      </c>
      <c r="C63" s="8" t="s">
        <v>430</v>
      </c>
      <c r="D63">
        <f t="shared" si="10"/>
        <v>0</v>
      </c>
      <c r="E63">
        <f t="shared" si="11"/>
        <v>11</v>
      </c>
      <c r="F63">
        <f t="shared" si="0"/>
        <v>0</v>
      </c>
      <c r="G63">
        <f t="shared" si="1"/>
        <v>11</v>
      </c>
      <c r="H63">
        <f t="shared" si="2"/>
        <v>18</v>
      </c>
      <c r="I63" s="7">
        <f t="shared" si="3"/>
        <v>15</v>
      </c>
      <c r="K63" t="str">
        <f t="shared" si="4"/>
        <v>In</v>
      </c>
      <c r="L63" t="str">
        <f t="shared" si="5"/>
        <v xml:space="preserve"> </v>
      </c>
      <c r="M63" t="str">
        <f t="shared" si="6"/>
        <v xml:space="preserve"> </v>
      </c>
      <c r="N63" t="str">
        <f t="shared" si="12"/>
        <v>6Zeit</v>
      </c>
      <c r="O63">
        <f t="shared" si="7"/>
        <v>1</v>
      </c>
      <c r="P63" t="str">
        <f t="shared" si="14"/>
        <v xml:space="preserve"> </v>
      </c>
      <c r="Q63" t="str">
        <f t="shared" si="15"/>
        <v/>
      </c>
      <c r="R63" t="str">
        <f t="shared" si="16"/>
        <v/>
      </c>
      <c r="T63" t="str">
        <f t="shared" si="8"/>
        <v>IN</v>
      </c>
      <c r="U63" t="str">
        <f t="shared" si="9"/>
        <v xml:space="preserve"> </v>
      </c>
      <c r="V63" t="str">
        <f t="shared" si="17"/>
        <v xml:space="preserve">  </v>
      </c>
      <c r="W63" t="str">
        <f t="shared" si="13"/>
        <v>6Zeit</v>
      </c>
    </row>
    <row r="64" spans="2:23" x14ac:dyDescent="0.25">
      <c r="B64" t="s">
        <v>163</v>
      </c>
      <c r="C64" s="8" t="s">
        <v>162</v>
      </c>
      <c r="D64">
        <f t="shared" si="10"/>
        <v>0</v>
      </c>
      <c r="E64">
        <f t="shared" si="11"/>
        <v>31</v>
      </c>
      <c r="F64">
        <f t="shared" si="0"/>
        <v>13</v>
      </c>
      <c r="G64">
        <f t="shared" si="1"/>
        <v>44</v>
      </c>
      <c r="H64">
        <f t="shared" si="2"/>
        <v>0</v>
      </c>
      <c r="I64" s="7">
        <f t="shared" si="3"/>
        <v>0</v>
      </c>
      <c r="K64" t="str">
        <f t="shared" si="4"/>
        <v>In</v>
      </c>
      <c r="L64" t="str">
        <f t="shared" si="5"/>
        <v>L=6Z=250Q=0FCode=504..AC-BuferInc</v>
      </c>
      <c r="M64" t="str">
        <f t="shared" si="6"/>
        <v xml:space="preserve"> </v>
      </c>
      <c r="N64" t="str">
        <f t="shared" si="12"/>
        <v xml:space="preserve"> </v>
      </c>
      <c r="O64">
        <f t="shared" si="7"/>
        <v>1</v>
      </c>
      <c r="P64" t="str">
        <f t="shared" si="14"/>
        <v xml:space="preserve"> </v>
      </c>
      <c r="Q64" t="str">
        <f t="shared" si="15"/>
        <v/>
      </c>
      <c r="R64" t="str">
        <f t="shared" si="16"/>
        <v/>
      </c>
      <c r="T64" t="str">
        <f t="shared" si="8"/>
        <v>IN</v>
      </c>
      <c r="U64" t="str">
        <f t="shared" si="9"/>
        <v>L=6Z=250Q=0FCode=504..AC-BuferInc</v>
      </c>
      <c r="V64" t="str">
        <f t="shared" si="17"/>
        <v xml:space="preserve">  </v>
      </c>
      <c r="W64" t="str">
        <f t="shared" si="13"/>
        <v xml:space="preserve"> </v>
      </c>
    </row>
    <row r="65" spans="2:23" x14ac:dyDescent="0.25">
      <c r="B65" t="s">
        <v>161</v>
      </c>
      <c r="C65" s="8" t="s">
        <v>160</v>
      </c>
      <c r="D65">
        <f t="shared" si="10"/>
        <v>0</v>
      </c>
      <c r="E65">
        <f t="shared" si="11"/>
        <v>0</v>
      </c>
      <c r="F65">
        <f t="shared" si="0"/>
        <v>0</v>
      </c>
      <c r="G65">
        <f t="shared" si="1"/>
        <v>0</v>
      </c>
      <c r="H65">
        <f t="shared" si="2"/>
        <v>0</v>
      </c>
      <c r="I65" s="7">
        <f t="shared" si="3"/>
        <v>0</v>
      </c>
      <c r="K65" t="str">
        <f t="shared" si="4"/>
        <v xml:space="preserve"> </v>
      </c>
      <c r="L65" t="str">
        <f t="shared" si="5"/>
        <v xml:space="preserve"> </v>
      </c>
      <c r="M65" t="str">
        <f t="shared" si="6"/>
        <v>01ú</v>
      </c>
      <c r="N65" t="str">
        <f t="shared" si="12"/>
        <v xml:space="preserve"> </v>
      </c>
      <c r="O65">
        <f t="shared" si="7"/>
        <v>3</v>
      </c>
      <c r="P65" t="str">
        <f t="shared" si="14"/>
        <v xml:space="preserve">    01                                                      ú</v>
      </c>
      <c r="Q65" t="str">
        <f t="shared" si="15"/>
        <v>01 ú</v>
      </c>
      <c r="R65" t="str">
        <f t="shared" si="16"/>
        <v xml:space="preserve">01 </v>
      </c>
      <c r="T65" t="str">
        <f t="shared" si="8"/>
        <v xml:space="preserve"> </v>
      </c>
      <c r="U65" t="str">
        <f t="shared" si="9"/>
        <v xml:space="preserve"> </v>
      </c>
      <c r="V65" t="str">
        <f t="shared" si="17"/>
        <v xml:space="preserve">01 </v>
      </c>
      <c r="W65" t="str">
        <f t="shared" si="13"/>
        <v xml:space="preserve"> </v>
      </c>
    </row>
    <row r="66" spans="2:23" x14ac:dyDescent="0.25">
      <c r="B66" t="s">
        <v>429</v>
      </c>
      <c r="C66" s="8" t="s">
        <v>428</v>
      </c>
      <c r="D66">
        <f t="shared" si="10"/>
        <v>11</v>
      </c>
      <c r="E66">
        <f t="shared" si="11"/>
        <v>0</v>
      </c>
      <c r="F66">
        <f t="shared" si="0"/>
        <v>0</v>
      </c>
      <c r="G66">
        <f t="shared" si="1"/>
        <v>11</v>
      </c>
      <c r="H66">
        <f t="shared" si="2"/>
        <v>20</v>
      </c>
      <c r="I66" s="7">
        <f t="shared" si="3"/>
        <v>16</v>
      </c>
      <c r="K66" t="str">
        <f t="shared" si="4"/>
        <v>Out</v>
      </c>
      <c r="L66" t="str">
        <f t="shared" si="5"/>
        <v xml:space="preserve"> </v>
      </c>
      <c r="M66" t="str">
        <f t="shared" si="6"/>
        <v xml:space="preserve"> </v>
      </c>
      <c r="N66" t="str">
        <f t="shared" si="12"/>
        <v>13Zeit</v>
      </c>
      <c r="O66">
        <f t="shared" si="7"/>
        <v>1</v>
      </c>
      <c r="P66" t="str">
        <f t="shared" si="14"/>
        <v xml:space="preserve"> </v>
      </c>
      <c r="Q66" t="str">
        <f t="shared" si="15"/>
        <v/>
      </c>
      <c r="R66" t="str">
        <f t="shared" si="16"/>
        <v/>
      </c>
      <c r="T66" t="str">
        <f t="shared" si="8"/>
        <v>OUT</v>
      </c>
      <c r="U66" t="str">
        <f t="shared" si="9"/>
        <v xml:space="preserve"> </v>
      </c>
      <c r="V66" t="str">
        <f t="shared" si="17"/>
        <v xml:space="preserve">  </v>
      </c>
      <c r="W66" t="str">
        <f t="shared" si="13"/>
        <v>13Zeit</v>
      </c>
    </row>
    <row r="67" spans="2:23" x14ac:dyDescent="0.25">
      <c r="B67" t="s">
        <v>427</v>
      </c>
      <c r="C67" s="8" t="s">
        <v>426</v>
      </c>
      <c r="D67">
        <f t="shared" si="10"/>
        <v>0</v>
      </c>
      <c r="E67">
        <f t="shared" si="11"/>
        <v>0</v>
      </c>
      <c r="F67">
        <f t="shared" si="0"/>
        <v>13</v>
      </c>
      <c r="G67">
        <f t="shared" si="1"/>
        <v>13</v>
      </c>
      <c r="H67">
        <f t="shared" si="2"/>
        <v>0</v>
      </c>
      <c r="I67" s="7">
        <f t="shared" si="3"/>
        <v>0</v>
      </c>
      <c r="K67" t="str">
        <f t="shared" si="4"/>
        <v xml:space="preserve"> </v>
      </c>
      <c r="L67" t="str">
        <f t="shared" si="5"/>
        <v>L=44Z=0Q=250Code=86=V</v>
      </c>
      <c r="M67" t="str">
        <f t="shared" si="6"/>
        <v xml:space="preserve"> </v>
      </c>
      <c r="N67" t="str">
        <f t="shared" si="12"/>
        <v xml:space="preserve"> </v>
      </c>
      <c r="O67">
        <f t="shared" si="7"/>
        <v>1</v>
      </c>
      <c r="P67" t="str">
        <f t="shared" si="14"/>
        <v xml:space="preserve"> </v>
      </c>
      <c r="Q67" t="str">
        <f t="shared" si="15"/>
        <v/>
      </c>
      <c r="R67" t="str">
        <f t="shared" si="16"/>
        <v/>
      </c>
      <c r="T67" t="str">
        <f t="shared" si="8"/>
        <v xml:space="preserve"> </v>
      </c>
      <c r="U67" t="str">
        <f t="shared" si="9"/>
        <v>L=44Z=0Q=250Code=86=V</v>
      </c>
      <c r="V67" t="str">
        <f t="shared" si="17"/>
        <v xml:space="preserve">  </v>
      </c>
      <c r="W67" t="str">
        <f t="shared" si="13"/>
        <v xml:space="preserve"> </v>
      </c>
    </row>
    <row r="68" spans="2:23" x14ac:dyDescent="0.25">
      <c r="B68" t="s">
        <v>415</v>
      </c>
      <c r="C68" s="8" t="s">
        <v>414</v>
      </c>
      <c r="D68">
        <f t="shared" si="10"/>
        <v>0</v>
      </c>
      <c r="E68">
        <f t="shared" si="11"/>
        <v>0</v>
      </c>
      <c r="F68">
        <f t="shared" si="0"/>
        <v>0</v>
      </c>
      <c r="G68">
        <f t="shared" si="1"/>
        <v>0</v>
      </c>
      <c r="H68">
        <f t="shared" si="2"/>
        <v>0</v>
      </c>
      <c r="I68" s="7">
        <f t="shared" si="3"/>
        <v>0</v>
      </c>
      <c r="K68" t="str">
        <f t="shared" si="4"/>
        <v xml:space="preserve"> </v>
      </c>
      <c r="L68" t="str">
        <f t="shared" si="5"/>
        <v xml:space="preserve"> </v>
      </c>
      <c r="M68" t="str">
        <f t="shared" si="6"/>
        <v>00000000000100000000020000000003úúúúúúúúúúúúúúúú</v>
      </c>
      <c r="N68" t="str">
        <f t="shared" si="12"/>
        <v xml:space="preserve"> </v>
      </c>
      <c r="O68">
        <f t="shared" si="7"/>
        <v>48</v>
      </c>
      <c r="P68" t="str">
        <f t="shared" si="14"/>
        <v xml:space="preserve">    00 00 00 00  00 01 00 00  00 00 02 00  00 00 00 03      úúúúúúúúúúúúúúúú</v>
      </c>
      <c r="Q68" t="str">
        <f t="shared" si="15"/>
        <v>00 00 00 00 00 01 00 00 00 00 02 00 00 00 00 03 úúúúúúúúúúúúúúúú</v>
      </c>
      <c r="R68" t="str">
        <f t="shared" si="16"/>
        <v xml:space="preserve">00 00 00 00 00 01 00 00 00 00 02 00 00 00 00 03 </v>
      </c>
      <c r="T68" t="str">
        <f t="shared" si="8"/>
        <v xml:space="preserve"> </v>
      </c>
      <c r="U68" t="str">
        <f t="shared" si="9"/>
        <v xml:space="preserve"> </v>
      </c>
      <c r="V68" t="str">
        <f t="shared" si="17"/>
        <v xml:space="preserve">00 00 00 00 00 01 00 00 00 00 02 00 00 00 00 03 </v>
      </c>
      <c r="W68" t="str">
        <f t="shared" si="13"/>
        <v xml:space="preserve"> </v>
      </c>
    </row>
    <row r="69" spans="2:23" x14ac:dyDescent="0.25">
      <c r="B69" t="s">
        <v>425</v>
      </c>
      <c r="C69" s="8" t="s">
        <v>424</v>
      </c>
      <c r="D69">
        <f t="shared" si="10"/>
        <v>0</v>
      </c>
      <c r="E69">
        <f t="shared" si="11"/>
        <v>0</v>
      </c>
      <c r="F69">
        <f t="shared" si="0"/>
        <v>0</v>
      </c>
      <c r="G69">
        <f t="shared" si="1"/>
        <v>0</v>
      </c>
      <c r="H69">
        <f t="shared" si="2"/>
        <v>0</v>
      </c>
      <c r="I69" s="7">
        <f t="shared" si="3"/>
        <v>0</v>
      </c>
      <c r="K69" t="str">
        <f t="shared" si="4"/>
        <v xml:space="preserve"> </v>
      </c>
      <c r="L69" t="str">
        <f t="shared" si="5"/>
        <v xml:space="preserve"> </v>
      </c>
      <c r="M69" t="str">
        <f t="shared" si="6"/>
        <v>000000000000F22B0001F0EF100002F0úúúúúúú+úúúúúúúú</v>
      </c>
      <c r="N69" t="str">
        <f t="shared" si="12"/>
        <v xml:space="preserve"> </v>
      </c>
      <c r="O69">
        <f t="shared" si="7"/>
        <v>48</v>
      </c>
      <c r="P69" t="str">
        <f t="shared" si="14"/>
        <v xml:space="preserve">    00 00 00 00  00 00 F2 2B  00 01 F0 EF  10 00 02 F0      úúúúúúú+úúúúúúúú</v>
      </c>
      <c r="Q69" t="str">
        <f t="shared" si="15"/>
        <v>00 00 00 00 00 00 F2 2B 00 01 F0 EF 10 00 02 F0 úúúúúúú+úúúúúúúú</v>
      </c>
      <c r="R69" t="str">
        <f t="shared" si="16"/>
        <v xml:space="preserve">00 00 00 00 00 00 F2 2B 00 01 F0 EF 10 00 02 F0 </v>
      </c>
      <c r="T69" t="str">
        <f t="shared" si="8"/>
        <v xml:space="preserve"> </v>
      </c>
      <c r="U69" t="str">
        <f t="shared" si="9"/>
        <v xml:space="preserve"> </v>
      </c>
      <c r="V69" t="str">
        <f t="shared" si="17"/>
        <v xml:space="preserve">00 00 00 00 00 00 F2 2B 00 01 F0 EF 10 00 02 F0 </v>
      </c>
      <c r="W69" t="str">
        <f t="shared" si="13"/>
        <v xml:space="preserve"> </v>
      </c>
    </row>
    <row r="70" spans="2:23" x14ac:dyDescent="0.25">
      <c r="B70" t="s">
        <v>423</v>
      </c>
      <c r="C70" s="8" t="s">
        <v>422</v>
      </c>
      <c r="D70">
        <f t="shared" si="10"/>
        <v>0</v>
      </c>
      <c r="E70">
        <f t="shared" si="11"/>
        <v>0</v>
      </c>
      <c r="F70">
        <f t="shared" ref="F70:F133" si="18">IFERROR(FIND("Code",C70),0)</f>
        <v>0</v>
      </c>
      <c r="G70">
        <f t="shared" ref="G70:G133" si="19">SUM(D70:F70)</f>
        <v>0</v>
      </c>
      <c r="H70">
        <f t="shared" ref="H70:H133" si="20">IFERROR(FIND("Zeit",C70),0)</f>
        <v>0</v>
      </c>
      <c r="I70" s="7">
        <f t="shared" ref="I70:I133" si="21">IFERROR(FIND(".:",C70),0)</f>
        <v>0</v>
      </c>
      <c r="K70" t="str">
        <f t="shared" ref="K70:K133" si="22">IF(D70&gt;0,"Out",IF(E70&gt;0,"In"," "))</f>
        <v xml:space="preserve"> </v>
      </c>
      <c r="L70" t="str">
        <f t="shared" ref="L70:L133" si="23">IF(F70&gt;1,C70, " ")</f>
        <v xml:space="preserve"> </v>
      </c>
      <c r="M70" t="str">
        <f t="shared" ref="M70:M133" si="24">IF(G70=0,C70," ")</f>
        <v>0622000300000000ú"úúúúúú</v>
      </c>
      <c r="N70" t="str">
        <f t="shared" si="12"/>
        <v xml:space="preserve"> </v>
      </c>
      <c r="O70">
        <f t="shared" ref="O70:O133" si="25">LEN(M70)</f>
        <v>24</v>
      </c>
      <c r="P70" t="str">
        <f t="shared" si="14"/>
        <v xml:space="preserve">    06 22 00 03  00 00 00 00                                ú"úúúúúú</v>
      </c>
      <c r="Q70" t="str">
        <f t="shared" si="15"/>
        <v>06 22 00 03 00 00 00 00 ú"úúúúúú</v>
      </c>
      <c r="R70" t="str">
        <f t="shared" si="16"/>
        <v xml:space="preserve">06 22 00 03 00 00 00 00 </v>
      </c>
      <c r="T70" t="str">
        <f t="shared" ref="T70:T133" si="26">IF(D70&gt;0,"OUT",IF(E70&gt;0,"IN"," "))</f>
        <v xml:space="preserve"> </v>
      </c>
      <c r="U70" t="str">
        <f t="shared" ref="U70:U133" si="27">L70</f>
        <v xml:space="preserve"> </v>
      </c>
      <c r="V70" t="str">
        <f t="shared" si="17"/>
        <v xml:space="preserve">06 22 00 03 00 00 00 00 </v>
      </c>
      <c r="W70" t="str">
        <f t="shared" si="13"/>
        <v xml:space="preserve"> </v>
      </c>
    </row>
    <row r="71" spans="2:23" x14ac:dyDescent="0.25">
      <c r="B71" t="s">
        <v>421</v>
      </c>
      <c r="C71" s="8" t="s">
        <v>420</v>
      </c>
      <c r="D71">
        <f t="shared" ref="D71:D134" si="28">IFERROR(FIND("Out",C71),0)</f>
        <v>0</v>
      </c>
      <c r="E71">
        <f t="shared" ref="E71:E134" si="29">IFERROR(FIND("In",C71),0)</f>
        <v>11</v>
      </c>
      <c r="F71">
        <f t="shared" si="18"/>
        <v>0</v>
      </c>
      <c r="G71">
        <f t="shared" si="19"/>
        <v>11</v>
      </c>
      <c r="H71">
        <f t="shared" si="20"/>
        <v>18</v>
      </c>
      <c r="I71" s="7">
        <f t="shared" si="21"/>
        <v>15</v>
      </c>
      <c r="K71" t="str">
        <f t="shared" si="22"/>
        <v>In</v>
      </c>
      <c r="L71" t="str">
        <f t="shared" si="23"/>
        <v xml:space="preserve"> </v>
      </c>
      <c r="M71" t="str">
        <f t="shared" si="24"/>
        <v xml:space="preserve"> </v>
      </c>
      <c r="N71" t="str">
        <f t="shared" ref="N71:N134" si="30">IF(H71&gt;1,MID(C71,(I71+2),((H71-I71)+2)), " ")</f>
        <v>7Zeit</v>
      </c>
      <c r="O71">
        <f t="shared" si="25"/>
        <v>1</v>
      </c>
      <c r="P71" t="str">
        <f t="shared" si="14"/>
        <v xml:space="preserve"> </v>
      </c>
      <c r="Q71" t="str">
        <f t="shared" si="15"/>
        <v/>
      </c>
      <c r="R71" t="str">
        <f t="shared" si="16"/>
        <v/>
      </c>
      <c r="T71" t="str">
        <f t="shared" si="26"/>
        <v>IN</v>
      </c>
      <c r="U71" t="str">
        <f t="shared" si="27"/>
        <v xml:space="preserve"> </v>
      </c>
      <c r="V71" t="str">
        <f t="shared" si="17"/>
        <v xml:space="preserve">  </v>
      </c>
      <c r="W71" t="str">
        <f t="shared" ref="W71:W134" si="31">IF(LEN(N71)&gt;1,N71, " ")</f>
        <v>7Zeit</v>
      </c>
    </row>
    <row r="72" spans="2:23" x14ac:dyDescent="0.25">
      <c r="B72" t="s">
        <v>163</v>
      </c>
      <c r="C72" s="8" t="s">
        <v>162</v>
      </c>
      <c r="D72">
        <f t="shared" si="28"/>
        <v>0</v>
      </c>
      <c r="E72">
        <f t="shared" si="29"/>
        <v>31</v>
      </c>
      <c r="F72">
        <f t="shared" si="18"/>
        <v>13</v>
      </c>
      <c r="G72">
        <f t="shared" si="19"/>
        <v>44</v>
      </c>
      <c r="H72">
        <f t="shared" si="20"/>
        <v>0</v>
      </c>
      <c r="I72" s="7">
        <f t="shared" si="21"/>
        <v>0</v>
      </c>
      <c r="K72" t="str">
        <f t="shared" si="22"/>
        <v>In</v>
      </c>
      <c r="L72" t="str">
        <f t="shared" si="23"/>
        <v>L=6Z=250Q=0FCode=504..AC-BuferInc</v>
      </c>
      <c r="M72" t="str">
        <f t="shared" si="24"/>
        <v xml:space="preserve"> </v>
      </c>
      <c r="N72" t="str">
        <f t="shared" si="30"/>
        <v xml:space="preserve"> </v>
      </c>
      <c r="O72">
        <f t="shared" si="25"/>
        <v>1</v>
      </c>
      <c r="P72" t="str">
        <f t="shared" si="14"/>
        <v xml:space="preserve"> </v>
      </c>
      <c r="Q72" t="str">
        <f t="shared" si="15"/>
        <v/>
      </c>
      <c r="R72" t="str">
        <f t="shared" si="16"/>
        <v/>
      </c>
      <c r="T72" t="str">
        <f t="shared" si="26"/>
        <v>IN</v>
      </c>
      <c r="U72" t="str">
        <f t="shared" si="27"/>
        <v>L=6Z=250Q=0FCode=504..AC-BuferInc</v>
      </c>
      <c r="V72" t="str">
        <f t="shared" si="17"/>
        <v xml:space="preserve">  </v>
      </c>
      <c r="W72" t="str">
        <f t="shared" si="31"/>
        <v xml:space="preserve"> </v>
      </c>
    </row>
    <row r="73" spans="2:23" x14ac:dyDescent="0.25">
      <c r="B73" t="s">
        <v>161</v>
      </c>
      <c r="C73" s="8" t="s">
        <v>160</v>
      </c>
      <c r="D73">
        <f t="shared" si="28"/>
        <v>0</v>
      </c>
      <c r="E73">
        <f t="shared" si="29"/>
        <v>0</v>
      </c>
      <c r="F73">
        <f t="shared" si="18"/>
        <v>0</v>
      </c>
      <c r="G73">
        <f t="shared" si="19"/>
        <v>0</v>
      </c>
      <c r="H73">
        <f t="shared" si="20"/>
        <v>0</v>
      </c>
      <c r="I73" s="7">
        <f t="shared" si="21"/>
        <v>0</v>
      </c>
      <c r="K73" t="str">
        <f t="shared" si="22"/>
        <v xml:space="preserve"> </v>
      </c>
      <c r="L73" t="str">
        <f t="shared" si="23"/>
        <v xml:space="preserve"> </v>
      </c>
      <c r="M73" t="str">
        <f t="shared" si="24"/>
        <v>01ú</v>
      </c>
      <c r="N73" t="str">
        <f t="shared" si="30"/>
        <v xml:space="preserve"> </v>
      </c>
      <c r="O73">
        <f t="shared" si="25"/>
        <v>3</v>
      </c>
      <c r="P73" t="str">
        <f t="shared" ref="P73:P136" si="32">IF(O73&gt;1=TRUE,B73," ")</f>
        <v xml:space="preserve">    01                                                      ú</v>
      </c>
      <c r="Q73" t="str">
        <f t="shared" ref="Q73:Q136" si="33">TRIM(P73)</f>
        <v>01 ú</v>
      </c>
      <c r="R73" t="str">
        <f t="shared" ref="R73:R136" si="34">LEFT(Q73,(LEN(Q73)-((LEN(Q73)/4))))</f>
        <v xml:space="preserve">01 </v>
      </c>
      <c r="T73" t="str">
        <f t="shared" si="26"/>
        <v xml:space="preserve"> </v>
      </c>
      <c r="U73" t="str">
        <f t="shared" si="27"/>
        <v xml:space="preserve"> </v>
      </c>
      <c r="V73" t="str">
        <f t="shared" ref="V73:V136" si="35">IF(LEN(R73)&gt;1,R73, "  ")</f>
        <v xml:space="preserve">01 </v>
      </c>
      <c r="W73" t="str">
        <f t="shared" si="31"/>
        <v xml:space="preserve"> </v>
      </c>
    </row>
    <row r="74" spans="2:23" x14ac:dyDescent="0.25">
      <c r="B74" t="s">
        <v>419</v>
      </c>
      <c r="C74" s="8" t="s">
        <v>418</v>
      </c>
      <c r="D74">
        <f t="shared" si="28"/>
        <v>11</v>
      </c>
      <c r="E74">
        <f t="shared" si="29"/>
        <v>0</v>
      </c>
      <c r="F74">
        <f t="shared" si="18"/>
        <v>0</v>
      </c>
      <c r="G74">
        <f t="shared" si="19"/>
        <v>11</v>
      </c>
      <c r="H74">
        <f t="shared" si="20"/>
        <v>20</v>
      </c>
      <c r="I74" s="7">
        <f t="shared" si="21"/>
        <v>16</v>
      </c>
      <c r="K74" t="str">
        <f t="shared" si="22"/>
        <v>Out</v>
      </c>
      <c r="L74" t="str">
        <f t="shared" si="23"/>
        <v xml:space="preserve"> </v>
      </c>
      <c r="M74" t="str">
        <f t="shared" si="24"/>
        <v xml:space="preserve"> </v>
      </c>
      <c r="N74" t="str">
        <f t="shared" si="30"/>
        <v>14Zeit</v>
      </c>
      <c r="O74">
        <f t="shared" si="25"/>
        <v>1</v>
      </c>
      <c r="P74" t="str">
        <f t="shared" si="32"/>
        <v xml:space="preserve"> </v>
      </c>
      <c r="Q74" t="str">
        <f t="shared" si="33"/>
        <v/>
      </c>
      <c r="R74" t="str">
        <f t="shared" si="34"/>
        <v/>
      </c>
      <c r="T74" t="str">
        <f t="shared" si="26"/>
        <v>OUT</v>
      </c>
      <c r="U74" t="str">
        <f t="shared" si="27"/>
        <v xml:space="preserve"> </v>
      </c>
      <c r="V74" t="str">
        <f t="shared" si="35"/>
        <v xml:space="preserve">  </v>
      </c>
      <c r="W74" t="str">
        <f t="shared" si="31"/>
        <v>14Zeit</v>
      </c>
    </row>
    <row r="75" spans="2:23" x14ac:dyDescent="0.25">
      <c r="B75" t="s">
        <v>417</v>
      </c>
      <c r="C75" s="8" t="s">
        <v>416</v>
      </c>
      <c r="D75">
        <f t="shared" si="28"/>
        <v>0</v>
      </c>
      <c r="E75">
        <f t="shared" si="29"/>
        <v>0</v>
      </c>
      <c r="F75">
        <f t="shared" si="18"/>
        <v>13</v>
      </c>
      <c r="G75">
        <f t="shared" si="19"/>
        <v>13</v>
      </c>
      <c r="H75">
        <f t="shared" si="20"/>
        <v>0</v>
      </c>
      <c r="I75" s="7">
        <f t="shared" si="21"/>
        <v>0</v>
      </c>
      <c r="K75" t="str">
        <f t="shared" si="22"/>
        <v xml:space="preserve"> </v>
      </c>
      <c r="L75" t="str">
        <f t="shared" si="23"/>
        <v>L=44Z=0Q=250Code=87=W</v>
      </c>
      <c r="M75" t="str">
        <f t="shared" si="24"/>
        <v xml:space="preserve"> </v>
      </c>
      <c r="N75" t="str">
        <f t="shared" si="30"/>
        <v xml:space="preserve"> </v>
      </c>
      <c r="O75">
        <f t="shared" si="25"/>
        <v>1</v>
      </c>
      <c r="P75" t="str">
        <f t="shared" si="32"/>
        <v xml:space="preserve"> </v>
      </c>
      <c r="Q75" t="str">
        <f t="shared" si="33"/>
        <v/>
      </c>
      <c r="R75" t="str">
        <f t="shared" si="34"/>
        <v/>
      </c>
      <c r="T75" t="str">
        <f t="shared" si="26"/>
        <v xml:space="preserve"> </v>
      </c>
      <c r="U75" t="str">
        <f t="shared" si="27"/>
        <v>L=44Z=0Q=250Code=87=W</v>
      </c>
      <c r="V75" t="str">
        <f t="shared" si="35"/>
        <v xml:space="preserve">  </v>
      </c>
      <c r="W75" t="str">
        <f t="shared" si="31"/>
        <v xml:space="preserve"> </v>
      </c>
    </row>
    <row r="76" spans="2:23" x14ac:dyDescent="0.25">
      <c r="B76" t="s">
        <v>415</v>
      </c>
      <c r="C76" s="8" t="s">
        <v>414</v>
      </c>
      <c r="D76">
        <f t="shared" si="28"/>
        <v>0</v>
      </c>
      <c r="E76">
        <f t="shared" si="29"/>
        <v>0</v>
      </c>
      <c r="F76">
        <f t="shared" si="18"/>
        <v>0</v>
      </c>
      <c r="G76">
        <f t="shared" si="19"/>
        <v>0</v>
      </c>
      <c r="H76">
        <f t="shared" si="20"/>
        <v>0</v>
      </c>
      <c r="I76" s="7">
        <f t="shared" si="21"/>
        <v>0</v>
      </c>
      <c r="K76" t="str">
        <f t="shared" si="22"/>
        <v xml:space="preserve"> </v>
      </c>
      <c r="L76" t="str">
        <f t="shared" si="23"/>
        <v xml:space="preserve"> </v>
      </c>
      <c r="M76" t="str">
        <f t="shared" si="24"/>
        <v>00000000000100000000020000000003úúúúúúúúúúúúúúúú</v>
      </c>
      <c r="N76" t="str">
        <f t="shared" si="30"/>
        <v xml:space="preserve"> </v>
      </c>
      <c r="O76">
        <f t="shared" si="25"/>
        <v>48</v>
      </c>
      <c r="P76" t="str">
        <f t="shared" si="32"/>
        <v xml:space="preserve">    00 00 00 00  00 01 00 00  00 00 02 00  00 00 00 03      úúúúúúúúúúúúúúúú</v>
      </c>
      <c r="Q76" t="str">
        <f t="shared" si="33"/>
        <v>00 00 00 00 00 01 00 00 00 00 02 00 00 00 00 03 úúúúúúúúúúúúúúúú</v>
      </c>
      <c r="R76" t="str">
        <f t="shared" si="34"/>
        <v xml:space="preserve">00 00 00 00 00 01 00 00 00 00 02 00 00 00 00 03 </v>
      </c>
      <c r="T76" t="str">
        <f t="shared" si="26"/>
        <v xml:space="preserve"> </v>
      </c>
      <c r="U76" t="str">
        <f t="shared" si="27"/>
        <v xml:space="preserve"> </v>
      </c>
      <c r="V76" t="str">
        <f t="shared" si="35"/>
        <v xml:space="preserve">00 00 00 00 00 01 00 00 00 00 02 00 00 00 00 03 </v>
      </c>
      <c r="W76" t="str">
        <f t="shared" si="31"/>
        <v xml:space="preserve"> </v>
      </c>
    </row>
    <row r="77" spans="2:23" x14ac:dyDescent="0.25">
      <c r="B77" t="s">
        <v>413</v>
      </c>
      <c r="C77" s="8" t="s">
        <v>412</v>
      </c>
      <c r="D77">
        <f t="shared" si="28"/>
        <v>0</v>
      </c>
      <c r="E77">
        <f t="shared" si="29"/>
        <v>0</v>
      </c>
      <c r="F77">
        <f t="shared" si="18"/>
        <v>0</v>
      </c>
      <c r="G77">
        <f t="shared" si="19"/>
        <v>0</v>
      </c>
      <c r="H77">
        <f t="shared" si="20"/>
        <v>0</v>
      </c>
      <c r="I77" s="7">
        <f t="shared" si="21"/>
        <v>0</v>
      </c>
      <c r="K77" t="str">
        <f t="shared" si="22"/>
        <v xml:space="preserve"> </v>
      </c>
      <c r="L77" t="str">
        <f t="shared" si="23"/>
        <v xml:space="preserve"> </v>
      </c>
      <c r="M77" t="str">
        <f t="shared" si="24"/>
        <v>000000000000A60E0001400D03000200úúúúúúúúúú@úúúúú</v>
      </c>
      <c r="N77" t="str">
        <f t="shared" si="30"/>
        <v xml:space="preserve"> </v>
      </c>
      <c r="O77">
        <f t="shared" si="25"/>
        <v>48</v>
      </c>
      <c r="P77" t="str">
        <f t="shared" si="32"/>
        <v xml:space="preserve">    00 00 00 00  00 00 A6 0E  00 01 40 0D  03 00 02 00      úúúúúúúúúú@úúúúú</v>
      </c>
      <c r="Q77" t="str">
        <f t="shared" si="33"/>
        <v>00 00 00 00 00 00 A6 0E 00 01 40 0D 03 00 02 00 úúúúúúúúúú@úúúúú</v>
      </c>
      <c r="R77" t="str">
        <f t="shared" si="34"/>
        <v xml:space="preserve">00 00 00 00 00 00 A6 0E 00 01 40 0D 03 00 02 00 </v>
      </c>
      <c r="T77" t="str">
        <f t="shared" si="26"/>
        <v xml:space="preserve"> </v>
      </c>
      <c r="U77" t="str">
        <f t="shared" si="27"/>
        <v xml:space="preserve"> </v>
      </c>
      <c r="V77" t="str">
        <f t="shared" si="35"/>
        <v xml:space="preserve">00 00 00 00 00 00 A6 0E 00 01 40 0D 03 00 02 00 </v>
      </c>
      <c r="W77" t="str">
        <f t="shared" si="31"/>
        <v xml:space="preserve"> </v>
      </c>
    </row>
    <row r="78" spans="2:23" x14ac:dyDescent="0.25">
      <c r="B78" t="s">
        <v>411</v>
      </c>
      <c r="C78" s="8" t="s">
        <v>410</v>
      </c>
      <c r="D78">
        <f t="shared" si="28"/>
        <v>0</v>
      </c>
      <c r="E78">
        <f t="shared" si="29"/>
        <v>0</v>
      </c>
      <c r="F78">
        <f t="shared" si="18"/>
        <v>0</v>
      </c>
      <c r="G78">
        <f t="shared" si="19"/>
        <v>0</v>
      </c>
      <c r="H78">
        <f t="shared" si="20"/>
        <v>0</v>
      </c>
      <c r="I78" s="7">
        <f t="shared" si="21"/>
        <v>0</v>
      </c>
      <c r="K78" t="str">
        <f t="shared" si="22"/>
        <v xml:space="preserve"> </v>
      </c>
      <c r="L78" t="str">
        <f t="shared" si="23"/>
        <v xml:space="preserve"> </v>
      </c>
      <c r="M78" t="str">
        <f t="shared" si="24"/>
        <v>E204000300000000úúúúúúúú</v>
      </c>
      <c r="N78" t="str">
        <f t="shared" si="30"/>
        <v xml:space="preserve"> </v>
      </c>
      <c r="O78">
        <f t="shared" si="25"/>
        <v>24</v>
      </c>
      <c r="P78" t="str">
        <f t="shared" si="32"/>
        <v xml:space="preserve">    E2 04 00 03  00 00 00 00                                úúúúúúúú</v>
      </c>
      <c r="Q78" t="str">
        <f t="shared" si="33"/>
        <v>E2 04 00 03 00 00 00 00 úúúúúúúú</v>
      </c>
      <c r="R78" t="str">
        <f t="shared" si="34"/>
        <v xml:space="preserve">E2 04 00 03 00 00 00 00 </v>
      </c>
      <c r="T78" t="str">
        <f t="shared" si="26"/>
        <v xml:space="preserve"> </v>
      </c>
      <c r="U78" t="str">
        <f t="shared" si="27"/>
        <v xml:space="preserve"> </v>
      </c>
      <c r="V78" t="str">
        <f t="shared" si="35"/>
        <v xml:space="preserve">E2 04 00 03 00 00 00 00 </v>
      </c>
      <c r="W78" t="str">
        <f t="shared" si="31"/>
        <v xml:space="preserve"> </v>
      </c>
    </row>
    <row r="79" spans="2:23" x14ac:dyDescent="0.25">
      <c r="B79" t="s">
        <v>409</v>
      </c>
      <c r="C79" s="8" t="s">
        <v>408</v>
      </c>
      <c r="D79">
        <f t="shared" si="28"/>
        <v>0</v>
      </c>
      <c r="E79">
        <f t="shared" si="29"/>
        <v>11</v>
      </c>
      <c r="F79">
        <f t="shared" si="18"/>
        <v>0</v>
      </c>
      <c r="G79">
        <f t="shared" si="19"/>
        <v>11</v>
      </c>
      <c r="H79">
        <f t="shared" si="20"/>
        <v>18</v>
      </c>
      <c r="I79" s="7">
        <f t="shared" si="21"/>
        <v>15</v>
      </c>
      <c r="K79" t="str">
        <f t="shared" si="22"/>
        <v>In</v>
      </c>
      <c r="L79" t="str">
        <f t="shared" si="23"/>
        <v xml:space="preserve"> </v>
      </c>
      <c r="M79" t="str">
        <f t="shared" si="24"/>
        <v xml:space="preserve"> </v>
      </c>
      <c r="N79" t="str">
        <f t="shared" si="30"/>
        <v>8Zeit</v>
      </c>
      <c r="O79">
        <f t="shared" si="25"/>
        <v>1</v>
      </c>
      <c r="P79" t="str">
        <f t="shared" si="32"/>
        <v xml:space="preserve"> </v>
      </c>
      <c r="Q79" t="str">
        <f t="shared" si="33"/>
        <v/>
      </c>
      <c r="R79" t="str">
        <f t="shared" si="34"/>
        <v/>
      </c>
      <c r="T79" t="str">
        <f t="shared" si="26"/>
        <v>IN</v>
      </c>
      <c r="U79" t="str">
        <f t="shared" si="27"/>
        <v xml:space="preserve"> </v>
      </c>
      <c r="V79" t="str">
        <f t="shared" si="35"/>
        <v xml:space="preserve">  </v>
      </c>
      <c r="W79" t="str">
        <f t="shared" si="31"/>
        <v>8Zeit</v>
      </c>
    </row>
    <row r="80" spans="2:23" x14ac:dyDescent="0.25">
      <c r="B80" t="s">
        <v>163</v>
      </c>
      <c r="C80" s="8" t="s">
        <v>162</v>
      </c>
      <c r="D80">
        <f t="shared" si="28"/>
        <v>0</v>
      </c>
      <c r="E80">
        <f t="shared" si="29"/>
        <v>31</v>
      </c>
      <c r="F80">
        <f t="shared" si="18"/>
        <v>13</v>
      </c>
      <c r="G80">
        <f t="shared" si="19"/>
        <v>44</v>
      </c>
      <c r="H80">
        <f t="shared" si="20"/>
        <v>0</v>
      </c>
      <c r="I80" s="7">
        <f t="shared" si="21"/>
        <v>0</v>
      </c>
      <c r="K80" t="str">
        <f t="shared" si="22"/>
        <v>In</v>
      </c>
      <c r="L80" t="str">
        <f t="shared" si="23"/>
        <v>L=6Z=250Q=0FCode=504..AC-BuferInc</v>
      </c>
      <c r="M80" t="str">
        <f t="shared" si="24"/>
        <v xml:space="preserve"> </v>
      </c>
      <c r="N80" t="str">
        <f t="shared" si="30"/>
        <v xml:space="preserve"> </v>
      </c>
      <c r="O80">
        <f t="shared" si="25"/>
        <v>1</v>
      </c>
      <c r="P80" t="str">
        <f t="shared" si="32"/>
        <v xml:space="preserve"> </v>
      </c>
      <c r="Q80" t="str">
        <f t="shared" si="33"/>
        <v/>
      </c>
      <c r="R80" t="str">
        <f t="shared" si="34"/>
        <v/>
      </c>
      <c r="T80" t="str">
        <f t="shared" si="26"/>
        <v>IN</v>
      </c>
      <c r="U80" t="str">
        <f t="shared" si="27"/>
        <v>L=6Z=250Q=0FCode=504..AC-BuferInc</v>
      </c>
      <c r="V80" t="str">
        <f t="shared" si="35"/>
        <v xml:space="preserve">  </v>
      </c>
      <c r="W80" t="str">
        <f t="shared" si="31"/>
        <v xml:space="preserve"> </v>
      </c>
    </row>
    <row r="81" spans="2:23" x14ac:dyDescent="0.25">
      <c r="B81" t="s">
        <v>161</v>
      </c>
      <c r="C81" s="8" t="s">
        <v>160</v>
      </c>
      <c r="D81">
        <f t="shared" si="28"/>
        <v>0</v>
      </c>
      <c r="E81">
        <f t="shared" si="29"/>
        <v>0</v>
      </c>
      <c r="F81">
        <f t="shared" si="18"/>
        <v>0</v>
      </c>
      <c r="G81">
        <f t="shared" si="19"/>
        <v>0</v>
      </c>
      <c r="H81">
        <f t="shared" si="20"/>
        <v>0</v>
      </c>
      <c r="I81" s="7">
        <f t="shared" si="21"/>
        <v>0</v>
      </c>
      <c r="K81" t="str">
        <f t="shared" si="22"/>
        <v xml:space="preserve"> </v>
      </c>
      <c r="L81" t="str">
        <f t="shared" si="23"/>
        <v xml:space="preserve"> </v>
      </c>
      <c r="M81" t="str">
        <f t="shared" si="24"/>
        <v>01ú</v>
      </c>
      <c r="N81" t="str">
        <f t="shared" si="30"/>
        <v xml:space="preserve"> </v>
      </c>
      <c r="O81">
        <f t="shared" si="25"/>
        <v>3</v>
      </c>
      <c r="P81" t="str">
        <f t="shared" si="32"/>
        <v xml:space="preserve">    01                                                      ú</v>
      </c>
      <c r="Q81" t="str">
        <f t="shared" si="33"/>
        <v>01 ú</v>
      </c>
      <c r="R81" t="str">
        <f t="shared" si="34"/>
        <v xml:space="preserve">01 </v>
      </c>
      <c r="T81" t="str">
        <f t="shared" si="26"/>
        <v xml:space="preserve"> </v>
      </c>
      <c r="U81" t="str">
        <f t="shared" si="27"/>
        <v xml:space="preserve"> </v>
      </c>
      <c r="V81" t="str">
        <f t="shared" si="35"/>
        <v xml:space="preserve">01 </v>
      </c>
      <c r="W81" t="str">
        <f t="shared" si="31"/>
        <v xml:space="preserve"> </v>
      </c>
    </row>
    <row r="82" spans="2:23" x14ac:dyDescent="0.25">
      <c r="B82" t="s">
        <v>407</v>
      </c>
      <c r="C82" s="8" t="s">
        <v>406</v>
      </c>
      <c r="D82">
        <f t="shared" si="28"/>
        <v>11</v>
      </c>
      <c r="E82">
        <f t="shared" si="29"/>
        <v>0</v>
      </c>
      <c r="F82">
        <f t="shared" si="18"/>
        <v>0</v>
      </c>
      <c r="G82">
        <f t="shared" si="19"/>
        <v>11</v>
      </c>
      <c r="H82">
        <f t="shared" si="20"/>
        <v>20</v>
      </c>
      <c r="I82" s="7">
        <f t="shared" si="21"/>
        <v>16</v>
      </c>
      <c r="K82" t="str">
        <f t="shared" si="22"/>
        <v>Out</v>
      </c>
      <c r="L82" t="str">
        <f t="shared" si="23"/>
        <v xml:space="preserve"> </v>
      </c>
      <c r="M82" t="str">
        <f t="shared" si="24"/>
        <v xml:space="preserve"> </v>
      </c>
      <c r="N82" t="str">
        <f t="shared" si="30"/>
        <v>15Zeit</v>
      </c>
      <c r="O82">
        <f t="shared" si="25"/>
        <v>1</v>
      </c>
      <c r="P82" t="str">
        <f t="shared" si="32"/>
        <v xml:space="preserve"> </v>
      </c>
      <c r="Q82" t="str">
        <f t="shared" si="33"/>
        <v/>
      </c>
      <c r="R82" t="str">
        <f t="shared" si="34"/>
        <v/>
      </c>
      <c r="T82" t="str">
        <f t="shared" si="26"/>
        <v>OUT</v>
      </c>
      <c r="U82" t="str">
        <f t="shared" si="27"/>
        <v xml:space="preserve"> </v>
      </c>
      <c r="V82" t="str">
        <f t="shared" si="35"/>
        <v xml:space="preserve">  </v>
      </c>
      <c r="W82" t="str">
        <f t="shared" si="31"/>
        <v>15Zeit</v>
      </c>
    </row>
    <row r="83" spans="2:23" x14ac:dyDescent="0.25">
      <c r="B83" t="s">
        <v>405</v>
      </c>
      <c r="C83" s="8" t="s">
        <v>404</v>
      </c>
      <c r="D83">
        <f t="shared" si="28"/>
        <v>0</v>
      </c>
      <c r="E83">
        <f t="shared" si="29"/>
        <v>0</v>
      </c>
      <c r="F83">
        <f t="shared" si="18"/>
        <v>13</v>
      </c>
      <c r="G83">
        <f t="shared" si="19"/>
        <v>13</v>
      </c>
      <c r="H83">
        <f t="shared" si="20"/>
        <v>0</v>
      </c>
      <c r="I83" s="7">
        <f t="shared" si="21"/>
        <v>0</v>
      </c>
      <c r="K83" t="str">
        <f t="shared" si="22"/>
        <v xml:space="preserve"> </v>
      </c>
      <c r="L83" t="str">
        <f t="shared" si="23"/>
        <v>L=24Z=0Q=250Code=88=X</v>
      </c>
      <c r="M83" t="str">
        <f t="shared" si="24"/>
        <v xml:space="preserve"> </v>
      </c>
      <c r="N83" t="str">
        <f t="shared" si="30"/>
        <v xml:space="preserve"> </v>
      </c>
      <c r="O83">
        <f t="shared" si="25"/>
        <v>1</v>
      </c>
      <c r="P83" t="str">
        <f t="shared" si="32"/>
        <v xml:space="preserve"> </v>
      </c>
      <c r="Q83" t="str">
        <f t="shared" si="33"/>
        <v/>
      </c>
      <c r="R83" t="str">
        <f t="shared" si="34"/>
        <v/>
      </c>
      <c r="T83" t="str">
        <f t="shared" si="26"/>
        <v xml:space="preserve"> </v>
      </c>
      <c r="U83" t="str">
        <f t="shared" si="27"/>
        <v>L=24Z=0Q=250Code=88=X</v>
      </c>
      <c r="V83" t="str">
        <f t="shared" si="35"/>
        <v xml:space="preserve">  </v>
      </c>
      <c r="W83" t="str">
        <f t="shared" si="31"/>
        <v xml:space="preserve"> </v>
      </c>
    </row>
    <row r="84" spans="2:23" x14ac:dyDescent="0.25">
      <c r="B84" t="s">
        <v>403</v>
      </c>
      <c r="C84" s="8" t="s">
        <v>402</v>
      </c>
      <c r="D84">
        <f t="shared" si="28"/>
        <v>0</v>
      </c>
      <c r="E84">
        <f t="shared" si="29"/>
        <v>0</v>
      </c>
      <c r="F84">
        <f t="shared" si="18"/>
        <v>0</v>
      </c>
      <c r="G84">
        <f t="shared" si="19"/>
        <v>0</v>
      </c>
      <c r="H84">
        <f t="shared" si="20"/>
        <v>0</v>
      </c>
      <c r="I84" s="7">
        <f t="shared" si="21"/>
        <v>0</v>
      </c>
      <c r="K84" t="str">
        <f t="shared" si="22"/>
        <v xml:space="preserve"> </v>
      </c>
      <c r="L84" t="str">
        <f t="shared" si="23"/>
        <v xml:space="preserve"> </v>
      </c>
      <c r="M84" t="str">
        <f t="shared" si="24"/>
        <v>00640000000164000000022C01000003údúúúúdúúúú,úúúú</v>
      </c>
      <c r="N84" t="str">
        <f t="shared" si="30"/>
        <v xml:space="preserve"> </v>
      </c>
      <c r="O84">
        <f t="shared" si="25"/>
        <v>48</v>
      </c>
      <c r="P84" t="str">
        <f t="shared" si="32"/>
        <v xml:space="preserve">    00 64 00 00  00 01 64 00  00 00 02 2C  01 00 00 03      údúúúúdúúúú,úúúú</v>
      </c>
      <c r="Q84" t="str">
        <f t="shared" si="33"/>
        <v>00 64 00 00 00 01 64 00 00 00 02 2C 01 00 00 03 údúúúúdúúúú,úúúú</v>
      </c>
      <c r="R84" t="str">
        <f t="shared" si="34"/>
        <v xml:space="preserve">00 64 00 00 00 01 64 00 00 00 02 2C 01 00 00 03 </v>
      </c>
      <c r="T84" t="str">
        <f t="shared" si="26"/>
        <v xml:space="preserve"> </v>
      </c>
      <c r="U84" t="str">
        <f t="shared" si="27"/>
        <v xml:space="preserve"> </v>
      </c>
      <c r="V84" t="str">
        <f t="shared" si="35"/>
        <v xml:space="preserve">00 64 00 00 00 01 64 00 00 00 02 2C 01 00 00 03 </v>
      </c>
      <c r="W84" t="str">
        <f t="shared" si="31"/>
        <v xml:space="preserve"> </v>
      </c>
    </row>
    <row r="85" spans="2:23" x14ac:dyDescent="0.25">
      <c r="B85" t="s">
        <v>401</v>
      </c>
      <c r="C85" s="8" t="s">
        <v>400</v>
      </c>
      <c r="D85">
        <f t="shared" si="28"/>
        <v>0</v>
      </c>
      <c r="E85">
        <f t="shared" si="29"/>
        <v>0</v>
      </c>
      <c r="F85">
        <f t="shared" si="18"/>
        <v>0</v>
      </c>
      <c r="G85">
        <f t="shared" si="19"/>
        <v>0</v>
      </c>
      <c r="H85">
        <f t="shared" si="20"/>
        <v>0</v>
      </c>
      <c r="I85" s="7">
        <f t="shared" si="21"/>
        <v>0</v>
      </c>
      <c r="K85" t="str">
        <f t="shared" si="22"/>
        <v xml:space="preserve"> </v>
      </c>
      <c r="L85" t="str">
        <f t="shared" si="23"/>
        <v xml:space="preserve"> </v>
      </c>
      <c r="M85" t="str">
        <f t="shared" si="24"/>
        <v>00000000úúúú</v>
      </c>
      <c r="N85" t="str">
        <f t="shared" si="30"/>
        <v xml:space="preserve"> </v>
      </c>
      <c r="O85">
        <f t="shared" si="25"/>
        <v>12</v>
      </c>
      <c r="P85" t="str">
        <f t="shared" si="32"/>
        <v xml:space="preserve">    00 00 00 00                                             úúúú</v>
      </c>
      <c r="Q85" t="str">
        <f t="shared" si="33"/>
        <v>00 00 00 00 úúúú</v>
      </c>
      <c r="R85" t="str">
        <f t="shared" si="34"/>
        <v xml:space="preserve">00 00 00 00 </v>
      </c>
      <c r="T85" t="str">
        <f t="shared" si="26"/>
        <v xml:space="preserve"> </v>
      </c>
      <c r="U85" t="str">
        <f t="shared" si="27"/>
        <v xml:space="preserve"> </v>
      </c>
      <c r="V85" t="str">
        <f t="shared" si="35"/>
        <v xml:space="preserve">00 00 00 00 </v>
      </c>
      <c r="W85" t="str">
        <f t="shared" si="31"/>
        <v xml:space="preserve"> </v>
      </c>
    </row>
    <row r="86" spans="2:23" x14ac:dyDescent="0.25">
      <c r="B86" t="s">
        <v>399</v>
      </c>
      <c r="C86" s="8" t="s">
        <v>398</v>
      </c>
      <c r="D86">
        <f t="shared" si="28"/>
        <v>0</v>
      </c>
      <c r="E86">
        <f t="shared" si="29"/>
        <v>11</v>
      </c>
      <c r="F86">
        <f t="shared" si="18"/>
        <v>0</v>
      </c>
      <c r="G86">
        <f t="shared" si="19"/>
        <v>11</v>
      </c>
      <c r="H86">
        <f t="shared" si="20"/>
        <v>18</v>
      </c>
      <c r="I86" s="7">
        <f t="shared" si="21"/>
        <v>15</v>
      </c>
      <c r="K86" t="str">
        <f t="shared" si="22"/>
        <v>In</v>
      </c>
      <c r="L86" t="str">
        <f t="shared" si="23"/>
        <v xml:space="preserve"> </v>
      </c>
      <c r="M86" t="str">
        <f t="shared" si="24"/>
        <v xml:space="preserve"> </v>
      </c>
      <c r="N86" t="str">
        <f t="shared" si="30"/>
        <v>9Zeit</v>
      </c>
      <c r="O86">
        <f t="shared" si="25"/>
        <v>1</v>
      </c>
      <c r="P86" t="str">
        <f t="shared" si="32"/>
        <v xml:space="preserve"> </v>
      </c>
      <c r="Q86" t="str">
        <f t="shared" si="33"/>
        <v/>
      </c>
      <c r="R86" t="str">
        <f t="shared" si="34"/>
        <v/>
      </c>
      <c r="T86" t="str">
        <f t="shared" si="26"/>
        <v>IN</v>
      </c>
      <c r="U86" t="str">
        <f t="shared" si="27"/>
        <v xml:space="preserve"> </v>
      </c>
      <c r="V86" t="str">
        <f t="shared" si="35"/>
        <v xml:space="preserve">  </v>
      </c>
      <c r="W86" t="str">
        <f t="shared" si="31"/>
        <v>9Zeit</v>
      </c>
    </row>
    <row r="87" spans="2:23" x14ac:dyDescent="0.25">
      <c r="B87" t="s">
        <v>163</v>
      </c>
      <c r="C87" s="8" t="s">
        <v>162</v>
      </c>
      <c r="D87">
        <f t="shared" si="28"/>
        <v>0</v>
      </c>
      <c r="E87">
        <f t="shared" si="29"/>
        <v>31</v>
      </c>
      <c r="F87">
        <f t="shared" si="18"/>
        <v>13</v>
      </c>
      <c r="G87">
        <f t="shared" si="19"/>
        <v>44</v>
      </c>
      <c r="H87">
        <f t="shared" si="20"/>
        <v>0</v>
      </c>
      <c r="I87" s="7">
        <f t="shared" si="21"/>
        <v>0</v>
      </c>
      <c r="K87" t="str">
        <f t="shared" si="22"/>
        <v>In</v>
      </c>
      <c r="L87" t="str">
        <f t="shared" si="23"/>
        <v>L=6Z=250Q=0FCode=504..AC-BuferInc</v>
      </c>
      <c r="M87" t="str">
        <f t="shared" si="24"/>
        <v xml:space="preserve"> </v>
      </c>
      <c r="N87" t="str">
        <f t="shared" si="30"/>
        <v xml:space="preserve"> </v>
      </c>
      <c r="O87">
        <f t="shared" si="25"/>
        <v>1</v>
      </c>
      <c r="P87" t="str">
        <f t="shared" si="32"/>
        <v xml:space="preserve"> </v>
      </c>
      <c r="Q87" t="str">
        <f t="shared" si="33"/>
        <v/>
      </c>
      <c r="R87" t="str">
        <f t="shared" si="34"/>
        <v/>
      </c>
      <c r="T87" t="str">
        <f t="shared" si="26"/>
        <v>IN</v>
      </c>
      <c r="U87" t="str">
        <f t="shared" si="27"/>
        <v>L=6Z=250Q=0FCode=504..AC-BuferInc</v>
      </c>
      <c r="V87" t="str">
        <f t="shared" si="35"/>
        <v xml:space="preserve">  </v>
      </c>
      <c r="W87" t="str">
        <f t="shared" si="31"/>
        <v xml:space="preserve"> </v>
      </c>
    </row>
    <row r="88" spans="2:23" x14ac:dyDescent="0.25">
      <c r="B88" t="s">
        <v>161</v>
      </c>
      <c r="C88" s="8" t="s">
        <v>160</v>
      </c>
      <c r="D88">
        <f t="shared" si="28"/>
        <v>0</v>
      </c>
      <c r="E88">
        <f t="shared" si="29"/>
        <v>0</v>
      </c>
      <c r="F88">
        <f t="shared" si="18"/>
        <v>0</v>
      </c>
      <c r="G88">
        <f t="shared" si="19"/>
        <v>0</v>
      </c>
      <c r="H88">
        <f t="shared" si="20"/>
        <v>0</v>
      </c>
      <c r="I88" s="7">
        <f t="shared" si="21"/>
        <v>0</v>
      </c>
      <c r="K88" t="str">
        <f t="shared" si="22"/>
        <v xml:space="preserve"> </v>
      </c>
      <c r="L88" t="str">
        <f t="shared" si="23"/>
        <v xml:space="preserve"> </v>
      </c>
      <c r="M88" t="str">
        <f t="shared" si="24"/>
        <v>01ú</v>
      </c>
      <c r="N88" t="str">
        <f t="shared" si="30"/>
        <v xml:space="preserve"> </v>
      </c>
      <c r="O88">
        <f t="shared" si="25"/>
        <v>3</v>
      </c>
      <c r="P88" t="str">
        <f t="shared" si="32"/>
        <v xml:space="preserve">    01                                                      ú</v>
      </c>
      <c r="Q88" t="str">
        <f t="shared" si="33"/>
        <v>01 ú</v>
      </c>
      <c r="R88" t="str">
        <f t="shared" si="34"/>
        <v xml:space="preserve">01 </v>
      </c>
      <c r="T88" t="str">
        <f t="shared" si="26"/>
        <v xml:space="preserve"> </v>
      </c>
      <c r="U88" t="str">
        <f t="shared" si="27"/>
        <v xml:space="preserve"> </v>
      </c>
      <c r="V88" t="str">
        <f t="shared" si="35"/>
        <v xml:space="preserve">01 </v>
      </c>
      <c r="W88" t="str">
        <f t="shared" si="31"/>
        <v xml:space="preserve"> </v>
      </c>
    </row>
    <row r="89" spans="2:23" x14ac:dyDescent="0.25">
      <c r="B89" t="s">
        <v>397</v>
      </c>
      <c r="C89" s="8" t="s">
        <v>396</v>
      </c>
      <c r="D89">
        <f t="shared" si="28"/>
        <v>11</v>
      </c>
      <c r="E89">
        <f t="shared" si="29"/>
        <v>0</v>
      </c>
      <c r="F89">
        <f t="shared" si="18"/>
        <v>0</v>
      </c>
      <c r="G89">
        <f t="shared" si="19"/>
        <v>11</v>
      </c>
      <c r="H89">
        <f t="shared" si="20"/>
        <v>20</v>
      </c>
      <c r="I89" s="7">
        <f t="shared" si="21"/>
        <v>16</v>
      </c>
      <c r="K89" t="str">
        <f t="shared" si="22"/>
        <v>Out</v>
      </c>
      <c r="L89" t="str">
        <f t="shared" si="23"/>
        <v xml:space="preserve"> </v>
      </c>
      <c r="M89" t="str">
        <f t="shared" si="24"/>
        <v xml:space="preserve"> </v>
      </c>
      <c r="N89" t="str">
        <f t="shared" si="30"/>
        <v>16Zeit</v>
      </c>
      <c r="O89">
        <f t="shared" si="25"/>
        <v>1</v>
      </c>
      <c r="P89" t="str">
        <f t="shared" si="32"/>
        <v xml:space="preserve"> </v>
      </c>
      <c r="Q89" t="str">
        <f t="shared" si="33"/>
        <v/>
      </c>
      <c r="R89" t="str">
        <f t="shared" si="34"/>
        <v/>
      </c>
      <c r="T89" t="str">
        <f t="shared" si="26"/>
        <v>OUT</v>
      </c>
      <c r="U89" t="str">
        <f t="shared" si="27"/>
        <v xml:space="preserve"> </v>
      </c>
      <c r="V89" t="str">
        <f t="shared" si="35"/>
        <v xml:space="preserve">  </v>
      </c>
      <c r="W89" t="str">
        <f t="shared" si="31"/>
        <v>16Zeit</v>
      </c>
    </row>
    <row r="90" spans="2:23" x14ac:dyDescent="0.25">
      <c r="B90" t="s">
        <v>395</v>
      </c>
      <c r="C90" s="8" t="s">
        <v>394</v>
      </c>
      <c r="D90">
        <f t="shared" si="28"/>
        <v>0</v>
      </c>
      <c r="E90">
        <f t="shared" si="29"/>
        <v>0</v>
      </c>
      <c r="F90">
        <f t="shared" si="18"/>
        <v>13</v>
      </c>
      <c r="G90">
        <f t="shared" si="19"/>
        <v>13</v>
      </c>
      <c r="H90">
        <f t="shared" si="20"/>
        <v>0</v>
      </c>
      <c r="I90" s="7">
        <f t="shared" si="21"/>
        <v>0</v>
      </c>
      <c r="K90" t="str">
        <f t="shared" si="22"/>
        <v xml:space="preserve"> </v>
      </c>
      <c r="L90" t="str">
        <f t="shared" si="23"/>
        <v>L=13Z=0Q=250Code=90=Z</v>
      </c>
      <c r="M90" t="str">
        <f t="shared" si="24"/>
        <v xml:space="preserve"> </v>
      </c>
      <c r="N90" t="str">
        <f t="shared" si="30"/>
        <v xml:space="preserve"> </v>
      </c>
      <c r="O90">
        <f t="shared" si="25"/>
        <v>1</v>
      </c>
      <c r="P90" t="str">
        <f t="shared" si="32"/>
        <v xml:space="preserve"> </v>
      </c>
      <c r="Q90" t="str">
        <f t="shared" si="33"/>
        <v/>
      </c>
      <c r="R90" t="str">
        <f t="shared" si="34"/>
        <v/>
      </c>
      <c r="T90" t="str">
        <f t="shared" si="26"/>
        <v xml:space="preserve"> </v>
      </c>
      <c r="U90" t="str">
        <f t="shared" si="27"/>
        <v>L=13Z=0Q=250Code=90=Z</v>
      </c>
      <c r="V90" t="str">
        <f t="shared" si="35"/>
        <v xml:space="preserve">  </v>
      </c>
      <c r="W90" t="str">
        <f t="shared" si="31"/>
        <v xml:space="preserve"> </v>
      </c>
    </row>
    <row r="91" spans="2:23" x14ac:dyDescent="0.25">
      <c r="B91" t="s">
        <v>393</v>
      </c>
      <c r="C91" s="8" t="s">
        <v>392</v>
      </c>
      <c r="D91">
        <f t="shared" si="28"/>
        <v>0</v>
      </c>
      <c r="E91">
        <f t="shared" si="29"/>
        <v>0</v>
      </c>
      <c r="F91">
        <f t="shared" si="18"/>
        <v>0</v>
      </c>
      <c r="G91">
        <f t="shared" si="19"/>
        <v>0</v>
      </c>
      <c r="H91">
        <f t="shared" si="20"/>
        <v>0</v>
      </c>
      <c r="I91" s="7">
        <f t="shared" si="21"/>
        <v>0</v>
      </c>
      <c r="K91" t="str">
        <f t="shared" si="22"/>
        <v xml:space="preserve"> </v>
      </c>
      <c r="L91" t="str">
        <f t="shared" si="23"/>
        <v xml:space="preserve"> </v>
      </c>
      <c r="M91" t="str">
        <f t="shared" si="24"/>
        <v>0000C1400F28C81406úúú@ú(úúú</v>
      </c>
      <c r="N91" t="str">
        <f t="shared" si="30"/>
        <v xml:space="preserve"> </v>
      </c>
      <c r="O91">
        <f t="shared" si="25"/>
        <v>27</v>
      </c>
      <c r="P91" t="str">
        <f t="shared" si="32"/>
        <v xml:space="preserve">    00 00 C1 40  0F 28 C8 14  06                            úúú@ú(úúú</v>
      </c>
      <c r="Q91" t="str">
        <f t="shared" si="33"/>
        <v>00 00 C1 40 0F 28 C8 14 06 úúú@ú(úúú</v>
      </c>
      <c r="R91" t="str">
        <f t="shared" si="34"/>
        <v xml:space="preserve">00 00 C1 40 0F 28 C8 14 06 </v>
      </c>
      <c r="T91" t="str">
        <f t="shared" si="26"/>
        <v xml:space="preserve"> </v>
      </c>
      <c r="U91" t="str">
        <f t="shared" si="27"/>
        <v xml:space="preserve"> </v>
      </c>
      <c r="V91" t="str">
        <f t="shared" si="35"/>
        <v xml:space="preserve">00 00 C1 40 0F 28 C8 14 06 </v>
      </c>
      <c r="W91" t="str">
        <f t="shared" si="31"/>
        <v xml:space="preserve"> </v>
      </c>
    </row>
    <row r="92" spans="2:23" x14ac:dyDescent="0.25">
      <c r="B92" t="s">
        <v>391</v>
      </c>
      <c r="C92" s="8" t="s">
        <v>390</v>
      </c>
      <c r="D92">
        <f t="shared" si="28"/>
        <v>0</v>
      </c>
      <c r="E92">
        <f t="shared" si="29"/>
        <v>11</v>
      </c>
      <c r="F92">
        <f t="shared" si="18"/>
        <v>0</v>
      </c>
      <c r="G92">
        <f t="shared" si="19"/>
        <v>11</v>
      </c>
      <c r="H92">
        <f t="shared" si="20"/>
        <v>19</v>
      </c>
      <c r="I92" s="7">
        <f t="shared" si="21"/>
        <v>15</v>
      </c>
      <c r="K92" t="str">
        <f t="shared" si="22"/>
        <v>In</v>
      </c>
      <c r="L92" t="str">
        <f t="shared" si="23"/>
        <v xml:space="preserve"> </v>
      </c>
      <c r="M92" t="str">
        <f t="shared" si="24"/>
        <v xml:space="preserve"> </v>
      </c>
      <c r="N92" t="str">
        <f t="shared" si="30"/>
        <v>10Zeit</v>
      </c>
      <c r="O92">
        <f t="shared" si="25"/>
        <v>1</v>
      </c>
      <c r="P92" t="str">
        <f t="shared" si="32"/>
        <v xml:space="preserve"> </v>
      </c>
      <c r="Q92" t="str">
        <f t="shared" si="33"/>
        <v/>
      </c>
      <c r="R92" t="str">
        <f t="shared" si="34"/>
        <v/>
      </c>
      <c r="T92" t="str">
        <f t="shared" si="26"/>
        <v>IN</v>
      </c>
      <c r="U92" t="str">
        <f t="shared" si="27"/>
        <v xml:space="preserve"> </v>
      </c>
      <c r="V92" t="str">
        <f t="shared" si="35"/>
        <v xml:space="preserve">  </v>
      </c>
      <c r="W92" t="str">
        <f t="shared" si="31"/>
        <v>10Zeit</v>
      </c>
    </row>
    <row r="93" spans="2:23" x14ac:dyDescent="0.25">
      <c r="B93" t="s">
        <v>163</v>
      </c>
      <c r="C93" s="8" t="s">
        <v>162</v>
      </c>
      <c r="D93">
        <f t="shared" si="28"/>
        <v>0</v>
      </c>
      <c r="E93">
        <f t="shared" si="29"/>
        <v>31</v>
      </c>
      <c r="F93">
        <f t="shared" si="18"/>
        <v>13</v>
      </c>
      <c r="G93">
        <f t="shared" si="19"/>
        <v>44</v>
      </c>
      <c r="H93">
        <f t="shared" si="20"/>
        <v>0</v>
      </c>
      <c r="I93" s="7">
        <f t="shared" si="21"/>
        <v>0</v>
      </c>
      <c r="K93" t="str">
        <f t="shared" si="22"/>
        <v>In</v>
      </c>
      <c r="L93" t="str">
        <f t="shared" si="23"/>
        <v>L=6Z=250Q=0FCode=504..AC-BuferInc</v>
      </c>
      <c r="M93" t="str">
        <f t="shared" si="24"/>
        <v xml:space="preserve"> </v>
      </c>
      <c r="N93" t="str">
        <f t="shared" si="30"/>
        <v xml:space="preserve"> </v>
      </c>
      <c r="O93">
        <f t="shared" si="25"/>
        <v>1</v>
      </c>
      <c r="P93" t="str">
        <f t="shared" si="32"/>
        <v xml:space="preserve"> </v>
      </c>
      <c r="Q93" t="str">
        <f t="shared" si="33"/>
        <v/>
      </c>
      <c r="R93" t="str">
        <f t="shared" si="34"/>
        <v/>
      </c>
      <c r="T93" t="str">
        <f t="shared" si="26"/>
        <v>IN</v>
      </c>
      <c r="U93" t="str">
        <f t="shared" si="27"/>
        <v>L=6Z=250Q=0FCode=504..AC-BuferInc</v>
      </c>
      <c r="V93" t="str">
        <f t="shared" si="35"/>
        <v xml:space="preserve">  </v>
      </c>
      <c r="W93" t="str">
        <f t="shared" si="31"/>
        <v xml:space="preserve"> </v>
      </c>
    </row>
    <row r="94" spans="2:23" x14ac:dyDescent="0.25">
      <c r="B94" t="s">
        <v>161</v>
      </c>
      <c r="C94" s="8" t="s">
        <v>160</v>
      </c>
      <c r="D94">
        <f t="shared" si="28"/>
        <v>0</v>
      </c>
      <c r="E94">
        <f t="shared" si="29"/>
        <v>0</v>
      </c>
      <c r="F94">
        <f t="shared" si="18"/>
        <v>0</v>
      </c>
      <c r="G94">
        <f t="shared" si="19"/>
        <v>0</v>
      </c>
      <c r="H94">
        <f t="shared" si="20"/>
        <v>0</v>
      </c>
      <c r="I94" s="7">
        <f t="shared" si="21"/>
        <v>0</v>
      </c>
      <c r="K94" t="str">
        <f t="shared" si="22"/>
        <v xml:space="preserve"> </v>
      </c>
      <c r="L94" t="str">
        <f t="shared" si="23"/>
        <v xml:space="preserve"> </v>
      </c>
      <c r="M94" t="str">
        <f t="shared" si="24"/>
        <v>01ú</v>
      </c>
      <c r="N94" t="str">
        <f t="shared" si="30"/>
        <v xml:space="preserve"> </v>
      </c>
      <c r="O94">
        <f t="shared" si="25"/>
        <v>3</v>
      </c>
      <c r="P94" t="str">
        <f t="shared" si="32"/>
        <v xml:space="preserve">    01                                                      ú</v>
      </c>
      <c r="Q94" t="str">
        <f t="shared" si="33"/>
        <v>01 ú</v>
      </c>
      <c r="R94" t="str">
        <f t="shared" si="34"/>
        <v xml:space="preserve">01 </v>
      </c>
      <c r="T94" t="str">
        <f t="shared" si="26"/>
        <v xml:space="preserve"> </v>
      </c>
      <c r="U94" t="str">
        <f t="shared" si="27"/>
        <v xml:space="preserve"> </v>
      </c>
      <c r="V94" t="str">
        <f t="shared" si="35"/>
        <v xml:space="preserve">01 </v>
      </c>
      <c r="W94" t="str">
        <f t="shared" si="31"/>
        <v xml:space="preserve"> </v>
      </c>
    </row>
    <row r="95" spans="2:23" x14ac:dyDescent="0.25">
      <c r="B95" t="s">
        <v>389</v>
      </c>
      <c r="C95" s="8" t="s">
        <v>388</v>
      </c>
      <c r="D95">
        <f t="shared" si="28"/>
        <v>0</v>
      </c>
      <c r="E95">
        <f t="shared" si="29"/>
        <v>11</v>
      </c>
      <c r="F95">
        <f t="shared" si="18"/>
        <v>0</v>
      </c>
      <c r="G95">
        <f t="shared" si="19"/>
        <v>11</v>
      </c>
      <c r="H95">
        <f t="shared" si="20"/>
        <v>19</v>
      </c>
      <c r="I95" s="7">
        <f t="shared" si="21"/>
        <v>15</v>
      </c>
      <c r="K95" t="str">
        <f t="shared" si="22"/>
        <v>In</v>
      </c>
      <c r="L95" t="str">
        <f t="shared" si="23"/>
        <v xml:space="preserve"> </v>
      </c>
      <c r="M95" t="str">
        <f t="shared" si="24"/>
        <v xml:space="preserve"> </v>
      </c>
      <c r="N95" t="str">
        <f t="shared" si="30"/>
        <v>11Zeit</v>
      </c>
      <c r="O95">
        <f t="shared" si="25"/>
        <v>1</v>
      </c>
      <c r="P95" t="str">
        <f t="shared" si="32"/>
        <v xml:space="preserve"> </v>
      </c>
      <c r="Q95" t="str">
        <f t="shared" si="33"/>
        <v/>
      </c>
      <c r="R95" t="str">
        <f t="shared" si="34"/>
        <v/>
      </c>
      <c r="T95" t="str">
        <f t="shared" si="26"/>
        <v>IN</v>
      </c>
      <c r="U95" t="str">
        <f t="shared" si="27"/>
        <v xml:space="preserve"> </v>
      </c>
      <c r="V95" t="str">
        <f t="shared" si="35"/>
        <v xml:space="preserve">  </v>
      </c>
      <c r="W95" t="str">
        <f t="shared" si="31"/>
        <v>11Zeit</v>
      </c>
    </row>
    <row r="96" spans="2:23" x14ac:dyDescent="0.25">
      <c r="B96" t="s">
        <v>163</v>
      </c>
      <c r="C96" s="8" t="s">
        <v>162</v>
      </c>
      <c r="D96">
        <f t="shared" si="28"/>
        <v>0</v>
      </c>
      <c r="E96">
        <f t="shared" si="29"/>
        <v>31</v>
      </c>
      <c r="F96">
        <f t="shared" si="18"/>
        <v>13</v>
      </c>
      <c r="G96">
        <f t="shared" si="19"/>
        <v>44</v>
      </c>
      <c r="H96">
        <f t="shared" si="20"/>
        <v>0</v>
      </c>
      <c r="I96" s="7">
        <f t="shared" si="21"/>
        <v>0</v>
      </c>
      <c r="K96" t="str">
        <f t="shared" si="22"/>
        <v>In</v>
      </c>
      <c r="L96" t="str">
        <f t="shared" si="23"/>
        <v>L=6Z=250Q=0FCode=504..AC-BuferInc</v>
      </c>
      <c r="M96" t="str">
        <f t="shared" si="24"/>
        <v xml:space="preserve"> </v>
      </c>
      <c r="N96" t="str">
        <f t="shared" si="30"/>
        <v xml:space="preserve"> </v>
      </c>
      <c r="O96">
        <f t="shared" si="25"/>
        <v>1</v>
      </c>
      <c r="P96" t="str">
        <f t="shared" si="32"/>
        <v xml:space="preserve"> </v>
      </c>
      <c r="Q96" t="str">
        <f t="shared" si="33"/>
        <v/>
      </c>
      <c r="R96" t="str">
        <f t="shared" si="34"/>
        <v/>
      </c>
      <c r="T96" t="str">
        <f t="shared" si="26"/>
        <v>IN</v>
      </c>
      <c r="U96" t="str">
        <f t="shared" si="27"/>
        <v>L=6Z=250Q=0FCode=504..AC-BuferInc</v>
      </c>
      <c r="V96" t="str">
        <f t="shared" si="35"/>
        <v xml:space="preserve">  </v>
      </c>
      <c r="W96" t="str">
        <f t="shared" si="31"/>
        <v xml:space="preserve"> </v>
      </c>
    </row>
    <row r="97" spans="2:23" x14ac:dyDescent="0.25">
      <c r="B97" t="s">
        <v>161</v>
      </c>
      <c r="C97" s="8" t="s">
        <v>160</v>
      </c>
      <c r="D97">
        <f t="shared" si="28"/>
        <v>0</v>
      </c>
      <c r="E97">
        <f t="shared" si="29"/>
        <v>0</v>
      </c>
      <c r="F97">
        <f t="shared" si="18"/>
        <v>0</v>
      </c>
      <c r="G97">
        <f t="shared" si="19"/>
        <v>0</v>
      </c>
      <c r="H97">
        <f t="shared" si="20"/>
        <v>0</v>
      </c>
      <c r="I97" s="7">
        <f t="shared" si="21"/>
        <v>0</v>
      </c>
      <c r="K97" t="str">
        <f t="shared" si="22"/>
        <v xml:space="preserve"> </v>
      </c>
      <c r="L97" t="str">
        <f t="shared" si="23"/>
        <v xml:space="preserve"> </v>
      </c>
      <c r="M97" t="str">
        <f t="shared" si="24"/>
        <v>01ú</v>
      </c>
      <c r="N97" t="str">
        <f t="shared" si="30"/>
        <v xml:space="preserve"> </v>
      </c>
      <c r="O97">
        <f t="shared" si="25"/>
        <v>3</v>
      </c>
      <c r="P97" t="str">
        <f t="shared" si="32"/>
        <v xml:space="preserve">    01                                                      ú</v>
      </c>
      <c r="Q97" t="str">
        <f t="shared" si="33"/>
        <v>01 ú</v>
      </c>
      <c r="R97" t="str">
        <f t="shared" si="34"/>
        <v xml:space="preserve">01 </v>
      </c>
      <c r="T97" t="str">
        <f t="shared" si="26"/>
        <v xml:space="preserve"> </v>
      </c>
      <c r="U97" t="str">
        <f t="shared" si="27"/>
        <v xml:space="preserve"> </v>
      </c>
      <c r="V97" t="str">
        <f t="shared" si="35"/>
        <v xml:space="preserve">01 </v>
      </c>
      <c r="W97" t="str">
        <f t="shared" si="31"/>
        <v xml:space="preserve"> </v>
      </c>
    </row>
    <row r="98" spans="2:23" x14ac:dyDescent="0.25">
      <c r="B98" t="s">
        <v>387</v>
      </c>
      <c r="C98" s="8" t="s">
        <v>386</v>
      </c>
      <c r="D98">
        <f t="shared" si="28"/>
        <v>0</v>
      </c>
      <c r="E98">
        <f t="shared" si="29"/>
        <v>11</v>
      </c>
      <c r="F98">
        <f t="shared" si="18"/>
        <v>0</v>
      </c>
      <c r="G98">
        <f t="shared" si="19"/>
        <v>11</v>
      </c>
      <c r="H98">
        <f t="shared" si="20"/>
        <v>19</v>
      </c>
      <c r="I98" s="7">
        <f t="shared" si="21"/>
        <v>15</v>
      </c>
      <c r="K98" t="str">
        <f t="shared" si="22"/>
        <v>In</v>
      </c>
      <c r="L98" t="str">
        <f t="shared" si="23"/>
        <v xml:space="preserve"> </v>
      </c>
      <c r="M98" t="str">
        <f t="shared" si="24"/>
        <v xml:space="preserve"> </v>
      </c>
      <c r="N98" t="str">
        <f t="shared" si="30"/>
        <v>12Zeit</v>
      </c>
      <c r="O98">
        <f t="shared" si="25"/>
        <v>1</v>
      </c>
      <c r="P98" t="str">
        <f t="shared" si="32"/>
        <v xml:space="preserve"> </v>
      </c>
      <c r="Q98" t="str">
        <f t="shared" si="33"/>
        <v/>
      </c>
      <c r="R98" t="str">
        <f t="shared" si="34"/>
        <v/>
      </c>
      <c r="T98" t="str">
        <f t="shared" si="26"/>
        <v>IN</v>
      </c>
      <c r="U98" t="str">
        <f t="shared" si="27"/>
        <v xml:space="preserve"> </v>
      </c>
      <c r="V98" t="str">
        <f t="shared" si="35"/>
        <v xml:space="preserve">  </v>
      </c>
      <c r="W98" t="str">
        <f t="shared" si="31"/>
        <v>12Zeit</v>
      </c>
    </row>
    <row r="99" spans="2:23" x14ac:dyDescent="0.25">
      <c r="B99" t="s">
        <v>163</v>
      </c>
      <c r="C99" s="8" t="s">
        <v>162</v>
      </c>
      <c r="D99">
        <f t="shared" si="28"/>
        <v>0</v>
      </c>
      <c r="E99">
        <f t="shared" si="29"/>
        <v>31</v>
      </c>
      <c r="F99">
        <f t="shared" si="18"/>
        <v>13</v>
      </c>
      <c r="G99">
        <f t="shared" si="19"/>
        <v>44</v>
      </c>
      <c r="H99">
        <f t="shared" si="20"/>
        <v>0</v>
      </c>
      <c r="I99" s="7">
        <f t="shared" si="21"/>
        <v>0</v>
      </c>
      <c r="K99" t="str">
        <f t="shared" si="22"/>
        <v>In</v>
      </c>
      <c r="L99" t="str">
        <f t="shared" si="23"/>
        <v>L=6Z=250Q=0FCode=504..AC-BuferInc</v>
      </c>
      <c r="M99" t="str">
        <f t="shared" si="24"/>
        <v xml:space="preserve"> </v>
      </c>
      <c r="N99" t="str">
        <f t="shared" si="30"/>
        <v xml:space="preserve"> </v>
      </c>
      <c r="O99">
        <f t="shared" si="25"/>
        <v>1</v>
      </c>
      <c r="P99" t="str">
        <f t="shared" si="32"/>
        <v xml:space="preserve"> </v>
      </c>
      <c r="Q99" t="str">
        <f t="shared" si="33"/>
        <v/>
      </c>
      <c r="R99" t="str">
        <f t="shared" si="34"/>
        <v/>
      </c>
      <c r="T99" t="str">
        <f t="shared" si="26"/>
        <v>IN</v>
      </c>
      <c r="U99" t="str">
        <f t="shared" si="27"/>
        <v>L=6Z=250Q=0FCode=504..AC-BuferInc</v>
      </c>
      <c r="V99" t="str">
        <f t="shared" si="35"/>
        <v xml:space="preserve">  </v>
      </c>
      <c r="W99" t="str">
        <f t="shared" si="31"/>
        <v xml:space="preserve"> </v>
      </c>
    </row>
    <row r="100" spans="2:23" x14ac:dyDescent="0.25">
      <c r="B100" t="s">
        <v>161</v>
      </c>
      <c r="C100" s="8" t="s">
        <v>160</v>
      </c>
      <c r="D100">
        <f t="shared" si="28"/>
        <v>0</v>
      </c>
      <c r="E100">
        <f t="shared" si="29"/>
        <v>0</v>
      </c>
      <c r="F100">
        <f t="shared" si="18"/>
        <v>0</v>
      </c>
      <c r="G100">
        <f t="shared" si="19"/>
        <v>0</v>
      </c>
      <c r="H100">
        <f t="shared" si="20"/>
        <v>0</v>
      </c>
      <c r="I100" s="7">
        <f t="shared" si="21"/>
        <v>0</v>
      </c>
      <c r="K100" t="str">
        <f t="shared" si="22"/>
        <v xml:space="preserve"> </v>
      </c>
      <c r="L100" t="str">
        <f t="shared" si="23"/>
        <v xml:space="preserve"> </v>
      </c>
      <c r="M100" t="str">
        <f t="shared" si="24"/>
        <v>01ú</v>
      </c>
      <c r="N100" t="str">
        <f t="shared" si="30"/>
        <v xml:space="preserve"> </v>
      </c>
      <c r="O100">
        <f t="shared" si="25"/>
        <v>3</v>
      </c>
      <c r="P100" t="str">
        <f t="shared" si="32"/>
        <v xml:space="preserve">    01                                                      ú</v>
      </c>
      <c r="Q100" t="str">
        <f t="shared" si="33"/>
        <v>01 ú</v>
      </c>
      <c r="R100" t="str">
        <f t="shared" si="34"/>
        <v xml:space="preserve">01 </v>
      </c>
      <c r="T100" t="str">
        <f t="shared" si="26"/>
        <v xml:space="preserve"> </v>
      </c>
      <c r="U100" t="str">
        <f t="shared" si="27"/>
        <v xml:space="preserve"> </v>
      </c>
      <c r="V100" t="str">
        <f t="shared" si="35"/>
        <v xml:space="preserve">01 </v>
      </c>
      <c r="W100" t="str">
        <f t="shared" si="31"/>
        <v xml:space="preserve"> </v>
      </c>
    </row>
    <row r="101" spans="2:23" x14ac:dyDescent="0.25">
      <c r="B101" t="s">
        <v>385</v>
      </c>
      <c r="C101" s="8" t="s">
        <v>384</v>
      </c>
      <c r="D101">
        <f t="shared" si="28"/>
        <v>0</v>
      </c>
      <c r="E101">
        <f t="shared" si="29"/>
        <v>11</v>
      </c>
      <c r="F101">
        <f t="shared" si="18"/>
        <v>0</v>
      </c>
      <c r="G101">
        <f t="shared" si="19"/>
        <v>11</v>
      </c>
      <c r="H101">
        <f t="shared" si="20"/>
        <v>19</v>
      </c>
      <c r="I101" s="7">
        <f t="shared" si="21"/>
        <v>15</v>
      </c>
      <c r="K101" t="str">
        <f t="shared" si="22"/>
        <v>In</v>
      </c>
      <c r="L101" t="str">
        <f t="shared" si="23"/>
        <v xml:space="preserve"> </v>
      </c>
      <c r="M101" t="str">
        <f t="shared" si="24"/>
        <v xml:space="preserve"> </v>
      </c>
      <c r="N101" t="str">
        <f t="shared" si="30"/>
        <v>13Zeit</v>
      </c>
      <c r="O101">
        <f t="shared" si="25"/>
        <v>1</v>
      </c>
      <c r="P101" t="str">
        <f t="shared" si="32"/>
        <v xml:space="preserve"> </v>
      </c>
      <c r="Q101" t="str">
        <f t="shared" si="33"/>
        <v/>
      </c>
      <c r="R101" t="str">
        <f t="shared" si="34"/>
        <v/>
      </c>
      <c r="T101" t="str">
        <f t="shared" si="26"/>
        <v>IN</v>
      </c>
      <c r="U101" t="str">
        <f t="shared" si="27"/>
        <v xml:space="preserve"> </v>
      </c>
      <c r="V101" t="str">
        <f t="shared" si="35"/>
        <v xml:space="preserve">  </v>
      </c>
      <c r="W101" t="str">
        <f t="shared" si="31"/>
        <v>13Zeit</v>
      </c>
    </row>
    <row r="102" spans="2:23" x14ac:dyDescent="0.25">
      <c r="B102" t="s">
        <v>163</v>
      </c>
      <c r="C102" s="8" t="s">
        <v>162</v>
      </c>
      <c r="D102">
        <f t="shared" si="28"/>
        <v>0</v>
      </c>
      <c r="E102">
        <f t="shared" si="29"/>
        <v>31</v>
      </c>
      <c r="F102">
        <f t="shared" si="18"/>
        <v>13</v>
      </c>
      <c r="G102">
        <f t="shared" si="19"/>
        <v>44</v>
      </c>
      <c r="H102">
        <f t="shared" si="20"/>
        <v>0</v>
      </c>
      <c r="I102" s="7">
        <f t="shared" si="21"/>
        <v>0</v>
      </c>
      <c r="K102" t="str">
        <f t="shared" si="22"/>
        <v>In</v>
      </c>
      <c r="L102" t="str">
        <f t="shared" si="23"/>
        <v>L=6Z=250Q=0FCode=504..AC-BuferInc</v>
      </c>
      <c r="M102" t="str">
        <f t="shared" si="24"/>
        <v xml:space="preserve"> </v>
      </c>
      <c r="N102" t="str">
        <f t="shared" si="30"/>
        <v xml:space="preserve"> </v>
      </c>
      <c r="O102">
        <f t="shared" si="25"/>
        <v>1</v>
      </c>
      <c r="P102" t="str">
        <f t="shared" si="32"/>
        <v xml:space="preserve"> </v>
      </c>
      <c r="Q102" t="str">
        <f t="shared" si="33"/>
        <v/>
      </c>
      <c r="R102" t="str">
        <f t="shared" si="34"/>
        <v/>
      </c>
      <c r="T102" t="str">
        <f t="shared" si="26"/>
        <v>IN</v>
      </c>
      <c r="U102" t="str">
        <f t="shared" si="27"/>
        <v>L=6Z=250Q=0FCode=504..AC-BuferInc</v>
      </c>
      <c r="V102" t="str">
        <f t="shared" si="35"/>
        <v xml:space="preserve">  </v>
      </c>
      <c r="W102" t="str">
        <f t="shared" si="31"/>
        <v xml:space="preserve"> </v>
      </c>
    </row>
    <row r="103" spans="2:23" x14ac:dyDescent="0.25">
      <c r="B103" t="s">
        <v>161</v>
      </c>
      <c r="C103" s="8" t="s">
        <v>160</v>
      </c>
      <c r="D103">
        <f t="shared" si="28"/>
        <v>0</v>
      </c>
      <c r="E103">
        <f t="shared" si="29"/>
        <v>0</v>
      </c>
      <c r="F103">
        <f t="shared" si="18"/>
        <v>0</v>
      </c>
      <c r="G103">
        <f t="shared" si="19"/>
        <v>0</v>
      </c>
      <c r="H103">
        <f t="shared" si="20"/>
        <v>0</v>
      </c>
      <c r="I103" s="7">
        <f t="shared" si="21"/>
        <v>0</v>
      </c>
      <c r="K103" t="str">
        <f t="shared" si="22"/>
        <v xml:space="preserve"> </v>
      </c>
      <c r="L103" t="str">
        <f t="shared" si="23"/>
        <v xml:space="preserve"> </v>
      </c>
      <c r="M103" t="str">
        <f t="shared" si="24"/>
        <v>01ú</v>
      </c>
      <c r="N103" t="str">
        <f t="shared" si="30"/>
        <v xml:space="preserve"> </v>
      </c>
      <c r="O103">
        <f t="shared" si="25"/>
        <v>3</v>
      </c>
      <c r="P103" t="str">
        <f t="shared" si="32"/>
        <v xml:space="preserve">    01                                                      ú</v>
      </c>
      <c r="Q103" t="str">
        <f t="shared" si="33"/>
        <v>01 ú</v>
      </c>
      <c r="R103" t="str">
        <f t="shared" si="34"/>
        <v xml:space="preserve">01 </v>
      </c>
      <c r="T103" t="str">
        <f t="shared" si="26"/>
        <v xml:space="preserve"> </v>
      </c>
      <c r="U103" t="str">
        <f t="shared" si="27"/>
        <v xml:space="preserve"> </v>
      </c>
      <c r="V103" t="str">
        <f t="shared" si="35"/>
        <v xml:space="preserve">01 </v>
      </c>
      <c r="W103" t="str">
        <f t="shared" si="31"/>
        <v xml:space="preserve"> </v>
      </c>
    </row>
    <row r="104" spans="2:23" x14ac:dyDescent="0.25">
      <c r="B104" t="s">
        <v>383</v>
      </c>
      <c r="C104" s="8" t="s">
        <v>382</v>
      </c>
      <c r="D104">
        <f t="shared" si="28"/>
        <v>0</v>
      </c>
      <c r="E104">
        <f t="shared" si="29"/>
        <v>11</v>
      </c>
      <c r="F104">
        <f t="shared" si="18"/>
        <v>0</v>
      </c>
      <c r="G104">
        <f t="shared" si="19"/>
        <v>11</v>
      </c>
      <c r="H104">
        <f t="shared" si="20"/>
        <v>19</v>
      </c>
      <c r="I104" s="7">
        <f t="shared" si="21"/>
        <v>15</v>
      </c>
      <c r="K104" t="str">
        <f t="shared" si="22"/>
        <v>In</v>
      </c>
      <c r="L104" t="str">
        <f t="shared" si="23"/>
        <v xml:space="preserve"> </v>
      </c>
      <c r="M104" t="str">
        <f t="shared" si="24"/>
        <v xml:space="preserve"> </v>
      </c>
      <c r="N104" t="str">
        <f t="shared" si="30"/>
        <v>14Zeit</v>
      </c>
      <c r="O104">
        <f t="shared" si="25"/>
        <v>1</v>
      </c>
      <c r="P104" t="str">
        <f t="shared" si="32"/>
        <v xml:space="preserve"> </v>
      </c>
      <c r="Q104" t="str">
        <f t="shared" si="33"/>
        <v/>
      </c>
      <c r="R104" t="str">
        <f t="shared" si="34"/>
        <v/>
      </c>
      <c r="T104" t="str">
        <f t="shared" si="26"/>
        <v>IN</v>
      </c>
      <c r="U104" t="str">
        <f t="shared" si="27"/>
        <v xml:space="preserve"> </v>
      </c>
      <c r="V104" t="str">
        <f t="shared" si="35"/>
        <v xml:space="preserve">  </v>
      </c>
      <c r="W104" t="str">
        <f t="shared" si="31"/>
        <v>14Zeit</v>
      </c>
    </row>
    <row r="105" spans="2:23" x14ac:dyDescent="0.25">
      <c r="B105" t="s">
        <v>163</v>
      </c>
      <c r="C105" s="8" t="s">
        <v>162</v>
      </c>
      <c r="D105">
        <f t="shared" si="28"/>
        <v>0</v>
      </c>
      <c r="E105">
        <f t="shared" si="29"/>
        <v>31</v>
      </c>
      <c r="F105">
        <f t="shared" si="18"/>
        <v>13</v>
      </c>
      <c r="G105">
        <f t="shared" si="19"/>
        <v>44</v>
      </c>
      <c r="H105">
        <f t="shared" si="20"/>
        <v>0</v>
      </c>
      <c r="I105" s="7">
        <f t="shared" si="21"/>
        <v>0</v>
      </c>
      <c r="K105" t="str">
        <f t="shared" si="22"/>
        <v>In</v>
      </c>
      <c r="L105" t="str">
        <f t="shared" si="23"/>
        <v>L=6Z=250Q=0FCode=504..AC-BuferInc</v>
      </c>
      <c r="M105" t="str">
        <f t="shared" si="24"/>
        <v xml:space="preserve"> </v>
      </c>
      <c r="N105" t="str">
        <f t="shared" si="30"/>
        <v xml:space="preserve"> </v>
      </c>
      <c r="O105">
        <f t="shared" si="25"/>
        <v>1</v>
      </c>
      <c r="P105" t="str">
        <f t="shared" si="32"/>
        <v xml:space="preserve"> </v>
      </c>
      <c r="Q105" t="str">
        <f t="shared" si="33"/>
        <v/>
      </c>
      <c r="R105" t="str">
        <f t="shared" si="34"/>
        <v/>
      </c>
      <c r="T105" t="str">
        <f t="shared" si="26"/>
        <v>IN</v>
      </c>
      <c r="U105" t="str">
        <f t="shared" si="27"/>
        <v>L=6Z=250Q=0FCode=504..AC-BuferInc</v>
      </c>
      <c r="V105" t="str">
        <f t="shared" si="35"/>
        <v xml:space="preserve">  </v>
      </c>
      <c r="W105" t="str">
        <f t="shared" si="31"/>
        <v xml:space="preserve"> </v>
      </c>
    </row>
    <row r="106" spans="2:23" x14ac:dyDescent="0.25">
      <c r="B106" t="s">
        <v>161</v>
      </c>
      <c r="C106" s="8" t="s">
        <v>160</v>
      </c>
      <c r="D106">
        <f t="shared" si="28"/>
        <v>0</v>
      </c>
      <c r="E106">
        <f t="shared" si="29"/>
        <v>0</v>
      </c>
      <c r="F106">
        <f t="shared" si="18"/>
        <v>0</v>
      </c>
      <c r="G106">
        <f t="shared" si="19"/>
        <v>0</v>
      </c>
      <c r="H106">
        <f t="shared" si="20"/>
        <v>0</v>
      </c>
      <c r="I106" s="7">
        <f t="shared" si="21"/>
        <v>0</v>
      </c>
      <c r="K106" t="str">
        <f t="shared" si="22"/>
        <v xml:space="preserve"> </v>
      </c>
      <c r="L106" t="str">
        <f t="shared" si="23"/>
        <v xml:space="preserve"> </v>
      </c>
      <c r="M106" t="str">
        <f t="shared" si="24"/>
        <v>01ú</v>
      </c>
      <c r="N106" t="str">
        <f t="shared" si="30"/>
        <v xml:space="preserve"> </v>
      </c>
      <c r="O106">
        <f t="shared" si="25"/>
        <v>3</v>
      </c>
      <c r="P106" t="str">
        <f t="shared" si="32"/>
        <v xml:space="preserve">    01                                                      ú</v>
      </c>
      <c r="Q106" t="str">
        <f t="shared" si="33"/>
        <v>01 ú</v>
      </c>
      <c r="R106" t="str">
        <f t="shared" si="34"/>
        <v xml:space="preserve">01 </v>
      </c>
      <c r="T106" t="str">
        <f t="shared" si="26"/>
        <v xml:space="preserve"> </v>
      </c>
      <c r="U106" t="str">
        <f t="shared" si="27"/>
        <v xml:space="preserve"> </v>
      </c>
      <c r="V106" t="str">
        <f t="shared" si="35"/>
        <v xml:space="preserve">01 </v>
      </c>
      <c r="W106" t="str">
        <f t="shared" si="31"/>
        <v xml:space="preserve"> </v>
      </c>
    </row>
    <row r="107" spans="2:23" x14ac:dyDescent="0.25">
      <c r="B107" t="s">
        <v>381</v>
      </c>
      <c r="C107" s="8" t="s">
        <v>380</v>
      </c>
      <c r="D107">
        <f t="shared" si="28"/>
        <v>0</v>
      </c>
      <c r="E107">
        <f t="shared" si="29"/>
        <v>11</v>
      </c>
      <c r="F107">
        <f t="shared" si="18"/>
        <v>0</v>
      </c>
      <c r="G107">
        <f t="shared" si="19"/>
        <v>11</v>
      </c>
      <c r="H107">
        <f t="shared" si="20"/>
        <v>19</v>
      </c>
      <c r="I107" s="7">
        <f t="shared" si="21"/>
        <v>15</v>
      </c>
      <c r="K107" t="str">
        <f t="shared" si="22"/>
        <v>In</v>
      </c>
      <c r="L107" t="str">
        <f t="shared" si="23"/>
        <v xml:space="preserve"> </v>
      </c>
      <c r="M107" t="str">
        <f t="shared" si="24"/>
        <v xml:space="preserve"> </v>
      </c>
      <c r="N107" t="str">
        <f t="shared" si="30"/>
        <v>15Zeit</v>
      </c>
      <c r="O107">
        <f t="shared" si="25"/>
        <v>1</v>
      </c>
      <c r="P107" t="str">
        <f t="shared" si="32"/>
        <v xml:space="preserve"> </v>
      </c>
      <c r="Q107" t="str">
        <f t="shared" si="33"/>
        <v/>
      </c>
      <c r="R107" t="str">
        <f t="shared" si="34"/>
        <v/>
      </c>
      <c r="T107" t="str">
        <f t="shared" si="26"/>
        <v>IN</v>
      </c>
      <c r="U107" t="str">
        <f t="shared" si="27"/>
        <v xml:space="preserve"> </v>
      </c>
      <c r="V107" t="str">
        <f t="shared" si="35"/>
        <v xml:space="preserve">  </v>
      </c>
      <c r="W107" t="str">
        <f t="shared" si="31"/>
        <v>15Zeit</v>
      </c>
    </row>
    <row r="108" spans="2:23" x14ac:dyDescent="0.25">
      <c r="B108" t="s">
        <v>163</v>
      </c>
      <c r="C108" s="8" t="s">
        <v>162</v>
      </c>
      <c r="D108">
        <f t="shared" si="28"/>
        <v>0</v>
      </c>
      <c r="E108">
        <f t="shared" si="29"/>
        <v>31</v>
      </c>
      <c r="F108">
        <f t="shared" si="18"/>
        <v>13</v>
      </c>
      <c r="G108">
        <f t="shared" si="19"/>
        <v>44</v>
      </c>
      <c r="H108">
        <f t="shared" si="20"/>
        <v>0</v>
      </c>
      <c r="I108" s="7">
        <f t="shared" si="21"/>
        <v>0</v>
      </c>
      <c r="K108" t="str">
        <f t="shared" si="22"/>
        <v>In</v>
      </c>
      <c r="L108" t="str">
        <f t="shared" si="23"/>
        <v>L=6Z=250Q=0FCode=504..AC-BuferInc</v>
      </c>
      <c r="M108" t="str">
        <f t="shared" si="24"/>
        <v xml:space="preserve"> </v>
      </c>
      <c r="N108" t="str">
        <f t="shared" si="30"/>
        <v xml:space="preserve"> </v>
      </c>
      <c r="O108">
        <f t="shared" si="25"/>
        <v>1</v>
      </c>
      <c r="P108" t="str">
        <f t="shared" si="32"/>
        <v xml:space="preserve"> </v>
      </c>
      <c r="Q108" t="str">
        <f t="shared" si="33"/>
        <v/>
      </c>
      <c r="R108" t="str">
        <f t="shared" si="34"/>
        <v/>
      </c>
      <c r="T108" t="str">
        <f t="shared" si="26"/>
        <v>IN</v>
      </c>
      <c r="U108" t="str">
        <f t="shared" si="27"/>
        <v>L=6Z=250Q=0FCode=504..AC-BuferInc</v>
      </c>
      <c r="V108" t="str">
        <f t="shared" si="35"/>
        <v xml:space="preserve">  </v>
      </c>
      <c r="W108" t="str">
        <f t="shared" si="31"/>
        <v xml:space="preserve"> </v>
      </c>
    </row>
    <row r="109" spans="2:23" x14ac:dyDescent="0.25">
      <c r="B109" t="s">
        <v>161</v>
      </c>
      <c r="C109" s="8" t="s">
        <v>160</v>
      </c>
      <c r="D109">
        <f t="shared" si="28"/>
        <v>0</v>
      </c>
      <c r="E109">
        <f t="shared" si="29"/>
        <v>0</v>
      </c>
      <c r="F109">
        <f t="shared" si="18"/>
        <v>0</v>
      </c>
      <c r="G109">
        <f t="shared" si="19"/>
        <v>0</v>
      </c>
      <c r="H109">
        <f t="shared" si="20"/>
        <v>0</v>
      </c>
      <c r="I109" s="7">
        <f t="shared" si="21"/>
        <v>0</v>
      </c>
      <c r="K109" t="str">
        <f t="shared" si="22"/>
        <v xml:space="preserve"> </v>
      </c>
      <c r="L109" t="str">
        <f t="shared" si="23"/>
        <v xml:space="preserve"> </v>
      </c>
      <c r="M109" t="str">
        <f t="shared" si="24"/>
        <v>01ú</v>
      </c>
      <c r="N109" t="str">
        <f t="shared" si="30"/>
        <v xml:space="preserve"> </v>
      </c>
      <c r="O109">
        <f t="shared" si="25"/>
        <v>3</v>
      </c>
      <c r="P109" t="str">
        <f t="shared" si="32"/>
        <v xml:space="preserve">    01                                                      ú</v>
      </c>
      <c r="Q109" t="str">
        <f t="shared" si="33"/>
        <v>01 ú</v>
      </c>
      <c r="R109" t="str">
        <f t="shared" si="34"/>
        <v xml:space="preserve">01 </v>
      </c>
      <c r="T109" t="str">
        <f t="shared" si="26"/>
        <v xml:space="preserve"> </v>
      </c>
      <c r="U109" t="str">
        <f t="shared" si="27"/>
        <v xml:space="preserve"> </v>
      </c>
      <c r="V109" t="str">
        <f t="shared" si="35"/>
        <v xml:space="preserve">01 </v>
      </c>
      <c r="W109" t="str">
        <f t="shared" si="31"/>
        <v xml:space="preserve"> </v>
      </c>
    </row>
    <row r="110" spans="2:23" x14ac:dyDescent="0.25">
      <c r="B110" t="s">
        <v>379</v>
      </c>
      <c r="C110" s="8" t="s">
        <v>378</v>
      </c>
      <c r="D110">
        <f t="shared" si="28"/>
        <v>11</v>
      </c>
      <c r="E110">
        <f t="shared" si="29"/>
        <v>0</v>
      </c>
      <c r="F110">
        <f t="shared" si="18"/>
        <v>0</v>
      </c>
      <c r="G110">
        <f t="shared" si="19"/>
        <v>11</v>
      </c>
      <c r="H110">
        <f t="shared" si="20"/>
        <v>20</v>
      </c>
      <c r="I110" s="7">
        <f t="shared" si="21"/>
        <v>16</v>
      </c>
      <c r="K110" t="str">
        <f t="shared" si="22"/>
        <v>Out</v>
      </c>
      <c r="L110" t="str">
        <f t="shared" si="23"/>
        <v xml:space="preserve"> </v>
      </c>
      <c r="M110" t="str">
        <f t="shared" si="24"/>
        <v xml:space="preserve"> </v>
      </c>
      <c r="N110" t="str">
        <f t="shared" si="30"/>
        <v>17Zeit</v>
      </c>
      <c r="O110">
        <f t="shared" si="25"/>
        <v>1</v>
      </c>
      <c r="P110" t="str">
        <f t="shared" si="32"/>
        <v xml:space="preserve"> </v>
      </c>
      <c r="Q110" t="str">
        <f t="shared" si="33"/>
        <v/>
      </c>
      <c r="R110" t="str">
        <f t="shared" si="34"/>
        <v/>
      </c>
      <c r="T110" t="str">
        <f t="shared" si="26"/>
        <v>OUT</v>
      </c>
      <c r="U110" t="str">
        <f t="shared" si="27"/>
        <v xml:space="preserve"> </v>
      </c>
      <c r="V110" t="str">
        <f t="shared" si="35"/>
        <v xml:space="preserve">  </v>
      </c>
      <c r="W110" t="str">
        <f t="shared" si="31"/>
        <v>17Zeit</v>
      </c>
    </row>
    <row r="111" spans="2:23" x14ac:dyDescent="0.25">
      <c r="B111" t="s">
        <v>245</v>
      </c>
      <c r="C111" s="8" t="s">
        <v>244</v>
      </c>
      <c r="D111">
        <f t="shared" si="28"/>
        <v>0</v>
      </c>
      <c r="E111">
        <f t="shared" si="29"/>
        <v>0</v>
      </c>
      <c r="F111">
        <f t="shared" si="18"/>
        <v>12</v>
      </c>
      <c r="G111">
        <f t="shared" si="19"/>
        <v>12</v>
      </c>
      <c r="H111">
        <f t="shared" si="20"/>
        <v>0</v>
      </c>
      <c r="I111" s="7">
        <f t="shared" si="21"/>
        <v>0</v>
      </c>
      <c r="K111" t="str">
        <f t="shared" si="22"/>
        <v xml:space="preserve"> </v>
      </c>
      <c r="L111" t="str">
        <f t="shared" si="23"/>
        <v>L=5Z=0Q=250Code=73=I</v>
      </c>
      <c r="M111" t="str">
        <f t="shared" si="24"/>
        <v xml:space="preserve"> </v>
      </c>
      <c r="N111" t="str">
        <f t="shared" si="30"/>
        <v xml:space="preserve"> </v>
      </c>
      <c r="O111">
        <f t="shared" si="25"/>
        <v>1</v>
      </c>
      <c r="P111" t="str">
        <f t="shared" si="32"/>
        <v xml:space="preserve"> </v>
      </c>
      <c r="Q111" t="str">
        <f t="shared" si="33"/>
        <v/>
      </c>
      <c r="R111" t="str">
        <f t="shared" si="34"/>
        <v/>
      </c>
      <c r="T111" t="str">
        <f t="shared" si="26"/>
        <v xml:space="preserve"> </v>
      </c>
      <c r="U111" t="str">
        <f t="shared" si="27"/>
        <v>L=5Z=0Q=250Code=73=I</v>
      </c>
      <c r="V111" t="str">
        <f t="shared" si="35"/>
        <v xml:space="preserve">  </v>
      </c>
      <c r="W111" t="str">
        <f t="shared" si="31"/>
        <v xml:space="preserve"> </v>
      </c>
    </row>
    <row r="112" spans="2:23" x14ac:dyDescent="0.25">
      <c r="B112" t="s">
        <v>377</v>
      </c>
      <c r="C112" s="8" t="s">
        <v>376</v>
      </c>
      <c r="D112">
        <f t="shared" si="28"/>
        <v>0</v>
      </c>
      <c r="E112">
        <f t="shared" si="29"/>
        <v>0</v>
      </c>
      <c r="F112">
        <f t="shared" si="18"/>
        <v>0</v>
      </c>
      <c r="G112">
        <f t="shared" si="19"/>
        <v>0</v>
      </c>
      <c r="H112">
        <f t="shared" si="20"/>
        <v>0</v>
      </c>
      <c r="I112" s="7">
        <f t="shared" si="21"/>
        <v>0</v>
      </c>
      <c r="K112" t="str">
        <f t="shared" si="22"/>
        <v xml:space="preserve"> </v>
      </c>
      <c r="L112" t="str">
        <f t="shared" si="23"/>
        <v xml:space="preserve"> </v>
      </c>
      <c r="M112" t="str">
        <f t="shared" si="24"/>
        <v>4EN</v>
      </c>
      <c r="N112" t="str">
        <f t="shared" si="30"/>
        <v xml:space="preserve"> </v>
      </c>
      <c r="O112">
        <f t="shared" si="25"/>
        <v>3</v>
      </c>
      <c r="P112" t="str">
        <f t="shared" si="32"/>
        <v xml:space="preserve">    4E                                                      N</v>
      </c>
      <c r="Q112" t="str">
        <f t="shared" si="33"/>
        <v>4E N</v>
      </c>
      <c r="R112" t="str">
        <f t="shared" si="34"/>
        <v xml:space="preserve">4E </v>
      </c>
      <c r="T112" t="str">
        <f t="shared" si="26"/>
        <v xml:space="preserve"> </v>
      </c>
      <c r="U112" t="str">
        <f t="shared" si="27"/>
        <v xml:space="preserve"> </v>
      </c>
      <c r="V112" t="str">
        <f t="shared" si="35"/>
        <v xml:space="preserve">4E </v>
      </c>
      <c r="W112" t="str">
        <f t="shared" si="31"/>
        <v xml:space="preserve"> </v>
      </c>
    </row>
    <row r="113" spans="2:23" x14ac:dyDescent="0.25">
      <c r="B113" t="s">
        <v>375</v>
      </c>
      <c r="C113" s="8" t="s">
        <v>374</v>
      </c>
      <c r="D113">
        <f t="shared" si="28"/>
        <v>11</v>
      </c>
      <c r="E113">
        <f t="shared" si="29"/>
        <v>0</v>
      </c>
      <c r="F113">
        <f t="shared" si="18"/>
        <v>0</v>
      </c>
      <c r="G113">
        <f t="shared" si="19"/>
        <v>11</v>
      </c>
      <c r="H113">
        <f t="shared" si="20"/>
        <v>20</v>
      </c>
      <c r="I113" s="7">
        <f t="shared" si="21"/>
        <v>16</v>
      </c>
      <c r="K113" t="str">
        <f t="shared" si="22"/>
        <v>Out</v>
      </c>
      <c r="L113" t="str">
        <f t="shared" si="23"/>
        <v xml:space="preserve"> </v>
      </c>
      <c r="M113" t="str">
        <f t="shared" si="24"/>
        <v xml:space="preserve"> </v>
      </c>
      <c r="N113" t="str">
        <f t="shared" si="30"/>
        <v>18Zeit</v>
      </c>
      <c r="O113">
        <f t="shared" si="25"/>
        <v>1</v>
      </c>
      <c r="P113" t="str">
        <f t="shared" si="32"/>
        <v xml:space="preserve"> </v>
      </c>
      <c r="Q113" t="str">
        <f t="shared" si="33"/>
        <v/>
      </c>
      <c r="R113" t="str">
        <f t="shared" si="34"/>
        <v/>
      </c>
      <c r="T113" t="str">
        <f t="shared" si="26"/>
        <v>OUT</v>
      </c>
      <c r="U113" t="str">
        <f t="shared" si="27"/>
        <v xml:space="preserve"> </v>
      </c>
      <c r="V113" t="str">
        <f t="shared" si="35"/>
        <v xml:space="preserve">  </v>
      </c>
      <c r="W113" t="str">
        <f t="shared" si="31"/>
        <v>18Zeit</v>
      </c>
    </row>
    <row r="114" spans="2:23" x14ac:dyDescent="0.25">
      <c r="B114" t="s">
        <v>303</v>
      </c>
      <c r="C114" s="8" t="s">
        <v>302</v>
      </c>
      <c r="D114">
        <f t="shared" si="28"/>
        <v>0</v>
      </c>
      <c r="E114">
        <f t="shared" si="29"/>
        <v>0</v>
      </c>
      <c r="F114">
        <f t="shared" si="18"/>
        <v>12</v>
      </c>
      <c r="G114">
        <f t="shared" si="19"/>
        <v>12</v>
      </c>
      <c r="H114">
        <f t="shared" si="20"/>
        <v>0</v>
      </c>
      <c r="I114" s="7">
        <f t="shared" si="21"/>
        <v>0</v>
      </c>
      <c r="K114" t="str">
        <f t="shared" si="22"/>
        <v xml:space="preserve"> </v>
      </c>
      <c r="L114" t="str">
        <f t="shared" si="23"/>
        <v>L=6Z=0Q=250Code=79=O</v>
      </c>
      <c r="M114" t="str">
        <f t="shared" si="24"/>
        <v xml:space="preserve"> </v>
      </c>
      <c r="N114" t="str">
        <f t="shared" si="30"/>
        <v xml:space="preserve"> </v>
      </c>
      <c r="O114">
        <f t="shared" si="25"/>
        <v>1</v>
      </c>
      <c r="P114" t="str">
        <f t="shared" si="32"/>
        <v xml:space="preserve"> </v>
      </c>
      <c r="Q114" t="str">
        <f t="shared" si="33"/>
        <v/>
      </c>
      <c r="R114" t="str">
        <f t="shared" si="34"/>
        <v/>
      </c>
      <c r="T114" t="str">
        <f t="shared" si="26"/>
        <v xml:space="preserve"> </v>
      </c>
      <c r="U114" t="str">
        <f t="shared" si="27"/>
        <v>L=6Z=0Q=250Code=79=O</v>
      </c>
      <c r="V114" t="str">
        <f t="shared" si="35"/>
        <v xml:space="preserve">  </v>
      </c>
      <c r="W114" t="str">
        <f t="shared" si="31"/>
        <v xml:space="preserve"> </v>
      </c>
    </row>
    <row r="115" spans="2:23" x14ac:dyDescent="0.25">
      <c r="B115" t="s">
        <v>275</v>
      </c>
      <c r="C115" s="8" t="s">
        <v>274</v>
      </c>
      <c r="D115">
        <f t="shared" si="28"/>
        <v>0</v>
      </c>
      <c r="E115">
        <f t="shared" si="29"/>
        <v>0</v>
      </c>
      <c r="F115">
        <f t="shared" si="18"/>
        <v>0</v>
      </c>
      <c r="G115">
        <f t="shared" si="19"/>
        <v>0</v>
      </c>
      <c r="H115">
        <f t="shared" si="20"/>
        <v>0</v>
      </c>
      <c r="I115" s="7">
        <f t="shared" si="21"/>
        <v>0</v>
      </c>
      <c r="K115" t="str">
        <f t="shared" si="22"/>
        <v xml:space="preserve"> </v>
      </c>
      <c r="L115" t="str">
        <f t="shared" si="23"/>
        <v xml:space="preserve"> </v>
      </c>
      <c r="M115" t="str">
        <f t="shared" si="24"/>
        <v>0000úú</v>
      </c>
      <c r="N115" t="str">
        <f t="shared" si="30"/>
        <v xml:space="preserve"> </v>
      </c>
      <c r="O115">
        <f t="shared" si="25"/>
        <v>6</v>
      </c>
      <c r="P115" t="str">
        <f t="shared" si="32"/>
        <v xml:space="preserve">    00 00                                                   úú</v>
      </c>
      <c r="Q115" t="str">
        <f t="shared" si="33"/>
        <v>00 00 úú</v>
      </c>
      <c r="R115" t="str">
        <f t="shared" si="34"/>
        <v xml:space="preserve">00 00 </v>
      </c>
      <c r="T115" t="str">
        <f t="shared" si="26"/>
        <v xml:space="preserve"> </v>
      </c>
      <c r="U115" t="str">
        <f t="shared" si="27"/>
        <v xml:space="preserve"> </v>
      </c>
      <c r="V115" t="str">
        <f t="shared" si="35"/>
        <v xml:space="preserve">00 00 </v>
      </c>
      <c r="W115" t="str">
        <f t="shared" si="31"/>
        <v xml:space="preserve"> </v>
      </c>
    </row>
    <row r="116" spans="2:23" x14ac:dyDescent="0.25">
      <c r="B116" t="s">
        <v>373</v>
      </c>
      <c r="C116" s="8" t="s">
        <v>372</v>
      </c>
      <c r="D116">
        <f t="shared" si="28"/>
        <v>11</v>
      </c>
      <c r="E116">
        <f t="shared" si="29"/>
        <v>0</v>
      </c>
      <c r="F116">
        <f t="shared" si="18"/>
        <v>0</v>
      </c>
      <c r="G116">
        <f t="shared" si="19"/>
        <v>11</v>
      </c>
      <c r="H116">
        <f t="shared" si="20"/>
        <v>20</v>
      </c>
      <c r="I116" s="7">
        <f t="shared" si="21"/>
        <v>16</v>
      </c>
      <c r="K116" t="str">
        <f t="shared" si="22"/>
        <v>Out</v>
      </c>
      <c r="L116" t="str">
        <f t="shared" si="23"/>
        <v xml:space="preserve"> </v>
      </c>
      <c r="M116" t="str">
        <f t="shared" si="24"/>
        <v xml:space="preserve"> </v>
      </c>
      <c r="N116" t="str">
        <f t="shared" si="30"/>
        <v>19Zeit</v>
      </c>
      <c r="O116">
        <f t="shared" si="25"/>
        <v>1</v>
      </c>
      <c r="P116" t="str">
        <f t="shared" si="32"/>
        <v xml:space="preserve"> </v>
      </c>
      <c r="Q116" t="str">
        <f t="shared" si="33"/>
        <v/>
      </c>
      <c r="R116" t="str">
        <f t="shared" si="34"/>
        <v/>
      </c>
      <c r="T116" t="str">
        <f t="shared" si="26"/>
        <v>OUT</v>
      </c>
      <c r="U116" t="str">
        <f t="shared" si="27"/>
        <v xml:space="preserve"> </v>
      </c>
      <c r="V116" t="str">
        <f t="shared" si="35"/>
        <v xml:space="preserve">  </v>
      </c>
      <c r="W116" t="str">
        <f t="shared" si="31"/>
        <v>19Zeit</v>
      </c>
    </row>
    <row r="117" spans="2:23" x14ac:dyDescent="0.25">
      <c r="B117" t="s">
        <v>297</v>
      </c>
      <c r="C117" s="8" t="s">
        <v>296</v>
      </c>
      <c r="D117">
        <f t="shared" si="28"/>
        <v>0</v>
      </c>
      <c r="E117">
        <f t="shared" si="29"/>
        <v>0</v>
      </c>
      <c r="F117">
        <f t="shared" si="18"/>
        <v>12</v>
      </c>
      <c r="G117">
        <f t="shared" si="19"/>
        <v>12</v>
      </c>
      <c r="H117">
        <f t="shared" si="20"/>
        <v>0</v>
      </c>
      <c r="I117" s="7">
        <f t="shared" si="21"/>
        <v>0</v>
      </c>
      <c r="K117" t="str">
        <f t="shared" si="22"/>
        <v xml:space="preserve"> </v>
      </c>
      <c r="L117" t="str">
        <f t="shared" si="23"/>
        <v>L=6Z=0Q=250Code=80=P</v>
      </c>
      <c r="M117" t="str">
        <f t="shared" si="24"/>
        <v xml:space="preserve"> </v>
      </c>
      <c r="N117" t="str">
        <f t="shared" si="30"/>
        <v xml:space="preserve"> </v>
      </c>
      <c r="O117">
        <f t="shared" si="25"/>
        <v>1</v>
      </c>
      <c r="P117" t="str">
        <f t="shared" si="32"/>
        <v xml:space="preserve"> </v>
      </c>
      <c r="Q117" t="str">
        <f t="shared" si="33"/>
        <v/>
      </c>
      <c r="R117" t="str">
        <f t="shared" si="34"/>
        <v/>
      </c>
      <c r="T117" t="str">
        <f t="shared" si="26"/>
        <v xml:space="preserve"> </v>
      </c>
      <c r="U117" t="str">
        <f t="shared" si="27"/>
        <v>L=6Z=0Q=250Code=80=P</v>
      </c>
      <c r="V117" t="str">
        <f t="shared" si="35"/>
        <v xml:space="preserve">  </v>
      </c>
      <c r="W117" t="str">
        <f t="shared" si="31"/>
        <v xml:space="preserve"> </v>
      </c>
    </row>
    <row r="118" spans="2:23" x14ac:dyDescent="0.25">
      <c r="B118" t="s">
        <v>275</v>
      </c>
      <c r="C118" s="8" t="s">
        <v>274</v>
      </c>
      <c r="D118">
        <f t="shared" si="28"/>
        <v>0</v>
      </c>
      <c r="E118">
        <f t="shared" si="29"/>
        <v>0</v>
      </c>
      <c r="F118">
        <f t="shared" si="18"/>
        <v>0</v>
      </c>
      <c r="G118">
        <f t="shared" si="19"/>
        <v>0</v>
      </c>
      <c r="H118">
        <f t="shared" si="20"/>
        <v>0</v>
      </c>
      <c r="I118" s="7">
        <f t="shared" si="21"/>
        <v>0</v>
      </c>
      <c r="K118" t="str">
        <f t="shared" si="22"/>
        <v xml:space="preserve"> </v>
      </c>
      <c r="L118" t="str">
        <f t="shared" si="23"/>
        <v xml:space="preserve"> </v>
      </c>
      <c r="M118" t="str">
        <f t="shared" si="24"/>
        <v>0000úú</v>
      </c>
      <c r="N118" t="str">
        <f t="shared" si="30"/>
        <v xml:space="preserve"> </v>
      </c>
      <c r="O118">
        <f t="shared" si="25"/>
        <v>6</v>
      </c>
      <c r="P118" t="str">
        <f t="shared" si="32"/>
        <v xml:space="preserve">    00 00                                                   úú</v>
      </c>
      <c r="Q118" t="str">
        <f t="shared" si="33"/>
        <v>00 00 úú</v>
      </c>
      <c r="R118" t="str">
        <f t="shared" si="34"/>
        <v xml:space="preserve">00 00 </v>
      </c>
      <c r="T118" t="str">
        <f t="shared" si="26"/>
        <v xml:space="preserve"> </v>
      </c>
      <c r="U118" t="str">
        <f t="shared" si="27"/>
        <v xml:space="preserve"> </v>
      </c>
      <c r="V118" t="str">
        <f t="shared" si="35"/>
        <v xml:space="preserve">00 00 </v>
      </c>
      <c r="W118" t="str">
        <f t="shared" si="31"/>
        <v xml:space="preserve"> </v>
      </c>
    </row>
    <row r="119" spans="2:23" x14ac:dyDescent="0.25">
      <c r="B119" t="s">
        <v>371</v>
      </c>
      <c r="C119" s="8" t="s">
        <v>370</v>
      </c>
      <c r="D119">
        <f t="shared" si="28"/>
        <v>11</v>
      </c>
      <c r="E119">
        <f t="shared" si="29"/>
        <v>0</v>
      </c>
      <c r="F119">
        <f t="shared" si="18"/>
        <v>0</v>
      </c>
      <c r="G119">
        <f t="shared" si="19"/>
        <v>11</v>
      </c>
      <c r="H119">
        <f t="shared" si="20"/>
        <v>20</v>
      </c>
      <c r="I119" s="7">
        <f t="shared" si="21"/>
        <v>16</v>
      </c>
      <c r="K119" t="str">
        <f t="shared" si="22"/>
        <v>Out</v>
      </c>
      <c r="L119" t="str">
        <f t="shared" si="23"/>
        <v xml:space="preserve"> </v>
      </c>
      <c r="M119" t="str">
        <f t="shared" si="24"/>
        <v xml:space="preserve"> </v>
      </c>
      <c r="N119" t="str">
        <f t="shared" si="30"/>
        <v>20Zeit</v>
      </c>
      <c r="O119">
        <f t="shared" si="25"/>
        <v>1</v>
      </c>
      <c r="P119" t="str">
        <f t="shared" si="32"/>
        <v xml:space="preserve"> </v>
      </c>
      <c r="Q119" t="str">
        <f t="shared" si="33"/>
        <v/>
      </c>
      <c r="R119" t="str">
        <f t="shared" si="34"/>
        <v/>
      </c>
      <c r="T119" t="str">
        <f t="shared" si="26"/>
        <v>OUT</v>
      </c>
      <c r="U119" t="str">
        <f t="shared" si="27"/>
        <v xml:space="preserve"> </v>
      </c>
      <c r="V119" t="str">
        <f t="shared" si="35"/>
        <v xml:space="preserve">  </v>
      </c>
      <c r="W119" t="str">
        <f t="shared" si="31"/>
        <v>20Zeit</v>
      </c>
    </row>
    <row r="120" spans="2:23" x14ac:dyDescent="0.25">
      <c r="B120" t="s">
        <v>369</v>
      </c>
      <c r="C120" s="8" t="s">
        <v>368</v>
      </c>
      <c r="D120">
        <f t="shared" si="28"/>
        <v>0</v>
      </c>
      <c r="E120">
        <f t="shared" si="29"/>
        <v>0</v>
      </c>
      <c r="F120">
        <f t="shared" si="18"/>
        <v>12</v>
      </c>
      <c r="G120">
        <f t="shared" si="19"/>
        <v>12</v>
      </c>
      <c r="H120">
        <f t="shared" si="20"/>
        <v>0</v>
      </c>
      <c r="I120" s="7">
        <f t="shared" si="21"/>
        <v>0</v>
      </c>
      <c r="K120" t="str">
        <f t="shared" si="22"/>
        <v xml:space="preserve"> </v>
      </c>
      <c r="L120" t="str">
        <f t="shared" si="23"/>
        <v>L=4Z=0Q=250Code=99=c</v>
      </c>
      <c r="M120" t="str">
        <f t="shared" si="24"/>
        <v xml:space="preserve"> </v>
      </c>
      <c r="N120" t="str">
        <f t="shared" si="30"/>
        <v xml:space="preserve"> </v>
      </c>
      <c r="O120">
        <f t="shared" si="25"/>
        <v>1</v>
      </c>
      <c r="P120" t="str">
        <f t="shared" si="32"/>
        <v xml:space="preserve"> </v>
      </c>
      <c r="Q120" t="str">
        <f t="shared" si="33"/>
        <v/>
      </c>
      <c r="R120" t="str">
        <f t="shared" si="34"/>
        <v/>
      </c>
      <c r="T120" t="str">
        <f t="shared" si="26"/>
        <v xml:space="preserve"> </v>
      </c>
      <c r="U120" t="str">
        <f t="shared" si="27"/>
        <v>L=4Z=0Q=250Code=99=c</v>
      </c>
      <c r="V120" t="str">
        <f t="shared" si="35"/>
        <v xml:space="preserve">  </v>
      </c>
      <c r="W120" t="str">
        <f t="shared" si="31"/>
        <v xml:space="preserve"> </v>
      </c>
    </row>
    <row r="121" spans="2:23" x14ac:dyDescent="0.25">
      <c r="B121" t="s">
        <v>367</v>
      </c>
      <c r="C121" s="8" t="s">
        <v>366</v>
      </c>
      <c r="D121">
        <f t="shared" si="28"/>
        <v>11</v>
      </c>
      <c r="E121">
        <f t="shared" si="29"/>
        <v>0</v>
      </c>
      <c r="F121">
        <f t="shared" si="18"/>
        <v>0</v>
      </c>
      <c r="G121">
        <f t="shared" si="19"/>
        <v>11</v>
      </c>
      <c r="H121">
        <f t="shared" si="20"/>
        <v>20</v>
      </c>
      <c r="I121" s="7">
        <f t="shared" si="21"/>
        <v>16</v>
      </c>
      <c r="K121" t="str">
        <f t="shared" si="22"/>
        <v>Out</v>
      </c>
      <c r="L121" t="str">
        <f t="shared" si="23"/>
        <v xml:space="preserve"> </v>
      </c>
      <c r="M121" t="str">
        <f t="shared" si="24"/>
        <v xml:space="preserve"> </v>
      </c>
      <c r="N121" t="str">
        <f t="shared" si="30"/>
        <v>21Zeit</v>
      </c>
      <c r="O121">
        <f t="shared" si="25"/>
        <v>1</v>
      </c>
      <c r="P121" t="str">
        <f t="shared" si="32"/>
        <v xml:space="preserve"> </v>
      </c>
      <c r="Q121" t="str">
        <f t="shared" si="33"/>
        <v/>
      </c>
      <c r="R121" t="str">
        <f t="shared" si="34"/>
        <v/>
      </c>
      <c r="T121" t="str">
        <f t="shared" si="26"/>
        <v>OUT</v>
      </c>
      <c r="U121" t="str">
        <f t="shared" si="27"/>
        <v xml:space="preserve"> </v>
      </c>
      <c r="V121" t="str">
        <f t="shared" si="35"/>
        <v xml:space="preserve">  </v>
      </c>
      <c r="W121" t="str">
        <f t="shared" si="31"/>
        <v>21Zeit</v>
      </c>
    </row>
    <row r="122" spans="2:23" x14ac:dyDescent="0.25">
      <c r="B122" t="s">
        <v>365</v>
      </c>
      <c r="C122" s="8" t="s">
        <v>364</v>
      </c>
      <c r="D122">
        <f t="shared" si="28"/>
        <v>0</v>
      </c>
      <c r="E122">
        <f t="shared" si="29"/>
        <v>0</v>
      </c>
      <c r="F122">
        <f t="shared" si="18"/>
        <v>14</v>
      </c>
      <c r="G122">
        <f t="shared" si="19"/>
        <v>14</v>
      </c>
      <c r="H122">
        <f t="shared" si="20"/>
        <v>0</v>
      </c>
      <c r="I122" s="7">
        <f t="shared" si="21"/>
        <v>0</v>
      </c>
      <c r="K122" t="str">
        <f t="shared" si="22"/>
        <v xml:space="preserve"> </v>
      </c>
      <c r="L122" t="str">
        <f t="shared" si="23"/>
        <v>L=10Z=16Q=250Code=73=I</v>
      </c>
      <c r="M122" t="str">
        <f t="shared" si="24"/>
        <v xml:space="preserve"> </v>
      </c>
      <c r="N122" t="str">
        <f t="shared" si="30"/>
        <v xml:space="preserve"> </v>
      </c>
      <c r="O122">
        <f t="shared" si="25"/>
        <v>1</v>
      </c>
      <c r="P122" t="str">
        <f t="shared" si="32"/>
        <v xml:space="preserve"> </v>
      </c>
      <c r="Q122" t="str">
        <f t="shared" si="33"/>
        <v/>
      </c>
      <c r="R122" t="str">
        <f t="shared" si="34"/>
        <v/>
      </c>
      <c r="T122" t="str">
        <f t="shared" si="26"/>
        <v xml:space="preserve"> </v>
      </c>
      <c r="U122" t="str">
        <f t="shared" si="27"/>
        <v>L=10Z=16Q=250Code=73=I</v>
      </c>
      <c r="V122" t="str">
        <f t="shared" si="35"/>
        <v xml:space="preserve">  </v>
      </c>
      <c r="W122" t="str">
        <f t="shared" si="31"/>
        <v xml:space="preserve"> </v>
      </c>
    </row>
    <row r="123" spans="2:23" x14ac:dyDescent="0.25">
      <c r="B123" t="s">
        <v>363</v>
      </c>
      <c r="C123" s="8" t="s">
        <v>362</v>
      </c>
      <c r="D123">
        <f t="shared" si="28"/>
        <v>0</v>
      </c>
      <c r="E123">
        <f t="shared" si="29"/>
        <v>0</v>
      </c>
      <c r="F123">
        <f t="shared" si="18"/>
        <v>0</v>
      </c>
      <c r="G123">
        <f t="shared" si="19"/>
        <v>0</v>
      </c>
      <c r="H123">
        <f t="shared" si="20"/>
        <v>0</v>
      </c>
      <c r="I123" s="7">
        <f t="shared" si="21"/>
        <v>0</v>
      </c>
      <c r="K123" t="str">
        <f t="shared" si="22"/>
        <v xml:space="preserve"> </v>
      </c>
      <c r="L123" t="str">
        <f t="shared" si="23"/>
        <v xml:space="preserve"> </v>
      </c>
      <c r="M123" t="str">
        <f t="shared" si="24"/>
        <v>FAFFFF00FFFFúúúúúú</v>
      </c>
      <c r="N123" t="str">
        <f t="shared" si="30"/>
        <v xml:space="preserve"> </v>
      </c>
      <c r="O123">
        <f t="shared" si="25"/>
        <v>18</v>
      </c>
      <c r="P123" t="str">
        <f t="shared" si="32"/>
        <v xml:space="preserve">    FA FF FF 00  FF FF                                      úúúúúú</v>
      </c>
      <c r="Q123" t="str">
        <f t="shared" si="33"/>
        <v>FA FF FF 00 FF FF úúúúúú</v>
      </c>
      <c r="R123" t="str">
        <f t="shared" si="34"/>
        <v xml:space="preserve">FA FF FF 00 FF FF </v>
      </c>
      <c r="T123" t="str">
        <f t="shared" si="26"/>
        <v xml:space="preserve"> </v>
      </c>
      <c r="U123" t="str">
        <f t="shared" si="27"/>
        <v xml:space="preserve"> </v>
      </c>
      <c r="V123" t="str">
        <f t="shared" si="35"/>
        <v xml:space="preserve">FA FF FF 00 FF FF </v>
      </c>
      <c r="W123" t="str">
        <f t="shared" si="31"/>
        <v xml:space="preserve"> </v>
      </c>
    </row>
    <row r="124" spans="2:23" x14ac:dyDescent="0.25">
      <c r="B124" t="s">
        <v>361</v>
      </c>
      <c r="C124" s="8" t="s">
        <v>360</v>
      </c>
      <c r="D124">
        <f t="shared" si="28"/>
        <v>11</v>
      </c>
      <c r="E124">
        <f t="shared" si="29"/>
        <v>0</v>
      </c>
      <c r="F124">
        <f t="shared" si="18"/>
        <v>0</v>
      </c>
      <c r="G124">
        <f t="shared" si="19"/>
        <v>11</v>
      </c>
      <c r="H124">
        <f t="shared" si="20"/>
        <v>20</v>
      </c>
      <c r="I124" s="7">
        <f t="shared" si="21"/>
        <v>16</v>
      </c>
      <c r="K124" t="str">
        <f t="shared" si="22"/>
        <v>Out</v>
      </c>
      <c r="L124" t="str">
        <f t="shared" si="23"/>
        <v xml:space="preserve"> </v>
      </c>
      <c r="M124" t="str">
        <f t="shared" si="24"/>
        <v xml:space="preserve"> </v>
      </c>
      <c r="N124" t="str">
        <f t="shared" si="30"/>
        <v>22Zeit</v>
      </c>
      <c r="O124">
        <f t="shared" si="25"/>
        <v>1</v>
      </c>
      <c r="P124" t="str">
        <f t="shared" si="32"/>
        <v xml:space="preserve"> </v>
      </c>
      <c r="Q124" t="str">
        <f t="shared" si="33"/>
        <v/>
      </c>
      <c r="R124" t="str">
        <f t="shared" si="34"/>
        <v/>
      </c>
      <c r="T124" t="str">
        <f t="shared" si="26"/>
        <v>OUT</v>
      </c>
      <c r="U124" t="str">
        <f t="shared" si="27"/>
        <v xml:space="preserve"> </v>
      </c>
      <c r="V124" t="str">
        <f t="shared" si="35"/>
        <v xml:space="preserve">  </v>
      </c>
      <c r="W124" t="str">
        <f t="shared" si="31"/>
        <v>22Zeit</v>
      </c>
    </row>
    <row r="125" spans="2:23" x14ac:dyDescent="0.25">
      <c r="B125" t="s">
        <v>193</v>
      </c>
      <c r="C125" s="8" t="s">
        <v>192</v>
      </c>
      <c r="D125">
        <f t="shared" si="28"/>
        <v>0</v>
      </c>
      <c r="E125">
        <f t="shared" si="29"/>
        <v>0</v>
      </c>
      <c r="F125">
        <f t="shared" si="18"/>
        <v>14</v>
      </c>
      <c r="G125">
        <f t="shared" si="19"/>
        <v>14</v>
      </c>
      <c r="H125">
        <f t="shared" si="20"/>
        <v>0</v>
      </c>
      <c r="I125" s="7">
        <f t="shared" si="21"/>
        <v>0</v>
      </c>
      <c r="K125" t="str">
        <f t="shared" si="22"/>
        <v xml:space="preserve"> </v>
      </c>
      <c r="L125" t="str">
        <f t="shared" si="23"/>
        <v>L=12Z=16Q=250Code=78=N</v>
      </c>
      <c r="M125" t="str">
        <f t="shared" si="24"/>
        <v xml:space="preserve"> </v>
      </c>
      <c r="N125" t="str">
        <f t="shared" si="30"/>
        <v xml:space="preserve"> </v>
      </c>
      <c r="O125">
        <f t="shared" si="25"/>
        <v>1</v>
      </c>
      <c r="P125" t="str">
        <f t="shared" si="32"/>
        <v xml:space="preserve"> </v>
      </c>
      <c r="Q125" t="str">
        <f t="shared" si="33"/>
        <v/>
      </c>
      <c r="R125" t="str">
        <f t="shared" si="34"/>
        <v/>
      </c>
      <c r="T125" t="str">
        <f t="shared" si="26"/>
        <v xml:space="preserve"> </v>
      </c>
      <c r="U125" t="str">
        <f t="shared" si="27"/>
        <v>L=12Z=16Q=250Code=78=N</v>
      </c>
      <c r="V125" t="str">
        <f t="shared" si="35"/>
        <v xml:space="preserve">  </v>
      </c>
      <c r="W125" t="str">
        <f t="shared" si="31"/>
        <v xml:space="preserve"> </v>
      </c>
    </row>
    <row r="126" spans="2:23" x14ac:dyDescent="0.25">
      <c r="B126" t="s">
        <v>307</v>
      </c>
      <c r="C126" s="8" t="s">
        <v>306</v>
      </c>
      <c r="D126">
        <f t="shared" si="28"/>
        <v>0</v>
      </c>
      <c r="E126">
        <f t="shared" si="29"/>
        <v>0</v>
      </c>
      <c r="F126">
        <f t="shared" si="18"/>
        <v>0</v>
      </c>
      <c r="G126">
        <f t="shared" si="19"/>
        <v>0</v>
      </c>
      <c r="H126">
        <f t="shared" si="20"/>
        <v>0</v>
      </c>
      <c r="I126" s="7">
        <f t="shared" si="21"/>
        <v>0</v>
      </c>
      <c r="K126" t="str">
        <f t="shared" si="22"/>
        <v xml:space="preserve"> </v>
      </c>
      <c r="L126" t="str">
        <f t="shared" si="23"/>
        <v xml:space="preserve"> </v>
      </c>
      <c r="M126" t="str">
        <f t="shared" si="24"/>
        <v>0042000000000000úBúúúúúú</v>
      </c>
      <c r="N126" t="str">
        <f t="shared" si="30"/>
        <v xml:space="preserve"> </v>
      </c>
      <c r="O126">
        <f t="shared" si="25"/>
        <v>24</v>
      </c>
      <c r="P126" t="str">
        <f t="shared" si="32"/>
        <v xml:space="preserve">    00 42 00 00  00 00 00 00                                úBúúúúúú</v>
      </c>
      <c r="Q126" t="str">
        <f t="shared" si="33"/>
        <v>00 42 00 00 00 00 00 00 úBúúúúúú</v>
      </c>
      <c r="R126" t="str">
        <f t="shared" si="34"/>
        <v xml:space="preserve">00 42 00 00 00 00 00 00 </v>
      </c>
      <c r="T126" t="str">
        <f t="shared" si="26"/>
        <v xml:space="preserve"> </v>
      </c>
      <c r="U126" t="str">
        <f t="shared" si="27"/>
        <v xml:space="preserve"> </v>
      </c>
      <c r="V126" t="str">
        <f t="shared" si="35"/>
        <v xml:space="preserve">00 42 00 00 00 00 00 00 </v>
      </c>
      <c r="W126" t="str">
        <f t="shared" si="31"/>
        <v xml:space="preserve"> </v>
      </c>
    </row>
    <row r="127" spans="2:23" x14ac:dyDescent="0.25">
      <c r="B127" t="s">
        <v>359</v>
      </c>
      <c r="C127" s="8" t="s">
        <v>358</v>
      </c>
      <c r="D127">
        <f t="shared" si="28"/>
        <v>11</v>
      </c>
      <c r="E127">
        <f t="shared" si="29"/>
        <v>0</v>
      </c>
      <c r="F127">
        <f t="shared" si="18"/>
        <v>0</v>
      </c>
      <c r="G127">
        <f t="shared" si="19"/>
        <v>11</v>
      </c>
      <c r="H127">
        <f t="shared" si="20"/>
        <v>20</v>
      </c>
      <c r="I127" s="7">
        <f t="shared" si="21"/>
        <v>16</v>
      </c>
      <c r="K127" t="str">
        <f t="shared" si="22"/>
        <v>Out</v>
      </c>
      <c r="L127" t="str">
        <f t="shared" si="23"/>
        <v xml:space="preserve"> </v>
      </c>
      <c r="M127" t="str">
        <f t="shared" si="24"/>
        <v xml:space="preserve"> </v>
      </c>
      <c r="N127" t="str">
        <f t="shared" si="30"/>
        <v>23Zeit</v>
      </c>
      <c r="O127">
        <f t="shared" si="25"/>
        <v>1</v>
      </c>
      <c r="P127" t="str">
        <f t="shared" si="32"/>
        <v xml:space="preserve"> </v>
      </c>
      <c r="Q127" t="str">
        <f t="shared" si="33"/>
        <v/>
      </c>
      <c r="R127" t="str">
        <f t="shared" si="34"/>
        <v/>
      </c>
      <c r="T127" t="str">
        <f t="shared" si="26"/>
        <v>OUT</v>
      </c>
      <c r="U127" t="str">
        <f t="shared" si="27"/>
        <v xml:space="preserve"> </v>
      </c>
      <c r="V127" t="str">
        <f t="shared" si="35"/>
        <v xml:space="preserve">  </v>
      </c>
      <c r="W127" t="str">
        <f t="shared" si="31"/>
        <v>23Zeit</v>
      </c>
    </row>
    <row r="128" spans="2:23" x14ac:dyDescent="0.25">
      <c r="B128" t="s">
        <v>357</v>
      </c>
      <c r="C128" s="8" t="s">
        <v>356</v>
      </c>
      <c r="D128">
        <f t="shared" si="28"/>
        <v>0</v>
      </c>
      <c r="E128">
        <f t="shared" si="29"/>
        <v>0</v>
      </c>
      <c r="F128">
        <f t="shared" si="18"/>
        <v>14</v>
      </c>
      <c r="G128">
        <f t="shared" si="19"/>
        <v>14</v>
      </c>
      <c r="H128">
        <f t="shared" si="20"/>
        <v>0</v>
      </c>
      <c r="I128" s="7">
        <f t="shared" si="21"/>
        <v>0</v>
      </c>
      <c r="K128" t="str">
        <f t="shared" si="22"/>
        <v xml:space="preserve"> </v>
      </c>
      <c r="L128" t="str">
        <f t="shared" si="23"/>
        <v>L=14Z=16Q=250Code=79=O</v>
      </c>
      <c r="M128" t="str">
        <f t="shared" si="24"/>
        <v xml:space="preserve"> </v>
      </c>
      <c r="N128" t="str">
        <f t="shared" si="30"/>
        <v xml:space="preserve"> </v>
      </c>
      <c r="O128">
        <f t="shared" si="25"/>
        <v>1</v>
      </c>
      <c r="P128" t="str">
        <f t="shared" si="32"/>
        <v xml:space="preserve"> </v>
      </c>
      <c r="Q128" t="str">
        <f t="shared" si="33"/>
        <v/>
      </c>
      <c r="R128" t="str">
        <f t="shared" si="34"/>
        <v/>
      </c>
      <c r="T128" t="str">
        <f t="shared" si="26"/>
        <v xml:space="preserve"> </v>
      </c>
      <c r="U128" t="str">
        <f t="shared" si="27"/>
        <v>L=14Z=16Q=250Code=79=O</v>
      </c>
      <c r="V128" t="str">
        <f t="shared" si="35"/>
        <v xml:space="preserve">  </v>
      </c>
      <c r="W128" t="str">
        <f t="shared" si="31"/>
        <v xml:space="preserve"> </v>
      </c>
    </row>
    <row r="129" spans="2:23" x14ac:dyDescent="0.25">
      <c r="B129" t="s">
        <v>355</v>
      </c>
      <c r="C129" s="8" t="s">
        <v>354</v>
      </c>
      <c r="D129">
        <f t="shared" si="28"/>
        <v>0</v>
      </c>
      <c r="E129">
        <f t="shared" si="29"/>
        <v>0</v>
      </c>
      <c r="F129">
        <f t="shared" si="18"/>
        <v>0</v>
      </c>
      <c r="G129">
        <f t="shared" si="19"/>
        <v>0</v>
      </c>
      <c r="H129">
        <f t="shared" si="20"/>
        <v>0</v>
      </c>
      <c r="I129" s="7">
        <f t="shared" si="21"/>
        <v>0</v>
      </c>
      <c r="K129" t="str">
        <f t="shared" si="22"/>
        <v xml:space="preserve"> </v>
      </c>
      <c r="L129" t="str">
        <f t="shared" si="23"/>
        <v xml:space="preserve"> </v>
      </c>
      <c r="M129" t="str">
        <f t="shared" si="24"/>
        <v>02000000000000000000úúúúúúúúúú</v>
      </c>
      <c r="N129" t="str">
        <f t="shared" si="30"/>
        <v xml:space="preserve"> </v>
      </c>
      <c r="O129">
        <f t="shared" si="25"/>
        <v>30</v>
      </c>
      <c r="P129" t="str">
        <f t="shared" si="32"/>
        <v xml:space="preserve">    02 00 00 00  00 00 00 00  00 00                         úúúúúúúúúú</v>
      </c>
      <c r="Q129" t="str">
        <f t="shared" si="33"/>
        <v>02 00 00 00 00 00 00 00 00 00 úúúúúúúúúú</v>
      </c>
      <c r="R129" t="str">
        <f t="shared" si="34"/>
        <v xml:space="preserve">02 00 00 00 00 00 00 00 00 00 </v>
      </c>
      <c r="T129" t="str">
        <f t="shared" si="26"/>
        <v xml:space="preserve"> </v>
      </c>
      <c r="U129" t="str">
        <f t="shared" si="27"/>
        <v xml:space="preserve"> </v>
      </c>
      <c r="V129" t="str">
        <f t="shared" si="35"/>
        <v xml:space="preserve">02 00 00 00 00 00 00 00 00 00 </v>
      </c>
      <c r="W129" t="str">
        <f t="shared" si="31"/>
        <v xml:space="preserve"> </v>
      </c>
    </row>
    <row r="130" spans="2:23" x14ac:dyDescent="0.25">
      <c r="B130" t="s">
        <v>353</v>
      </c>
      <c r="C130" s="8" t="s">
        <v>352</v>
      </c>
      <c r="D130">
        <f t="shared" si="28"/>
        <v>11</v>
      </c>
      <c r="E130">
        <f t="shared" si="29"/>
        <v>0</v>
      </c>
      <c r="F130">
        <f t="shared" si="18"/>
        <v>0</v>
      </c>
      <c r="G130">
        <f t="shared" si="19"/>
        <v>11</v>
      </c>
      <c r="H130">
        <f t="shared" si="20"/>
        <v>20</v>
      </c>
      <c r="I130" s="7">
        <f t="shared" si="21"/>
        <v>16</v>
      </c>
      <c r="K130" t="str">
        <f t="shared" si="22"/>
        <v>Out</v>
      </c>
      <c r="L130" t="str">
        <f t="shared" si="23"/>
        <v xml:space="preserve"> </v>
      </c>
      <c r="M130" t="str">
        <f t="shared" si="24"/>
        <v xml:space="preserve"> </v>
      </c>
      <c r="N130" t="str">
        <f t="shared" si="30"/>
        <v>24Zeit</v>
      </c>
      <c r="O130">
        <f t="shared" si="25"/>
        <v>1</v>
      </c>
      <c r="P130" t="str">
        <f t="shared" si="32"/>
        <v xml:space="preserve"> </v>
      </c>
      <c r="Q130" t="str">
        <f t="shared" si="33"/>
        <v/>
      </c>
      <c r="R130" t="str">
        <f t="shared" si="34"/>
        <v/>
      </c>
      <c r="T130" t="str">
        <f t="shared" si="26"/>
        <v>OUT</v>
      </c>
      <c r="U130" t="str">
        <f t="shared" si="27"/>
        <v xml:space="preserve"> </v>
      </c>
      <c r="V130" t="str">
        <f t="shared" si="35"/>
        <v xml:space="preserve">  </v>
      </c>
      <c r="W130" t="str">
        <f t="shared" si="31"/>
        <v>24Zeit</v>
      </c>
    </row>
    <row r="131" spans="2:23" x14ac:dyDescent="0.25">
      <c r="B131" t="s">
        <v>351</v>
      </c>
      <c r="C131" s="8" t="s">
        <v>350</v>
      </c>
      <c r="D131">
        <f t="shared" si="28"/>
        <v>0</v>
      </c>
      <c r="E131">
        <f t="shared" si="29"/>
        <v>0</v>
      </c>
      <c r="F131">
        <f t="shared" si="18"/>
        <v>14</v>
      </c>
      <c r="G131">
        <f t="shared" si="19"/>
        <v>14</v>
      </c>
      <c r="H131">
        <f t="shared" si="20"/>
        <v>0</v>
      </c>
      <c r="I131" s="7">
        <f t="shared" si="21"/>
        <v>0</v>
      </c>
      <c r="K131" t="str">
        <f t="shared" si="22"/>
        <v xml:space="preserve"> </v>
      </c>
      <c r="L131" t="str">
        <f t="shared" si="23"/>
        <v>L=99Z=16Q=250Code=65=A</v>
      </c>
      <c r="M131" t="str">
        <f t="shared" si="24"/>
        <v xml:space="preserve"> </v>
      </c>
      <c r="N131" t="str">
        <f t="shared" si="30"/>
        <v xml:space="preserve"> </v>
      </c>
      <c r="O131">
        <f t="shared" si="25"/>
        <v>1</v>
      </c>
      <c r="P131" t="str">
        <f t="shared" si="32"/>
        <v xml:space="preserve"> </v>
      </c>
      <c r="Q131" t="str">
        <f t="shared" si="33"/>
        <v/>
      </c>
      <c r="R131" t="str">
        <f t="shared" si="34"/>
        <v/>
      </c>
      <c r="T131" t="str">
        <f t="shared" si="26"/>
        <v xml:space="preserve"> </v>
      </c>
      <c r="U131" t="str">
        <f t="shared" si="27"/>
        <v>L=99Z=16Q=250Code=65=A</v>
      </c>
      <c r="V131" t="str">
        <f t="shared" si="35"/>
        <v xml:space="preserve">  </v>
      </c>
      <c r="W131" t="str">
        <f t="shared" si="31"/>
        <v xml:space="preserve"> </v>
      </c>
    </row>
    <row r="132" spans="2:23" x14ac:dyDescent="0.25">
      <c r="B132" t="s">
        <v>349</v>
      </c>
      <c r="C132" s="8" t="s">
        <v>348</v>
      </c>
      <c r="D132">
        <f t="shared" si="28"/>
        <v>0</v>
      </c>
      <c r="E132">
        <f t="shared" si="29"/>
        <v>0</v>
      </c>
      <c r="F132">
        <f t="shared" si="18"/>
        <v>0</v>
      </c>
      <c r="G132">
        <f t="shared" si="19"/>
        <v>0</v>
      </c>
      <c r="H132">
        <f t="shared" si="20"/>
        <v>0</v>
      </c>
      <c r="I132" s="7">
        <f t="shared" si="21"/>
        <v>0</v>
      </c>
      <c r="K132" t="str">
        <f t="shared" si="22"/>
        <v xml:space="preserve"> </v>
      </c>
      <c r="L132" t="str">
        <f t="shared" si="23"/>
        <v xml:space="preserve"> </v>
      </c>
      <c r="M132" t="str">
        <f t="shared" si="24"/>
        <v>02000000000000000000000000000000úúúúúúúúúúúúúúúú</v>
      </c>
      <c r="N132" t="str">
        <f t="shared" si="30"/>
        <v xml:space="preserve"> </v>
      </c>
      <c r="O132">
        <f t="shared" si="25"/>
        <v>48</v>
      </c>
      <c r="P132" t="str">
        <f t="shared" si="32"/>
        <v xml:space="preserve">    02 00 00 00  00 00 00 00  00 00 00 00  00 00 00 00      úúúúúúúúúúúúúúúú</v>
      </c>
      <c r="Q132" t="str">
        <f t="shared" si="33"/>
        <v>02 00 00 00 00 00 00 00 00 00 00 00 00 00 00 00 úúúúúúúúúúúúúúúú</v>
      </c>
      <c r="R132" t="str">
        <f t="shared" si="34"/>
        <v xml:space="preserve">02 00 00 00 00 00 00 00 00 00 00 00 00 00 00 00 </v>
      </c>
      <c r="T132" t="str">
        <f t="shared" si="26"/>
        <v xml:space="preserve"> </v>
      </c>
      <c r="U132" t="str">
        <f t="shared" si="27"/>
        <v xml:space="preserve"> </v>
      </c>
      <c r="V132" t="str">
        <f t="shared" si="35"/>
        <v xml:space="preserve">02 00 00 00 00 00 00 00 00 00 00 00 00 00 00 00 </v>
      </c>
      <c r="W132" t="str">
        <f t="shared" si="31"/>
        <v xml:space="preserve"> </v>
      </c>
    </row>
    <row r="133" spans="2:23" x14ac:dyDescent="0.25">
      <c r="B133" t="s">
        <v>347</v>
      </c>
      <c r="C133" s="8" t="s">
        <v>346</v>
      </c>
      <c r="D133">
        <f t="shared" si="28"/>
        <v>0</v>
      </c>
      <c r="E133">
        <f t="shared" si="29"/>
        <v>0</v>
      </c>
      <c r="F133">
        <f t="shared" si="18"/>
        <v>0</v>
      </c>
      <c r="G133">
        <f t="shared" si="19"/>
        <v>0</v>
      </c>
      <c r="H133">
        <f t="shared" si="20"/>
        <v>0</v>
      </c>
      <c r="I133" s="7">
        <f t="shared" si="21"/>
        <v>0</v>
      </c>
      <c r="K133" t="str">
        <f t="shared" si="22"/>
        <v xml:space="preserve"> </v>
      </c>
      <c r="L133" t="str">
        <f t="shared" si="23"/>
        <v xml:space="preserve"> </v>
      </c>
      <c r="M133" t="str">
        <f t="shared" si="24"/>
        <v>000000000000000000000000000000A6úúúúúúúúúúúúúúúú</v>
      </c>
      <c r="N133" t="str">
        <f t="shared" si="30"/>
        <v xml:space="preserve"> </v>
      </c>
      <c r="O133">
        <f t="shared" si="25"/>
        <v>48</v>
      </c>
      <c r="P133" t="str">
        <f t="shared" si="32"/>
        <v xml:space="preserve">    00 00 00 00  00 00 00 00  00 00 00 00  00 00 00 A6      úúúúúúúúúúúúúúúú</v>
      </c>
      <c r="Q133" t="str">
        <f t="shared" si="33"/>
        <v>00 00 00 00 00 00 00 00 00 00 00 00 00 00 00 A6 úúúúúúúúúúúúúúúú</v>
      </c>
      <c r="R133" t="str">
        <f t="shared" si="34"/>
        <v xml:space="preserve">00 00 00 00 00 00 00 00 00 00 00 00 00 00 00 A6 </v>
      </c>
      <c r="T133" t="str">
        <f t="shared" si="26"/>
        <v xml:space="preserve"> </v>
      </c>
      <c r="U133" t="str">
        <f t="shared" si="27"/>
        <v xml:space="preserve"> </v>
      </c>
      <c r="V133" t="str">
        <f t="shared" si="35"/>
        <v xml:space="preserve">00 00 00 00 00 00 00 00 00 00 00 00 00 00 00 A6 </v>
      </c>
      <c r="W133" t="str">
        <f t="shared" si="31"/>
        <v xml:space="preserve"> </v>
      </c>
    </row>
    <row r="134" spans="2:23" x14ac:dyDescent="0.25">
      <c r="B134" t="s">
        <v>345</v>
      </c>
      <c r="C134" s="8" t="s">
        <v>344</v>
      </c>
      <c r="D134">
        <f t="shared" si="28"/>
        <v>0</v>
      </c>
      <c r="E134">
        <f t="shared" si="29"/>
        <v>0</v>
      </c>
      <c r="F134">
        <f t="shared" ref="F134:F197" si="36">IFERROR(FIND("Code",C134),0)</f>
        <v>0</v>
      </c>
      <c r="G134">
        <f t="shared" ref="G134:G197" si="37">SUM(D134:F134)</f>
        <v>0</v>
      </c>
      <c r="H134">
        <f t="shared" ref="H134:H197" si="38">IFERROR(FIND("Zeit",C134),0)</f>
        <v>0</v>
      </c>
      <c r="I134" s="7">
        <f t="shared" ref="I134:I197" si="39">IFERROR(FIND(".:",C134),0)</f>
        <v>0</v>
      </c>
      <c r="K134" t="str">
        <f t="shared" ref="K134:K197" si="40">IF(D134&gt;0,"Out",IF(E134&gt;0,"In"," "))</f>
        <v xml:space="preserve"> </v>
      </c>
      <c r="L134" t="str">
        <f t="shared" ref="L134:L197" si="41">IF(F134&gt;1,C134, " ")</f>
        <v xml:space="preserve"> </v>
      </c>
      <c r="M134" t="str">
        <f t="shared" ref="M134:M197" si="42">IF(G134=0,C134," ")</f>
        <v>0E00400D030000E204000000000000F2úú@úúúúúúúúúúúúú</v>
      </c>
      <c r="N134" t="str">
        <f t="shared" si="30"/>
        <v xml:space="preserve"> </v>
      </c>
      <c r="O134">
        <f t="shared" ref="O134:O197" si="43">LEN(M134)</f>
        <v>48</v>
      </c>
      <c r="P134" t="str">
        <f t="shared" si="32"/>
        <v xml:space="preserve">    0E 00 40 0D  03 00 00 E2  04 00 00 00  00 00 00 F2      úú@úúúúúúúúúúúúú</v>
      </c>
      <c r="Q134" t="str">
        <f t="shared" si="33"/>
        <v>0E 00 40 0D 03 00 00 E2 04 00 00 00 00 00 00 F2 úú@úúúúúúúúúúúúú</v>
      </c>
      <c r="R134" t="str">
        <f t="shared" si="34"/>
        <v xml:space="preserve">0E 00 40 0D 03 00 00 E2 04 00 00 00 00 00 00 F2 </v>
      </c>
      <c r="T134" t="str">
        <f t="shared" ref="T134:T197" si="44">IF(D134&gt;0,"OUT",IF(E134&gt;0,"IN"," "))</f>
        <v xml:space="preserve"> </v>
      </c>
      <c r="U134" t="str">
        <f t="shared" ref="U134:U197" si="45">L134</f>
        <v xml:space="preserve"> </v>
      </c>
      <c r="V134" t="str">
        <f t="shared" si="35"/>
        <v xml:space="preserve">0E 00 40 0D 03 00 00 E2 04 00 00 00 00 00 00 F2 </v>
      </c>
      <c r="W134" t="str">
        <f t="shared" si="31"/>
        <v xml:space="preserve"> </v>
      </c>
    </row>
    <row r="135" spans="2:23" x14ac:dyDescent="0.25">
      <c r="B135" t="s">
        <v>343</v>
      </c>
      <c r="C135" s="8" t="s">
        <v>342</v>
      </c>
      <c r="D135">
        <f t="shared" ref="D135:D198" si="46">IFERROR(FIND("Out",C135),0)</f>
        <v>0</v>
      </c>
      <c r="E135">
        <f t="shared" ref="E135:E198" si="47">IFERROR(FIND("In",C135),0)</f>
        <v>0</v>
      </c>
      <c r="F135">
        <f t="shared" si="36"/>
        <v>0</v>
      </c>
      <c r="G135">
        <f t="shared" si="37"/>
        <v>0</v>
      </c>
      <c r="H135">
        <f t="shared" si="38"/>
        <v>0</v>
      </c>
      <c r="I135" s="7">
        <f t="shared" si="39"/>
        <v>0</v>
      </c>
      <c r="K135" t="str">
        <f t="shared" si="40"/>
        <v xml:space="preserve"> </v>
      </c>
      <c r="L135" t="str">
        <f t="shared" si="41"/>
        <v xml:space="preserve"> </v>
      </c>
      <c r="M135" t="str">
        <f t="shared" si="42"/>
        <v>2B00F0EF1000F006220000000000D007+úúúúúúú"úúúúúúú</v>
      </c>
      <c r="N135" t="str">
        <f t="shared" ref="N135:N198" si="48">IF(H135&gt;1,MID(C135,(I135+2),((H135-I135)+2)), " ")</f>
        <v xml:space="preserve"> </v>
      </c>
      <c r="O135">
        <f t="shared" si="43"/>
        <v>48</v>
      </c>
      <c r="P135" t="str">
        <f t="shared" si="32"/>
        <v xml:space="preserve">    2B 00 F0 EF  10 00 F0 06  22 00 00 00  00 00 D0 07      +úúúúúúú"úúúúúúú</v>
      </c>
      <c r="Q135" t="str">
        <f t="shared" si="33"/>
        <v>2B 00 F0 EF 10 00 F0 06 22 00 00 00 00 00 D0 07 +úúúúúúú"úúúúúúú</v>
      </c>
      <c r="R135" t="str">
        <f t="shared" si="34"/>
        <v xml:space="preserve">2B 00 F0 EF 10 00 F0 06 22 00 00 00 00 00 D0 07 </v>
      </c>
      <c r="T135" t="str">
        <f t="shared" si="44"/>
        <v xml:space="preserve"> </v>
      </c>
      <c r="U135" t="str">
        <f t="shared" si="45"/>
        <v xml:space="preserve"> </v>
      </c>
      <c r="V135" t="str">
        <f t="shared" si="35"/>
        <v xml:space="preserve">2B 00 F0 EF 10 00 F0 06 22 00 00 00 00 00 D0 07 </v>
      </c>
      <c r="W135" t="str">
        <f t="shared" ref="W135:W198" si="49">IF(LEN(N135)&gt;1,N135, " ")</f>
        <v xml:space="preserve"> </v>
      </c>
    </row>
    <row r="136" spans="2:23" x14ac:dyDescent="0.25">
      <c r="B136" t="s">
        <v>341</v>
      </c>
      <c r="C136" s="8" t="s">
        <v>340</v>
      </c>
      <c r="D136">
        <f t="shared" si="46"/>
        <v>0</v>
      </c>
      <c r="E136">
        <f t="shared" si="47"/>
        <v>0</v>
      </c>
      <c r="F136">
        <f t="shared" si="36"/>
        <v>0</v>
      </c>
      <c r="G136">
        <f t="shared" si="37"/>
        <v>0</v>
      </c>
      <c r="H136">
        <f t="shared" si="38"/>
        <v>0</v>
      </c>
      <c r="I136" s="7">
        <f t="shared" si="39"/>
        <v>0</v>
      </c>
      <c r="K136" t="str">
        <f t="shared" si="40"/>
        <v xml:space="preserve"> </v>
      </c>
      <c r="L136" t="str">
        <f t="shared" si="41"/>
        <v xml:space="preserve"> </v>
      </c>
      <c r="M136" t="str">
        <f t="shared" si="42"/>
        <v>000000000000000000000000000050C3úúúúúúúúúúúúúúPú</v>
      </c>
      <c r="N136" t="str">
        <f t="shared" si="48"/>
        <v xml:space="preserve"> </v>
      </c>
      <c r="O136">
        <f t="shared" si="43"/>
        <v>48</v>
      </c>
      <c r="P136" t="str">
        <f t="shared" si="32"/>
        <v xml:space="preserve">    00 00 00 00  00 00 00 00  00 00 00 00  00 00 50 C3      úúúúúúúúúúúúúúPú</v>
      </c>
      <c r="Q136" t="str">
        <f t="shared" si="33"/>
        <v>00 00 00 00 00 00 00 00 00 00 00 00 00 00 50 C3 úúúúúúúúúúúúúúPú</v>
      </c>
      <c r="R136" t="str">
        <f t="shared" si="34"/>
        <v xml:space="preserve">00 00 00 00 00 00 00 00 00 00 00 00 00 00 50 C3 </v>
      </c>
      <c r="T136" t="str">
        <f t="shared" si="44"/>
        <v xml:space="preserve"> </v>
      </c>
      <c r="U136" t="str">
        <f t="shared" si="45"/>
        <v xml:space="preserve"> </v>
      </c>
      <c r="V136" t="str">
        <f t="shared" si="35"/>
        <v xml:space="preserve">00 00 00 00 00 00 00 00 00 00 00 00 00 00 50 C3 </v>
      </c>
      <c r="W136" t="str">
        <f t="shared" si="49"/>
        <v xml:space="preserve"> </v>
      </c>
    </row>
    <row r="137" spans="2:23" x14ac:dyDescent="0.25">
      <c r="B137" t="s">
        <v>339</v>
      </c>
      <c r="C137" s="8" t="s">
        <v>338</v>
      </c>
      <c r="D137">
        <f t="shared" si="46"/>
        <v>0</v>
      </c>
      <c r="E137">
        <f t="shared" si="47"/>
        <v>0</v>
      </c>
      <c r="F137">
        <f t="shared" si="36"/>
        <v>0</v>
      </c>
      <c r="G137">
        <f t="shared" si="37"/>
        <v>0</v>
      </c>
      <c r="H137">
        <f t="shared" si="38"/>
        <v>0</v>
      </c>
      <c r="I137" s="7">
        <f t="shared" si="39"/>
        <v>0</v>
      </c>
      <c r="K137" t="str">
        <f t="shared" si="40"/>
        <v xml:space="preserve"> </v>
      </c>
      <c r="L137" t="str">
        <f t="shared" si="41"/>
        <v xml:space="preserve"> </v>
      </c>
      <c r="M137" t="str">
        <f t="shared" si="42"/>
        <v>0000000000000000000000000000B8úúúúúúúúúúúúúúú</v>
      </c>
      <c r="N137" t="str">
        <f t="shared" si="48"/>
        <v xml:space="preserve"> </v>
      </c>
      <c r="O137">
        <f t="shared" si="43"/>
        <v>45</v>
      </c>
      <c r="P137" t="str">
        <f t="shared" ref="P137:P200" si="50">IF(O137&gt;1=TRUE,B137," ")</f>
        <v xml:space="preserve">    00 00 00 00  00 00 00 00  00 00 00 00  00 00 B8         úúúúúúúúúúúúúúú</v>
      </c>
      <c r="Q137" t="str">
        <f t="shared" ref="Q137:Q200" si="51">TRIM(P137)</f>
        <v>00 00 00 00 00 00 00 00 00 00 00 00 00 00 B8 úúúúúúúúúúúúúúú</v>
      </c>
      <c r="R137" t="str">
        <f t="shared" ref="R137:R200" si="52">LEFT(Q137,(LEN(Q137)-((LEN(Q137)/4))))</f>
        <v xml:space="preserve">00 00 00 00 00 00 00 00 00 00 00 00 00 00 B8 </v>
      </c>
      <c r="T137" t="str">
        <f t="shared" si="44"/>
        <v xml:space="preserve"> </v>
      </c>
      <c r="U137" t="str">
        <f t="shared" si="45"/>
        <v xml:space="preserve"> </v>
      </c>
      <c r="V137" t="str">
        <f t="shared" ref="V137:V200" si="53">IF(LEN(R137)&gt;1,R137, "  ")</f>
        <v xml:space="preserve">00 00 00 00 00 00 00 00 00 00 00 00 00 00 B8 </v>
      </c>
      <c r="W137" t="str">
        <f t="shared" si="49"/>
        <v xml:space="preserve"> </v>
      </c>
    </row>
    <row r="138" spans="2:23" x14ac:dyDescent="0.25">
      <c r="B138" t="s">
        <v>337</v>
      </c>
      <c r="C138" s="8" t="s">
        <v>336</v>
      </c>
      <c r="D138">
        <f t="shared" si="46"/>
        <v>11</v>
      </c>
      <c r="E138">
        <f t="shared" si="47"/>
        <v>0</v>
      </c>
      <c r="F138">
        <f t="shared" si="36"/>
        <v>0</v>
      </c>
      <c r="G138">
        <f t="shared" si="37"/>
        <v>11</v>
      </c>
      <c r="H138">
        <f t="shared" si="38"/>
        <v>20</v>
      </c>
      <c r="I138" s="7">
        <f t="shared" si="39"/>
        <v>16</v>
      </c>
      <c r="K138" t="str">
        <f t="shared" si="40"/>
        <v>Out</v>
      </c>
      <c r="L138" t="str">
        <f t="shared" si="41"/>
        <v xml:space="preserve"> </v>
      </c>
      <c r="M138" t="str">
        <f t="shared" si="42"/>
        <v xml:space="preserve"> </v>
      </c>
      <c r="N138" t="str">
        <f t="shared" si="48"/>
        <v>25Zeit</v>
      </c>
      <c r="O138">
        <f t="shared" si="43"/>
        <v>1</v>
      </c>
      <c r="P138" t="str">
        <f t="shared" si="50"/>
        <v xml:space="preserve"> </v>
      </c>
      <c r="Q138" t="str">
        <f t="shared" si="51"/>
        <v/>
      </c>
      <c r="R138" t="str">
        <f t="shared" si="52"/>
        <v/>
      </c>
      <c r="T138" t="str">
        <f t="shared" si="44"/>
        <v>OUT</v>
      </c>
      <c r="U138" t="str">
        <f t="shared" si="45"/>
        <v xml:space="preserve"> </v>
      </c>
      <c r="V138" t="str">
        <f t="shared" si="53"/>
        <v xml:space="preserve">  </v>
      </c>
      <c r="W138" t="str">
        <f t="shared" si="49"/>
        <v>25Zeit</v>
      </c>
    </row>
    <row r="139" spans="2:23" x14ac:dyDescent="0.25">
      <c r="B139" t="s">
        <v>335</v>
      </c>
      <c r="C139" s="8" t="s">
        <v>334</v>
      </c>
      <c r="D139">
        <f t="shared" si="46"/>
        <v>0</v>
      </c>
      <c r="E139">
        <f t="shared" si="47"/>
        <v>0</v>
      </c>
      <c r="F139">
        <f t="shared" si="36"/>
        <v>14</v>
      </c>
      <c r="G139">
        <f t="shared" si="37"/>
        <v>14</v>
      </c>
      <c r="H139">
        <f t="shared" si="38"/>
        <v>0</v>
      </c>
      <c r="I139" s="7">
        <f t="shared" si="39"/>
        <v>0</v>
      </c>
      <c r="K139" t="str">
        <f t="shared" si="40"/>
        <v xml:space="preserve"> </v>
      </c>
      <c r="L139" t="str">
        <f t="shared" si="41"/>
        <v>L=87Z=16Q=250Code=66=B</v>
      </c>
      <c r="M139" t="str">
        <f t="shared" si="42"/>
        <v xml:space="preserve"> </v>
      </c>
      <c r="N139" t="str">
        <f t="shared" si="48"/>
        <v xml:space="preserve"> </v>
      </c>
      <c r="O139">
        <f t="shared" si="43"/>
        <v>1</v>
      </c>
      <c r="P139" t="str">
        <f t="shared" si="50"/>
        <v xml:space="preserve"> </v>
      </c>
      <c r="Q139" t="str">
        <f t="shared" si="51"/>
        <v/>
      </c>
      <c r="R139" t="str">
        <f t="shared" si="52"/>
        <v/>
      </c>
      <c r="T139" t="str">
        <f t="shared" si="44"/>
        <v xml:space="preserve"> </v>
      </c>
      <c r="U139" t="str">
        <f t="shared" si="45"/>
        <v>L=87Z=16Q=250Code=66=B</v>
      </c>
      <c r="V139" t="str">
        <f t="shared" si="53"/>
        <v xml:space="preserve">  </v>
      </c>
      <c r="W139" t="str">
        <f t="shared" si="49"/>
        <v xml:space="preserve"> </v>
      </c>
    </row>
    <row r="140" spans="2:23" x14ac:dyDescent="0.25">
      <c r="B140" t="s">
        <v>333</v>
      </c>
      <c r="C140" s="8" t="s">
        <v>332</v>
      </c>
      <c r="D140">
        <f t="shared" si="46"/>
        <v>0</v>
      </c>
      <c r="E140">
        <f t="shared" si="47"/>
        <v>0</v>
      </c>
      <c r="F140">
        <f t="shared" si="36"/>
        <v>0</v>
      </c>
      <c r="G140">
        <f t="shared" si="37"/>
        <v>0</v>
      </c>
      <c r="H140">
        <f t="shared" si="38"/>
        <v>0</v>
      </c>
      <c r="I140" s="7">
        <f t="shared" si="39"/>
        <v>0</v>
      </c>
      <c r="K140" t="str">
        <f t="shared" si="40"/>
        <v xml:space="preserve"> </v>
      </c>
      <c r="L140" t="str">
        <f t="shared" si="41"/>
        <v xml:space="preserve"> </v>
      </c>
      <c r="M140" t="str">
        <f t="shared" si="42"/>
        <v>003F00000000000000000000005C0000ú?úúúúúúúúúúú\úú</v>
      </c>
      <c r="N140" t="str">
        <f t="shared" si="48"/>
        <v xml:space="preserve"> </v>
      </c>
      <c r="O140">
        <f t="shared" si="43"/>
        <v>48</v>
      </c>
      <c r="P140" t="str">
        <f t="shared" si="50"/>
        <v xml:space="preserve">    00 3F 00 00  00 00 00 00  00 00 00 00  00 5C 00 00      ú?úúúúúúúúúúú\úú</v>
      </c>
      <c r="Q140" t="str">
        <f t="shared" si="51"/>
        <v>00 3F 00 00 00 00 00 00 00 00 00 00 00 5C 00 00 ú?úúúúúúúúúúú\úú</v>
      </c>
      <c r="R140" t="str">
        <f t="shared" si="52"/>
        <v xml:space="preserve">00 3F 00 00 00 00 00 00 00 00 00 00 00 5C 00 00 </v>
      </c>
      <c r="T140" t="str">
        <f t="shared" si="44"/>
        <v xml:space="preserve"> </v>
      </c>
      <c r="U140" t="str">
        <f t="shared" si="45"/>
        <v xml:space="preserve"> </v>
      </c>
      <c r="V140" t="str">
        <f t="shared" si="53"/>
        <v xml:space="preserve">00 3F 00 00 00 00 00 00 00 00 00 00 00 5C 00 00 </v>
      </c>
      <c r="W140" t="str">
        <f t="shared" si="49"/>
        <v xml:space="preserve"> </v>
      </c>
    </row>
    <row r="141" spans="2:23" x14ac:dyDescent="0.25">
      <c r="B141" t="s">
        <v>331</v>
      </c>
      <c r="C141" s="8" t="s">
        <v>330</v>
      </c>
      <c r="D141">
        <f t="shared" si="46"/>
        <v>0</v>
      </c>
      <c r="E141">
        <f t="shared" si="47"/>
        <v>0</v>
      </c>
      <c r="F141">
        <f t="shared" si="36"/>
        <v>0</v>
      </c>
      <c r="G141">
        <f t="shared" si="37"/>
        <v>0</v>
      </c>
      <c r="H141">
        <f t="shared" si="38"/>
        <v>0</v>
      </c>
      <c r="I141" s="7">
        <f t="shared" si="39"/>
        <v>0</v>
      </c>
      <c r="K141" t="str">
        <f t="shared" si="40"/>
        <v xml:space="preserve"> </v>
      </c>
      <c r="L141" t="str">
        <f t="shared" si="41"/>
        <v xml:space="preserve"> </v>
      </c>
      <c r="M141" t="str">
        <f t="shared" si="42"/>
        <v>005C0000000000000000000000000000ú\úúúúúúúúúúúúúú</v>
      </c>
      <c r="N141" t="str">
        <f t="shared" si="48"/>
        <v xml:space="preserve"> </v>
      </c>
      <c r="O141">
        <f t="shared" si="43"/>
        <v>48</v>
      </c>
      <c r="P141" t="str">
        <f t="shared" si="50"/>
        <v xml:space="preserve">    00 5C 00 00  00 00 00 00  00 00 00 00  00 00 00 00      ú\úúúúúúúúúúúúúú</v>
      </c>
      <c r="Q141" t="str">
        <f t="shared" si="51"/>
        <v>00 5C 00 00 00 00 00 00 00 00 00 00 00 00 00 00 ú\úúúúúúúúúúúúúú</v>
      </c>
      <c r="R141" t="str">
        <f t="shared" si="52"/>
        <v xml:space="preserve">00 5C 00 00 00 00 00 00 00 00 00 00 00 00 00 00 </v>
      </c>
      <c r="T141" t="str">
        <f t="shared" si="44"/>
        <v xml:space="preserve"> </v>
      </c>
      <c r="U141" t="str">
        <f t="shared" si="45"/>
        <v xml:space="preserve"> </v>
      </c>
      <c r="V141" t="str">
        <f t="shared" si="53"/>
        <v xml:space="preserve">00 5C 00 00 00 00 00 00 00 00 00 00 00 00 00 00 </v>
      </c>
      <c r="W141" t="str">
        <f t="shared" si="49"/>
        <v xml:space="preserve"> </v>
      </c>
    </row>
    <row r="142" spans="2:23" x14ac:dyDescent="0.25">
      <c r="B142" t="s">
        <v>329</v>
      </c>
      <c r="C142" s="8" t="s">
        <v>328</v>
      </c>
      <c r="D142">
        <f t="shared" si="46"/>
        <v>0</v>
      </c>
      <c r="E142">
        <f t="shared" si="47"/>
        <v>0</v>
      </c>
      <c r="F142">
        <f t="shared" si="36"/>
        <v>0</v>
      </c>
      <c r="G142">
        <f t="shared" si="37"/>
        <v>0</v>
      </c>
      <c r="H142">
        <f t="shared" si="38"/>
        <v>0</v>
      </c>
      <c r="I142" s="7">
        <f t="shared" si="39"/>
        <v>0</v>
      </c>
      <c r="K142" t="str">
        <f t="shared" si="40"/>
        <v xml:space="preserve"> </v>
      </c>
      <c r="L142" t="str">
        <f t="shared" si="41"/>
        <v xml:space="preserve"> </v>
      </c>
      <c r="M142" t="str">
        <f t="shared" si="42"/>
        <v>00000000000000000000000000000000úúúúúúúúúúúúúúúú</v>
      </c>
      <c r="N142" t="str">
        <f t="shared" si="48"/>
        <v xml:space="preserve"> </v>
      </c>
      <c r="O142">
        <f t="shared" si="43"/>
        <v>48</v>
      </c>
      <c r="P142" t="str">
        <f t="shared" si="50"/>
        <v xml:space="preserve">    00 00 00 00  00 00 00 00  00 00 00 00  00 00 00 00      úúúúúúúúúúúúúúúú</v>
      </c>
      <c r="Q142" t="str">
        <f t="shared" si="51"/>
        <v>00 00 00 00 00 00 00 00 00 00 00 00 00 00 00 00 úúúúúúúúúúúúúúúú</v>
      </c>
      <c r="R142" t="str">
        <f t="shared" si="52"/>
        <v xml:space="preserve">00 00 00 00 00 00 00 00 00 00 00 00 00 00 00 00 </v>
      </c>
      <c r="T142" t="str">
        <f t="shared" si="44"/>
        <v xml:space="preserve"> </v>
      </c>
      <c r="U142" t="str">
        <f t="shared" si="45"/>
        <v xml:space="preserve"> </v>
      </c>
      <c r="V142" t="str">
        <f t="shared" si="53"/>
        <v xml:space="preserve">00 00 00 00 00 00 00 00 00 00 00 00 00 00 00 00 </v>
      </c>
      <c r="W142" t="str">
        <f t="shared" si="49"/>
        <v xml:space="preserve"> </v>
      </c>
    </row>
    <row r="143" spans="2:23" x14ac:dyDescent="0.25">
      <c r="B143" t="s">
        <v>329</v>
      </c>
      <c r="C143" s="8" t="s">
        <v>328</v>
      </c>
      <c r="D143">
        <f t="shared" si="46"/>
        <v>0</v>
      </c>
      <c r="E143">
        <f t="shared" si="47"/>
        <v>0</v>
      </c>
      <c r="F143">
        <f t="shared" si="36"/>
        <v>0</v>
      </c>
      <c r="G143">
        <f t="shared" si="37"/>
        <v>0</v>
      </c>
      <c r="H143">
        <f t="shared" si="38"/>
        <v>0</v>
      </c>
      <c r="I143" s="7">
        <f t="shared" si="39"/>
        <v>0</v>
      </c>
      <c r="K143" t="str">
        <f t="shared" si="40"/>
        <v xml:space="preserve"> </v>
      </c>
      <c r="L143" t="str">
        <f t="shared" si="41"/>
        <v xml:space="preserve"> </v>
      </c>
      <c r="M143" t="str">
        <f t="shared" si="42"/>
        <v>00000000000000000000000000000000úúúúúúúúúúúúúúúú</v>
      </c>
      <c r="N143" t="str">
        <f t="shared" si="48"/>
        <v xml:space="preserve"> </v>
      </c>
      <c r="O143">
        <f t="shared" si="43"/>
        <v>48</v>
      </c>
      <c r="P143" t="str">
        <f t="shared" si="50"/>
        <v xml:space="preserve">    00 00 00 00  00 00 00 00  00 00 00 00  00 00 00 00      úúúúúúúúúúúúúúúú</v>
      </c>
      <c r="Q143" t="str">
        <f t="shared" si="51"/>
        <v>00 00 00 00 00 00 00 00 00 00 00 00 00 00 00 00 úúúúúúúúúúúúúúúú</v>
      </c>
      <c r="R143" t="str">
        <f t="shared" si="52"/>
        <v xml:space="preserve">00 00 00 00 00 00 00 00 00 00 00 00 00 00 00 00 </v>
      </c>
      <c r="T143" t="str">
        <f t="shared" si="44"/>
        <v xml:space="preserve"> </v>
      </c>
      <c r="U143" t="str">
        <f t="shared" si="45"/>
        <v xml:space="preserve"> </v>
      </c>
      <c r="V143" t="str">
        <f t="shared" si="53"/>
        <v xml:space="preserve">00 00 00 00 00 00 00 00 00 00 00 00 00 00 00 00 </v>
      </c>
      <c r="W143" t="str">
        <f t="shared" si="49"/>
        <v xml:space="preserve"> </v>
      </c>
    </row>
    <row r="144" spans="2:23" x14ac:dyDescent="0.25">
      <c r="B144" t="s">
        <v>327</v>
      </c>
      <c r="C144" s="8" t="s">
        <v>326</v>
      </c>
      <c r="D144">
        <f t="shared" si="46"/>
        <v>0</v>
      </c>
      <c r="E144">
        <f t="shared" si="47"/>
        <v>0</v>
      </c>
      <c r="F144">
        <f t="shared" si="36"/>
        <v>0</v>
      </c>
      <c r="G144">
        <f t="shared" si="37"/>
        <v>0</v>
      </c>
      <c r="H144">
        <f t="shared" si="38"/>
        <v>0</v>
      </c>
      <c r="I144" s="7">
        <f t="shared" si="39"/>
        <v>0</v>
      </c>
      <c r="K144" t="str">
        <f t="shared" si="40"/>
        <v xml:space="preserve"> </v>
      </c>
      <c r="L144" t="str">
        <f t="shared" si="41"/>
        <v xml:space="preserve"> </v>
      </c>
      <c r="M144" t="str">
        <f t="shared" si="42"/>
        <v>000000A9A92B009C441000CCC1210000úúúúú+úúDúúúú!úú</v>
      </c>
      <c r="N144" t="str">
        <f t="shared" si="48"/>
        <v xml:space="preserve"> </v>
      </c>
      <c r="O144">
        <f t="shared" si="43"/>
        <v>48</v>
      </c>
      <c r="P144" t="str">
        <f t="shared" si="50"/>
        <v xml:space="preserve">    00 00 00 A9  A9 2B 00 9C  44 10 00 CC  C1 21 00 00      úúúúú+úúDúúúú!úú</v>
      </c>
      <c r="Q144" t="str">
        <f t="shared" si="51"/>
        <v>00 00 00 A9 A9 2B 00 9C 44 10 00 CC C1 21 00 00 úúúúú+úúDúúúú!úú</v>
      </c>
      <c r="R144" t="str">
        <f t="shared" si="52"/>
        <v xml:space="preserve">00 00 00 A9 A9 2B 00 9C 44 10 00 CC C1 21 00 00 </v>
      </c>
      <c r="T144" t="str">
        <f t="shared" si="44"/>
        <v xml:space="preserve"> </v>
      </c>
      <c r="U144" t="str">
        <f t="shared" si="45"/>
        <v xml:space="preserve"> </v>
      </c>
      <c r="V144" t="str">
        <f t="shared" si="53"/>
        <v xml:space="preserve">00 00 00 A9 A9 2B 00 9C 44 10 00 CC C1 21 00 00 </v>
      </c>
      <c r="W144" t="str">
        <f t="shared" si="49"/>
        <v xml:space="preserve"> </v>
      </c>
    </row>
    <row r="145" spans="2:23" x14ac:dyDescent="0.25">
      <c r="B145" t="s">
        <v>325</v>
      </c>
      <c r="C145" s="8" t="s">
        <v>324</v>
      </c>
      <c r="D145">
        <f t="shared" si="46"/>
        <v>0</v>
      </c>
      <c r="E145">
        <f t="shared" si="47"/>
        <v>0</v>
      </c>
      <c r="F145">
        <f t="shared" si="36"/>
        <v>0</v>
      </c>
      <c r="G145">
        <f t="shared" si="37"/>
        <v>0</v>
      </c>
      <c r="H145">
        <f t="shared" si="38"/>
        <v>0</v>
      </c>
      <c r="I145" s="7">
        <f t="shared" si="39"/>
        <v>0</v>
      </c>
      <c r="K145" t="str">
        <f t="shared" si="40"/>
        <v xml:space="preserve"> </v>
      </c>
      <c r="L145" t="str">
        <f t="shared" si="41"/>
        <v xml:space="preserve"> </v>
      </c>
      <c r="M145" t="str">
        <f t="shared" si="42"/>
        <v>000000úúú</v>
      </c>
      <c r="N145" t="str">
        <f t="shared" si="48"/>
        <v xml:space="preserve"> </v>
      </c>
      <c r="O145">
        <f t="shared" si="43"/>
        <v>9</v>
      </c>
      <c r="P145" t="str">
        <f t="shared" si="50"/>
        <v xml:space="preserve">    00 00 00                                                úúú</v>
      </c>
      <c r="Q145" t="str">
        <f t="shared" si="51"/>
        <v>00 00 00 úúú</v>
      </c>
      <c r="R145" t="str">
        <f t="shared" si="52"/>
        <v xml:space="preserve">00 00 00 </v>
      </c>
      <c r="T145" t="str">
        <f t="shared" si="44"/>
        <v xml:space="preserve"> </v>
      </c>
      <c r="U145" t="str">
        <f t="shared" si="45"/>
        <v xml:space="preserve"> </v>
      </c>
      <c r="V145" t="str">
        <f t="shared" si="53"/>
        <v xml:space="preserve">00 00 00 </v>
      </c>
      <c r="W145" t="str">
        <f t="shared" si="49"/>
        <v xml:space="preserve"> </v>
      </c>
    </row>
    <row r="146" spans="2:23" x14ac:dyDescent="0.25">
      <c r="B146" t="s">
        <v>323</v>
      </c>
      <c r="C146" s="8" t="s">
        <v>322</v>
      </c>
      <c r="D146">
        <f t="shared" si="46"/>
        <v>11</v>
      </c>
      <c r="E146">
        <f t="shared" si="47"/>
        <v>0</v>
      </c>
      <c r="F146">
        <f t="shared" si="36"/>
        <v>0</v>
      </c>
      <c r="G146">
        <f t="shared" si="37"/>
        <v>11</v>
      </c>
      <c r="H146">
        <f t="shared" si="38"/>
        <v>20</v>
      </c>
      <c r="I146" s="7">
        <f t="shared" si="39"/>
        <v>16</v>
      </c>
      <c r="K146" t="str">
        <f t="shared" si="40"/>
        <v>Out</v>
      </c>
      <c r="L146" t="str">
        <f t="shared" si="41"/>
        <v xml:space="preserve"> </v>
      </c>
      <c r="M146" t="str">
        <f t="shared" si="42"/>
        <v xml:space="preserve"> </v>
      </c>
      <c r="N146" t="str">
        <f t="shared" si="48"/>
        <v>26Zeit</v>
      </c>
      <c r="O146">
        <f t="shared" si="43"/>
        <v>1</v>
      </c>
      <c r="P146" t="str">
        <f t="shared" si="50"/>
        <v xml:space="preserve"> </v>
      </c>
      <c r="Q146" t="str">
        <f t="shared" si="51"/>
        <v/>
      </c>
      <c r="R146" t="str">
        <f t="shared" si="52"/>
        <v/>
      </c>
      <c r="T146" t="str">
        <f t="shared" si="44"/>
        <v>OUT</v>
      </c>
      <c r="U146" t="str">
        <f t="shared" si="45"/>
        <v xml:space="preserve"> </v>
      </c>
      <c r="V146" t="str">
        <f t="shared" si="53"/>
        <v xml:space="preserve">  </v>
      </c>
      <c r="W146" t="str">
        <f t="shared" si="49"/>
        <v>26Zeit</v>
      </c>
    </row>
    <row r="147" spans="2:23" x14ac:dyDescent="0.25">
      <c r="B147" t="s">
        <v>321</v>
      </c>
      <c r="C147" s="8" t="s">
        <v>320</v>
      </c>
      <c r="D147">
        <f t="shared" si="46"/>
        <v>0</v>
      </c>
      <c r="E147">
        <f t="shared" si="47"/>
        <v>0</v>
      </c>
      <c r="F147">
        <f t="shared" si="36"/>
        <v>13</v>
      </c>
      <c r="G147">
        <f t="shared" si="37"/>
        <v>13</v>
      </c>
      <c r="H147">
        <f t="shared" si="38"/>
        <v>0</v>
      </c>
      <c r="I147" s="7">
        <f t="shared" si="39"/>
        <v>0</v>
      </c>
      <c r="K147" t="str">
        <f t="shared" si="40"/>
        <v xml:space="preserve"> </v>
      </c>
      <c r="L147" t="str">
        <f t="shared" si="41"/>
        <v>L=6Z=16Q=250Code=68=D</v>
      </c>
      <c r="M147" t="str">
        <f t="shared" si="42"/>
        <v xml:space="preserve"> </v>
      </c>
      <c r="N147" t="str">
        <f t="shared" si="48"/>
        <v xml:space="preserve"> </v>
      </c>
      <c r="O147">
        <f t="shared" si="43"/>
        <v>1</v>
      </c>
      <c r="P147" t="str">
        <f t="shared" si="50"/>
        <v xml:space="preserve"> </v>
      </c>
      <c r="Q147" t="str">
        <f t="shared" si="51"/>
        <v/>
      </c>
      <c r="R147" t="str">
        <f t="shared" si="52"/>
        <v/>
      </c>
      <c r="T147" t="str">
        <f t="shared" si="44"/>
        <v xml:space="preserve"> </v>
      </c>
      <c r="U147" t="str">
        <f t="shared" si="45"/>
        <v>L=6Z=16Q=250Code=68=D</v>
      </c>
      <c r="V147" t="str">
        <f t="shared" si="53"/>
        <v xml:space="preserve">  </v>
      </c>
      <c r="W147" t="str">
        <f t="shared" si="49"/>
        <v xml:space="preserve"> </v>
      </c>
    </row>
    <row r="148" spans="2:23" x14ac:dyDescent="0.25">
      <c r="B148" t="s">
        <v>319</v>
      </c>
      <c r="C148" s="8" t="s">
        <v>318</v>
      </c>
      <c r="D148">
        <f t="shared" si="46"/>
        <v>0</v>
      </c>
      <c r="E148">
        <f t="shared" si="47"/>
        <v>0</v>
      </c>
      <c r="F148">
        <f t="shared" si="36"/>
        <v>0</v>
      </c>
      <c r="G148">
        <f t="shared" si="37"/>
        <v>0</v>
      </c>
      <c r="H148">
        <f t="shared" si="38"/>
        <v>0</v>
      </c>
      <c r="I148" s="7">
        <f t="shared" si="39"/>
        <v>0</v>
      </c>
      <c r="K148" t="str">
        <f t="shared" si="40"/>
        <v xml:space="preserve"> </v>
      </c>
      <c r="L148" t="str">
        <f t="shared" si="41"/>
        <v xml:space="preserve"> </v>
      </c>
      <c r="M148" t="str">
        <f t="shared" si="42"/>
        <v>4D41MA</v>
      </c>
      <c r="N148" t="str">
        <f t="shared" si="48"/>
        <v xml:space="preserve"> </v>
      </c>
      <c r="O148">
        <f t="shared" si="43"/>
        <v>6</v>
      </c>
      <c r="P148" t="str">
        <f t="shared" si="50"/>
        <v xml:space="preserve">    4D 41                                                   MA</v>
      </c>
      <c r="Q148" t="str">
        <f t="shared" si="51"/>
        <v>4D 41 MA</v>
      </c>
      <c r="R148" t="str">
        <f t="shared" si="52"/>
        <v xml:space="preserve">4D 41 </v>
      </c>
      <c r="T148" t="str">
        <f t="shared" si="44"/>
        <v xml:space="preserve"> </v>
      </c>
      <c r="U148" t="str">
        <f t="shared" si="45"/>
        <v xml:space="preserve"> </v>
      </c>
      <c r="V148" t="str">
        <f t="shared" si="53"/>
        <v xml:space="preserve">4D 41 </v>
      </c>
      <c r="W148" t="str">
        <f t="shared" si="49"/>
        <v xml:space="preserve"> </v>
      </c>
    </row>
    <row r="149" spans="2:23" x14ac:dyDescent="0.25">
      <c r="B149" t="s">
        <v>317</v>
      </c>
      <c r="C149" s="8" t="s">
        <v>316</v>
      </c>
      <c r="D149">
        <f t="shared" si="46"/>
        <v>11</v>
      </c>
      <c r="E149">
        <f t="shared" si="47"/>
        <v>0</v>
      </c>
      <c r="F149">
        <f t="shared" si="36"/>
        <v>0</v>
      </c>
      <c r="G149">
        <f t="shared" si="37"/>
        <v>11</v>
      </c>
      <c r="H149">
        <f t="shared" si="38"/>
        <v>20</v>
      </c>
      <c r="I149" s="7">
        <f t="shared" si="39"/>
        <v>16</v>
      </c>
      <c r="K149" t="str">
        <f t="shared" si="40"/>
        <v>Out</v>
      </c>
      <c r="L149" t="str">
        <f t="shared" si="41"/>
        <v xml:space="preserve"> </v>
      </c>
      <c r="M149" t="str">
        <f t="shared" si="42"/>
        <v xml:space="preserve"> </v>
      </c>
      <c r="N149" t="str">
        <f t="shared" si="48"/>
        <v>27Zeit</v>
      </c>
      <c r="O149">
        <f t="shared" si="43"/>
        <v>1</v>
      </c>
      <c r="P149" t="str">
        <f t="shared" si="50"/>
        <v xml:space="preserve"> </v>
      </c>
      <c r="Q149" t="str">
        <f t="shared" si="51"/>
        <v/>
      </c>
      <c r="R149" t="str">
        <f t="shared" si="52"/>
        <v/>
      </c>
      <c r="T149" t="str">
        <f t="shared" si="44"/>
        <v>OUT</v>
      </c>
      <c r="U149" t="str">
        <f t="shared" si="45"/>
        <v xml:space="preserve"> </v>
      </c>
      <c r="V149" t="str">
        <f t="shared" si="53"/>
        <v xml:space="preserve">  </v>
      </c>
      <c r="W149" t="str">
        <f t="shared" si="49"/>
        <v>27Zeit</v>
      </c>
    </row>
    <row r="150" spans="2:23" x14ac:dyDescent="0.25">
      <c r="B150" t="s">
        <v>315</v>
      </c>
      <c r="C150" s="8" t="s">
        <v>314</v>
      </c>
      <c r="D150">
        <f t="shared" si="46"/>
        <v>0</v>
      </c>
      <c r="E150">
        <f t="shared" si="47"/>
        <v>0</v>
      </c>
      <c r="F150">
        <f t="shared" si="36"/>
        <v>13</v>
      </c>
      <c r="G150">
        <f t="shared" si="37"/>
        <v>13</v>
      </c>
      <c r="H150">
        <f t="shared" si="38"/>
        <v>0</v>
      </c>
      <c r="I150" s="7">
        <f t="shared" si="39"/>
        <v>0</v>
      </c>
      <c r="K150" t="str">
        <f t="shared" si="40"/>
        <v xml:space="preserve"> </v>
      </c>
      <c r="L150" t="str">
        <f t="shared" si="41"/>
        <v>L=5Z=16Q=250Code=67=C</v>
      </c>
      <c r="M150" t="str">
        <f t="shared" si="42"/>
        <v xml:space="preserve"> </v>
      </c>
      <c r="N150" t="str">
        <f t="shared" si="48"/>
        <v xml:space="preserve"> </v>
      </c>
      <c r="O150">
        <f t="shared" si="43"/>
        <v>1</v>
      </c>
      <c r="P150" t="str">
        <f t="shared" si="50"/>
        <v xml:space="preserve"> </v>
      </c>
      <c r="Q150" t="str">
        <f t="shared" si="51"/>
        <v/>
      </c>
      <c r="R150" t="str">
        <f t="shared" si="52"/>
        <v/>
      </c>
      <c r="T150" t="str">
        <f t="shared" si="44"/>
        <v xml:space="preserve"> </v>
      </c>
      <c r="U150" t="str">
        <f t="shared" si="45"/>
        <v>L=5Z=16Q=250Code=67=C</v>
      </c>
      <c r="V150" t="str">
        <f t="shared" si="53"/>
        <v xml:space="preserve">  </v>
      </c>
      <c r="W150" t="str">
        <f t="shared" si="49"/>
        <v xml:space="preserve"> </v>
      </c>
    </row>
    <row r="151" spans="2:23" x14ac:dyDescent="0.25">
      <c r="B151" t="s">
        <v>155</v>
      </c>
      <c r="C151" s="8" t="s">
        <v>154</v>
      </c>
      <c r="D151">
        <f t="shared" si="46"/>
        <v>0</v>
      </c>
      <c r="E151">
        <f t="shared" si="47"/>
        <v>0</v>
      </c>
      <c r="F151">
        <f t="shared" si="36"/>
        <v>0</v>
      </c>
      <c r="G151">
        <f t="shared" si="37"/>
        <v>0</v>
      </c>
      <c r="H151">
        <f t="shared" si="38"/>
        <v>0</v>
      </c>
      <c r="I151" s="7">
        <f t="shared" si="39"/>
        <v>0</v>
      </c>
      <c r="K151" t="str">
        <f t="shared" si="40"/>
        <v xml:space="preserve"> </v>
      </c>
      <c r="L151" t="str">
        <f t="shared" si="41"/>
        <v xml:space="preserve"> </v>
      </c>
      <c r="M151" t="str">
        <f t="shared" si="42"/>
        <v>00ú</v>
      </c>
      <c r="N151" t="str">
        <f t="shared" si="48"/>
        <v xml:space="preserve"> </v>
      </c>
      <c r="O151">
        <f t="shared" si="43"/>
        <v>3</v>
      </c>
      <c r="P151" t="str">
        <f t="shared" si="50"/>
        <v xml:space="preserve">    00                                                      ú</v>
      </c>
      <c r="Q151" t="str">
        <f t="shared" si="51"/>
        <v>00 ú</v>
      </c>
      <c r="R151" t="str">
        <f t="shared" si="52"/>
        <v xml:space="preserve">00 </v>
      </c>
      <c r="T151" t="str">
        <f t="shared" si="44"/>
        <v xml:space="preserve"> </v>
      </c>
      <c r="U151" t="str">
        <f t="shared" si="45"/>
        <v xml:space="preserve"> </v>
      </c>
      <c r="V151" t="str">
        <f t="shared" si="53"/>
        <v xml:space="preserve">00 </v>
      </c>
      <c r="W151" t="str">
        <f t="shared" si="49"/>
        <v xml:space="preserve"> </v>
      </c>
    </row>
    <row r="152" spans="2:23" x14ac:dyDescent="0.25">
      <c r="B152" t="s">
        <v>313</v>
      </c>
      <c r="C152" s="8" t="s">
        <v>312</v>
      </c>
      <c r="D152">
        <f t="shared" si="46"/>
        <v>0</v>
      </c>
      <c r="E152">
        <f t="shared" si="47"/>
        <v>11</v>
      </c>
      <c r="F152">
        <f t="shared" si="36"/>
        <v>0</v>
      </c>
      <c r="G152">
        <f t="shared" si="37"/>
        <v>11</v>
      </c>
      <c r="H152">
        <f t="shared" si="38"/>
        <v>19</v>
      </c>
      <c r="I152" s="7">
        <f t="shared" si="39"/>
        <v>15</v>
      </c>
      <c r="K152" t="str">
        <f t="shared" si="40"/>
        <v>In</v>
      </c>
      <c r="L152" t="str">
        <f t="shared" si="41"/>
        <v xml:space="preserve"> </v>
      </c>
      <c r="M152" t="str">
        <f t="shared" si="42"/>
        <v xml:space="preserve"> </v>
      </c>
      <c r="N152" t="str">
        <f t="shared" si="48"/>
        <v>16Zeit</v>
      </c>
      <c r="O152">
        <f t="shared" si="43"/>
        <v>1</v>
      </c>
      <c r="P152" t="str">
        <f t="shared" si="50"/>
        <v xml:space="preserve"> </v>
      </c>
      <c r="Q152" t="str">
        <f t="shared" si="51"/>
        <v/>
      </c>
      <c r="R152" t="str">
        <f t="shared" si="52"/>
        <v/>
      </c>
      <c r="T152" t="str">
        <f t="shared" si="44"/>
        <v>IN</v>
      </c>
      <c r="U152" t="str">
        <f t="shared" si="45"/>
        <v xml:space="preserve"> </v>
      </c>
      <c r="V152" t="str">
        <f t="shared" si="53"/>
        <v xml:space="preserve">  </v>
      </c>
      <c r="W152" t="str">
        <f t="shared" si="49"/>
        <v>16Zeit</v>
      </c>
    </row>
    <row r="153" spans="2:23" x14ac:dyDescent="0.25">
      <c r="B153" t="s">
        <v>311</v>
      </c>
      <c r="C153" s="8" t="s">
        <v>310</v>
      </c>
      <c r="D153">
        <f t="shared" si="46"/>
        <v>0</v>
      </c>
      <c r="E153">
        <f t="shared" si="47"/>
        <v>0</v>
      </c>
      <c r="F153">
        <f t="shared" si="36"/>
        <v>15</v>
      </c>
      <c r="G153">
        <f t="shared" si="37"/>
        <v>15</v>
      </c>
      <c r="H153">
        <f t="shared" si="38"/>
        <v>0</v>
      </c>
      <c r="I153" s="7">
        <f t="shared" si="39"/>
        <v>0</v>
      </c>
      <c r="K153" t="str">
        <f t="shared" si="40"/>
        <v xml:space="preserve"> </v>
      </c>
      <c r="L153" t="str">
        <f t="shared" si="41"/>
        <v>L=13Z=250Q=16FCode=508..SPS-Quit-Loop</v>
      </c>
      <c r="M153" t="str">
        <f t="shared" si="42"/>
        <v xml:space="preserve"> </v>
      </c>
      <c r="N153" t="str">
        <f t="shared" si="48"/>
        <v xml:space="preserve"> </v>
      </c>
      <c r="O153">
        <f t="shared" si="43"/>
        <v>1</v>
      </c>
      <c r="P153" t="str">
        <f t="shared" si="50"/>
        <v xml:space="preserve"> </v>
      </c>
      <c r="Q153" t="str">
        <f t="shared" si="51"/>
        <v/>
      </c>
      <c r="R153" t="str">
        <f t="shared" si="52"/>
        <v/>
      </c>
      <c r="T153" t="str">
        <f t="shared" si="44"/>
        <v xml:space="preserve"> </v>
      </c>
      <c r="U153" t="str">
        <f t="shared" si="45"/>
        <v>L=13Z=250Q=16FCode=508..SPS-Quit-Loop</v>
      </c>
      <c r="V153" t="str">
        <f t="shared" si="53"/>
        <v xml:space="preserve">  </v>
      </c>
      <c r="W153" t="str">
        <f t="shared" si="49"/>
        <v xml:space="preserve"> </v>
      </c>
    </row>
    <row r="154" spans="2:23" x14ac:dyDescent="0.25">
      <c r="B154" t="s">
        <v>209</v>
      </c>
      <c r="C154" s="8" t="s">
        <v>208</v>
      </c>
      <c r="D154">
        <f t="shared" si="46"/>
        <v>0</v>
      </c>
      <c r="E154">
        <f t="shared" si="47"/>
        <v>0</v>
      </c>
      <c r="F154">
        <f t="shared" si="36"/>
        <v>0</v>
      </c>
      <c r="G154">
        <f t="shared" si="37"/>
        <v>0</v>
      </c>
      <c r="H154">
        <f t="shared" si="38"/>
        <v>0</v>
      </c>
      <c r="I154" s="7">
        <f t="shared" si="39"/>
        <v>0</v>
      </c>
      <c r="K154" t="str">
        <f t="shared" si="40"/>
        <v xml:space="preserve"> </v>
      </c>
      <c r="L154" t="str">
        <f t="shared" si="41"/>
        <v xml:space="preserve"> </v>
      </c>
      <c r="M154" t="str">
        <f t="shared" si="42"/>
        <v>0700000000000000úúúúúúúú</v>
      </c>
      <c r="N154" t="str">
        <f t="shared" si="48"/>
        <v xml:space="preserve"> </v>
      </c>
      <c r="O154">
        <f t="shared" si="43"/>
        <v>24</v>
      </c>
      <c r="P154" t="str">
        <f t="shared" si="50"/>
        <v xml:space="preserve">    07 00 00 00  00 00 00 00                                úúúúúúúú</v>
      </c>
      <c r="Q154" t="str">
        <f t="shared" si="51"/>
        <v>07 00 00 00 00 00 00 00 úúúúúúúú</v>
      </c>
      <c r="R154" t="str">
        <f t="shared" si="52"/>
        <v xml:space="preserve">07 00 00 00 00 00 00 00 </v>
      </c>
      <c r="T154" t="str">
        <f t="shared" si="44"/>
        <v xml:space="preserve"> </v>
      </c>
      <c r="U154" t="str">
        <f t="shared" si="45"/>
        <v xml:space="preserve"> </v>
      </c>
      <c r="V154" t="str">
        <f t="shared" si="53"/>
        <v xml:space="preserve">07 00 00 00 00 00 00 00 </v>
      </c>
      <c r="W154" t="str">
        <f t="shared" si="49"/>
        <v xml:space="preserve"> </v>
      </c>
    </row>
    <row r="155" spans="2:23" x14ac:dyDescent="0.25">
      <c r="B155" t="s">
        <v>309</v>
      </c>
      <c r="C155" s="8" t="s">
        <v>308</v>
      </c>
      <c r="D155">
        <f t="shared" si="46"/>
        <v>11</v>
      </c>
      <c r="E155">
        <f t="shared" si="47"/>
        <v>0</v>
      </c>
      <c r="F155">
        <f t="shared" si="36"/>
        <v>0</v>
      </c>
      <c r="G155">
        <f t="shared" si="37"/>
        <v>11</v>
      </c>
      <c r="H155">
        <f t="shared" si="38"/>
        <v>20</v>
      </c>
      <c r="I155" s="7">
        <f t="shared" si="39"/>
        <v>16</v>
      </c>
      <c r="K155" t="str">
        <f t="shared" si="40"/>
        <v>Out</v>
      </c>
      <c r="L155" t="str">
        <f t="shared" si="41"/>
        <v xml:space="preserve"> </v>
      </c>
      <c r="M155" t="str">
        <f t="shared" si="42"/>
        <v xml:space="preserve"> </v>
      </c>
      <c r="N155" t="str">
        <f t="shared" si="48"/>
        <v>28Zeit</v>
      </c>
      <c r="O155">
        <f t="shared" si="43"/>
        <v>1</v>
      </c>
      <c r="P155" t="str">
        <f t="shared" si="50"/>
        <v xml:space="preserve"> </v>
      </c>
      <c r="Q155" t="str">
        <f t="shared" si="51"/>
        <v/>
      </c>
      <c r="R155" t="str">
        <f t="shared" si="52"/>
        <v/>
      </c>
      <c r="T155" t="str">
        <f t="shared" si="44"/>
        <v>OUT</v>
      </c>
      <c r="U155" t="str">
        <f t="shared" si="45"/>
        <v xml:space="preserve"> </v>
      </c>
      <c r="V155" t="str">
        <f t="shared" si="53"/>
        <v xml:space="preserve">  </v>
      </c>
      <c r="W155" t="str">
        <f t="shared" si="49"/>
        <v>28Zeit</v>
      </c>
    </row>
    <row r="156" spans="2:23" x14ac:dyDescent="0.25">
      <c r="B156" t="s">
        <v>193</v>
      </c>
      <c r="C156" s="8" t="s">
        <v>192</v>
      </c>
      <c r="D156">
        <f t="shared" si="46"/>
        <v>0</v>
      </c>
      <c r="E156">
        <f t="shared" si="47"/>
        <v>0</v>
      </c>
      <c r="F156">
        <f t="shared" si="36"/>
        <v>14</v>
      </c>
      <c r="G156">
        <f t="shared" si="37"/>
        <v>14</v>
      </c>
      <c r="H156">
        <f t="shared" si="38"/>
        <v>0</v>
      </c>
      <c r="I156" s="7">
        <f t="shared" si="39"/>
        <v>0</v>
      </c>
      <c r="K156" t="str">
        <f t="shared" si="40"/>
        <v xml:space="preserve"> </v>
      </c>
      <c r="L156" t="str">
        <f t="shared" si="41"/>
        <v>L=12Z=16Q=250Code=78=N</v>
      </c>
      <c r="M156" t="str">
        <f t="shared" si="42"/>
        <v xml:space="preserve"> </v>
      </c>
      <c r="N156" t="str">
        <f t="shared" si="48"/>
        <v xml:space="preserve"> </v>
      </c>
      <c r="O156">
        <f t="shared" si="43"/>
        <v>1</v>
      </c>
      <c r="P156" t="str">
        <f t="shared" si="50"/>
        <v xml:space="preserve"> </v>
      </c>
      <c r="Q156" t="str">
        <f t="shared" si="51"/>
        <v/>
      </c>
      <c r="R156" t="str">
        <f t="shared" si="52"/>
        <v/>
      </c>
      <c r="T156" t="str">
        <f t="shared" si="44"/>
        <v xml:space="preserve"> </v>
      </c>
      <c r="U156" t="str">
        <f t="shared" si="45"/>
        <v>L=12Z=16Q=250Code=78=N</v>
      </c>
      <c r="V156" t="str">
        <f t="shared" si="53"/>
        <v xml:space="preserve">  </v>
      </c>
      <c r="W156" t="str">
        <f t="shared" si="49"/>
        <v xml:space="preserve"> </v>
      </c>
    </row>
    <row r="157" spans="2:23" x14ac:dyDescent="0.25">
      <c r="B157" t="s">
        <v>307</v>
      </c>
      <c r="C157" s="8" t="s">
        <v>306</v>
      </c>
      <c r="D157">
        <f t="shared" si="46"/>
        <v>0</v>
      </c>
      <c r="E157">
        <f t="shared" si="47"/>
        <v>0</v>
      </c>
      <c r="F157">
        <f t="shared" si="36"/>
        <v>0</v>
      </c>
      <c r="G157">
        <f t="shared" si="37"/>
        <v>0</v>
      </c>
      <c r="H157">
        <f t="shared" si="38"/>
        <v>0</v>
      </c>
      <c r="I157" s="7">
        <f t="shared" si="39"/>
        <v>0</v>
      </c>
      <c r="K157" t="str">
        <f t="shared" si="40"/>
        <v xml:space="preserve"> </v>
      </c>
      <c r="L157" t="str">
        <f t="shared" si="41"/>
        <v xml:space="preserve"> </v>
      </c>
      <c r="M157" t="str">
        <f t="shared" si="42"/>
        <v>0042000000000000úBúúúúúú</v>
      </c>
      <c r="N157" t="str">
        <f t="shared" si="48"/>
        <v xml:space="preserve"> </v>
      </c>
      <c r="O157">
        <f t="shared" si="43"/>
        <v>24</v>
      </c>
      <c r="P157" t="str">
        <f t="shared" si="50"/>
        <v xml:space="preserve">    00 42 00 00  00 00 00 00                                úBúúúúúú</v>
      </c>
      <c r="Q157" t="str">
        <f t="shared" si="51"/>
        <v>00 42 00 00 00 00 00 00 úBúúúúúú</v>
      </c>
      <c r="R157" t="str">
        <f t="shared" si="52"/>
        <v xml:space="preserve">00 42 00 00 00 00 00 00 </v>
      </c>
      <c r="T157" t="str">
        <f t="shared" si="44"/>
        <v xml:space="preserve"> </v>
      </c>
      <c r="U157" t="str">
        <f t="shared" si="45"/>
        <v xml:space="preserve"> </v>
      </c>
      <c r="V157" t="str">
        <f t="shared" si="53"/>
        <v xml:space="preserve">00 42 00 00 00 00 00 00 </v>
      </c>
      <c r="W157" t="str">
        <f t="shared" si="49"/>
        <v xml:space="preserve"> </v>
      </c>
    </row>
    <row r="158" spans="2:23" x14ac:dyDescent="0.25">
      <c r="B158" t="s">
        <v>305</v>
      </c>
      <c r="C158" s="8" t="s">
        <v>304</v>
      </c>
      <c r="D158">
        <f t="shared" si="46"/>
        <v>11</v>
      </c>
      <c r="E158">
        <f t="shared" si="47"/>
        <v>0</v>
      </c>
      <c r="F158">
        <f t="shared" si="36"/>
        <v>0</v>
      </c>
      <c r="G158">
        <f t="shared" si="37"/>
        <v>11</v>
      </c>
      <c r="H158">
        <f t="shared" si="38"/>
        <v>20</v>
      </c>
      <c r="I158" s="7">
        <f t="shared" si="39"/>
        <v>16</v>
      </c>
      <c r="K158" t="str">
        <f t="shared" si="40"/>
        <v>Out</v>
      </c>
      <c r="L158" t="str">
        <f t="shared" si="41"/>
        <v xml:space="preserve"> </v>
      </c>
      <c r="M158" t="str">
        <f t="shared" si="42"/>
        <v xml:space="preserve"> </v>
      </c>
      <c r="N158" t="str">
        <f t="shared" si="48"/>
        <v>29Zeit</v>
      </c>
      <c r="O158">
        <f t="shared" si="43"/>
        <v>1</v>
      </c>
      <c r="P158" t="str">
        <f t="shared" si="50"/>
        <v xml:space="preserve"> </v>
      </c>
      <c r="Q158" t="str">
        <f t="shared" si="51"/>
        <v/>
      </c>
      <c r="R158" t="str">
        <f t="shared" si="52"/>
        <v/>
      </c>
      <c r="T158" t="str">
        <f t="shared" si="44"/>
        <v>OUT</v>
      </c>
      <c r="U158" t="str">
        <f t="shared" si="45"/>
        <v xml:space="preserve"> </v>
      </c>
      <c r="V158" t="str">
        <f t="shared" si="53"/>
        <v xml:space="preserve">  </v>
      </c>
      <c r="W158" t="str">
        <f t="shared" si="49"/>
        <v>29Zeit</v>
      </c>
    </row>
    <row r="159" spans="2:23" x14ac:dyDescent="0.25">
      <c r="B159" t="s">
        <v>303</v>
      </c>
      <c r="C159" s="8" t="s">
        <v>302</v>
      </c>
      <c r="D159">
        <f t="shared" si="46"/>
        <v>0</v>
      </c>
      <c r="E159">
        <f t="shared" si="47"/>
        <v>0</v>
      </c>
      <c r="F159">
        <f t="shared" si="36"/>
        <v>12</v>
      </c>
      <c r="G159">
        <f t="shared" si="37"/>
        <v>12</v>
      </c>
      <c r="H159">
        <f t="shared" si="38"/>
        <v>0</v>
      </c>
      <c r="I159" s="7">
        <f t="shared" si="39"/>
        <v>0</v>
      </c>
      <c r="K159" t="str">
        <f t="shared" si="40"/>
        <v xml:space="preserve"> </v>
      </c>
      <c r="L159" t="str">
        <f t="shared" si="41"/>
        <v>L=6Z=0Q=250Code=79=O</v>
      </c>
      <c r="M159" t="str">
        <f t="shared" si="42"/>
        <v xml:space="preserve"> </v>
      </c>
      <c r="N159" t="str">
        <f t="shared" si="48"/>
        <v xml:space="preserve"> </v>
      </c>
      <c r="O159">
        <f t="shared" si="43"/>
        <v>1</v>
      </c>
      <c r="P159" t="str">
        <f t="shared" si="50"/>
        <v xml:space="preserve"> </v>
      </c>
      <c r="Q159" t="str">
        <f t="shared" si="51"/>
        <v/>
      </c>
      <c r="R159" t="str">
        <f t="shared" si="52"/>
        <v/>
      </c>
      <c r="T159" t="str">
        <f t="shared" si="44"/>
        <v xml:space="preserve"> </v>
      </c>
      <c r="U159" t="str">
        <f t="shared" si="45"/>
        <v>L=6Z=0Q=250Code=79=O</v>
      </c>
      <c r="V159" t="str">
        <f t="shared" si="53"/>
        <v xml:space="preserve">  </v>
      </c>
      <c r="W159" t="str">
        <f t="shared" si="49"/>
        <v xml:space="preserve"> </v>
      </c>
    </row>
    <row r="160" spans="2:23" x14ac:dyDescent="0.25">
      <c r="B160" t="s">
        <v>301</v>
      </c>
      <c r="C160" s="8" t="s">
        <v>300</v>
      </c>
      <c r="D160">
        <f t="shared" si="46"/>
        <v>0</v>
      </c>
      <c r="E160">
        <f t="shared" si="47"/>
        <v>0</v>
      </c>
      <c r="F160">
        <f t="shared" si="36"/>
        <v>0</v>
      </c>
      <c r="G160">
        <f t="shared" si="37"/>
        <v>0</v>
      </c>
      <c r="H160">
        <f t="shared" si="38"/>
        <v>0</v>
      </c>
      <c r="I160" s="7">
        <f t="shared" si="39"/>
        <v>0</v>
      </c>
      <c r="K160" t="str">
        <f t="shared" si="40"/>
        <v xml:space="preserve"> </v>
      </c>
      <c r="L160" t="str">
        <f t="shared" si="41"/>
        <v xml:space="preserve"> </v>
      </c>
      <c r="M160" t="str">
        <f t="shared" si="42"/>
        <v>E803úú</v>
      </c>
      <c r="N160" t="str">
        <f t="shared" si="48"/>
        <v xml:space="preserve"> </v>
      </c>
      <c r="O160">
        <f t="shared" si="43"/>
        <v>6</v>
      </c>
      <c r="P160" t="str">
        <f t="shared" si="50"/>
        <v xml:space="preserve">    E8 03                                                   úú</v>
      </c>
      <c r="Q160" t="str">
        <f t="shared" si="51"/>
        <v>E8 03 úú</v>
      </c>
      <c r="R160" t="str">
        <f t="shared" si="52"/>
        <v xml:space="preserve">E8 03 </v>
      </c>
      <c r="T160" t="str">
        <f t="shared" si="44"/>
        <v xml:space="preserve"> </v>
      </c>
      <c r="U160" t="str">
        <f t="shared" si="45"/>
        <v xml:space="preserve"> </v>
      </c>
      <c r="V160" t="str">
        <f t="shared" si="53"/>
        <v xml:space="preserve">E8 03 </v>
      </c>
      <c r="W160" t="str">
        <f t="shared" si="49"/>
        <v xml:space="preserve"> </v>
      </c>
    </row>
    <row r="161" spans="2:23" x14ac:dyDescent="0.25">
      <c r="B161" t="s">
        <v>299</v>
      </c>
      <c r="C161" s="8" t="s">
        <v>298</v>
      </c>
      <c r="D161">
        <f t="shared" si="46"/>
        <v>11</v>
      </c>
      <c r="E161">
        <f t="shared" si="47"/>
        <v>0</v>
      </c>
      <c r="F161">
        <f t="shared" si="36"/>
        <v>0</v>
      </c>
      <c r="G161">
        <f t="shared" si="37"/>
        <v>11</v>
      </c>
      <c r="H161">
        <f t="shared" si="38"/>
        <v>20</v>
      </c>
      <c r="I161" s="7">
        <f t="shared" si="39"/>
        <v>16</v>
      </c>
      <c r="K161" t="str">
        <f t="shared" si="40"/>
        <v>Out</v>
      </c>
      <c r="L161" t="str">
        <f t="shared" si="41"/>
        <v xml:space="preserve"> </v>
      </c>
      <c r="M161" t="str">
        <f t="shared" si="42"/>
        <v xml:space="preserve"> </v>
      </c>
      <c r="N161" t="str">
        <f t="shared" si="48"/>
        <v>30Zeit</v>
      </c>
      <c r="O161">
        <f t="shared" si="43"/>
        <v>1</v>
      </c>
      <c r="P161" t="str">
        <f t="shared" si="50"/>
        <v xml:space="preserve"> </v>
      </c>
      <c r="Q161" t="str">
        <f t="shared" si="51"/>
        <v/>
      </c>
      <c r="R161" t="str">
        <f t="shared" si="52"/>
        <v/>
      </c>
      <c r="T161" t="str">
        <f t="shared" si="44"/>
        <v>OUT</v>
      </c>
      <c r="U161" t="str">
        <f t="shared" si="45"/>
        <v xml:space="preserve"> </v>
      </c>
      <c r="V161" t="str">
        <f t="shared" si="53"/>
        <v xml:space="preserve">  </v>
      </c>
      <c r="W161" t="str">
        <f t="shared" si="49"/>
        <v>30Zeit</v>
      </c>
    </row>
    <row r="162" spans="2:23" x14ac:dyDescent="0.25">
      <c r="B162" t="s">
        <v>297</v>
      </c>
      <c r="C162" s="8" t="s">
        <v>296</v>
      </c>
      <c r="D162">
        <f t="shared" si="46"/>
        <v>0</v>
      </c>
      <c r="E162">
        <f t="shared" si="47"/>
        <v>0</v>
      </c>
      <c r="F162">
        <f t="shared" si="36"/>
        <v>12</v>
      </c>
      <c r="G162">
        <f t="shared" si="37"/>
        <v>12</v>
      </c>
      <c r="H162">
        <f t="shared" si="38"/>
        <v>0</v>
      </c>
      <c r="I162" s="7">
        <f t="shared" si="39"/>
        <v>0</v>
      </c>
      <c r="K162" t="str">
        <f t="shared" si="40"/>
        <v xml:space="preserve"> </v>
      </c>
      <c r="L162" t="str">
        <f t="shared" si="41"/>
        <v>L=6Z=0Q=250Code=80=P</v>
      </c>
      <c r="M162" t="str">
        <f t="shared" si="42"/>
        <v xml:space="preserve"> </v>
      </c>
      <c r="N162" t="str">
        <f t="shared" si="48"/>
        <v xml:space="preserve"> </v>
      </c>
      <c r="O162">
        <f t="shared" si="43"/>
        <v>1</v>
      </c>
      <c r="P162" t="str">
        <f t="shared" si="50"/>
        <v xml:space="preserve"> </v>
      </c>
      <c r="Q162" t="str">
        <f t="shared" si="51"/>
        <v/>
      </c>
      <c r="R162" t="str">
        <f t="shared" si="52"/>
        <v/>
      </c>
      <c r="T162" t="str">
        <f t="shared" si="44"/>
        <v xml:space="preserve"> </v>
      </c>
      <c r="U162" t="str">
        <f t="shared" si="45"/>
        <v>L=6Z=0Q=250Code=80=P</v>
      </c>
      <c r="V162" t="str">
        <f t="shared" si="53"/>
        <v xml:space="preserve">  </v>
      </c>
      <c r="W162" t="str">
        <f t="shared" si="49"/>
        <v xml:space="preserve"> </v>
      </c>
    </row>
    <row r="163" spans="2:23" x14ac:dyDescent="0.25">
      <c r="B163" t="s">
        <v>295</v>
      </c>
      <c r="C163" s="8" t="s">
        <v>294</v>
      </c>
      <c r="D163">
        <f t="shared" si="46"/>
        <v>0</v>
      </c>
      <c r="E163">
        <f t="shared" si="47"/>
        <v>0</v>
      </c>
      <c r="F163">
        <f t="shared" si="36"/>
        <v>0</v>
      </c>
      <c r="G163">
        <f t="shared" si="37"/>
        <v>0</v>
      </c>
      <c r="H163">
        <f t="shared" si="38"/>
        <v>0</v>
      </c>
      <c r="I163" s="7">
        <f t="shared" si="39"/>
        <v>0</v>
      </c>
      <c r="K163" t="str">
        <f t="shared" si="40"/>
        <v xml:space="preserve"> </v>
      </c>
      <c r="L163" t="str">
        <f t="shared" si="41"/>
        <v xml:space="preserve"> </v>
      </c>
      <c r="M163" t="str">
        <f t="shared" si="42"/>
        <v>E883úú</v>
      </c>
      <c r="N163" t="str">
        <f t="shared" si="48"/>
        <v xml:space="preserve"> </v>
      </c>
      <c r="O163">
        <f t="shared" si="43"/>
        <v>6</v>
      </c>
      <c r="P163" t="str">
        <f t="shared" si="50"/>
        <v xml:space="preserve">    E8 83                                                   úú</v>
      </c>
      <c r="Q163" t="str">
        <f t="shared" si="51"/>
        <v>E8 83 úú</v>
      </c>
      <c r="R163" t="str">
        <f t="shared" si="52"/>
        <v xml:space="preserve">E8 83 </v>
      </c>
      <c r="T163" t="str">
        <f t="shared" si="44"/>
        <v xml:space="preserve"> </v>
      </c>
      <c r="U163" t="str">
        <f t="shared" si="45"/>
        <v xml:space="preserve"> </v>
      </c>
      <c r="V163" t="str">
        <f t="shared" si="53"/>
        <v xml:space="preserve">E8 83 </v>
      </c>
      <c r="W163" t="str">
        <f t="shared" si="49"/>
        <v xml:space="preserve"> </v>
      </c>
    </row>
    <row r="164" spans="2:23" x14ac:dyDescent="0.25">
      <c r="B164" t="s">
        <v>293</v>
      </c>
      <c r="C164" s="8" t="s">
        <v>292</v>
      </c>
      <c r="D164">
        <f t="shared" si="46"/>
        <v>11</v>
      </c>
      <c r="E164">
        <f t="shared" si="47"/>
        <v>0</v>
      </c>
      <c r="F164">
        <f t="shared" si="36"/>
        <v>0</v>
      </c>
      <c r="G164">
        <f t="shared" si="37"/>
        <v>11</v>
      </c>
      <c r="H164">
        <f t="shared" si="38"/>
        <v>20</v>
      </c>
      <c r="I164" s="7">
        <f t="shared" si="39"/>
        <v>16</v>
      </c>
      <c r="K164" t="str">
        <f t="shared" si="40"/>
        <v>Out</v>
      </c>
      <c r="L164" t="str">
        <f t="shared" si="41"/>
        <v xml:space="preserve"> </v>
      </c>
      <c r="M164" t="str">
        <f t="shared" si="42"/>
        <v xml:space="preserve"> </v>
      </c>
      <c r="N164" t="str">
        <f t="shared" si="48"/>
        <v>31Zeit</v>
      </c>
      <c r="O164">
        <f t="shared" si="43"/>
        <v>1</v>
      </c>
      <c r="P164" t="str">
        <f t="shared" si="50"/>
        <v xml:space="preserve"> </v>
      </c>
      <c r="Q164" t="str">
        <f t="shared" si="51"/>
        <v/>
      </c>
      <c r="R164" t="str">
        <f t="shared" si="52"/>
        <v/>
      </c>
      <c r="T164" t="str">
        <f t="shared" si="44"/>
        <v>OUT</v>
      </c>
      <c r="U164" t="str">
        <f t="shared" si="45"/>
        <v xml:space="preserve"> </v>
      </c>
      <c r="V164" t="str">
        <f t="shared" si="53"/>
        <v xml:space="preserve">  </v>
      </c>
      <c r="W164" t="str">
        <f t="shared" si="49"/>
        <v>31Zeit</v>
      </c>
    </row>
    <row r="165" spans="2:23" x14ac:dyDescent="0.25">
      <c r="B165" t="s">
        <v>187</v>
      </c>
      <c r="C165" s="8" t="s">
        <v>186</v>
      </c>
      <c r="D165">
        <f t="shared" si="46"/>
        <v>0</v>
      </c>
      <c r="E165">
        <f t="shared" si="47"/>
        <v>0</v>
      </c>
      <c r="F165">
        <f t="shared" si="36"/>
        <v>13</v>
      </c>
      <c r="G165">
        <f t="shared" si="37"/>
        <v>13</v>
      </c>
      <c r="H165">
        <f t="shared" si="38"/>
        <v>0</v>
      </c>
      <c r="I165" s="7">
        <f t="shared" si="39"/>
        <v>0</v>
      </c>
      <c r="K165" t="str">
        <f t="shared" si="40"/>
        <v xml:space="preserve"> </v>
      </c>
      <c r="L165" t="str">
        <f t="shared" si="41"/>
        <v>L=10Z=0Q=250Code=83=S</v>
      </c>
      <c r="M165" t="str">
        <f t="shared" si="42"/>
        <v xml:space="preserve"> </v>
      </c>
      <c r="N165" t="str">
        <f t="shared" si="48"/>
        <v xml:space="preserve"> </v>
      </c>
      <c r="O165">
        <f t="shared" si="43"/>
        <v>1</v>
      </c>
      <c r="P165" t="str">
        <f t="shared" si="50"/>
        <v xml:space="preserve"> </v>
      </c>
      <c r="Q165" t="str">
        <f t="shared" si="51"/>
        <v/>
      </c>
      <c r="R165" t="str">
        <f t="shared" si="52"/>
        <v/>
      </c>
      <c r="T165" t="str">
        <f t="shared" si="44"/>
        <v xml:space="preserve"> </v>
      </c>
      <c r="U165" t="str">
        <f t="shared" si="45"/>
        <v>L=10Z=0Q=250Code=83=S</v>
      </c>
      <c r="V165" t="str">
        <f t="shared" si="53"/>
        <v xml:space="preserve">  </v>
      </c>
      <c r="W165" t="str">
        <f t="shared" si="49"/>
        <v xml:space="preserve"> </v>
      </c>
    </row>
    <row r="166" spans="2:23" x14ac:dyDescent="0.25">
      <c r="B166" t="s">
        <v>185</v>
      </c>
      <c r="C166" s="8" t="s">
        <v>184</v>
      </c>
      <c r="D166">
        <f t="shared" si="46"/>
        <v>0</v>
      </c>
      <c r="E166">
        <f t="shared" si="47"/>
        <v>0</v>
      </c>
      <c r="F166">
        <f t="shared" si="36"/>
        <v>0</v>
      </c>
      <c r="G166">
        <f t="shared" si="37"/>
        <v>0</v>
      </c>
      <c r="H166">
        <f t="shared" si="38"/>
        <v>0</v>
      </c>
      <c r="I166" s="7">
        <f t="shared" si="39"/>
        <v>0</v>
      </c>
      <c r="K166" t="str">
        <f t="shared" si="40"/>
        <v xml:space="preserve"> </v>
      </c>
      <c r="L166" t="str">
        <f t="shared" si="41"/>
        <v xml:space="preserve"> </v>
      </c>
      <c r="M166" t="str">
        <f t="shared" si="42"/>
        <v>6100D0070000aúúúúú</v>
      </c>
      <c r="N166" t="str">
        <f t="shared" si="48"/>
        <v xml:space="preserve"> </v>
      </c>
      <c r="O166">
        <f t="shared" si="43"/>
        <v>18</v>
      </c>
      <c r="P166" t="str">
        <f t="shared" si="50"/>
        <v xml:space="preserve">    61 00 D0 07  00 00                                      aúúúúú</v>
      </c>
      <c r="Q166" t="str">
        <f t="shared" si="51"/>
        <v>61 00 D0 07 00 00 aúúúúú</v>
      </c>
      <c r="R166" t="str">
        <f t="shared" si="52"/>
        <v xml:space="preserve">61 00 D0 07 00 00 </v>
      </c>
      <c r="T166" t="str">
        <f t="shared" si="44"/>
        <v xml:space="preserve"> </v>
      </c>
      <c r="U166" t="str">
        <f t="shared" si="45"/>
        <v xml:space="preserve"> </v>
      </c>
      <c r="V166" t="str">
        <f t="shared" si="53"/>
        <v xml:space="preserve">61 00 D0 07 00 00 </v>
      </c>
      <c r="W166" t="str">
        <f t="shared" si="49"/>
        <v xml:space="preserve"> </v>
      </c>
    </row>
    <row r="167" spans="2:23" x14ac:dyDescent="0.25">
      <c r="B167" t="s">
        <v>291</v>
      </c>
      <c r="C167" s="8" t="s">
        <v>290</v>
      </c>
      <c r="D167">
        <f t="shared" si="46"/>
        <v>11</v>
      </c>
      <c r="E167">
        <f t="shared" si="47"/>
        <v>0</v>
      </c>
      <c r="F167">
        <f t="shared" si="36"/>
        <v>0</v>
      </c>
      <c r="G167">
        <f t="shared" si="37"/>
        <v>11</v>
      </c>
      <c r="H167">
        <f t="shared" si="38"/>
        <v>20</v>
      </c>
      <c r="I167" s="7">
        <f t="shared" si="39"/>
        <v>16</v>
      </c>
      <c r="K167" t="str">
        <f t="shared" si="40"/>
        <v>Out</v>
      </c>
      <c r="L167" t="str">
        <f t="shared" si="41"/>
        <v xml:space="preserve"> </v>
      </c>
      <c r="M167" t="str">
        <f t="shared" si="42"/>
        <v xml:space="preserve"> </v>
      </c>
      <c r="N167" t="str">
        <f t="shared" si="48"/>
        <v>32Zeit</v>
      </c>
      <c r="O167">
        <f t="shared" si="43"/>
        <v>1</v>
      </c>
      <c r="P167" t="str">
        <f t="shared" si="50"/>
        <v xml:space="preserve"> </v>
      </c>
      <c r="Q167" t="str">
        <f t="shared" si="51"/>
        <v/>
      </c>
      <c r="R167" t="str">
        <f t="shared" si="52"/>
        <v/>
      </c>
      <c r="T167" t="str">
        <f t="shared" si="44"/>
        <v>OUT</v>
      </c>
      <c r="U167" t="str">
        <f t="shared" si="45"/>
        <v xml:space="preserve"> </v>
      </c>
      <c r="V167" t="str">
        <f t="shared" si="53"/>
        <v xml:space="preserve">  </v>
      </c>
      <c r="W167" t="str">
        <f t="shared" si="49"/>
        <v>32Zeit</v>
      </c>
    </row>
    <row r="168" spans="2:23" x14ac:dyDescent="0.25">
      <c r="B168" t="s">
        <v>181</v>
      </c>
      <c r="C168" s="8" t="s">
        <v>180</v>
      </c>
      <c r="D168">
        <f t="shared" si="46"/>
        <v>0</v>
      </c>
      <c r="E168">
        <f t="shared" si="47"/>
        <v>0</v>
      </c>
      <c r="F168">
        <f t="shared" si="36"/>
        <v>12</v>
      </c>
      <c r="G168">
        <f t="shared" si="37"/>
        <v>12</v>
      </c>
      <c r="H168">
        <f t="shared" si="38"/>
        <v>0</v>
      </c>
      <c r="I168" s="7">
        <f t="shared" si="39"/>
        <v>0</v>
      </c>
      <c r="K168" t="str">
        <f t="shared" si="40"/>
        <v xml:space="preserve"> </v>
      </c>
      <c r="L168" t="str">
        <f t="shared" si="41"/>
        <v>L=9Z=0Q=250Code=70=F</v>
      </c>
      <c r="M168" t="str">
        <f t="shared" si="42"/>
        <v xml:space="preserve"> </v>
      </c>
      <c r="N168" t="str">
        <f t="shared" si="48"/>
        <v xml:space="preserve"> </v>
      </c>
      <c r="O168">
        <f t="shared" si="43"/>
        <v>1</v>
      </c>
      <c r="P168" t="str">
        <f t="shared" si="50"/>
        <v xml:space="preserve"> </v>
      </c>
      <c r="Q168" t="str">
        <f t="shared" si="51"/>
        <v/>
      </c>
      <c r="R168" t="str">
        <f t="shared" si="52"/>
        <v/>
      </c>
      <c r="T168" t="str">
        <f t="shared" si="44"/>
        <v xml:space="preserve"> </v>
      </c>
      <c r="U168" t="str">
        <f t="shared" si="45"/>
        <v>L=9Z=0Q=250Code=70=F</v>
      </c>
      <c r="V168" t="str">
        <f t="shared" si="53"/>
        <v xml:space="preserve">  </v>
      </c>
      <c r="W168" t="str">
        <f t="shared" si="49"/>
        <v xml:space="preserve"> </v>
      </c>
    </row>
    <row r="169" spans="2:23" x14ac:dyDescent="0.25">
      <c r="B169" t="s">
        <v>179</v>
      </c>
      <c r="C169" s="8" t="s">
        <v>178</v>
      </c>
      <c r="D169">
        <f t="shared" si="46"/>
        <v>0</v>
      </c>
      <c r="E169">
        <f t="shared" si="47"/>
        <v>0</v>
      </c>
      <c r="F169">
        <f t="shared" si="36"/>
        <v>0</v>
      </c>
      <c r="G169">
        <f t="shared" si="37"/>
        <v>0</v>
      </c>
      <c r="H169">
        <f t="shared" si="38"/>
        <v>0</v>
      </c>
      <c r="I169" s="7">
        <f t="shared" si="39"/>
        <v>0</v>
      </c>
      <c r="K169" t="str">
        <f t="shared" si="40"/>
        <v xml:space="preserve"> </v>
      </c>
      <c r="L169" t="str">
        <f t="shared" si="41"/>
        <v xml:space="preserve"> </v>
      </c>
      <c r="M169" t="str">
        <f t="shared" si="42"/>
        <v>5E50C30000^Púúú</v>
      </c>
      <c r="N169" t="str">
        <f t="shared" si="48"/>
        <v xml:space="preserve"> </v>
      </c>
      <c r="O169">
        <f t="shared" si="43"/>
        <v>15</v>
      </c>
      <c r="P169" t="str">
        <f t="shared" si="50"/>
        <v xml:space="preserve">    5E 50 C3 00  00                                         ^Púúú</v>
      </c>
      <c r="Q169" t="str">
        <f t="shared" si="51"/>
        <v>5E 50 C3 00 00 ^Púúú</v>
      </c>
      <c r="R169" t="str">
        <f t="shared" si="52"/>
        <v xml:space="preserve">5E 50 C3 00 00 </v>
      </c>
      <c r="T169" t="str">
        <f t="shared" si="44"/>
        <v xml:space="preserve"> </v>
      </c>
      <c r="U169" t="str">
        <f t="shared" si="45"/>
        <v xml:space="preserve"> </v>
      </c>
      <c r="V169" t="str">
        <f t="shared" si="53"/>
        <v xml:space="preserve">5E 50 C3 00 00 </v>
      </c>
      <c r="W169" t="str">
        <f t="shared" si="49"/>
        <v xml:space="preserve"> </v>
      </c>
    </row>
    <row r="170" spans="2:23" x14ac:dyDescent="0.25">
      <c r="B170" t="s">
        <v>289</v>
      </c>
      <c r="C170" s="8" t="s">
        <v>288</v>
      </c>
      <c r="D170">
        <f t="shared" si="46"/>
        <v>0</v>
      </c>
      <c r="E170">
        <f t="shared" si="47"/>
        <v>11</v>
      </c>
      <c r="F170">
        <f t="shared" si="36"/>
        <v>0</v>
      </c>
      <c r="G170">
        <f t="shared" si="37"/>
        <v>11</v>
      </c>
      <c r="H170">
        <f t="shared" si="38"/>
        <v>19</v>
      </c>
      <c r="I170" s="7">
        <f t="shared" si="39"/>
        <v>15</v>
      </c>
      <c r="K170" t="str">
        <f t="shared" si="40"/>
        <v>In</v>
      </c>
      <c r="L170" t="str">
        <f t="shared" si="41"/>
        <v xml:space="preserve"> </v>
      </c>
      <c r="M170" t="str">
        <f t="shared" si="42"/>
        <v xml:space="preserve"> </v>
      </c>
      <c r="N170" t="str">
        <f t="shared" si="48"/>
        <v>17Zeit</v>
      </c>
      <c r="O170">
        <f t="shared" si="43"/>
        <v>1</v>
      </c>
      <c r="P170" t="str">
        <f t="shared" si="50"/>
        <v xml:space="preserve"> </v>
      </c>
      <c r="Q170" t="str">
        <f t="shared" si="51"/>
        <v/>
      </c>
      <c r="R170" t="str">
        <f t="shared" si="52"/>
        <v/>
      </c>
      <c r="T170" t="str">
        <f t="shared" si="44"/>
        <v>IN</v>
      </c>
      <c r="U170" t="str">
        <f t="shared" si="45"/>
        <v xml:space="preserve"> </v>
      </c>
      <c r="V170" t="str">
        <f t="shared" si="53"/>
        <v xml:space="preserve">  </v>
      </c>
      <c r="W170" t="str">
        <f t="shared" si="49"/>
        <v>17Zeit</v>
      </c>
    </row>
    <row r="171" spans="2:23" x14ac:dyDescent="0.25">
      <c r="B171" t="s">
        <v>223</v>
      </c>
      <c r="C171" s="8" t="s">
        <v>222</v>
      </c>
      <c r="D171">
        <f t="shared" si="46"/>
        <v>0</v>
      </c>
      <c r="E171">
        <f t="shared" si="47"/>
        <v>0</v>
      </c>
      <c r="F171">
        <f t="shared" si="36"/>
        <v>15</v>
      </c>
      <c r="G171">
        <f t="shared" si="37"/>
        <v>15</v>
      </c>
      <c r="H171">
        <f t="shared" si="38"/>
        <v>0</v>
      </c>
      <c r="I171" s="7">
        <f t="shared" si="39"/>
        <v>0</v>
      </c>
      <c r="K171" t="str">
        <f t="shared" si="40"/>
        <v xml:space="preserve"> </v>
      </c>
      <c r="L171" t="str">
        <f t="shared" si="41"/>
        <v>L=15Z=250Q=16FCode=522..SPS-OB-Signale</v>
      </c>
      <c r="M171" t="str">
        <f t="shared" si="42"/>
        <v xml:space="preserve"> </v>
      </c>
      <c r="N171" t="str">
        <f t="shared" si="48"/>
        <v xml:space="preserve"> </v>
      </c>
      <c r="O171">
        <f t="shared" si="43"/>
        <v>1</v>
      </c>
      <c r="P171" t="str">
        <f t="shared" si="50"/>
        <v xml:space="preserve"> </v>
      </c>
      <c r="Q171" t="str">
        <f t="shared" si="51"/>
        <v/>
      </c>
      <c r="R171" t="str">
        <f t="shared" si="52"/>
        <v/>
      </c>
      <c r="T171" t="str">
        <f t="shared" si="44"/>
        <v xml:space="preserve"> </v>
      </c>
      <c r="U171" t="str">
        <f t="shared" si="45"/>
        <v>L=15Z=250Q=16FCode=522..SPS-OB-Signale</v>
      </c>
      <c r="V171" t="str">
        <f t="shared" si="53"/>
        <v xml:space="preserve">  </v>
      </c>
      <c r="W171" t="str">
        <f t="shared" si="49"/>
        <v xml:space="preserve"> </v>
      </c>
    </row>
    <row r="172" spans="2:23" x14ac:dyDescent="0.25">
      <c r="B172" t="s">
        <v>233</v>
      </c>
      <c r="C172" s="8" t="s">
        <v>232</v>
      </c>
      <c r="D172">
        <f t="shared" si="46"/>
        <v>0</v>
      </c>
      <c r="E172">
        <f t="shared" si="47"/>
        <v>0</v>
      </c>
      <c r="F172">
        <f t="shared" si="36"/>
        <v>0</v>
      </c>
      <c r="G172">
        <f t="shared" si="37"/>
        <v>0</v>
      </c>
      <c r="H172">
        <f t="shared" si="38"/>
        <v>0</v>
      </c>
      <c r="I172" s="7">
        <f t="shared" si="39"/>
        <v>0</v>
      </c>
      <c r="K172" t="str">
        <f t="shared" si="40"/>
        <v xml:space="preserve"> </v>
      </c>
      <c r="L172" t="str">
        <f t="shared" si="41"/>
        <v xml:space="preserve"> </v>
      </c>
      <c r="M172" t="str">
        <f t="shared" si="42"/>
        <v>00000000000000000000úúúúúúúúúú</v>
      </c>
      <c r="N172" t="str">
        <f t="shared" si="48"/>
        <v xml:space="preserve"> </v>
      </c>
      <c r="O172">
        <f t="shared" si="43"/>
        <v>30</v>
      </c>
      <c r="P172" t="str">
        <f t="shared" si="50"/>
        <v xml:space="preserve">    00 00 00 00  00 00 00 00  00 00                         úúúúúúúúúú</v>
      </c>
      <c r="Q172" t="str">
        <f t="shared" si="51"/>
        <v>00 00 00 00 00 00 00 00 00 00 úúúúúúúúúú</v>
      </c>
      <c r="R172" t="str">
        <f t="shared" si="52"/>
        <v xml:space="preserve">00 00 00 00 00 00 00 00 00 00 </v>
      </c>
      <c r="T172" t="str">
        <f t="shared" si="44"/>
        <v xml:space="preserve"> </v>
      </c>
      <c r="U172" t="str">
        <f t="shared" si="45"/>
        <v xml:space="preserve"> </v>
      </c>
      <c r="V172" t="str">
        <f t="shared" si="53"/>
        <v xml:space="preserve">00 00 00 00 00 00 00 00 00 00 </v>
      </c>
      <c r="W172" t="str">
        <f t="shared" si="49"/>
        <v xml:space="preserve"> </v>
      </c>
    </row>
    <row r="173" spans="2:23" x14ac:dyDescent="0.25">
      <c r="B173" t="s">
        <v>287</v>
      </c>
      <c r="C173" s="8" t="s">
        <v>286</v>
      </c>
      <c r="D173">
        <f t="shared" si="46"/>
        <v>0</v>
      </c>
      <c r="E173">
        <f t="shared" si="47"/>
        <v>11</v>
      </c>
      <c r="F173">
        <f t="shared" si="36"/>
        <v>0</v>
      </c>
      <c r="G173">
        <f t="shared" si="37"/>
        <v>11</v>
      </c>
      <c r="H173">
        <f t="shared" si="38"/>
        <v>19</v>
      </c>
      <c r="I173" s="7">
        <f t="shared" si="39"/>
        <v>15</v>
      </c>
      <c r="K173" t="str">
        <f t="shared" si="40"/>
        <v>In</v>
      </c>
      <c r="L173" t="str">
        <f t="shared" si="41"/>
        <v xml:space="preserve"> </v>
      </c>
      <c r="M173" t="str">
        <f t="shared" si="42"/>
        <v xml:space="preserve"> </v>
      </c>
      <c r="N173" t="str">
        <f t="shared" si="48"/>
        <v>18Zeit</v>
      </c>
      <c r="O173">
        <f t="shared" si="43"/>
        <v>1</v>
      </c>
      <c r="P173" t="str">
        <f t="shared" si="50"/>
        <v xml:space="preserve"> </v>
      </c>
      <c r="Q173" t="str">
        <f t="shared" si="51"/>
        <v/>
      </c>
      <c r="R173" t="str">
        <f t="shared" si="52"/>
        <v/>
      </c>
      <c r="T173" t="str">
        <f t="shared" si="44"/>
        <v>IN</v>
      </c>
      <c r="U173" t="str">
        <f t="shared" si="45"/>
        <v xml:space="preserve"> </v>
      </c>
      <c r="V173" t="str">
        <f t="shared" si="53"/>
        <v xml:space="preserve">  </v>
      </c>
      <c r="W173" t="str">
        <f t="shared" si="49"/>
        <v>18Zeit</v>
      </c>
    </row>
    <row r="174" spans="2:23" x14ac:dyDescent="0.25">
      <c r="B174" t="s">
        <v>223</v>
      </c>
      <c r="C174" s="8" t="s">
        <v>222</v>
      </c>
      <c r="D174">
        <f t="shared" si="46"/>
        <v>0</v>
      </c>
      <c r="E174">
        <f t="shared" si="47"/>
        <v>0</v>
      </c>
      <c r="F174">
        <f t="shared" si="36"/>
        <v>15</v>
      </c>
      <c r="G174">
        <f t="shared" si="37"/>
        <v>15</v>
      </c>
      <c r="H174">
        <f t="shared" si="38"/>
        <v>0</v>
      </c>
      <c r="I174" s="7">
        <f t="shared" si="39"/>
        <v>0</v>
      </c>
      <c r="K174" t="str">
        <f t="shared" si="40"/>
        <v xml:space="preserve"> </v>
      </c>
      <c r="L174" t="str">
        <f t="shared" si="41"/>
        <v>L=15Z=250Q=16FCode=522..SPS-OB-Signale</v>
      </c>
      <c r="M174" t="str">
        <f t="shared" si="42"/>
        <v xml:space="preserve"> </v>
      </c>
      <c r="N174" t="str">
        <f t="shared" si="48"/>
        <v xml:space="preserve"> </v>
      </c>
      <c r="O174">
        <f t="shared" si="43"/>
        <v>1</v>
      </c>
      <c r="P174" t="str">
        <f t="shared" si="50"/>
        <v xml:space="preserve"> </v>
      </c>
      <c r="Q174" t="str">
        <f t="shared" si="51"/>
        <v/>
      </c>
      <c r="R174" t="str">
        <f t="shared" si="52"/>
        <v/>
      </c>
      <c r="T174" t="str">
        <f t="shared" si="44"/>
        <v xml:space="preserve"> </v>
      </c>
      <c r="U174" t="str">
        <f t="shared" si="45"/>
        <v>L=15Z=250Q=16FCode=522..SPS-OB-Signale</v>
      </c>
      <c r="V174" t="str">
        <f t="shared" si="53"/>
        <v xml:space="preserve">  </v>
      </c>
      <c r="W174" t="str">
        <f t="shared" si="49"/>
        <v xml:space="preserve"> </v>
      </c>
    </row>
    <row r="175" spans="2:23" x14ac:dyDescent="0.25">
      <c r="B175" t="s">
        <v>285</v>
      </c>
      <c r="C175" s="8" t="s">
        <v>284</v>
      </c>
      <c r="D175">
        <f t="shared" si="46"/>
        <v>0</v>
      </c>
      <c r="E175">
        <f t="shared" si="47"/>
        <v>0</v>
      </c>
      <c r="F175">
        <f t="shared" si="36"/>
        <v>0</v>
      </c>
      <c r="G175">
        <f t="shared" si="37"/>
        <v>0</v>
      </c>
      <c r="H175">
        <f t="shared" si="38"/>
        <v>0</v>
      </c>
      <c r="I175" s="7">
        <f t="shared" si="39"/>
        <v>0</v>
      </c>
      <c r="K175" t="str">
        <f t="shared" si="40"/>
        <v xml:space="preserve"> </v>
      </c>
      <c r="L175" t="str">
        <f t="shared" si="41"/>
        <v xml:space="preserve"> </v>
      </c>
      <c r="M175" t="str">
        <f t="shared" si="42"/>
        <v>00200000000000000000úúúúúúúúúú</v>
      </c>
      <c r="N175" t="str">
        <f t="shared" si="48"/>
        <v xml:space="preserve"> </v>
      </c>
      <c r="O175">
        <f t="shared" si="43"/>
        <v>30</v>
      </c>
      <c r="P175" t="str">
        <f t="shared" si="50"/>
        <v xml:space="preserve">    00 20 00 00  00 00 00 00  00 00                         úúúúúúúúúú</v>
      </c>
      <c r="Q175" t="str">
        <f t="shared" si="51"/>
        <v>00 20 00 00 00 00 00 00 00 00 úúúúúúúúúú</v>
      </c>
      <c r="R175" t="str">
        <f t="shared" si="52"/>
        <v xml:space="preserve">00 20 00 00 00 00 00 00 00 00 </v>
      </c>
      <c r="T175" t="str">
        <f t="shared" si="44"/>
        <v xml:space="preserve"> </v>
      </c>
      <c r="U175" t="str">
        <f t="shared" si="45"/>
        <v xml:space="preserve"> </v>
      </c>
      <c r="V175" t="str">
        <f t="shared" si="53"/>
        <v xml:space="preserve">00 20 00 00 00 00 00 00 00 00 </v>
      </c>
      <c r="W175" t="str">
        <f t="shared" si="49"/>
        <v xml:space="preserve"> </v>
      </c>
    </row>
    <row r="176" spans="2:23" x14ac:dyDescent="0.25">
      <c r="B176" t="s">
        <v>283</v>
      </c>
      <c r="C176" s="8" t="s">
        <v>282</v>
      </c>
      <c r="D176">
        <f t="shared" si="46"/>
        <v>0</v>
      </c>
      <c r="E176">
        <f t="shared" si="47"/>
        <v>11</v>
      </c>
      <c r="F176">
        <f t="shared" si="36"/>
        <v>0</v>
      </c>
      <c r="G176">
        <f t="shared" si="37"/>
        <v>11</v>
      </c>
      <c r="H176">
        <f t="shared" si="38"/>
        <v>19</v>
      </c>
      <c r="I176" s="7">
        <f t="shared" si="39"/>
        <v>15</v>
      </c>
      <c r="K176" t="str">
        <f t="shared" si="40"/>
        <v>In</v>
      </c>
      <c r="L176" t="str">
        <f t="shared" si="41"/>
        <v xml:space="preserve"> </v>
      </c>
      <c r="M176" t="str">
        <f t="shared" si="42"/>
        <v xml:space="preserve"> </v>
      </c>
      <c r="N176" t="str">
        <f t="shared" si="48"/>
        <v>19Zeit</v>
      </c>
      <c r="O176">
        <f t="shared" si="43"/>
        <v>1</v>
      </c>
      <c r="P176" t="str">
        <f t="shared" si="50"/>
        <v xml:space="preserve"> </v>
      </c>
      <c r="Q176" t="str">
        <f t="shared" si="51"/>
        <v/>
      </c>
      <c r="R176" t="str">
        <f t="shared" si="52"/>
        <v/>
      </c>
      <c r="T176" t="str">
        <f t="shared" si="44"/>
        <v>IN</v>
      </c>
      <c r="U176" t="str">
        <f t="shared" si="45"/>
        <v xml:space="preserve"> </v>
      </c>
      <c r="V176" t="str">
        <f t="shared" si="53"/>
        <v xml:space="preserve">  </v>
      </c>
      <c r="W176" t="str">
        <f t="shared" si="49"/>
        <v>19Zeit</v>
      </c>
    </row>
    <row r="177" spans="2:23" x14ac:dyDescent="0.25">
      <c r="B177" t="s">
        <v>281</v>
      </c>
      <c r="C177" s="8" t="s">
        <v>280</v>
      </c>
      <c r="D177">
        <f t="shared" si="46"/>
        <v>0</v>
      </c>
      <c r="E177">
        <f t="shared" si="47"/>
        <v>0</v>
      </c>
      <c r="F177">
        <f t="shared" si="36"/>
        <v>15</v>
      </c>
      <c r="G177">
        <f t="shared" si="37"/>
        <v>15</v>
      </c>
      <c r="H177">
        <f t="shared" si="38"/>
        <v>0</v>
      </c>
      <c r="I177" s="7">
        <f t="shared" si="39"/>
        <v>0</v>
      </c>
      <c r="K177" t="str">
        <f t="shared" si="40"/>
        <v xml:space="preserve"> </v>
      </c>
      <c r="L177" t="str">
        <f t="shared" si="41"/>
        <v>L=13Z=250Q=16FCode=510..SPS-PCSignale</v>
      </c>
      <c r="M177" t="str">
        <f t="shared" si="42"/>
        <v xml:space="preserve"> </v>
      </c>
      <c r="N177" t="str">
        <f t="shared" si="48"/>
        <v xml:space="preserve"> </v>
      </c>
      <c r="O177">
        <f t="shared" si="43"/>
        <v>1</v>
      </c>
      <c r="P177" t="str">
        <f t="shared" si="50"/>
        <v xml:space="preserve"> </v>
      </c>
      <c r="Q177" t="str">
        <f t="shared" si="51"/>
        <v/>
      </c>
      <c r="R177" t="str">
        <f t="shared" si="52"/>
        <v/>
      </c>
      <c r="T177" t="str">
        <f t="shared" si="44"/>
        <v xml:space="preserve"> </v>
      </c>
      <c r="U177" t="str">
        <f t="shared" si="45"/>
        <v>L=13Z=250Q=16FCode=510..SPS-PCSignale</v>
      </c>
      <c r="V177" t="str">
        <f t="shared" si="53"/>
        <v xml:space="preserve">  </v>
      </c>
      <c r="W177" t="str">
        <f t="shared" si="49"/>
        <v xml:space="preserve"> </v>
      </c>
    </row>
    <row r="178" spans="2:23" x14ac:dyDescent="0.25">
      <c r="B178" t="s">
        <v>209</v>
      </c>
      <c r="C178" s="8" t="s">
        <v>208</v>
      </c>
      <c r="D178">
        <f t="shared" si="46"/>
        <v>0</v>
      </c>
      <c r="E178">
        <f t="shared" si="47"/>
        <v>0</v>
      </c>
      <c r="F178">
        <f t="shared" si="36"/>
        <v>0</v>
      </c>
      <c r="G178">
        <f t="shared" si="37"/>
        <v>0</v>
      </c>
      <c r="H178">
        <f t="shared" si="38"/>
        <v>0</v>
      </c>
      <c r="I178" s="7">
        <f t="shared" si="39"/>
        <v>0</v>
      </c>
      <c r="K178" t="str">
        <f t="shared" si="40"/>
        <v xml:space="preserve"> </v>
      </c>
      <c r="L178" t="str">
        <f t="shared" si="41"/>
        <v xml:space="preserve"> </v>
      </c>
      <c r="M178" t="str">
        <f t="shared" si="42"/>
        <v>0700000000000000úúúúúúúú</v>
      </c>
      <c r="N178" t="str">
        <f t="shared" si="48"/>
        <v xml:space="preserve"> </v>
      </c>
      <c r="O178">
        <f t="shared" si="43"/>
        <v>24</v>
      </c>
      <c r="P178" t="str">
        <f t="shared" si="50"/>
        <v xml:space="preserve">    07 00 00 00  00 00 00 00                                úúúúúúúú</v>
      </c>
      <c r="Q178" t="str">
        <f t="shared" si="51"/>
        <v>07 00 00 00 00 00 00 00 úúúúúúúú</v>
      </c>
      <c r="R178" t="str">
        <f t="shared" si="52"/>
        <v xml:space="preserve">07 00 00 00 00 00 00 00 </v>
      </c>
      <c r="T178" t="str">
        <f t="shared" si="44"/>
        <v xml:space="preserve"> </v>
      </c>
      <c r="U178" t="str">
        <f t="shared" si="45"/>
        <v xml:space="preserve"> </v>
      </c>
      <c r="V178" t="str">
        <f t="shared" si="53"/>
        <v xml:space="preserve">07 00 00 00 00 00 00 00 </v>
      </c>
      <c r="W178" t="str">
        <f t="shared" si="49"/>
        <v xml:space="preserve"> </v>
      </c>
    </row>
    <row r="179" spans="2:23" x14ac:dyDescent="0.25">
      <c r="B179" t="s">
        <v>279</v>
      </c>
      <c r="C179" s="8" t="s">
        <v>278</v>
      </c>
      <c r="D179">
        <f t="shared" si="46"/>
        <v>0</v>
      </c>
      <c r="E179">
        <f t="shared" si="47"/>
        <v>11</v>
      </c>
      <c r="F179">
        <f t="shared" si="36"/>
        <v>0</v>
      </c>
      <c r="G179">
        <f t="shared" si="37"/>
        <v>11</v>
      </c>
      <c r="H179">
        <f t="shared" si="38"/>
        <v>19</v>
      </c>
      <c r="I179" s="7">
        <f t="shared" si="39"/>
        <v>15</v>
      </c>
      <c r="K179" t="str">
        <f t="shared" si="40"/>
        <v>In</v>
      </c>
      <c r="L179" t="str">
        <f t="shared" si="41"/>
        <v xml:space="preserve"> </v>
      </c>
      <c r="M179" t="str">
        <f t="shared" si="42"/>
        <v xml:space="preserve"> </v>
      </c>
      <c r="N179" t="str">
        <f t="shared" si="48"/>
        <v>20Zeit</v>
      </c>
      <c r="O179">
        <f t="shared" si="43"/>
        <v>1</v>
      </c>
      <c r="P179" t="str">
        <f t="shared" si="50"/>
        <v xml:space="preserve"> </v>
      </c>
      <c r="Q179" t="str">
        <f t="shared" si="51"/>
        <v/>
      </c>
      <c r="R179" t="str">
        <f t="shared" si="52"/>
        <v/>
      </c>
      <c r="T179" t="str">
        <f t="shared" si="44"/>
        <v>IN</v>
      </c>
      <c r="U179" t="str">
        <f t="shared" si="45"/>
        <v xml:space="preserve"> </v>
      </c>
      <c r="V179" t="str">
        <f t="shared" si="53"/>
        <v xml:space="preserve">  </v>
      </c>
      <c r="W179" t="str">
        <f t="shared" si="49"/>
        <v>20Zeit</v>
      </c>
    </row>
    <row r="180" spans="2:23" x14ac:dyDescent="0.25">
      <c r="B180" t="s">
        <v>277</v>
      </c>
      <c r="C180" s="8" t="s">
        <v>276</v>
      </c>
      <c r="D180">
        <f t="shared" si="46"/>
        <v>0</v>
      </c>
      <c r="E180">
        <f t="shared" si="47"/>
        <v>0</v>
      </c>
      <c r="F180">
        <f t="shared" si="36"/>
        <v>14</v>
      </c>
      <c r="G180">
        <f t="shared" si="37"/>
        <v>14</v>
      </c>
      <c r="H180">
        <f t="shared" si="38"/>
        <v>0</v>
      </c>
      <c r="I180" s="7">
        <f t="shared" si="39"/>
        <v>0</v>
      </c>
      <c r="K180" t="str">
        <f t="shared" si="40"/>
        <v xml:space="preserve"> </v>
      </c>
      <c r="L180" t="str">
        <f t="shared" si="41"/>
        <v>L=7Z=250Q=16FCode=523..SPS-Tool</v>
      </c>
      <c r="M180" t="str">
        <f t="shared" si="42"/>
        <v xml:space="preserve"> </v>
      </c>
      <c r="N180" t="str">
        <f t="shared" si="48"/>
        <v xml:space="preserve"> </v>
      </c>
      <c r="O180">
        <f t="shared" si="43"/>
        <v>1</v>
      </c>
      <c r="P180" t="str">
        <f t="shared" si="50"/>
        <v xml:space="preserve"> </v>
      </c>
      <c r="Q180" t="str">
        <f t="shared" si="51"/>
        <v/>
      </c>
      <c r="R180" t="str">
        <f t="shared" si="52"/>
        <v/>
      </c>
      <c r="T180" t="str">
        <f t="shared" si="44"/>
        <v xml:space="preserve"> </v>
      </c>
      <c r="U180" t="str">
        <f t="shared" si="45"/>
        <v>L=7Z=250Q=16FCode=523..SPS-Tool</v>
      </c>
      <c r="V180" t="str">
        <f t="shared" si="53"/>
        <v xml:space="preserve">  </v>
      </c>
      <c r="W180" t="str">
        <f t="shared" si="49"/>
        <v xml:space="preserve"> </v>
      </c>
    </row>
    <row r="181" spans="2:23" x14ac:dyDescent="0.25">
      <c r="B181" t="s">
        <v>275</v>
      </c>
      <c r="C181" s="8" t="s">
        <v>274</v>
      </c>
      <c r="D181">
        <f t="shared" si="46"/>
        <v>0</v>
      </c>
      <c r="E181">
        <f t="shared" si="47"/>
        <v>0</v>
      </c>
      <c r="F181">
        <f t="shared" si="36"/>
        <v>0</v>
      </c>
      <c r="G181">
        <f t="shared" si="37"/>
        <v>0</v>
      </c>
      <c r="H181">
        <f t="shared" si="38"/>
        <v>0</v>
      </c>
      <c r="I181" s="7">
        <f t="shared" si="39"/>
        <v>0</v>
      </c>
      <c r="K181" t="str">
        <f t="shared" si="40"/>
        <v xml:space="preserve"> </v>
      </c>
      <c r="L181" t="str">
        <f t="shared" si="41"/>
        <v xml:space="preserve"> </v>
      </c>
      <c r="M181" t="str">
        <f t="shared" si="42"/>
        <v>0000úú</v>
      </c>
      <c r="N181" t="str">
        <f t="shared" si="48"/>
        <v xml:space="preserve"> </v>
      </c>
      <c r="O181">
        <f t="shared" si="43"/>
        <v>6</v>
      </c>
      <c r="P181" t="str">
        <f t="shared" si="50"/>
        <v xml:space="preserve">    00 00                                                   úú</v>
      </c>
      <c r="Q181" t="str">
        <f t="shared" si="51"/>
        <v>00 00 úú</v>
      </c>
      <c r="R181" t="str">
        <f t="shared" si="52"/>
        <v xml:space="preserve">00 00 </v>
      </c>
      <c r="T181" t="str">
        <f t="shared" si="44"/>
        <v xml:space="preserve"> </v>
      </c>
      <c r="U181" t="str">
        <f t="shared" si="45"/>
        <v xml:space="preserve"> </v>
      </c>
      <c r="V181" t="str">
        <f t="shared" si="53"/>
        <v xml:space="preserve">00 00 </v>
      </c>
      <c r="W181" t="str">
        <f t="shared" si="49"/>
        <v xml:space="preserve"> </v>
      </c>
    </row>
    <row r="182" spans="2:23" x14ac:dyDescent="0.25">
      <c r="B182" t="s">
        <v>273</v>
      </c>
      <c r="C182" s="8" t="s">
        <v>272</v>
      </c>
      <c r="D182">
        <f t="shared" si="46"/>
        <v>0</v>
      </c>
      <c r="E182">
        <f t="shared" si="47"/>
        <v>11</v>
      </c>
      <c r="F182">
        <f t="shared" si="36"/>
        <v>0</v>
      </c>
      <c r="G182">
        <f t="shared" si="37"/>
        <v>11</v>
      </c>
      <c r="H182">
        <f t="shared" si="38"/>
        <v>19</v>
      </c>
      <c r="I182" s="7">
        <f t="shared" si="39"/>
        <v>15</v>
      </c>
      <c r="K182" t="str">
        <f t="shared" si="40"/>
        <v>In</v>
      </c>
      <c r="L182" t="str">
        <f t="shared" si="41"/>
        <v xml:space="preserve"> </v>
      </c>
      <c r="M182" t="str">
        <f t="shared" si="42"/>
        <v xml:space="preserve"> </v>
      </c>
      <c r="N182" t="str">
        <f t="shared" si="48"/>
        <v>21Zeit</v>
      </c>
      <c r="O182">
        <f t="shared" si="43"/>
        <v>1</v>
      </c>
      <c r="P182" t="str">
        <f t="shared" si="50"/>
        <v xml:space="preserve"> </v>
      </c>
      <c r="Q182" t="str">
        <f t="shared" si="51"/>
        <v/>
      </c>
      <c r="R182" t="str">
        <f t="shared" si="52"/>
        <v/>
      </c>
      <c r="T182" t="str">
        <f t="shared" si="44"/>
        <v>IN</v>
      </c>
      <c r="U182" t="str">
        <f t="shared" si="45"/>
        <v xml:space="preserve"> </v>
      </c>
      <c r="V182" t="str">
        <f t="shared" si="53"/>
        <v xml:space="preserve">  </v>
      </c>
      <c r="W182" t="str">
        <f t="shared" si="49"/>
        <v>21Zeit</v>
      </c>
    </row>
    <row r="183" spans="2:23" x14ac:dyDescent="0.25">
      <c r="B183" t="s">
        <v>223</v>
      </c>
      <c r="C183" s="8" t="s">
        <v>222</v>
      </c>
      <c r="D183">
        <f t="shared" si="46"/>
        <v>0</v>
      </c>
      <c r="E183">
        <f t="shared" si="47"/>
        <v>0</v>
      </c>
      <c r="F183">
        <f t="shared" si="36"/>
        <v>15</v>
      </c>
      <c r="G183">
        <f t="shared" si="37"/>
        <v>15</v>
      </c>
      <c r="H183">
        <f t="shared" si="38"/>
        <v>0</v>
      </c>
      <c r="I183" s="7">
        <f t="shared" si="39"/>
        <v>0</v>
      </c>
      <c r="K183" t="str">
        <f t="shared" si="40"/>
        <v xml:space="preserve"> </v>
      </c>
      <c r="L183" t="str">
        <f t="shared" si="41"/>
        <v>L=15Z=250Q=16FCode=522..SPS-OB-Signale</v>
      </c>
      <c r="M183" t="str">
        <f t="shared" si="42"/>
        <v xml:space="preserve"> </v>
      </c>
      <c r="N183" t="str">
        <f t="shared" si="48"/>
        <v xml:space="preserve"> </v>
      </c>
      <c r="O183">
        <f t="shared" si="43"/>
        <v>1</v>
      </c>
      <c r="P183" t="str">
        <f t="shared" si="50"/>
        <v xml:space="preserve"> </v>
      </c>
      <c r="Q183" t="str">
        <f t="shared" si="51"/>
        <v/>
      </c>
      <c r="R183" t="str">
        <f t="shared" si="52"/>
        <v/>
      </c>
      <c r="T183" t="str">
        <f t="shared" si="44"/>
        <v xml:space="preserve"> </v>
      </c>
      <c r="U183" t="str">
        <f t="shared" si="45"/>
        <v>L=15Z=250Q=16FCode=522..SPS-OB-Signale</v>
      </c>
      <c r="V183" t="str">
        <f t="shared" si="53"/>
        <v xml:space="preserve">  </v>
      </c>
      <c r="W183" t="str">
        <f t="shared" si="49"/>
        <v xml:space="preserve"> </v>
      </c>
    </row>
    <row r="184" spans="2:23" x14ac:dyDescent="0.25">
      <c r="B184" t="s">
        <v>221</v>
      </c>
      <c r="C184" s="8" t="s">
        <v>220</v>
      </c>
      <c r="D184">
        <f t="shared" si="46"/>
        <v>0</v>
      </c>
      <c r="E184">
        <f t="shared" si="47"/>
        <v>0</v>
      </c>
      <c r="F184">
        <f t="shared" si="36"/>
        <v>0</v>
      </c>
      <c r="G184">
        <f t="shared" si="37"/>
        <v>0</v>
      </c>
      <c r="H184">
        <f t="shared" si="38"/>
        <v>0</v>
      </c>
      <c r="I184" s="7">
        <f t="shared" si="39"/>
        <v>0</v>
      </c>
      <c r="K184" t="str">
        <f t="shared" si="40"/>
        <v xml:space="preserve"> </v>
      </c>
      <c r="L184" t="str">
        <f t="shared" si="41"/>
        <v xml:space="preserve"> </v>
      </c>
      <c r="M184" t="str">
        <f t="shared" si="42"/>
        <v>12200000000000000000úúúúúúúúúú</v>
      </c>
      <c r="N184" t="str">
        <f t="shared" si="48"/>
        <v xml:space="preserve"> </v>
      </c>
      <c r="O184">
        <f t="shared" si="43"/>
        <v>30</v>
      </c>
      <c r="P184" t="str">
        <f t="shared" si="50"/>
        <v xml:space="preserve">    12 20 00 00  00 00 00 00  00 00                         úúúúúúúúúú</v>
      </c>
      <c r="Q184" t="str">
        <f t="shared" si="51"/>
        <v>12 20 00 00 00 00 00 00 00 00 úúúúúúúúúú</v>
      </c>
      <c r="R184" t="str">
        <f t="shared" si="52"/>
        <v xml:space="preserve">12 20 00 00 00 00 00 00 00 00 </v>
      </c>
      <c r="T184" t="str">
        <f t="shared" si="44"/>
        <v xml:space="preserve"> </v>
      </c>
      <c r="U184" t="str">
        <f t="shared" si="45"/>
        <v xml:space="preserve"> </v>
      </c>
      <c r="V184" t="str">
        <f t="shared" si="53"/>
        <v xml:space="preserve">12 20 00 00 00 00 00 00 00 00 </v>
      </c>
      <c r="W184" t="str">
        <f t="shared" si="49"/>
        <v xml:space="preserve"> </v>
      </c>
    </row>
    <row r="185" spans="2:23" x14ac:dyDescent="0.25">
      <c r="B185" t="s">
        <v>271</v>
      </c>
      <c r="C185" s="8" t="s">
        <v>270</v>
      </c>
      <c r="D185">
        <f t="shared" si="46"/>
        <v>0</v>
      </c>
      <c r="E185">
        <f t="shared" si="47"/>
        <v>11</v>
      </c>
      <c r="F185">
        <f t="shared" si="36"/>
        <v>0</v>
      </c>
      <c r="G185">
        <f t="shared" si="37"/>
        <v>11</v>
      </c>
      <c r="H185">
        <f t="shared" si="38"/>
        <v>19</v>
      </c>
      <c r="I185" s="7">
        <f t="shared" si="39"/>
        <v>15</v>
      </c>
      <c r="K185" t="str">
        <f t="shared" si="40"/>
        <v>In</v>
      </c>
      <c r="L185" t="str">
        <f t="shared" si="41"/>
        <v xml:space="preserve"> </v>
      </c>
      <c r="M185" t="str">
        <f t="shared" si="42"/>
        <v xml:space="preserve"> </v>
      </c>
      <c r="N185" t="str">
        <f t="shared" si="48"/>
        <v>22Zeit</v>
      </c>
      <c r="O185">
        <f t="shared" si="43"/>
        <v>1</v>
      </c>
      <c r="P185" t="str">
        <f t="shared" si="50"/>
        <v xml:space="preserve"> </v>
      </c>
      <c r="Q185" t="str">
        <f t="shared" si="51"/>
        <v/>
      </c>
      <c r="R185" t="str">
        <f t="shared" si="52"/>
        <v/>
      </c>
      <c r="T185" t="str">
        <f t="shared" si="44"/>
        <v>IN</v>
      </c>
      <c r="U185" t="str">
        <f t="shared" si="45"/>
        <v xml:space="preserve"> </v>
      </c>
      <c r="V185" t="str">
        <f t="shared" si="53"/>
        <v xml:space="preserve">  </v>
      </c>
      <c r="W185" t="str">
        <f t="shared" si="49"/>
        <v>22Zeit</v>
      </c>
    </row>
    <row r="186" spans="2:23" x14ac:dyDescent="0.25">
      <c r="B186" t="s">
        <v>223</v>
      </c>
      <c r="C186" s="8" t="s">
        <v>222</v>
      </c>
      <c r="D186">
        <f t="shared" si="46"/>
        <v>0</v>
      </c>
      <c r="E186">
        <f t="shared" si="47"/>
        <v>0</v>
      </c>
      <c r="F186">
        <f t="shared" si="36"/>
        <v>15</v>
      </c>
      <c r="G186">
        <f t="shared" si="37"/>
        <v>15</v>
      </c>
      <c r="H186">
        <f t="shared" si="38"/>
        <v>0</v>
      </c>
      <c r="I186" s="7">
        <f t="shared" si="39"/>
        <v>0</v>
      </c>
      <c r="K186" t="str">
        <f t="shared" si="40"/>
        <v xml:space="preserve"> </v>
      </c>
      <c r="L186" t="str">
        <f t="shared" si="41"/>
        <v>L=15Z=250Q=16FCode=522..SPS-OB-Signale</v>
      </c>
      <c r="M186" t="str">
        <f t="shared" si="42"/>
        <v xml:space="preserve"> </v>
      </c>
      <c r="N186" t="str">
        <f t="shared" si="48"/>
        <v xml:space="preserve"> </v>
      </c>
      <c r="O186">
        <f t="shared" si="43"/>
        <v>1</v>
      </c>
      <c r="P186" t="str">
        <f t="shared" si="50"/>
        <v xml:space="preserve"> </v>
      </c>
      <c r="Q186" t="str">
        <f t="shared" si="51"/>
        <v/>
      </c>
      <c r="R186" t="str">
        <f t="shared" si="52"/>
        <v/>
      </c>
      <c r="T186" t="str">
        <f t="shared" si="44"/>
        <v xml:space="preserve"> </v>
      </c>
      <c r="U186" t="str">
        <f t="shared" si="45"/>
        <v>L=15Z=250Q=16FCode=522..SPS-OB-Signale</v>
      </c>
      <c r="V186" t="str">
        <f t="shared" si="53"/>
        <v xml:space="preserve">  </v>
      </c>
      <c r="W186" t="str">
        <f t="shared" si="49"/>
        <v xml:space="preserve"> </v>
      </c>
    </row>
    <row r="187" spans="2:23" x14ac:dyDescent="0.25">
      <c r="B187" t="s">
        <v>221</v>
      </c>
      <c r="C187" s="8" t="s">
        <v>220</v>
      </c>
      <c r="D187">
        <f t="shared" si="46"/>
        <v>0</v>
      </c>
      <c r="E187">
        <f t="shared" si="47"/>
        <v>0</v>
      </c>
      <c r="F187">
        <f t="shared" si="36"/>
        <v>0</v>
      </c>
      <c r="G187">
        <f t="shared" si="37"/>
        <v>0</v>
      </c>
      <c r="H187">
        <f t="shared" si="38"/>
        <v>0</v>
      </c>
      <c r="I187" s="7">
        <f t="shared" si="39"/>
        <v>0</v>
      </c>
      <c r="K187" t="str">
        <f t="shared" si="40"/>
        <v xml:space="preserve"> </v>
      </c>
      <c r="L187" t="str">
        <f t="shared" si="41"/>
        <v xml:space="preserve"> </v>
      </c>
      <c r="M187" t="str">
        <f t="shared" si="42"/>
        <v>12200000000000000000úúúúúúúúúú</v>
      </c>
      <c r="N187" t="str">
        <f t="shared" si="48"/>
        <v xml:space="preserve"> </v>
      </c>
      <c r="O187">
        <f t="shared" si="43"/>
        <v>30</v>
      </c>
      <c r="P187" t="str">
        <f t="shared" si="50"/>
        <v xml:space="preserve">    12 20 00 00  00 00 00 00  00 00                         úúúúúúúúúú</v>
      </c>
      <c r="Q187" t="str">
        <f t="shared" si="51"/>
        <v>12 20 00 00 00 00 00 00 00 00 úúúúúúúúúú</v>
      </c>
      <c r="R187" t="str">
        <f t="shared" si="52"/>
        <v xml:space="preserve">12 20 00 00 00 00 00 00 00 00 </v>
      </c>
      <c r="T187" t="str">
        <f t="shared" si="44"/>
        <v xml:space="preserve"> </v>
      </c>
      <c r="U187" t="str">
        <f t="shared" si="45"/>
        <v xml:space="preserve"> </v>
      </c>
      <c r="V187" t="str">
        <f t="shared" si="53"/>
        <v xml:space="preserve">12 20 00 00 00 00 00 00 00 00 </v>
      </c>
      <c r="W187" t="str">
        <f t="shared" si="49"/>
        <v xml:space="preserve"> </v>
      </c>
    </row>
    <row r="188" spans="2:23" x14ac:dyDescent="0.25">
      <c r="B188" t="s">
        <v>269</v>
      </c>
      <c r="C188" s="8" t="s">
        <v>268</v>
      </c>
      <c r="D188">
        <f t="shared" si="46"/>
        <v>0</v>
      </c>
      <c r="E188">
        <f t="shared" si="47"/>
        <v>11</v>
      </c>
      <c r="F188">
        <f t="shared" si="36"/>
        <v>0</v>
      </c>
      <c r="G188">
        <f t="shared" si="37"/>
        <v>11</v>
      </c>
      <c r="H188">
        <f t="shared" si="38"/>
        <v>19</v>
      </c>
      <c r="I188" s="7">
        <f t="shared" si="39"/>
        <v>15</v>
      </c>
      <c r="K188" t="str">
        <f t="shared" si="40"/>
        <v>In</v>
      </c>
      <c r="L188" t="str">
        <f t="shared" si="41"/>
        <v xml:space="preserve"> </v>
      </c>
      <c r="M188" t="str">
        <f t="shared" si="42"/>
        <v xml:space="preserve"> </v>
      </c>
      <c r="N188" t="str">
        <f t="shared" si="48"/>
        <v>23Zeit</v>
      </c>
      <c r="O188">
        <f t="shared" si="43"/>
        <v>1</v>
      </c>
      <c r="P188" t="str">
        <f t="shared" si="50"/>
        <v xml:space="preserve"> </v>
      </c>
      <c r="Q188" t="str">
        <f t="shared" si="51"/>
        <v/>
      </c>
      <c r="R188" t="str">
        <f t="shared" si="52"/>
        <v/>
      </c>
      <c r="T188" t="str">
        <f t="shared" si="44"/>
        <v>IN</v>
      </c>
      <c r="U188" t="str">
        <f t="shared" si="45"/>
        <v xml:space="preserve"> </v>
      </c>
      <c r="V188" t="str">
        <f t="shared" si="53"/>
        <v xml:space="preserve">  </v>
      </c>
      <c r="W188" t="str">
        <f t="shared" si="49"/>
        <v>23Zeit</v>
      </c>
    </row>
    <row r="189" spans="2:23" x14ac:dyDescent="0.25">
      <c r="B189" t="s">
        <v>217</v>
      </c>
      <c r="C189" s="8" t="s">
        <v>216</v>
      </c>
      <c r="D189">
        <f t="shared" si="46"/>
        <v>0</v>
      </c>
      <c r="E189">
        <f t="shared" si="47"/>
        <v>0</v>
      </c>
      <c r="F189">
        <f t="shared" si="36"/>
        <v>14</v>
      </c>
      <c r="G189">
        <f t="shared" si="37"/>
        <v>14</v>
      </c>
      <c r="H189">
        <f t="shared" si="38"/>
        <v>0</v>
      </c>
      <c r="I189" s="7">
        <f t="shared" si="39"/>
        <v>0</v>
      </c>
      <c r="K189" t="str">
        <f t="shared" si="40"/>
        <v xml:space="preserve"> </v>
      </c>
      <c r="L189" t="str">
        <f t="shared" si="41"/>
        <v>L=8Z=250Q=16FCode=509..SPS-M-Code</v>
      </c>
      <c r="M189" t="str">
        <f t="shared" si="42"/>
        <v xml:space="preserve"> </v>
      </c>
      <c r="N189" t="str">
        <f t="shared" si="48"/>
        <v xml:space="preserve"> </v>
      </c>
      <c r="O189">
        <f t="shared" si="43"/>
        <v>1</v>
      </c>
      <c r="P189" t="str">
        <f t="shared" si="50"/>
        <v xml:space="preserve"> </v>
      </c>
      <c r="Q189" t="str">
        <f t="shared" si="51"/>
        <v/>
      </c>
      <c r="R189" t="str">
        <f t="shared" si="52"/>
        <v/>
      </c>
      <c r="T189" t="str">
        <f t="shared" si="44"/>
        <v xml:space="preserve"> </v>
      </c>
      <c r="U189" t="str">
        <f t="shared" si="45"/>
        <v>L=8Z=250Q=16FCode=509..SPS-M-Code</v>
      </c>
      <c r="V189" t="str">
        <f t="shared" si="53"/>
        <v xml:space="preserve">  </v>
      </c>
      <c r="W189" t="str">
        <f t="shared" si="49"/>
        <v xml:space="preserve"> </v>
      </c>
    </row>
    <row r="190" spans="2:23" x14ac:dyDescent="0.25">
      <c r="B190" t="s">
        <v>215</v>
      </c>
      <c r="C190" s="8" t="s">
        <v>214</v>
      </c>
      <c r="D190">
        <f t="shared" si="46"/>
        <v>0</v>
      </c>
      <c r="E190">
        <f t="shared" si="47"/>
        <v>0</v>
      </c>
      <c r="F190">
        <f t="shared" si="36"/>
        <v>0</v>
      </c>
      <c r="G190">
        <f t="shared" si="37"/>
        <v>0</v>
      </c>
      <c r="H190">
        <f t="shared" si="38"/>
        <v>0</v>
      </c>
      <c r="I190" s="7">
        <f t="shared" si="39"/>
        <v>0</v>
      </c>
      <c r="K190" t="str">
        <f t="shared" si="40"/>
        <v xml:space="preserve"> </v>
      </c>
      <c r="L190" t="str">
        <f t="shared" si="41"/>
        <v xml:space="preserve"> </v>
      </c>
      <c r="M190" t="str">
        <f t="shared" si="42"/>
        <v>010500úúú</v>
      </c>
      <c r="N190" t="str">
        <f t="shared" si="48"/>
        <v xml:space="preserve"> </v>
      </c>
      <c r="O190">
        <f t="shared" si="43"/>
        <v>9</v>
      </c>
      <c r="P190" t="str">
        <f t="shared" si="50"/>
        <v xml:space="preserve">    01 05 00                                                úúú</v>
      </c>
      <c r="Q190" t="str">
        <f t="shared" si="51"/>
        <v>01 05 00 úúú</v>
      </c>
      <c r="R190" t="str">
        <f t="shared" si="52"/>
        <v xml:space="preserve">01 05 00 </v>
      </c>
      <c r="T190" t="str">
        <f t="shared" si="44"/>
        <v xml:space="preserve"> </v>
      </c>
      <c r="U190" t="str">
        <f t="shared" si="45"/>
        <v xml:space="preserve"> </v>
      </c>
      <c r="V190" t="str">
        <f t="shared" si="53"/>
        <v xml:space="preserve">01 05 00 </v>
      </c>
      <c r="W190" t="str">
        <f t="shared" si="49"/>
        <v xml:space="preserve"> </v>
      </c>
    </row>
    <row r="191" spans="2:23" x14ac:dyDescent="0.25">
      <c r="B191" t="s">
        <v>267</v>
      </c>
      <c r="C191" s="8" t="s">
        <v>266</v>
      </c>
      <c r="D191">
        <f t="shared" si="46"/>
        <v>11</v>
      </c>
      <c r="E191">
        <f t="shared" si="47"/>
        <v>0</v>
      </c>
      <c r="F191">
        <f t="shared" si="36"/>
        <v>0</v>
      </c>
      <c r="G191">
        <f t="shared" si="37"/>
        <v>11</v>
      </c>
      <c r="H191">
        <f t="shared" si="38"/>
        <v>20</v>
      </c>
      <c r="I191" s="7">
        <f t="shared" si="39"/>
        <v>16</v>
      </c>
      <c r="K191" t="str">
        <f t="shared" si="40"/>
        <v>Out</v>
      </c>
      <c r="L191" t="str">
        <f t="shared" si="41"/>
        <v xml:space="preserve"> </v>
      </c>
      <c r="M191" t="str">
        <f t="shared" si="42"/>
        <v xml:space="preserve"> </v>
      </c>
      <c r="N191" t="str">
        <f t="shared" si="48"/>
        <v>33Zeit</v>
      </c>
      <c r="O191">
        <f t="shared" si="43"/>
        <v>1</v>
      </c>
      <c r="P191" t="str">
        <f t="shared" si="50"/>
        <v xml:space="preserve"> </v>
      </c>
      <c r="Q191" t="str">
        <f t="shared" si="51"/>
        <v/>
      </c>
      <c r="R191" t="str">
        <f t="shared" si="52"/>
        <v/>
      </c>
      <c r="T191" t="str">
        <f t="shared" si="44"/>
        <v>OUT</v>
      </c>
      <c r="U191" t="str">
        <f t="shared" si="45"/>
        <v xml:space="preserve"> </v>
      </c>
      <c r="V191" t="str">
        <f t="shared" si="53"/>
        <v xml:space="preserve">  </v>
      </c>
      <c r="W191" t="str">
        <f t="shared" si="49"/>
        <v>33Zeit</v>
      </c>
    </row>
    <row r="192" spans="2:23" x14ac:dyDescent="0.25">
      <c r="B192" t="s">
        <v>265</v>
      </c>
      <c r="C192" s="8" t="s">
        <v>264</v>
      </c>
      <c r="D192">
        <f t="shared" si="46"/>
        <v>0</v>
      </c>
      <c r="E192">
        <f t="shared" si="47"/>
        <v>0</v>
      </c>
      <c r="F192">
        <f t="shared" si="36"/>
        <v>12</v>
      </c>
      <c r="G192">
        <f t="shared" si="37"/>
        <v>12</v>
      </c>
      <c r="H192">
        <f t="shared" si="38"/>
        <v>0</v>
      </c>
      <c r="I192" s="7">
        <f t="shared" si="39"/>
        <v>0</v>
      </c>
      <c r="K192" t="str">
        <f t="shared" si="40"/>
        <v xml:space="preserve"> </v>
      </c>
      <c r="L192" t="str">
        <f t="shared" si="41"/>
        <v>L=6Z=0Q=250Code=77=M</v>
      </c>
      <c r="M192" t="str">
        <f t="shared" si="42"/>
        <v xml:space="preserve"> </v>
      </c>
      <c r="N192" t="str">
        <f t="shared" si="48"/>
        <v xml:space="preserve"> </v>
      </c>
      <c r="O192">
        <f t="shared" si="43"/>
        <v>1</v>
      </c>
      <c r="P192" t="str">
        <f t="shared" si="50"/>
        <v xml:space="preserve"> </v>
      </c>
      <c r="Q192" t="str">
        <f t="shared" si="51"/>
        <v/>
      </c>
      <c r="R192" t="str">
        <f t="shared" si="52"/>
        <v/>
      </c>
      <c r="T192" t="str">
        <f t="shared" si="44"/>
        <v xml:space="preserve"> </v>
      </c>
      <c r="U192" t="str">
        <f t="shared" si="45"/>
        <v>L=6Z=0Q=250Code=77=M</v>
      </c>
      <c r="V192" t="str">
        <f t="shared" si="53"/>
        <v xml:space="preserve">  </v>
      </c>
      <c r="W192" t="str">
        <f t="shared" si="49"/>
        <v xml:space="preserve"> </v>
      </c>
    </row>
    <row r="193" spans="2:23" x14ac:dyDescent="0.25">
      <c r="B193" t="s">
        <v>263</v>
      </c>
      <c r="C193" s="8" t="s">
        <v>262</v>
      </c>
      <c r="D193">
        <f t="shared" si="46"/>
        <v>0</v>
      </c>
      <c r="E193">
        <f t="shared" si="47"/>
        <v>0</v>
      </c>
      <c r="F193">
        <f t="shared" si="36"/>
        <v>0</v>
      </c>
      <c r="G193">
        <f t="shared" si="37"/>
        <v>0</v>
      </c>
      <c r="H193">
        <f t="shared" si="38"/>
        <v>0</v>
      </c>
      <c r="I193" s="7">
        <f t="shared" si="39"/>
        <v>0</v>
      </c>
      <c r="K193" t="str">
        <f t="shared" si="40"/>
        <v xml:space="preserve"> </v>
      </c>
      <c r="L193" t="str">
        <f t="shared" si="41"/>
        <v xml:space="preserve"> </v>
      </c>
      <c r="M193" t="str">
        <f t="shared" si="42"/>
        <v>4830H0</v>
      </c>
      <c r="N193" t="str">
        <f t="shared" si="48"/>
        <v xml:space="preserve"> </v>
      </c>
      <c r="O193">
        <f t="shared" si="43"/>
        <v>6</v>
      </c>
      <c r="P193" t="str">
        <f t="shared" si="50"/>
        <v xml:space="preserve">    48 30                                                   H0</v>
      </c>
      <c r="Q193" t="str">
        <f t="shared" si="51"/>
        <v>48 30 H0</v>
      </c>
      <c r="R193" t="str">
        <f t="shared" si="52"/>
        <v xml:space="preserve">48 30 </v>
      </c>
      <c r="T193" t="str">
        <f t="shared" si="44"/>
        <v xml:space="preserve"> </v>
      </c>
      <c r="U193" t="str">
        <f t="shared" si="45"/>
        <v xml:space="preserve"> </v>
      </c>
      <c r="V193" t="str">
        <f t="shared" si="53"/>
        <v xml:space="preserve">48 30 </v>
      </c>
      <c r="W193" t="str">
        <f t="shared" si="49"/>
        <v xml:space="preserve"> </v>
      </c>
    </row>
    <row r="194" spans="2:23" x14ac:dyDescent="0.25">
      <c r="B194" t="s">
        <v>261</v>
      </c>
      <c r="C194" s="8" t="s">
        <v>260</v>
      </c>
      <c r="D194">
        <f t="shared" si="46"/>
        <v>0</v>
      </c>
      <c r="E194">
        <f t="shared" si="47"/>
        <v>11</v>
      </c>
      <c r="F194">
        <f t="shared" si="36"/>
        <v>0</v>
      </c>
      <c r="G194">
        <f t="shared" si="37"/>
        <v>11</v>
      </c>
      <c r="H194">
        <f t="shared" si="38"/>
        <v>19</v>
      </c>
      <c r="I194" s="7">
        <f t="shared" si="39"/>
        <v>15</v>
      </c>
      <c r="K194" t="str">
        <f t="shared" si="40"/>
        <v>In</v>
      </c>
      <c r="L194" t="str">
        <f t="shared" si="41"/>
        <v xml:space="preserve"> </v>
      </c>
      <c r="M194" t="str">
        <f t="shared" si="42"/>
        <v xml:space="preserve"> </v>
      </c>
      <c r="N194" t="str">
        <f t="shared" si="48"/>
        <v>24Zeit</v>
      </c>
      <c r="O194">
        <f t="shared" si="43"/>
        <v>1</v>
      </c>
      <c r="P194" t="str">
        <f t="shared" si="50"/>
        <v xml:space="preserve"> </v>
      </c>
      <c r="Q194" t="str">
        <f t="shared" si="51"/>
        <v/>
      </c>
      <c r="R194" t="str">
        <f t="shared" si="52"/>
        <v/>
      </c>
      <c r="T194" t="str">
        <f t="shared" si="44"/>
        <v>IN</v>
      </c>
      <c r="U194" t="str">
        <f t="shared" si="45"/>
        <v xml:space="preserve"> </v>
      </c>
      <c r="V194" t="str">
        <f t="shared" si="53"/>
        <v xml:space="preserve">  </v>
      </c>
      <c r="W194" t="str">
        <f t="shared" si="49"/>
        <v>24Zeit</v>
      </c>
    </row>
    <row r="195" spans="2:23" x14ac:dyDescent="0.25">
      <c r="B195" t="s">
        <v>217</v>
      </c>
      <c r="C195" s="8" t="s">
        <v>216</v>
      </c>
      <c r="D195">
        <f t="shared" si="46"/>
        <v>0</v>
      </c>
      <c r="E195">
        <f t="shared" si="47"/>
        <v>0</v>
      </c>
      <c r="F195">
        <f t="shared" si="36"/>
        <v>14</v>
      </c>
      <c r="G195">
        <f t="shared" si="37"/>
        <v>14</v>
      </c>
      <c r="H195">
        <f t="shared" si="38"/>
        <v>0</v>
      </c>
      <c r="I195" s="7">
        <f t="shared" si="39"/>
        <v>0</v>
      </c>
      <c r="K195" t="str">
        <f t="shared" si="40"/>
        <v xml:space="preserve"> </v>
      </c>
      <c r="L195" t="str">
        <f t="shared" si="41"/>
        <v>L=8Z=250Q=16FCode=509..SPS-M-Code</v>
      </c>
      <c r="M195" t="str">
        <f t="shared" si="42"/>
        <v xml:space="preserve"> </v>
      </c>
      <c r="N195" t="str">
        <f t="shared" si="48"/>
        <v xml:space="preserve"> </v>
      </c>
      <c r="O195">
        <f t="shared" si="43"/>
        <v>1</v>
      </c>
      <c r="P195" t="str">
        <f t="shared" si="50"/>
        <v xml:space="preserve"> </v>
      </c>
      <c r="Q195" t="str">
        <f t="shared" si="51"/>
        <v/>
      </c>
      <c r="R195" t="str">
        <f t="shared" si="52"/>
        <v/>
      </c>
      <c r="T195" t="str">
        <f t="shared" si="44"/>
        <v xml:space="preserve"> </v>
      </c>
      <c r="U195" t="str">
        <f t="shared" si="45"/>
        <v>L=8Z=250Q=16FCode=509..SPS-M-Code</v>
      </c>
      <c r="V195" t="str">
        <f t="shared" si="53"/>
        <v xml:space="preserve">  </v>
      </c>
      <c r="W195" t="str">
        <f t="shared" si="49"/>
        <v xml:space="preserve"> </v>
      </c>
    </row>
    <row r="196" spans="2:23" x14ac:dyDescent="0.25">
      <c r="B196" t="s">
        <v>255</v>
      </c>
      <c r="C196" s="8" t="s">
        <v>254</v>
      </c>
      <c r="D196">
        <f t="shared" si="46"/>
        <v>0</v>
      </c>
      <c r="E196">
        <f t="shared" si="47"/>
        <v>0</v>
      </c>
      <c r="F196">
        <f t="shared" si="36"/>
        <v>0</v>
      </c>
      <c r="G196">
        <f t="shared" si="37"/>
        <v>0</v>
      </c>
      <c r="H196">
        <f t="shared" si="38"/>
        <v>0</v>
      </c>
      <c r="I196" s="7">
        <f t="shared" si="39"/>
        <v>0</v>
      </c>
      <c r="K196" t="str">
        <f t="shared" si="40"/>
        <v xml:space="preserve"> </v>
      </c>
      <c r="L196" t="str">
        <f t="shared" si="41"/>
        <v xml:space="preserve"> </v>
      </c>
      <c r="M196" t="str">
        <f t="shared" si="42"/>
        <v>01FFFFúúú</v>
      </c>
      <c r="N196" t="str">
        <f t="shared" si="48"/>
        <v xml:space="preserve"> </v>
      </c>
      <c r="O196">
        <f t="shared" si="43"/>
        <v>9</v>
      </c>
      <c r="P196" t="str">
        <f t="shared" si="50"/>
        <v xml:space="preserve">    01 FF FF                                                úúú</v>
      </c>
      <c r="Q196" t="str">
        <f t="shared" si="51"/>
        <v>01 FF FF úúú</v>
      </c>
      <c r="R196" t="str">
        <f t="shared" si="52"/>
        <v xml:space="preserve">01 FF FF </v>
      </c>
      <c r="T196" t="str">
        <f t="shared" si="44"/>
        <v xml:space="preserve"> </v>
      </c>
      <c r="U196" t="str">
        <f t="shared" si="45"/>
        <v xml:space="preserve"> </v>
      </c>
      <c r="V196" t="str">
        <f t="shared" si="53"/>
        <v xml:space="preserve">01 FF FF </v>
      </c>
      <c r="W196" t="str">
        <f t="shared" si="49"/>
        <v xml:space="preserve"> </v>
      </c>
    </row>
    <row r="197" spans="2:23" x14ac:dyDescent="0.25">
      <c r="B197" t="s">
        <v>259</v>
      </c>
      <c r="C197" s="8" t="s">
        <v>258</v>
      </c>
      <c r="D197">
        <f t="shared" si="46"/>
        <v>0</v>
      </c>
      <c r="E197">
        <f t="shared" si="47"/>
        <v>11</v>
      </c>
      <c r="F197">
        <f t="shared" si="36"/>
        <v>0</v>
      </c>
      <c r="G197">
        <f t="shared" si="37"/>
        <v>11</v>
      </c>
      <c r="H197">
        <f t="shared" si="38"/>
        <v>19</v>
      </c>
      <c r="I197" s="7">
        <f t="shared" si="39"/>
        <v>15</v>
      </c>
      <c r="K197" t="str">
        <f t="shared" si="40"/>
        <v>In</v>
      </c>
      <c r="L197" t="str">
        <f t="shared" si="41"/>
        <v xml:space="preserve"> </v>
      </c>
      <c r="M197" t="str">
        <f t="shared" si="42"/>
        <v xml:space="preserve"> </v>
      </c>
      <c r="N197" t="str">
        <f t="shared" si="48"/>
        <v>25Zeit</v>
      </c>
      <c r="O197">
        <f t="shared" si="43"/>
        <v>1</v>
      </c>
      <c r="P197" t="str">
        <f t="shared" si="50"/>
        <v xml:space="preserve"> </v>
      </c>
      <c r="Q197" t="str">
        <f t="shared" si="51"/>
        <v/>
      </c>
      <c r="R197" t="str">
        <f t="shared" si="52"/>
        <v/>
      </c>
      <c r="T197" t="str">
        <f t="shared" si="44"/>
        <v>IN</v>
      </c>
      <c r="U197" t="str">
        <f t="shared" si="45"/>
        <v xml:space="preserve"> </v>
      </c>
      <c r="V197" t="str">
        <f t="shared" si="53"/>
        <v xml:space="preserve">  </v>
      </c>
      <c r="W197" t="str">
        <f t="shared" si="49"/>
        <v>25Zeit</v>
      </c>
    </row>
    <row r="198" spans="2:23" x14ac:dyDescent="0.25">
      <c r="B198" t="s">
        <v>217</v>
      </c>
      <c r="C198" s="8" t="s">
        <v>216</v>
      </c>
      <c r="D198">
        <f t="shared" si="46"/>
        <v>0</v>
      </c>
      <c r="E198">
        <f t="shared" si="47"/>
        <v>0</v>
      </c>
      <c r="F198">
        <f t="shared" ref="F198:F258" si="54">IFERROR(FIND("Code",C198),0)</f>
        <v>14</v>
      </c>
      <c r="G198">
        <f t="shared" ref="G198:G261" si="55">SUM(D198:F198)</f>
        <v>14</v>
      </c>
      <c r="H198">
        <f t="shared" ref="H198:H258" si="56">IFERROR(FIND("Zeit",C198),0)</f>
        <v>0</v>
      </c>
      <c r="I198" s="7">
        <f t="shared" ref="I198:I258" si="57">IFERROR(FIND(".:",C198),0)</f>
        <v>0</v>
      </c>
      <c r="K198" t="str">
        <f t="shared" ref="K198:K258" si="58">IF(D198&gt;0,"Out",IF(E198&gt;0,"In"," "))</f>
        <v xml:space="preserve"> </v>
      </c>
      <c r="L198" t="str">
        <f t="shared" ref="L198:L258" si="59">IF(F198&gt;1,C198, " ")</f>
        <v>L=8Z=250Q=16FCode=509..SPS-M-Code</v>
      </c>
      <c r="M198" t="str">
        <f t="shared" ref="M198:M258" si="60">IF(G198=0,C198," ")</f>
        <v xml:space="preserve"> </v>
      </c>
      <c r="N198" t="str">
        <f t="shared" si="48"/>
        <v xml:space="preserve"> </v>
      </c>
      <c r="O198">
        <f t="shared" ref="O198:O258" si="61">LEN(M198)</f>
        <v>1</v>
      </c>
      <c r="P198" t="str">
        <f t="shared" si="50"/>
        <v xml:space="preserve"> </v>
      </c>
      <c r="Q198" t="str">
        <f t="shared" si="51"/>
        <v/>
      </c>
      <c r="R198" t="str">
        <f t="shared" si="52"/>
        <v/>
      </c>
      <c r="T198" t="str">
        <f t="shared" ref="T198:T258" si="62">IF(D198&gt;0,"OUT",IF(E198&gt;0,"IN"," "))</f>
        <v xml:space="preserve"> </v>
      </c>
      <c r="U198" t="str">
        <f t="shared" ref="U198:U258" si="63">L198</f>
        <v>L=8Z=250Q=16FCode=509..SPS-M-Code</v>
      </c>
      <c r="V198" t="str">
        <f t="shared" si="53"/>
        <v xml:space="preserve">  </v>
      </c>
      <c r="W198" t="str">
        <f t="shared" si="49"/>
        <v xml:space="preserve"> </v>
      </c>
    </row>
    <row r="199" spans="2:23" x14ac:dyDescent="0.25">
      <c r="B199" t="s">
        <v>255</v>
      </c>
      <c r="C199" s="8" t="s">
        <v>254</v>
      </c>
      <c r="D199">
        <f t="shared" ref="D199:D262" si="64">IFERROR(FIND("Out",C199),0)</f>
        <v>0</v>
      </c>
      <c r="E199">
        <f t="shared" ref="E199:E258" si="65">IFERROR(FIND("In",C199),0)</f>
        <v>0</v>
      </c>
      <c r="F199">
        <f t="shared" si="54"/>
        <v>0</v>
      </c>
      <c r="G199">
        <f t="shared" si="55"/>
        <v>0</v>
      </c>
      <c r="H199">
        <f t="shared" si="56"/>
        <v>0</v>
      </c>
      <c r="I199" s="7">
        <f t="shared" si="57"/>
        <v>0</v>
      </c>
      <c r="K199" t="str">
        <f t="shared" si="58"/>
        <v xml:space="preserve"> </v>
      </c>
      <c r="L199" t="str">
        <f t="shared" si="59"/>
        <v xml:space="preserve"> </v>
      </c>
      <c r="M199" t="str">
        <f t="shared" si="60"/>
        <v>01FFFFúúú</v>
      </c>
      <c r="N199" t="str">
        <f t="shared" ref="N199:N258" si="66">IF(H199&gt;1,MID(C199,(I199+2),((H199-I199)+2)), " ")</f>
        <v xml:space="preserve"> </v>
      </c>
      <c r="O199">
        <f t="shared" si="61"/>
        <v>9</v>
      </c>
      <c r="P199" t="str">
        <f t="shared" si="50"/>
        <v xml:space="preserve">    01 FF FF                                                úúú</v>
      </c>
      <c r="Q199" t="str">
        <f t="shared" si="51"/>
        <v>01 FF FF úúú</v>
      </c>
      <c r="R199" t="str">
        <f t="shared" si="52"/>
        <v xml:space="preserve">01 FF FF </v>
      </c>
      <c r="T199" t="str">
        <f t="shared" si="62"/>
        <v xml:space="preserve"> </v>
      </c>
      <c r="U199" t="str">
        <f t="shared" si="63"/>
        <v xml:space="preserve"> </v>
      </c>
      <c r="V199" t="str">
        <f t="shared" si="53"/>
        <v xml:space="preserve">01 FF FF </v>
      </c>
      <c r="W199" t="str">
        <f t="shared" ref="W199:W258" si="67">IF(LEN(N199)&gt;1,N199, " ")</f>
        <v xml:space="preserve"> </v>
      </c>
    </row>
    <row r="200" spans="2:23" x14ac:dyDescent="0.25">
      <c r="B200" t="s">
        <v>257</v>
      </c>
      <c r="C200" s="8" t="s">
        <v>256</v>
      </c>
      <c r="D200">
        <f t="shared" si="64"/>
        <v>0</v>
      </c>
      <c r="E200">
        <f t="shared" si="65"/>
        <v>11</v>
      </c>
      <c r="F200">
        <f t="shared" si="54"/>
        <v>0</v>
      </c>
      <c r="G200">
        <f t="shared" si="55"/>
        <v>11</v>
      </c>
      <c r="H200">
        <f t="shared" si="56"/>
        <v>19</v>
      </c>
      <c r="I200" s="7">
        <f t="shared" si="57"/>
        <v>15</v>
      </c>
      <c r="K200" t="str">
        <f t="shared" si="58"/>
        <v>In</v>
      </c>
      <c r="L200" t="str">
        <f t="shared" si="59"/>
        <v xml:space="preserve"> </v>
      </c>
      <c r="M200" t="str">
        <f t="shared" si="60"/>
        <v xml:space="preserve"> </v>
      </c>
      <c r="N200" t="str">
        <f t="shared" si="66"/>
        <v>26Zeit</v>
      </c>
      <c r="O200">
        <f t="shared" si="61"/>
        <v>1</v>
      </c>
      <c r="P200" t="str">
        <f t="shared" si="50"/>
        <v xml:space="preserve"> </v>
      </c>
      <c r="Q200" t="str">
        <f t="shared" si="51"/>
        <v/>
      </c>
      <c r="R200" t="str">
        <f t="shared" si="52"/>
        <v/>
      </c>
      <c r="T200" t="str">
        <f t="shared" si="62"/>
        <v>IN</v>
      </c>
      <c r="U200" t="str">
        <f t="shared" si="63"/>
        <v xml:space="preserve"> </v>
      </c>
      <c r="V200" t="str">
        <f t="shared" si="53"/>
        <v xml:space="preserve">  </v>
      </c>
      <c r="W200" t="str">
        <f t="shared" si="67"/>
        <v>26Zeit</v>
      </c>
    </row>
    <row r="201" spans="2:23" x14ac:dyDescent="0.25">
      <c r="B201" t="s">
        <v>217</v>
      </c>
      <c r="C201" s="8" t="s">
        <v>216</v>
      </c>
      <c r="D201">
        <f t="shared" si="64"/>
        <v>0</v>
      </c>
      <c r="E201">
        <f t="shared" si="65"/>
        <v>0</v>
      </c>
      <c r="F201">
        <f t="shared" si="54"/>
        <v>14</v>
      </c>
      <c r="G201">
        <f t="shared" si="55"/>
        <v>14</v>
      </c>
      <c r="H201">
        <f t="shared" si="56"/>
        <v>0</v>
      </c>
      <c r="I201" s="7">
        <f t="shared" si="57"/>
        <v>0</v>
      </c>
      <c r="K201" t="str">
        <f t="shared" si="58"/>
        <v xml:space="preserve"> </v>
      </c>
      <c r="L201" t="str">
        <f t="shared" si="59"/>
        <v>L=8Z=250Q=16FCode=509..SPS-M-Code</v>
      </c>
      <c r="M201" t="str">
        <f t="shared" si="60"/>
        <v xml:space="preserve"> </v>
      </c>
      <c r="N201" t="str">
        <f t="shared" si="66"/>
        <v xml:space="preserve"> </v>
      </c>
      <c r="O201">
        <f t="shared" si="61"/>
        <v>1</v>
      </c>
      <c r="P201" t="str">
        <f t="shared" ref="P201:P264" si="68">IF(O201&gt;1=TRUE,B201," ")</f>
        <v xml:space="preserve"> </v>
      </c>
      <c r="Q201" t="str">
        <f t="shared" ref="Q201:Q264" si="69">TRIM(P201)</f>
        <v/>
      </c>
      <c r="R201" t="str">
        <f t="shared" ref="R201:R264" si="70">LEFT(Q201,(LEN(Q201)-((LEN(Q201)/4))))</f>
        <v/>
      </c>
      <c r="T201" t="str">
        <f t="shared" si="62"/>
        <v xml:space="preserve"> </v>
      </c>
      <c r="U201" t="str">
        <f t="shared" si="63"/>
        <v>L=8Z=250Q=16FCode=509..SPS-M-Code</v>
      </c>
      <c r="V201" t="str">
        <f t="shared" ref="V201:V258" si="71">IF(LEN(R201)&gt;1,R201, "  ")</f>
        <v xml:space="preserve">  </v>
      </c>
      <c r="W201" t="str">
        <f t="shared" si="67"/>
        <v xml:space="preserve"> </v>
      </c>
    </row>
    <row r="202" spans="2:23" x14ac:dyDescent="0.25">
      <c r="B202" t="s">
        <v>255</v>
      </c>
      <c r="C202" s="8" t="s">
        <v>254</v>
      </c>
      <c r="D202">
        <f t="shared" si="64"/>
        <v>0</v>
      </c>
      <c r="E202">
        <f t="shared" si="65"/>
        <v>0</v>
      </c>
      <c r="F202">
        <f t="shared" si="54"/>
        <v>0</v>
      </c>
      <c r="G202">
        <f t="shared" si="55"/>
        <v>0</v>
      </c>
      <c r="H202">
        <f t="shared" si="56"/>
        <v>0</v>
      </c>
      <c r="I202" s="7">
        <f t="shared" si="57"/>
        <v>0</v>
      </c>
      <c r="K202" t="str">
        <f t="shared" si="58"/>
        <v xml:space="preserve"> </v>
      </c>
      <c r="L202" t="str">
        <f t="shared" si="59"/>
        <v xml:space="preserve"> </v>
      </c>
      <c r="M202" t="str">
        <f t="shared" si="60"/>
        <v>01FFFFúúú</v>
      </c>
      <c r="N202" t="str">
        <f t="shared" si="66"/>
        <v xml:space="preserve"> </v>
      </c>
      <c r="O202">
        <f t="shared" si="61"/>
        <v>9</v>
      </c>
      <c r="P202" t="str">
        <f t="shared" si="68"/>
        <v xml:space="preserve">    01 FF FF                                                úúú</v>
      </c>
      <c r="Q202" t="str">
        <f t="shared" si="69"/>
        <v>01 FF FF úúú</v>
      </c>
      <c r="R202" t="str">
        <f t="shared" si="70"/>
        <v xml:space="preserve">01 FF FF </v>
      </c>
      <c r="T202" t="str">
        <f t="shared" si="62"/>
        <v xml:space="preserve"> </v>
      </c>
      <c r="U202" t="str">
        <f t="shared" si="63"/>
        <v xml:space="preserve"> </v>
      </c>
      <c r="V202" t="str">
        <f t="shared" si="71"/>
        <v xml:space="preserve">01 FF FF </v>
      </c>
      <c r="W202" t="str">
        <f t="shared" si="67"/>
        <v xml:space="preserve"> </v>
      </c>
    </row>
    <row r="203" spans="2:23" x14ac:dyDescent="0.25">
      <c r="B203" t="s">
        <v>253</v>
      </c>
      <c r="C203" s="8" t="s">
        <v>252</v>
      </c>
      <c r="D203">
        <f t="shared" si="64"/>
        <v>0</v>
      </c>
      <c r="E203">
        <f t="shared" si="65"/>
        <v>11</v>
      </c>
      <c r="F203">
        <f t="shared" si="54"/>
        <v>0</v>
      </c>
      <c r="G203">
        <f t="shared" si="55"/>
        <v>11</v>
      </c>
      <c r="H203">
        <f t="shared" si="56"/>
        <v>19</v>
      </c>
      <c r="I203" s="7">
        <f t="shared" si="57"/>
        <v>15</v>
      </c>
      <c r="K203" t="str">
        <f t="shared" si="58"/>
        <v>In</v>
      </c>
      <c r="L203" t="str">
        <f t="shared" si="59"/>
        <v xml:space="preserve"> </v>
      </c>
      <c r="M203" t="str">
        <f t="shared" si="60"/>
        <v xml:space="preserve"> </v>
      </c>
      <c r="N203" t="str">
        <f t="shared" si="66"/>
        <v>27Zeit</v>
      </c>
      <c r="O203">
        <f t="shared" si="61"/>
        <v>1</v>
      </c>
      <c r="P203" t="str">
        <f t="shared" si="68"/>
        <v xml:space="preserve"> </v>
      </c>
      <c r="Q203" t="str">
        <f t="shared" si="69"/>
        <v/>
      </c>
      <c r="R203" t="str">
        <f t="shared" si="70"/>
        <v/>
      </c>
      <c r="T203" t="str">
        <f t="shared" si="62"/>
        <v>IN</v>
      </c>
      <c r="U203" t="str">
        <f t="shared" si="63"/>
        <v xml:space="preserve"> </v>
      </c>
      <c r="V203" t="str">
        <f t="shared" si="71"/>
        <v xml:space="preserve">  </v>
      </c>
      <c r="W203" t="str">
        <f t="shared" si="67"/>
        <v>27Zeit</v>
      </c>
    </row>
    <row r="204" spans="2:23" x14ac:dyDescent="0.25">
      <c r="B204" t="s">
        <v>251</v>
      </c>
      <c r="C204" s="8" t="s">
        <v>250</v>
      </c>
      <c r="D204">
        <f t="shared" si="64"/>
        <v>0</v>
      </c>
      <c r="E204">
        <f t="shared" si="65"/>
        <v>0</v>
      </c>
      <c r="F204">
        <f t="shared" si="54"/>
        <v>14</v>
      </c>
      <c r="G204">
        <f t="shared" si="55"/>
        <v>14</v>
      </c>
      <c r="H204">
        <f t="shared" si="56"/>
        <v>0</v>
      </c>
      <c r="I204" s="7">
        <f t="shared" si="57"/>
        <v>0</v>
      </c>
      <c r="K204" t="str">
        <f t="shared" si="58"/>
        <v xml:space="preserve"> </v>
      </c>
      <c r="L204" t="str">
        <f t="shared" si="59"/>
        <v>L=6Z=250Q=16FCode=551..</v>
      </c>
      <c r="M204" t="str">
        <f t="shared" si="60"/>
        <v xml:space="preserve"> </v>
      </c>
      <c r="N204" t="str">
        <f t="shared" si="66"/>
        <v xml:space="preserve"> </v>
      </c>
      <c r="O204">
        <f t="shared" si="61"/>
        <v>1</v>
      </c>
      <c r="P204" t="str">
        <f t="shared" si="68"/>
        <v xml:space="preserve"> </v>
      </c>
      <c r="Q204" t="str">
        <f t="shared" si="69"/>
        <v/>
      </c>
      <c r="R204" t="str">
        <f t="shared" si="70"/>
        <v/>
      </c>
      <c r="T204" t="str">
        <f t="shared" si="62"/>
        <v xml:space="preserve"> </v>
      </c>
      <c r="U204" t="str">
        <f t="shared" si="63"/>
        <v>L=6Z=250Q=16FCode=551..</v>
      </c>
      <c r="V204" t="str">
        <f t="shared" si="71"/>
        <v xml:space="preserve">  </v>
      </c>
      <c r="W204" t="str">
        <f t="shared" si="67"/>
        <v xml:space="preserve"> </v>
      </c>
    </row>
    <row r="205" spans="2:23" x14ac:dyDescent="0.25">
      <c r="B205" t="s">
        <v>249</v>
      </c>
      <c r="C205" s="8" t="s">
        <v>248</v>
      </c>
      <c r="D205">
        <f t="shared" si="64"/>
        <v>0</v>
      </c>
      <c r="E205">
        <f t="shared" si="65"/>
        <v>0</v>
      </c>
      <c r="F205">
        <f t="shared" si="54"/>
        <v>0</v>
      </c>
      <c r="G205">
        <f t="shared" si="55"/>
        <v>0</v>
      </c>
      <c r="H205">
        <f t="shared" si="56"/>
        <v>0</v>
      </c>
      <c r="I205" s="7">
        <f t="shared" si="57"/>
        <v>0</v>
      </c>
      <c r="K205" t="str">
        <f t="shared" si="58"/>
        <v xml:space="preserve"> </v>
      </c>
      <c r="L205" t="str">
        <f t="shared" si="59"/>
        <v xml:space="preserve"> </v>
      </c>
      <c r="M205" t="str">
        <f t="shared" si="60"/>
        <v>A1ú</v>
      </c>
      <c r="N205" t="str">
        <f t="shared" si="66"/>
        <v xml:space="preserve"> </v>
      </c>
      <c r="O205">
        <f t="shared" si="61"/>
        <v>3</v>
      </c>
      <c r="P205" t="str">
        <f t="shared" si="68"/>
        <v xml:space="preserve">    A1                                                      ú</v>
      </c>
      <c r="Q205" t="str">
        <f t="shared" si="69"/>
        <v>A1 ú</v>
      </c>
      <c r="R205" t="str">
        <f t="shared" si="70"/>
        <v xml:space="preserve">A1 </v>
      </c>
      <c r="T205" t="str">
        <f t="shared" si="62"/>
        <v xml:space="preserve"> </v>
      </c>
      <c r="U205" t="str">
        <f t="shared" si="63"/>
        <v xml:space="preserve"> </v>
      </c>
      <c r="V205" t="str">
        <f t="shared" si="71"/>
        <v xml:space="preserve">A1 </v>
      </c>
      <c r="W205" t="str">
        <f t="shared" si="67"/>
        <v xml:space="preserve"> </v>
      </c>
    </row>
    <row r="206" spans="2:23" x14ac:dyDescent="0.25">
      <c r="B206" t="s">
        <v>247</v>
      </c>
      <c r="C206" s="8" t="s">
        <v>246</v>
      </c>
      <c r="D206">
        <f t="shared" si="64"/>
        <v>11</v>
      </c>
      <c r="E206">
        <f t="shared" si="65"/>
        <v>0</v>
      </c>
      <c r="F206">
        <f t="shared" si="54"/>
        <v>0</v>
      </c>
      <c r="G206">
        <f t="shared" si="55"/>
        <v>11</v>
      </c>
      <c r="H206">
        <f t="shared" si="56"/>
        <v>20</v>
      </c>
      <c r="I206" s="7">
        <f t="shared" si="57"/>
        <v>16</v>
      </c>
      <c r="K206" t="str">
        <f t="shared" si="58"/>
        <v>Out</v>
      </c>
      <c r="L206" t="str">
        <f t="shared" si="59"/>
        <v xml:space="preserve"> </v>
      </c>
      <c r="M206" t="str">
        <f t="shared" si="60"/>
        <v xml:space="preserve"> </v>
      </c>
      <c r="N206" t="str">
        <f t="shared" si="66"/>
        <v>34Zeit</v>
      </c>
      <c r="O206">
        <f t="shared" si="61"/>
        <v>1</v>
      </c>
      <c r="P206" t="str">
        <f t="shared" si="68"/>
        <v xml:space="preserve"> </v>
      </c>
      <c r="Q206" t="str">
        <f t="shared" si="69"/>
        <v/>
      </c>
      <c r="R206" t="str">
        <f t="shared" si="70"/>
        <v/>
      </c>
      <c r="T206" t="str">
        <f t="shared" si="62"/>
        <v>OUT</v>
      </c>
      <c r="U206" t="str">
        <f t="shared" si="63"/>
        <v xml:space="preserve"> </v>
      </c>
      <c r="V206" t="str">
        <f t="shared" si="71"/>
        <v xml:space="preserve">  </v>
      </c>
      <c r="W206" t="str">
        <f t="shared" si="67"/>
        <v>34Zeit</v>
      </c>
    </row>
    <row r="207" spans="2:23" x14ac:dyDescent="0.25">
      <c r="B207" t="s">
        <v>245</v>
      </c>
      <c r="C207" s="8" t="s">
        <v>244</v>
      </c>
      <c r="D207">
        <f t="shared" si="64"/>
        <v>0</v>
      </c>
      <c r="E207">
        <f t="shared" si="65"/>
        <v>0</v>
      </c>
      <c r="F207">
        <f t="shared" si="54"/>
        <v>12</v>
      </c>
      <c r="G207">
        <f t="shared" si="55"/>
        <v>12</v>
      </c>
      <c r="H207">
        <f t="shared" si="56"/>
        <v>0</v>
      </c>
      <c r="I207" s="7">
        <f t="shared" si="57"/>
        <v>0</v>
      </c>
      <c r="K207" t="str">
        <f t="shared" si="58"/>
        <v xml:space="preserve"> </v>
      </c>
      <c r="L207" t="str">
        <f t="shared" si="59"/>
        <v>L=5Z=0Q=250Code=73=I</v>
      </c>
      <c r="M207" t="str">
        <f t="shared" si="60"/>
        <v xml:space="preserve"> </v>
      </c>
      <c r="N207" t="str">
        <f t="shared" si="66"/>
        <v xml:space="preserve"> </v>
      </c>
      <c r="O207">
        <f t="shared" si="61"/>
        <v>1</v>
      </c>
      <c r="P207" t="str">
        <f t="shared" si="68"/>
        <v xml:space="preserve"> </v>
      </c>
      <c r="Q207" t="str">
        <f t="shared" si="69"/>
        <v/>
      </c>
      <c r="R207" t="str">
        <f t="shared" si="70"/>
        <v/>
      </c>
      <c r="T207" t="str">
        <f t="shared" si="62"/>
        <v xml:space="preserve"> </v>
      </c>
      <c r="U207" t="str">
        <f t="shared" si="63"/>
        <v>L=5Z=0Q=250Code=73=I</v>
      </c>
      <c r="V207" t="str">
        <f t="shared" si="71"/>
        <v xml:space="preserve">  </v>
      </c>
      <c r="W207" t="str">
        <f t="shared" si="67"/>
        <v xml:space="preserve"> </v>
      </c>
    </row>
    <row r="208" spans="2:23" x14ac:dyDescent="0.25">
      <c r="B208" t="s">
        <v>197</v>
      </c>
      <c r="C208" s="8" t="s">
        <v>196</v>
      </c>
      <c r="D208">
        <f t="shared" si="64"/>
        <v>0</v>
      </c>
      <c r="E208">
        <f t="shared" si="65"/>
        <v>0</v>
      </c>
      <c r="F208">
        <f t="shared" si="54"/>
        <v>0</v>
      </c>
      <c r="G208">
        <f t="shared" si="55"/>
        <v>0</v>
      </c>
      <c r="H208">
        <f t="shared" si="56"/>
        <v>0</v>
      </c>
      <c r="I208" s="7">
        <f t="shared" si="57"/>
        <v>0</v>
      </c>
      <c r="K208" t="str">
        <f t="shared" si="58"/>
        <v xml:space="preserve"> </v>
      </c>
      <c r="L208" t="str">
        <f t="shared" si="59"/>
        <v xml:space="preserve"> </v>
      </c>
      <c r="M208" t="str">
        <f t="shared" si="60"/>
        <v>52R</v>
      </c>
      <c r="N208" t="str">
        <f t="shared" si="66"/>
        <v xml:space="preserve"> </v>
      </c>
      <c r="O208">
        <f t="shared" si="61"/>
        <v>3</v>
      </c>
      <c r="P208" t="str">
        <f t="shared" si="68"/>
        <v xml:space="preserve">    52                                                      R</v>
      </c>
      <c r="Q208" t="str">
        <f t="shared" si="69"/>
        <v>52 R</v>
      </c>
      <c r="R208" t="str">
        <f t="shared" si="70"/>
        <v xml:space="preserve">52 </v>
      </c>
      <c r="T208" t="str">
        <f t="shared" si="62"/>
        <v xml:space="preserve"> </v>
      </c>
      <c r="U208" t="str">
        <f t="shared" si="63"/>
        <v xml:space="preserve"> </v>
      </c>
      <c r="V208" t="str">
        <f t="shared" si="71"/>
        <v xml:space="preserve">52 </v>
      </c>
      <c r="W208" t="str">
        <f t="shared" si="67"/>
        <v xml:space="preserve"> </v>
      </c>
    </row>
    <row r="209" spans="2:23" x14ac:dyDescent="0.25">
      <c r="B209" t="s">
        <v>243</v>
      </c>
      <c r="C209" s="8" t="s">
        <v>242</v>
      </c>
      <c r="D209">
        <f t="shared" si="64"/>
        <v>11</v>
      </c>
      <c r="E209">
        <f t="shared" si="65"/>
        <v>0</v>
      </c>
      <c r="F209">
        <f t="shared" si="54"/>
        <v>0</v>
      </c>
      <c r="G209">
        <f t="shared" si="55"/>
        <v>11</v>
      </c>
      <c r="H209">
        <f t="shared" si="56"/>
        <v>20</v>
      </c>
      <c r="I209" s="7">
        <f t="shared" si="57"/>
        <v>16</v>
      </c>
      <c r="K209" t="str">
        <f t="shared" si="58"/>
        <v>Out</v>
      </c>
      <c r="L209" t="str">
        <f t="shared" si="59"/>
        <v xml:space="preserve"> </v>
      </c>
      <c r="M209" t="str">
        <f t="shared" si="60"/>
        <v xml:space="preserve"> </v>
      </c>
      <c r="N209" t="str">
        <f t="shared" si="66"/>
        <v>35Zeit</v>
      </c>
      <c r="O209">
        <f t="shared" si="61"/>
        <v>1</v>
      </c>
      <c r="P209" t="str">
        <f t="shared" si="68"/>
        <v xml:space="preserve"> </v>
      </c>
      <c r="Q209" t="str">
        <f t="shared" si="69"/>
        <v/>
      </c>
      <c r="R209" t="str">
        <f t="shared" si="70"/>
        <v/>
      </c>
      <c r="T209" t="str">
        <f t="shared" si="62"/>
        <v>OUT</v>
      </c>
      <c r="U209" t="str">
        <f t="shared" si="63"/>
        <v xml:space="preserve"> </v>
      </c>
      <c r="V209" t="str">
        <f t="shared" si="71"/>
        <v xml:space="preserve">  </v>
      </c>
      <c r="W209" t="str">
        <f t="shared" si="67"/>
        <v>35Zeit</v>
      </c>
    </row>
    <row r="210" spans="2:23" x14ac:dyDescent="0.25">
      <c r="B210" t="s">
        <v>241</v>
      </c>
      <c r="C210" s="8" t="s">
        <v>240</v>
      </c>
      <c r="D210">
        <f t="shared" si="64"/>
        <v>0</v>
      </c>
      <c r="E210">
        <f t="shared" si="65"/>
        <v>0</v>
      </c>
      <c r="F210">
        <f t="shared" si="54"/>
        <v>13</v>
      </c>
      <c r="G210">
        <f t="shared" si="55"/>
        <v>13</v>
      </c>
      <c r="H210">
        <f t="shared" si="56"/>
        <v>0</v>
      </c>
      <c r="I210" s="7">
        <f t="shared" si="57"/>
        <v>0</v>
      </c>
      <c r="K210" t="str">
        <f t="shared" si="58"/>
        <v xml:space="preserve"> </v>
      </c>
      <c r="L210" t="str">
        <f t="shared" si="59"/>
        <v>L=4Z=16Q=250Code=82=R</v>
      </c>
      <c r="M210" t="str">
        <f t="shared" si="60"/>
        <v xml:space="preserve"> </v>
      </c>
      <c r="N210" t="str">
        <f t="shared" si="66"/>
        <v xml:space="preserve"> </v>
      </c>
      <c r="O210">
        <f t="shared" si="61"/>
        <v>1</v>
      </c>
      <c r="P210" t="str">
        <f t="shared" si="68"/>
        <v xml:space="preserve"> </v>
      </c>
      <c r="Q210" t="str">
        <f t="shared" si="69"/>
        <v/>
      </c>
      <c r="R210" t="str">
        <f t="shared" si="70"/>
        <v/>
      </c>
      <c r="T210" t="str">
        <f t="shared" si="62"/>
        <v xml:space="preserve"> </v>
      </c>
      <c r="U210" t="str">
        <f t="shared" si="63"/>
        <v>L=4Z=16Q=250Code=82=R</v>
      </c>
      <c r="V210" t="str">
        <f t="shared" si="71"/>
        <v xml:space="preserve">  </v>
      </c>
      <c r="W210" t="str">
        <f t="shared" si="67"/>
        <v xml:space="preserve"> </v>
      </c>
    </row>
    <row r="211" spans="2:23" x14ac:dyDescent="0.25">
      <c r="B211" t="s">
        <v>239</v>
      </c>
      <c r="C211" s="8" t="s">
        <v>238</v>
      </c>
      <c r="D211">
        <f t="shared" si="64"/>
        <v>11</v>
      </c>
      <c r="E211">
        <f t="shared" si="65"/>
        <v>0</v>
      </c>
      <c r="F211">
        <f t="shared" si="54"/>
        <v>0</v>
      </c>
      <c r="G211">
        <f t="shared" si="55"/>
        <v>11</v>
      </c>
      <c r="H211">
        <f t="shared" si="56"/>
        <v>20</v>
      </c>
      <c r="I211" s="7">
        <f t="shared" si="57"/>
        <v>16</v>
      </c>
      <c r="K211" t="str">
        <f t="shared" si="58"/>
        <v>Out</v>
      </c>
      <c r="L211" t="str">
        <f t="shared" si="59"/>
        <v xml:space="preserve"> </v>
      </c>
      <c r="M211" t="str">
        <f t="shared" si="60"/>
        <v xml:space="preserve"> </v>
      </c>
      <c r="N211" t="str">
        <f t="shared" si="66"/>
        <v>36Zeit</v>
      </c>
      <c r="O211">
        <f t="shared" si="61"/>
        <v>1</v>
      </c>
      <c r="P211" t="str">
        <f t="shared" si="68"/>
        <v xml:space="preserve"> </v>
      </c>
      <c r="Q211" t="str">
        <f t="shared" si="69"/>
        <v/>
      </c>
      <c r="R211" t="str">
        <f t="shared" si="70"/>
        <v/>
      </c>
      <c r="T211" t="str">
        <f t="shared" si="62"/>
        <v>OUT</v>
      </c>
      <c r="U211" t="str">
        <f t="shared" si="63"/>
        <v xml:space="preserve"> </v>
      </c>
      <c r="V211" t="str">
        <f t="shared" si="71"/>
        <v xml:space="preserve">  </v>
      </c>
      <c r="W211" t="str">
        <f t="shared" si="67"/>
        <v>36Zeit</v>
      </c>
    </row>
    <row r="212" spans="2:23" x14ac:dyDescent="0.25">
      <c r="B212" t="s">
        <v>193</v>
      </c>
      <c r="C212" s="8" t="s">
        <v>192</v>
      </c>
      <c r="D212">
        <f t="shared" si="64"/>
        <v>0</v>
      </c>
      <c r="E212">
        <f t="shared" si="65"/>
        <v>0</v>
      </c>
      <c r="F212">
        <f t="shared" si="54"/>
        <v>14</v>
      </c>
      <c r="G212">
        <f t="shared" si="55"/>
        <v>14</v>
      </c>
      <c r="H212">
        <f t="shared" si="56"/>
        <v>0</v>
      </c>
      <c r="I212" s="7">
        <f t="shared" si="57"/>
        <v>0</v>
      </c>
      <c r="K212" t="str">
        <f t="shared" si="58"/>
        <v xml:space="preserve"> </v>
      </c>
      <c r="L212" t="str">
        <f t="shared" si="59"/>
        <v>L=12Z=16Q=250Code=78=N</v>
      </c>
      <c r="M212" t="str">
        <f t="shared" si="60"/>
        <v xml:space="preserve"> </v>
      </c>
      <c r="N212" t="str">
        <f t="shared" si="66"/>
        <v xml:space="preserve"> </v>
      </c>
      <c r="O212">
        <f t="shared" si="61"/>
        <v>1</v>
      </c>
      <c r="P212" t="str">
        <f t="shared" si="68"/>
        <v xml:space="preserve"> </v>
      </c>
      <c r="Q212" t="str">
        <f t="shared" si="69"/>
        <v/>
      </c>
      <c r="R212" t="str">
        <f t="shared" si="70"/>
        <v/>
      </c>
      <c r="T212" t="str">
        <f t="shared" si="62"/>
        <v xml:space="preserve"> </v>
      </c>
      <c r="U212" t="str">
        <f t="shared" si="63"/>
        <v>L=12Z=16Q=250Code=78=N</v>
      </c>
      <c r="V212" t="str">
        <f t="shared" si="71"/>
        <v xml:space="preserve">  </v>
      </c>
      <c r="W212" t="str">
        <f t="shared" si="67"/>
        <v xml:space="preserve"> </v>
      </c>
    </row>
    <row r="213" spans="2:23" x14ac:dyDescent="0.25">
      <c r="B213" t="s">
        <v>237</v>
      </c>
      <c r="C213" s="8" t="s">
        <v>236</v>
      </c>
      <c r="D213">
        <f t="shared" si="64"/>
        <v>0</v>
      </c>
      <c r="E213">
        <f t="shared" si="65"/>
        <v>0</v>
      </c>
      <c r="F213">
        <f t="shared" si="54"/>
        <v>0</v>
      </c>
      <c r="G213">
        <f t="shared" si="55"/>
        <v>0</v>
      </c>
      <c r="H213">
        <f t="shared" si="56"/>
        <v>0</v>
      </c>
      <c r="I213" s="7">
        <f t="shared" si="57"/>
        <v>0</v>
      </c>
      <c r="K213" t="str">
        <f t="shared" si="58"/>
        <v xml:space="preserve"> </v>
      </c>
      <c r="L213" t="str">
        <f t="shared" si="59"/>
        <v xml:space="preserve"> </v>
      </c>
      <c r="M213" t="str">
        <f t="shared" si="60"/>
        <v>0042000008000000úBúúúúúú</v>
      </c>
      <c r="N213" t="str">
        <f t="shared" si="66"/>
        <v xml:space="preserve"> </v>
      </c>
      <c r="O213">
        <f t="shared" si="61"/>
        <v>24</v>
      </c>
      <c r="P213" t="str">
        <f t="shared" si="68"/>
        <v xml:space="preserve">    00 42 00 00  08 00 00 00                                úBúúúúúú</v>
      </c>
      <c r="Q213" t="str">
        <f t="shared" si="69"/>
        <v>00 42 00 00 08 00 00 00 úBúúúúúú</v>
      </c>
      <c r="R213" t="str">
        <f t="shared" si="70"/>
        <v xml:space="preserve">00 42 00 00 08 00 00 00 </v>
      </c>
      <c r="T213" t="str">
        <f t="shared" si="62"/>
        <v xml:space="preserve"> </v>
      </c>
      <c r="U213" t="str">
        <f t="shared" si="63"/>
        <v xml:space="preserve"> </v>
      </c>
      <c r="V213" t="str">
        <f t="shared" si="71"/>
        <v xml:space="preserve">00 42 00 00 08 00 00 00 </v>
      </c>
      <c r="W213" t="str">
        <f t="shared" si="67"/>
        <v xml:space="preserve"> </v>
      </c>
    </row>
    <row r="214" spans="2:23" x14ac:dyDescent="0.25">
      <c r="B214" t="s">
        <v>235</v>
      </c>
      <c r="C214" s="8" t="s">
        <v>234</v>
      </c>
      <c r="D214">
        <f t="shared" si="64"/>
        <v>0</v>
      </c>
      <c r="E214">
        <f t="shared" si="65"/>
        <v>11</v>
      </c>
      <c r="F214">
        <f t="shared" si="54"/>
        <v>0</v>
      </c>
      <c r="G214">
        <f t="shared" si="55"/>
        <v>11</v>
      </c>
      <c r="H214">
        <f t="shared" si="56"/>
        <v>19</v>
      </c>
      <c r="I214" s="7">
        <f t="shared" si="57"/>
        <v>15</v>
      </c>
      <c r="K214" t="str">
        <f t="shared" si="58"/>
        <v>In</v>
      </c>
      <c r="L214" t="str">
        <f t="shared" si="59"/>
        <v xml:space="preserve"> </v>
      </c>
      <c r="M214" t="str">
        <f t="shared" si="60"/>
        <v xml:space="preserve"> </v>
      </c>
      <c r="N214" t="str">
        <f t="shared" si="66"/>
        <v>28Zeit</v>
      </c>
      <c r="O214">
        <f t="shared" si="61"/>
        <v>1</v>
      </c>
      <c r="P214" t="str">
        <f t="shared" si="68"/>
        <v xml:space="preserve"> </v>
      </c>
      <c r="Q214" t="str">
        <f t="shared" si="69"/>
        <v/>
      </c>
      <c r="R214" t="str">
        <f t="shared" si="70"/>
        <v/>
      </c>
      <c r="T214" t="str">
        <f t="shared" si="62"/>
        <v>IN</v>
      </c>
      <c r="U214" t="str">
        <f t="shared" si="63"/>
        <v xml:space="preserve"> </v>
      </c>
      <c r="V214" t="str">
        <f t="shared" si="71"/>
        <v xml:space="preserve">  </v>
      </c>
      <c r="W214" t="str">
        <f t="shared" si="67"/>
        <v>28Zeit</v>
      </c>
    </row>
    <row r="215" spans="2:23" x14ac:dyDescent="0.25">
      <c r="B215" t="s">
        <v>205</v>
      </c>
      <c r="C215" s="8" t="s">
        <v>204</v>
      </c>
      <c r="D215">
        <f t="shared" si="64"/>
        <v>0</v>
      </c>
      <c r="E215">
        <f t="shared" si="65"/>
        <v>0</v>
      </c>
      <c r="F215">
        <f t="shared" si="54"/>
        <v>15</v>
      </c>
      <c r="G215">
        <f t="shared" si="55"/>
        <v>15</v>
      </c>
      <c r="H215">
        <f t="shared" si="56"/>
        <v>0</v>
      </c>
      <c r="I215" s="7">
        <f t="shared" si="57"/>
        <v>0</v>
      </c>
      <c r="K215" t="str">
        <f t="shared" si="58"/>
        <v xml:space="preserve"> </v>
      </c>
      <c r="L215" t="str">
        <f t="shared" si="59"/>
        <v>L=15Z=250Q=16FCode=526..SPS-Meldungen</v>
      </c>
      <c r="M215" t="str">
        <f t="shared" si="60"/>
        <v xml:space="preserve"> </v>
      </c>
      <c r="N215" t="str">
        <f t="shared" si="66"/>
        <v xml:space="preserve"> </v>
      </c>
      <c r="O215">
        <f t="shared" si="61"/>
        <v>1</v>
      </c>
      <c r="P215" t="str">
        <f t="shared" si="68"/>
        <v xml:space="preserve"> </v>
      </c>
      <c r="Q215" t="str">
        <f t="shared" si="69"/>
        <v/>
      </c>
      <c r="R215" t="str">
        <f t="shared" si="70"/>
        <v/>
      </c>
      <c r="T215" t="str">
        <f t="shared" si="62"/>
        <v xml:space="preserve"> </v>
      </c>
      <c r="U215" t="str">
        <f t="shared" si="63"/>
        <v>L=15Z=250Q=16FCode=526..SPS-Meldungen</v>
      </c>
      <c r="V215" t="str">
        <f t="shared" si="71"/>
        <v xml:space="preserve">  </v>
      </c>
      <c r="W215" t="str">
        <f t="shared" si="67"/>
        <v xml:space="preserve"> </v>
      </c>
    </row>
    <row r="216" spans="2:23" x14ac:dyDescent="0.25">
      <c r="B216" t="s">
        <v>233</v>
      </c>
      <c r="C216" s="8" t="s">
        <v>232</v>
      </c>
      <c r="D216">
        <f t="shared" si="64"/>
        <v>0</v>
      </c>
      <c r="E216">
        <f t="shared" si="65"/>
        <v>0</v>
      </c>
      <c r="F216">
        <f t="shared" si="54"/>
        <v>0</v>
      </c>
      <c r="G216">
        <f t="shared" si="55"/>
        <v>0</v>
      </c>
      <c r="H216">
        <f t="shared" si="56"/>
        <v>0</v>
      </c>
      <c r="I216" s="7">
        <f t="shared" si="57"/>
        <v>0</v>
      </c>
      <c r="K216" t="str">
        <f t="shared" si="58"/>
        <v xml:space="preserve"> </v>
      </c>
      <c r="L216" t="str">
        <f t="shared" si="59"/>
        <v xml:space="preserve"> </v>
      </c>
      <c r="M216" t="str">
        <f t="shared" si="60"/>
        <v>00000000000000000000úúúúúúúúúú</v>
      </c>
      <c r="N216" t="str">
        <f t="shared" si="66"/>
        <v xml:space="preserve"> </v>
      </c>
      <c r="O216">
        <f t="shared" si="61"/>
        <v>30</v>
      </c>
      <c r="P216" t="str">
        <f t="shared" si="68"/>
        <v xml:space="preserve">    00 00 00 00  00 00 00 00  00 00                         úúúúúúúúúú</v>
      </c>
      <c r="Q216" t="str">
        <f t="shared" si="69"/>
        <v>00 00 00 00 00 00 00 00 00 00 úúúúúúúúúú</v>
      </c>
      <c r="R216" t="str">
        <f t="shared" si="70"/>
        <v xml:space="preserve">00 00 00 00 00 00 00 00 00 00 </v>
      </c>
      <c r="T216" t="str">
        <f t="shared" si="62"/>
        <v xml:space="preserve"> </v>
      </c>
      <c r="U216" t="str">
        <f t="shared" si="63"/>
        <v xml:space="preserve"> </v>
      </c>
      <c r="V216" t="str">
        <f t="shared" si="71"/>
        <v xml:space="preserve">00 00 00 00 00 00 00 00 00 00 </v>
      </c>
      <c r="W216" t="str">
        <f t="shared" si="67"/>
        <v xml:space="preserve"> </v>
      </c>
    </row>
    <row r="217" spans="2:23" x14ac:dyDescent="0.25">
      <c r="B217" t="s">
        <v>231</v>
      </c>
      <c r="C217" s="8" t="s">
        <v>230</v>
      </c>
      <c r="D217">
        <f t="shared" si="64"/>
        <v>11</v>
      </c>
      <c r="E217">
        <f t="shared" si="65"/>
        <v>0</v>
      </c>
      <c r="F217">
        <f t="shared" si="54"/>
        <v>0</v>
      </c>
      <c r="G217">
        <f t="shared" si="55"/>
        <v>11</v>
      </c>
      <c r="H217">
        <f t="shared" si="56"/>
        <v>20</v>
      </c>
      <c r="I217" s="7">
        <f t="shared" si="57"/>
        <v>16</v>
      </c>
      <c r="K217" t="str">
        <f t="shared" si="58"/>
        <v>Out</v>
      </c>
      <c r="L217" t="str">
        <f t="shared" si="59"/>
        <v xml:space="preserve"> </v>
      </c>
      <c r="M217" t="str">
        <f t="shared" si="60"/>
        <v xml:space="preserve"> </v>
      </c>
      <c r="N217" t="str">
        <f t="shared" si="66"/>
        <v>37Zeit</v>
      </c>
      <c r="O217">
        <f t="shared" si="61"/>
        <v>1</v>
      </c>
      <c r="P217" t="str">
        <f t="shared" si="68"/>
        <v xml:space="preserve"> </v>
      </c>
      <c r="Q217" t="str">
        <f t="shared" si="69"/>
        <v/>
      </c>
      <c r="R217" t="str">
        <f t="shared" si="70"/>
        <v/>
      </c>
      <c r="T217" t="str">
        <f t="shared" si="62"/>
        <v>OUT</v>
      </c>
      <c r="U217" t="str">
        <f t="shared" si="63"/>
        <v xml:space="preserve"> </v>
      </c>
      <c r="V217" t="str">
        <f t="shared" si="71"/>
        <v xml:space="preserve">  </v>
      </c>
      <c r="W217" t="str">
        <f t="shared" si="67"/>
        <v>37Zeit</v>
      </c>
    </row>
    <row r="218" spans="2:23" x14ac:dyDescent="0.25">
      <c r="B218" t="s">
        <v>229</v>
      </c>
      <c r="C218" s="8" t="s">
        <v>228</v>
      </c>
      <c r="D218">
        <f t="shared" si="64"/>
        <v>0</v>
      </c>
      <c r="E218">
        <f t="shared" si="65"/>
        <v>0</v>
      </c>
      <c r="F218">
        <f t="shared" si="54"/>
        <v>13</v>
      </c>
      <c r="G218">
        <f t="shared" si="55"/>
        <v>13</v>
      </c>
      <c r="H218">
        <f t="shared" si="56"/>
        <v>0</v>
      </c>
      <c r="I218" s="7">
        <f t="shared" si="57"/>
        <v>0</v>
      </c>
      <c r="K218" t="str">
        <f t="shared" si="58"/>
        <v xml:space="preserve"> </v>
      </c>
      <c r="L218" t="str">
        <f t="shared" si="59"/>
        <v>L=8Z=16Q=250Code=85=U</v>
      </c>
      <c r="M218" t="str">
        <f t="shared" si="60"/>
        <v xml:space="preserve"> </v>
      </c>
      <c r="N218" t="str">
        <f t="shared" si="66"/>
        <v xml:space="preserve"> </v>
      </c>
      <c r="O218">
        <f t="shared" si="61"/>
        <v>1</v>
      </c>
      <c r="P218" t="str">
        <f t="shared" si="68"/>
        <v xml:space="preserve"> </v>
      </c>
      <c r="Q218" t="str">
        <f t="shared" si="69"/>
        <v/>
      </c>
      <c r="R218" t="str">
        <f t="shared" si="70"/>
        <v/>
      </c>
      <c r="T218" t="str">
        <f t="shared" si="62"/>
        <v xml:space="preserve"> </v>
      </c>
      <c r="U218" t="str">
        <f t="shared" si="63"/>
        <v>L=8Z=16Q=250Code=85=U</v>
      </c>
      <c r="V218" t="str">
        <f t="shared" si="71"/>
        <v xml:space="preserve">  </v>
      </c>
      <c r="W218" t="str">
        <f t="shared" si="67"/>
        <v xml:space="preserve"> </v>
      </c>
    </row>
    <row r="219" spans="2:23" x14ac:dyDescent="0.25">
      <c r="B219" t="s">
        <v>227</v>
      </c>
      <c r="C219" s="8" t="s">
        <v>226</v>
      </c>
      <c r="D219">
        <f t="shared" si="64"/>
        <v>0</v>
      </c>
      <c r="E219">
        <f t="shared" si="65"/>
        <v>0</v>
      </c>
      <c r="F219">
        <f t="shared" si="54"/>
        <v>0</v>
      </c>
      <c r="G219">
        <f t="shared" si="55"/>
        <v>0</v>
      </c>
      <c r="H219">
        <f t="shared" si="56"/>
        <v>0</v>
      </c>
      <c r="I219" s="7">
        <f t="shared" si="57"/>
        <v>0</v>
      </c>
      <c r="K219" t="str">
        <f t="shared" si="58"/>
        <v xml:space="preserve"> </v>
      </c>
      <c r="L219" t="str">
        <f t="shared" si="59"/>
        <v xml:space="preserve"> </v>
      </c>
      <c r="M219" t="str">
        <f t="shared" si="60"/>
        <v>0102FF00úúúú</v>
      </c>
      <c r="N219" t="str">
        <f t="shared" si="66"/>
        <v xml:space="preserve"> </v>
      </c>
      <c r="O219">
        <f t="shared" si="61"/>
        <v>12</v>
      </c>
      <c r="P219" t="str">
        <f t="shared" si="68"/>
        <v xml:space="preserve">    01 02 FF 00                                             úúúú</v>
      </c>
      <c r="Q219" t="str">
        <f t="shared" si="69"/>
        <v>01 02 FF 00 úúúú</v>
      </c>
      <c r="R219" t="str">
        <f t="shared" si="70"/>
        <v xml:space="preserve">01 02 FF 00 </v>
      </c>
      <c r="T219" t="str">
        <f t="shared" si="62"/>
        <v xml:space="preserve"> </v>
      </c>
      <c r="U219" t="str">
        <f t="shared" si="63"/>
        <v xml:space="preserve"> </v>
      </c>
      <c r="V219" t="str">
        <f t="shared" si="71"/>
        <v xml:space="preserve">01 02 FF 00 </v>
      </c>
      <c r="W219" t="str">
        <f t="shared" si="67"/>
        <v xml:space="preserve"> </v>
      </c>
    </row>
    <row r="220" spans="2:23" x14ac:dyDescent="0.25">
      <c r="B220" t="s">
        <v>225</v>
      </c>
      <c r="C220" s="8" t="s">
        <v>224</v>
      </c>
      <c r="D220">
        <f t="shared" si="64"/>
        <v>0</v>
      </c>
      <c r="E220">
        <f t="shared" si="65"/>
        <v>11</v>
      </c>
      <c r="F220">
        <f t="shared" si="54"/>
        <v>0</v>
      </c>
      <c r="G220">
        <f t="shared" si="55"/>
        <v>11</v>
      </c>
      <c r="H220">
        <f t="shared" si="56"/>
        <v>19</v>
      </c>
      <c r="I220" s="7">
        <f t="shared" si="57"/>
        <v>15</v>
      </c>
      <c r="K220" t="str">
        <f t="shared" si="58"/>
        <v>In</v>
      </c>
      <c r="L220" t="str">
        <f t="shared" si="59"/>
        <v xml:space="preserve"> </v>
      </c>
      <c r="M220" t="str">
        <f t="shared" si="60"/>
        <v xml:space="preserve"> </v>
      </c>
      <c r="N220" t="str">
        <f t="shared" si="66"/>
        <v>29Zeit</v>
      </c>
      <c r="O220">
        <f t="shared" si="61"/>
        <v>1</v>
      </c>
      <c r="P220" t="str">
        <f t="shared" si="68"/>
        <v xml:space="preserve"> </v>
      </c>
      <c r="Q220" t="str">
        <f t="shared" si="69"/>
        <v/>
      </c>
      <c r="R220" t="str">
        <f t="shared" si="70"/>
        <v/>
      </c>
      <c r="T220" t="str">
        <f t="shared" si="62"/>
        <v>IN</v>
      </c>
      <c r="U220" t="str">
        <f t="shared" si="63"/>
        <v xml:space="preserve"> </v>
      </c>
      <c r="V220" t="str">
        <f t="shared" si="71"/>
        <v xml:space="preserve">  </v>
      </c>
      <c r="W220" t="str">
        <f t="shared" si="67"/>
        <v>29Zeit</v>
      </c>
    </row>
    <row r="221" spans="2:23" x14ac:dyDescent="0.25">
      <c r="B221" t="s">
        <v>223</v>
      </c>
      <c r="C221" s="8" t="s">
        <v>222</v>
      </c>
      <c r="D221">
        <f t="shared" si="64"/>
        <v>0</v>
      </c>
      <c r="E221">
        <f t="shared" si="65"/>
        <v>0</v>
      </c>
      <c r="F221">
        <f t="shared" si="54"/>
        <v>15</v>
      </c>
      <c r="G221">
        <f t="shared" si="55"/>
        <v>15</v>
      </c>
      <c r="H221">
        <f t="shared" si="56"/>
        <v>0</v>
      </c>
      <c r="I221" s="7">
        <f t="shared" si="57"/>
        <v>0</v>
      </c>
      <c r="K221" t="str">
        <f t="shared" si="58"/>
        <v xml:space="preserve"> </v>
      </c>
      <c r="L221" t="str">
        <f t="shared" si="59"/>
        <v>L=15Z=250Q=16FCode=522..SPS-OB-Signale</v>
      </c>
      <c r="M221" t="str">
        <f t="shared" si="60"/>
        <v xml:space="preserve"> </v>
      </c>
      <c r="N221" t="str">
        <f t="shared" si="66"/>
        <v xml:space="preserve"> </v>
      </c>
      <c r="O221">
        <f t="shared" si="61"/>
        <v>1</v>
      </c>
      <c r="P221" t="str">
        <f t="shared" si="68"/>
        <v xml:space="preserve"> </v>
      </c>
      <c r="Q221" t="str">
        <f t="shared" si="69"/>
        <v/>
      </c>
      <c r="R221" t="str">
        <f t="shared" si="70"/>
        <v/>
      </c>
      <c r="T221" t="str">
        <f t="shared" si="62"/>
        <v xml:space="preserve"> </v>
      </c>
      <c r="U221" t="str">
        <f t="shared" si="63"/>
        <v>L=15Z=250Q=16FCode=522..SPS-OB-Signale</v>
      </c>
      <c r="V221" t="str">
        <f t="shared" si="71"/>
        <v xml:space="preserve">  </v>
      </c>
      <c r="W221" t="str">
        <f t="shared" si="67"/>
        <v xml:space="preserve"> </v>
      </c>
    </row>
    <row r="222" spans="2:23" x14ac:dyDescent="0.25">
      <c r="B222" t="s">
        <v>221</v>
      </c>
      <c r="C222" s="8" t="s">
        <v>220</v>
      </c>
      <c r="D222">
        <f t="shared" si="64"/>
        <v>0</v>
      </c>
      <c r="E222">
        <f t="shared" si="65"/>
        <v>0</v>
      </c>
      <c r="F222">
        <f t="shared" si="54"/>
        <v>0</v>
      </c>
      <c r="G222">
        <f t="shared" si="55"/>
        <v>0</v>
      </c>
      <c r="H222">
        <f t="shared" si="56"/>
        <v>0</v>
      </c>
      <c r="I222" s="7">
        <f t="shared" si="57"/>
        <v>0</v>
      </c>
      <c r="K222" t="str">
        <f t="shared" si="58"/>
        <v xml:space="preserve"> </v>
      </c>
      <c r="L222" t="str">
        <f t="shared" si="59"/>
        <v xml:space="preserve"> </v>
      </c>
      <c r="M222" t="str">
        <f t="shared" si="60"/>
        <v>12200000000000000000úúúúúúúúúú</v>
      </c>
      <c r="N222" t="str">
        <f t="shared" si="66"/>
        <v xml:space="preserve"> </v>
      </c>
      <c r="O222">
        <f t="shared" si="61"/>
        <v>30</v>
      </c>
      <c r="P222" t="str">
        <f t="shared" si="68"/>
        <v xml:space="preserve">    12 20 00 00  00 00 00 00  00 00                         úúúúúúúúúú</v>
      </c>
      <c r="Q222" t="str">
        <f t="shared" si="69"/>
        <v>12 20 00 00 00 00 00 00 00 00 úúúúúúúúúú</v>
      </c>
      <c r="R222" t="str">
        <f t="shared" si="70"/>
        <v xml:space="preserve">12 20 00 00 00 00 00 00 00 00 </v>
      </c>
      <c r="T222" t="str">
        <f t="shared" si="62"/>
        <v xml:space="preserve"> </v>
      </c>
      <c r="U222" t="str">
        <f t="shared" si="63"/>
        <v xml:space="preserve"> </v>
      </c>
      <c r="V222" t="str">
        <f t="shared" si="71"/>
        <v xml:space="preserve">12 20 00 00 00 00 00 00 00 00 </v>
      </c>
      <c r="W222" t="str">
        <f t="shared" si="67"/>
        <v xml:space="preserve"> </v>
      </c>
    </row>
    <row r="223" spans="2:23" x14ac:dyDescent="0.25">
      <c r="B223" t="s">
        <v>219</v>
      </c>
      <c r="C223" s="8" t="s">
        <v>218</v>
      </c>
      <c r="D223">
        <f t="shared" si="64"/>
        <v>0</v>
      </c>
      <c r="E223">
        <f t="shared" si="65"/>
        <v>11</v>
      </c>
      <c r="F223">
        <f t="shared" si="54"/>
        <v>0</v>
      </c>
      <c r="G223">
        <f t="shared" si="55"/>
        <v>11</v>
      </c>
      <c r="H223">
        <f t="shared" si="56"/>
        <v>19</v>
      </c>
      <c r="I223" s="7">
        <f t="shared" si="57"/>
        <v>15</v>
      </c>
      <c r="K223" t="str">
        <f t="shared" si="58"/>
        <v>In</v>
      </c>
      <c r="L223" t="str">
        <f t="shared" si="59"/>
        <v xml:space="preserve"> </v>
      </c>
      <c r="M223" t="str">
        <f t="shared" si="60"/>
        <v xml:space="preserve"> </v>
      </c>
      <c r="N223" t="str">
        <f t="shared" si="66"/>
        <v>30Zeit</v>
      </c>
      <c r="O223">
        <f t="shared" si="61"/>
        <v>1</v>
      </c>
      <c r="P223" t="str">
        <f t="shared" si="68"/>
        <v xml:space="preserve"> </v>
      </c>
      <c r="Q223" t="str">
        <f t="shared" si="69"/>
        <v/>
      </c>
      <c r="R223" t="str">
        <f t="shared" si="70"/>
        <v/>
      </c>
      <c r="T223" t="str">
        <f t="shared" si="62"/>
        <v>IN</v>
      </c>
      <c r="U223" t="str">
        <f t="shared" si="63"/>
        <v xml:space="preserve"> </v>
      </c>
      <c r="V223" t="str">
        <f t="shared" si="71"/>
        <v xml:space="preserve">  </v>
      </c>
      <c r="W223" t="str">
        <f t="shared" si="67"/>
        <v>30Zeit</v>
      </c>
    </row>
    <row r="224" spans="2:23" x14ac:dyDescent="0.25">
      <c r="B224" t="s">
        <v>217</v>
      </c>
      <c r="C224" s="8" t="s">
        <v>216</v>
      </c>
      <c r="D224">
        <f t="shared" si="64"/>
        <v>0</v>
      </c>
      <c r="E224">
        <f t="shared" si="65"/>
        <v>0</v>
      </c>
      <c r="F224">
        <f t="shared" si="54"/>
        <v>14</v>
      </c>
      <c r="G224">
        <f t="shared" si="55"/>
        <v>14</v>
      </c>
      <c r="H224">
        <f t="shared" si="56"/>
        <v>0</v>
      </c>
      <c r="I224" s="7">
        <f t="shared" si="57"/>
        <v>0</v>
      </c>
      <c r="K224" t="str">
        <f t="shared" si="58"/>
        <v xml:space="preserve"> </v>
      </c>
      <c r="L224" t="str">
        <f t="shared" si="59"/>
        <v>L=8Z=250Q=16FCode=509..SPS-M-Code</v>
      </c>
      <c r="M224" t="str">
        <f t="shared" si="60"/>
        <v xml:space="preserve"> </v>
      </c>
      <c r="N224" t="str">
        <f t="shared" si="66"/>
        <v xml:space="preserve"> </v>
      </c>
      <c r="O224">
        <f t="shared" si="61"/>
        <v>1</v>
      </c>
      <c r="P224" t="str">
        <f t="shared" si="68"/>
        <v xml:space="preserve"> </v>
      </c>
      <c r="Q224" t="str">
        <f t="shared" si="69"/>
        <v/>
      </c>
      <c r="R224" t="str">
        <f t="shared" si="70"/>
        <v/>
      </c>
      <c r="T224" t="str">
        <f t="shared" si="62"/>
        <v xml:space="preserve"> </v>
      </c>
      <c r="U224" t="str">
        <f t="shared" si="63"/>
        <v>L=8Z=250Q=16FCode=509..SPS-M-Code</v>
      </c>
      <c r="V224" t="str">
        <f t="shared" si="71"/>
        <v xml:space="preserve">  </v>
      </c>
      <c r="W224" t="str">
        <f t="shared" si="67"/>
        <v xml:space="preserve"> </v>
      </c>
    </row>
    <row r="225" spans="2:23" x14ac:dyDescent="0.25">
      <c r="B225" t="s">
        <v>215</v>
      </c>
      <c r="C225" s="8" t="s">
        <v>214</v>
      </c>
      <c r="D225">
        <f t="shared" si="64"/>
        <v>0</v>
      </c>
      <c r="E225">
        <f t="shared" si="65"/>
        <v>0</v>
      </c>
      <c r="F225">
        <f t="shared" si="54"/>
        <v>0</v>
      </c>
      <c r="G225">
        <f t="shared" si="55"/>
        <v>0</v>
      </c>
      <c r="H225">
        <f t="shared" si="56"/>
        <v>0</v>
      </c>
      <c r="I225" s="7">
        <f t="shared" si="57"/>
        <v>0</v>
      </c>
      <c r="K225" t="str">
        <f t="shared" si="58"/>
        <v xml:space="preserve"> </v>
      </c>
      <c r="L225" t="str">
        <f t="shared" si="59"/>
        <v xml:space="preserve"> </v>
      </c>
      <c r="M225" t="str">
        <f t="shared" si="60"/>
        <v>010500úúú</v>
      </c>
      <c r="N225" t="str">
        <f t="shared" si="66"/>
        <v xml:space="preserve"> </v>
      </c>
      <c r="O225">
        <f t="shared" si="61"/>
        <v>9</v>
      </c>
      <c r="P225" t="str">
        <f t="shared" si="68"/>
        <v xml:space="preserve">    01 05 00                                                úúú</v>
      </c>
      <c r="Q225" t="str">
        <f t="shared" si="69"/>
        <v>01 05 00 úúú</v>
      </c>
      <c r="R225" t="str">
        <f t="shared" si="70"/>
        <v xml:space="preserve">01 05 00 </v>
      </c>
      <c r="T225" t="str">
        <f t="shared" si="62"/>
        <v xml:space="preserve"> </v>
      </c>
      <c r="U225" t="str">
        <f t="shared" si="63"/>
        <v xml:space="preserve"> </v>
      </c>
      <c r="V225" t="str">
        <f t="shared" si="71"/>
        <v xml:space="preserve">01 05 00 </v>
      </c>
      <c r="W225" t="str">
        <f t="shared" si="67"/>
        <v xml:space="preserve"> </v>
      </c>
    </row>
    <row r="226" spans="2:23" x14ac:dyDescent="0.25">
      <c r="B226" t="s">
        <v>213</v>
      </c>
      <c r="C226" s="8" t="s">
        <v>212</v>
      </c>
      <c r="D226">
        <f t="shared" si="64"/>
        <v>0</v>
      </c>
      <c r="E226">
        <f t="shared" si="65"/>
        <v>11</v>
      </c>
      <c r="F226">
        <f t="shared" si="54"/>
        <v>0</v>
      </c>
      <c r="G226">
        <f t="shared" si="55"/>
        <v>11</v>
      </c>
      <c r="H226">
        <f t="shared" si="56"/>
        <v>19</v>
      </c>
      <c r="I226" s="7">
        <f t="shared" si="57"/>
        <v>15</v>
      </c>
      <c r="K226" t="str">
        <f t="shared" si="58"/>
        <v>In</v>
      </c>
      <c r="L226" t="str">
        <f t="shared" si="59"/>
        <v xml:space="preserve"> </v>
      </c>
      <c r="M226" t="str">
        <f t="shared" si="60"/>
        <v xml:space="preserve"> </v>
      </c>
      <c r="N226" t="str">
        <f t="shared" si="66"/>
        <v>31Zeit</v>
      </c>
      <c r="O226">
        <f t="shared" si="61"/>
        <v>1</v>
      </c>
      <c r="P226" t="str">
        <f t="shared" si="68"/>
        <v xml:space="preserve"> </v>
      </c>
      <c r="Q226" t="str">
        <f t="shared" si="69"/>
        <v/>
      </c>
      <c r="R226" t="str">
        <f t="shared" si="70"/>
        <v/>
      </c>
      <c r="T226" t="str">
        <f t="shared" si="62"/>
        <v>IN</v>
      </c>
      <c r="U226" t="str">
        <f t="shared" si="63"/>
        <v xml:space="preserve"> </v>
      </c>
      <c r="V226" t="str">
        <f t="shared" si="71"/>
        <v xml:space="preserve">  </v>
      </c>
      <c r="W226" t="str">
        <f t="shared" si="67"/>
        <v>31Zeit</v>
      </c>
    </row>
    <row r="227" spans="2:23" x14ac:dyDescent="0.25">
      <c r="B227" t="s">
        <v>211</v>
      </c>
      <c r="C227" s="8" t="s">
        <v>210</v>
      </c>
      <c r="D227">
        <f t="shared" si="64"/>
        <v>0</v>
      </c>
      <c r="E227">
        <f t="shared" si="65"/>
        <v>0</v>
      </c>
      <c r="F227">
        <f t="shared" si="54"/>
        <v>15</v>
      </c>
      <c r="G227">
        <f t="shared" si="55"/>
        <v>15</v>
      </c>
      <c r="H227">
        <f t="shared" si="56"/>
        <v>0</v>
      </c>
      <c r="I227" s="7">
        <f t="shared" si="57"/>
        <v>0</v>
      </c>
      <c r="K227" t="str">
        <f t="shared" si="58"/>
        <v xml:space="preserve"> </v>
      </c>
      <c r="L227" t="str">
        <f t="shared" si="59"/>
        <v>L=13Z=250Q=16FCode=511..SPS-Reset-Quit</v>
      </c>
      <c r="M227" t="str">
        <f t="shared" si="60"/>
        <v xml:space="preserve"> </v>
      </c>
      <c r="N227" t="str">
        <f t="shared" si="66"/>
        <v xml:space="preserve"> </v>
      </c>
      <c r="O227">
        <f t="shared" si="61"/>
        <v>1</v>
      </c>
      <c r="P227" t="str">
        <f t="shared" si="68"/>
        <v xml:space="preserve"> </v>
      </c>
      <c r="Q227" t="str">
        <f t="shared" si="69"/>
        <v/>
      </c>
      <c r="R227" t="str">
        <f t="shared" si="70"/>
        <v/>
      </c>
      <c r="T227" t="str">
        <f t="shared" si="62"/>
        <v xml:space="preserve"> </v>
      </c>
      <c r="U227" t="str">
        <f t="shared" si="63"/>
        <v>L=13Z=250Q=16FCode=511..SPS-Reset-Quit</v>
      </c>
      <c r="V227" t="str">
        <f t="shared" si="71"/>
        <v xml:space="preserve">  </v>
      </c>
      <c r="W227" t="str">
        <f t="shared" si="67"/>
        <v xml:space="preserve"> </v>
      </c>
    </row>
    <row r="228" spans="2:23" x14ac:dyDescent="0.25">
      <c r="B228" t="s">
        <v>209</v>
      </c>
      <c r="C228" s="8" t="s">
        <v>208</v>
      </c>
      <c r="D228">
        <f t="shared" si="64"/>
        <v>0</v>
      </c>
      <c r="E228">
        <f t="shared" si="65"/>
        <v>0</v>
      </c>
      <c r="F228">
        <f t="shared" si="54"/>
        <v>0</v>
      </c>
      <c r="G228">
        <f t="shared" si="55"/>
        <v>0</v>
      </c>
      <c r="H228">
        <f t="shared" si="56"/>
        <v>0</v>
      </c>
      <c r="I228" s="7">
        <f t="shared" si="57"/>
        <v>0</v>
      </c>
      <c r="K228" t="str">
        <f t="shared" si="58"/>
        <v xml:space="preserve"> </v>
      </c>
      <c r="L228" t="str">
        <f t="shared" si="59"/>
        <v xml:space="preserve"> </v>
      </c>
      <c r="M228" t="str">
        <f t="shared" si="60"/>
        <v>0700000000000000úúúúúúúú</v>
      </c>
      <c r="N228" t="str">
        <f t="shared" si="66"/>
        <v xml:space="preserve"> </v>
      </c>
      <c r="O228">
        <f t="shared" si="61"/>
        <v>24</v>
      </c>
      <c r="P228" t="str">
        <f t="shared" si="68"/>
        <v xml:space="preserve">    07 00 00 00  00 00 00 00                                úúúúúúúú</v>
      </c>
      <c r="Q228" t="str">
        <f t="shared" si="69"/>
        <v>07 00 00 00 00 00 00 00 úúúúúúúú</v>
      </c>
      <c r="R228" t="str">
        <f t="shared" si="70"/>
        <v xml:space="preserve">07 00 00 00 00 00 00 00 </v>
      </c>
      <c r="T228" t="str">
        <f t="shared" si="62"/>
        <v xml:space="preserve"> </v>
      </c>
      <c r="U228" t="str">
        <f t="shared" si="63"/>
        <v xml:space="preserve"> </v>
      </c>
      <c r="V228" t="str">
        <f t="shared" si="71"/>
        <v xml:space="preserve">07 00 00 00 00 00 00 00 </v>
      </c>
      <c r="W228" t="str">
        <f t="shared" si="67"/>
        <v xml:space="preserve"> </v>
      </c>
    </row>
    <row r="229" spans="2:23" x14ac:dyDescent="0.25">
      <c r="B229" t="s">
        <v>207</v>
      </c>
      <c r="C229" s="8" t="s">
        <v>206</v>
      </c>
      <c r="D229">
        <f t="shared" si="64"/>
        <v>0</v>
      </c>
      <c r="E229">
        <f t="shared" si="65"/>
        <v>11</v>
      </c>
      <c r="F229">
        <f t="shared" si="54"/>
        <v>0</v>
      </c>
      <c r="G229">
        <f t="shared" si="55"/>
        <v>11</v>
      </c>
      <c r="H229">
        <f t="shared" si="56"/>
        <v>19</v>
      </c>
      <c r="I229" s="7">
        <f t="shared" si="57"/>
        <v>15</v>
      </c>
      <c r="K229" t="str">
        <f t="shared" si="58"/>
        <v>In</v>
      </c>
      <c r="L229" t="str">
        <f t="shared" si="59"/>
        <v xml:space="preserve"> </v>
      </c>
      <c r="M229" t="str">
        <f t="shared" si="60"/>
        <v xml:space="preserve"> </v>
      </c>
      <c r="N229" t="str">
        <f t="shared" si="66"/>
        <v>32Zeit</v>
      </c>
      <c r="O229">
        <f t="shared" si="61"/>
        <v>1</v>
      </c>
      <c r="P229" t="str">
        <f t="shared" si="68"/>
        <v xml:space="preserve"> </v>
      </c>
      <c r="Q229" t="str">
        <f t="shared" si="69"/>
        <v/>
      </c>
      <c r="R229" t="str">
        <f t="shared" si="70"/>
        <v/>
      </c>
      <c r="T229" t="str">
        <f t="shared" si="62"/>
        <v>IN</v>
      </c>
      <c r="U229" t="str">
        <f t="shared" si="63"/>
        <v xml:space="preserve"> </v>
      </c>
      <c r="V229" t="str">
        <f t="shared" si="71"/>
        <v xml:space="preserve">  </v>
      </c>
      <c r="W229" t="str">
        <f t="shared" si="67"/>
        <v>32Zeit</v>
      </c>
    </row>
    <row r="230" spans="2:23" x14ac:dyDescent="0.25">
      <c r="B230" t="s">
        <v>205</v>
      </c>
      <c r="C230" s="8" t="s">
        <v>204</v>
      </c>
      <c r="D230">
        <f t="shared" si="64"/>
        <v>0</v>
      </c>
      <c r="E230">
        <f t="shared" si="65"/>
        <v>0</v>
      </c>
      <c r="F230">
        <f t="shared" si="54"/>
        <v>15</v>
      </c>
      <c r="G230">
        <f t="shared" si="55"/>
        <v>15</v>
      </c>
      <c r="H230">
        <f t="shared" si="56"/>
        <v>0</v>
      </c>
      <c r="I230" s="7">
        <f t="shared" si="57"/>
        <v>0</v>
      </c>
      <c r="K230" t="str">
        <f t="shared" si="58"/>
        <v xml:space="preserve"> </v>
      </c>
      <c r="L230" t="str">
        <f t="shared" si="59"/>
        <v>L=15Z=250Q=16FCode=526..SPS-Meldungen</v>
      </c>
      <c r="M230" t="str">
        <f t="shared" si="60"/>
        <v xml:space="preserve"> </v>
      </c>
      <c r="N230" t="str">
        <f t="shared" si="66"/>
        <v xml:space="preserve"> </v>
      </c>
      <c r="O230">
        <f t="shared" si="61"/>
        <v>1</v>
      </c>
      <c r="P230" t="str">
        <f t="shared" si="68"/>
        <v xml:space="preserve"> </v>
      </c>
      <c r="Q230" t="str">
        <f t="shared" si="69"/>
        <v/>
      </c>
      <c r="R230" t="str">
        <f t="shared" si="70"/>
        <v/>
      </c>
      <c r="T230" t="str">
        <f t="shared" si="62"/>
        <v xml:space="preserve"> </v>
      </c>
      <c r="U230" t="str">
        <f t="shared" si="63"/>
        <v>L=15Z=250Q=16FCode=526..SPS-Meldungen</v>
      </c>
      <c r="V230" t="str">
        <f t="shared" si="71"/>
        <v xml:space="preserve">  </v>
      </c>
      <c r="W230" t="str">
        <f t="shared" si="67"/>
        <v xml:space="preserve"> </v>
      </c>
    </row>
    <row r="231" spans="2:23" x14ac:dyDescent="0.25">
      <c r="B231" t="s">
        <v>203</v>
      </c>
      <c r="C231" s="8" t="s">
        <v>202</v>
      </c>
      <c r="D231">
        <f t="shared" si="64"/>
        <v>0</v>
      </c>
      <c r="E231">
        <f t="shared" si="65"/>
        <v>0</v>
      </c>
      <c r="F231">
        <f t="shared" si="54"/>
        <v>0</v>
      </c>
      <c r="G231">
        <f t="shared" si="55"/>
        <v>0</v>
      </c>
      <c r="H231">
        <f t="shared" si="56"/>
        <v>0</v>
      </c>
      <c r="I231" s="7">
        <f t="shared" si="57"/>
        <v>0</v>
      </c>
      <c r="K231" t="str">
        <f t="shared" si="58"/>
        <v xml:space="preserve"> </v>
      </c>
      <c r="L231" t="str">
        <f t="shared" si="59"/>
        <v xml:space="preserve"> </v>
      </c>
      <c r="M231" t="str">
        <f t="shared" si="60"/>
        <v>00000200000000000000úúúúúúúúúú</v>
      </c>
      <c r="N231" t="str">
        <f t="shared" si="66"/>
        <v xml:space="preserve"> </v>
      </c>
      <c r="O231">
        <f t="shared" si="61"/>
        <v>30</v>
      </c>
      <c r="P231" t="str">
        <f t="shared" si="68"/>
        <v xml:space="preserve">    00 00 02 00  00 00 00 00  00 00                         úúúúúúúúúú</v>
      </c>
      <c r="Q231" t="str">
        <f t="shared" si="69"/>
        <v>00 00 02 00 00 00 00 00 00 00 úúúúúúúúúú</v>
      </c>
      <c r="R231" t="str">
        <f t="shared" si="70"/>
        <v xml:space="preserve">00 00 02 00 00 00 00 00 00 00 </v>
      </c>
      <c r="T231" t="str">
        <f t="shared" si="62"/>
        <v xml:space="preserve"> </v>
      </c>
      <c r="U231" t="str">
        <f t="shared" si="63"/>
        <v xml:space="preserve"> </v>
      </c>
      <c r="V231" t="str">
        <f t="shared" si="71"/>
        <v xml:space="preserve">00 00 02 00 00 00 00 00 00 00 </v>
      </c>
      <c r="W231" t="str">
        <f t="shared" si="67"/>
        <v xml:space="preserve"> </v>
      </c>
    </row>
    <row r="232" spans="2:23" x14ac:dyDescent="0.25">
      <c r="B232" t="s">
        <v>201</v>
      </c>
      <c r="C232" s="8" t="s">
        <v>200</v>
      </c>
      <c r="D232">
        <f t="shared" si="64"/>
        <v>0</v>
      </c>
      <c r="E232">
        <f t="shared" si="65"/>
        <v>11</v>
      </c>
      <c r="F232">
        <f t="shared" si="54"/>
        <v>0</v>
      </c>
      <c r="G232">
        <f t="shared" si="55"/>
        <v>11</v>
      </c>
      <c r="H232">
        <f t="shared" si="56"/>
        <v>19</v>
      </c>
      <c r="I232" s="7">
        <f t="shared" si="57"/>
        <v>15</v>
      </c>
      <c r="K232" t="str">
        <f t="shared" si="58"/>
        <v>In</v>
      </c>
      <c r="L232" t="str">
        <f t="shared" si="59"/>
        <v xml:space="preserve"> </v>
      </c>
      <c r="M232" t="str">
        <f t="shared" si="60"/>
        <v xml:space="preserve"> </v>
      </c>
      <c r="N232" t="str">
        <f t="shared" si="66"/>
        <v>33Zeit</v>
      </c>
      <c r="O232">
        <f t="shared" si="61"/>
        <v>1</v>
      </c>
      <c r="P232" t="str">
        <f t="shared" si="68"/>
        <v xml:space="preserve"> </v>
      </c>
      <c r="Q232" t="str">
        <f t="shared" si="69"/>
        <v/>
      </c>
      <c r="R232" t="str">
        <f t="shared" si="70"/>
        <v/>
      </c>
      <c r="T232" t="str">
        <f t="shared" si="62"/>
        <v>IN</v>
      </c>
      <c r="U232" t="str">
        <f t="shared" si="63"/>
        <v xml:space="preserve"> </v>
      </c>
      <c r="V232" t="str">
        <f t="shared" si="71"/>
        <v xml:space="preserve">  </v>
      </c>
      <c r="W232" t="str">
        <f t="shared" si="67"/>
        <v>33Zeit</v>
      </c>
    </row>
    <row r="233" spans="2:23" x14ac:dyDescent="0.25">
      <c r="B233" t="s">
        <v>199</v>
      </c>
      <c r="C233" s="8" t="s">
        <v>198</v>
      </c>
      <c r="D233">
        <f t="shared" si="64"/>
        <v>0</v>
      </c>
      <c r="E233">
        <f t="shared" si="65"/>
        <v>0</v>
      </c>
      <c r="F233">
        <f t="shared" si="54"/>
        <v>13</v>
      </c>
      <c r="G233">
        <f t="shared" si="55"/>
        <v>13</v>
      </c>
      <c r="H233">
        <f t="shared" si="56"/>
        <v>0</v>
      </c>
      <c r="I233" s="7">
        <f t="shared" si="57"/>
        <v>0</v>
      </c>
      <c r="K233" t="str">
        <f t="shared" si="58"/>
        <v xml:space="preserve"> </v>
      </c>
      <c r="L233" t="str">
        <f t="shared" si="59"/>
        <v>L=6Z=250Q=0FCode=503..AC-Reset-Quit</v>
      </c>
      <c r="M233" t="str">
        <f t="shared" si="60"/>
        <v xml:space="preserve"> </v>
      </c>
      <c r="N233" t="str">
        <f t="shared" si="66"/>
        <v xml:space="preserve"> </v>
      </c>
      <c r="O233">
        <f t="shared" si="61"/>
        <v>1</v>
      </c>
      <c r="P233" t="str">
        <f t="shared" si="68"/>
        <v xml:space="preserve"> </v>
      </c>
      <c r="Q233" t="str">
        <f t="shared" si="69"/>
        <v/>
      </c>
      <c r="R233" t="str">
        <f t="shared" si="70"/>
        <v/>
      </c>
      <c r="T233" t="str">
        <f t="shared" si="62"/>
        <v xml:space="preserve"> </v>
      </c>
      <c r="U233" t="str">
        <f t="shared" si="63"/>
        <v>L=6Z=250Q=0FCode=503..AC-Reset-Quit</v>
      </c>
      <c r="V233" t="str">
        <f t="shared" si="71"/>
        <v xml:space="preserve">  </v>
      </c>
      <c r="W233" t="str">
        <f t="shared" si="67"/>
        <v xml:space="preserve"> </v>
      </c>
    </row>
    <row r="234" spans="2:23" x14ac:dyDescent="0.25">
      <c r="B234" t="s">
        <v>197</v>
      </c>
      <c r="C234" s="8" t="s">
        <v>196</v>
      </c>
      <c r="D234">
        <f t="shared" si="64"/>
        <v>0</v>
      </c>
      <c r="E234">
        <f t="shared" si="65"/>
        <v>0</v>
      </c>
      <c r="F234">
        <f t="shared" si="54"/>
        <v>0</v>
      </c>
      <c r="G234">
        <f t="shared" si="55"/>
        <v>0</v>
      </c>
      <c r="H234">
        <f t="shared" si="56"/>
        <v>0</v>
      </c>
      <c r="I234" s="7">
        <f t="shared" si="57"/>
        <v>0</v>
      </c>
      <c r="K234" t="str">
        <f t="shared" si="58"/>
        <v xml:space="preserve"> </v>
      </c>
      <c r="L234" t="str">
        <f t="shared" si="59"/>
        <v xml:space="preserve"> </v>
      </c>
      <c r="M234" t="str">
        <f t="shared" si="60"/>
        <v>52R</v>
      </c>
      <c r="N234" t="str">
        <f t="shared" si="66"/>
        <v xml:space="preserve"> </v>
      </c>
      <c r="O234">
        <f t="shared" si="61"/>
        <v>3</v>
      </c>
      <c r="P234" t="str">
        <f t="shared" si="68"/>
        <v xml:space="preserve">    52                                                      R</v>
      </c>
      <c r="Q234" t="str">
        <f t="shared" si="69"/>
        <v>52 R</v>
      </c>
      <c r="R234" t="str">
        <f t="shared" si="70"/>
        <v xml:space="preserve">52 </v>
      </c>
      <c r="T234" t="str">
        <f t="shared" si="62"/>
        <v xml:space="preserve"> </v>
      </c>
      <c r="U234" t="str">
        <f t="shared" si="63"/>
        <v xml:space="preserve"> </v>
      </c>
      <c r="V234" t="str">
        <f t="shared" si="71"/>
        <v xml:space="preserve">52 </v>
      </c>
      <c r="W234" t="str">
        <f t="shared" si="67"/>
        <v xml:space="preserve"> </v>
      </c>
    </row>
    <row r="235" spans="2:23" x14ac:dyDescent="0.25">
      <c r="B235" t="s">
        <v>195</v>
      </c>
      <c r="C235" s="8" t="s">
        <v>194</v>
      </c>
      <c r="D235">
        <f t="shared" si="64"/>
        <v>11</v>
      </c>
      <c r="E235">
        <f t="shared" si="65"/>
        <v>0</v>
      </c>
      <c r="F235">
        <f t="shared" si="54"/>
        <v>0</v>
      </c>
      <c r="G235">
        <f t="shared" si="55"/>
        <v>11</v>
      </c>
      <c r="H235">
        <f t="shared" si="56"/>
        <v>20</v>
      </c>
      <c r="I235" s="7">
        <f t="shared" si="57"/>
        <v>16</v>
      </c>
      <c r="K235" t="str">
        <f t="shared" si="58"/>
        <v>Out</v>
      </c>
      <c r="L235" t="str">
        <f t="shared" si="59"/>
        <v xml:space="preserve"> </v>
      </c>
      <c r="M235" t="str">
        <f t="shared" si="60"/>
        <v xml:space="preserve"> </v>
      </c>
      <c r="N235" t="str">
        <f t="shared" si="66"/>
        <v>38Zeit</v>
      </c>
      <c r="O235">
        <f t="shared" si="61"/>
        <v>1</v>
      </c>
      <c r="P235" t="str">
        <f t="shared" si="68"/>
        <v xml:space="preserve"> </v>
      </c>
      <c r="Q235" t="str">
        <f t="shared" si="69"/>
        <v/>
      </c>
      <c r="R235" t="str">
        <f t="shared" si="70"/>
        <v/>
      </c>
      <c r="T235" t="str">
        <f t="shared" si="62"/>
        <v>OUT</v>
      </c>
      <c r="U235" t="str">
        <f t="shared" si="63"/>
        <v xml:space="preserve"> </v>
      </c>
      <c r="V235" t="str">
        <f t="shared" si="71"/>
        <v xml:space="preserve">  </v>
      </c>
      <c r="W235" t="str">
        <f t="shared" si="67"/>
        <v>38Zeit</v>
      </c>
    </row>
    <row r="236" spans="2:23" x14ac:dyDescent="0.25">
      <c r="B236" t="s">
        <v>193</v>
      </c>
      <c r="C236" s="8" t="s">
        <v>192</v>
      </c>
      <c r="D236">
        <f t="shared" si="64"/>
        <v>0</v>
      </c>
      <c r="E236">
        <f t="shared" si="65"/>
        <v>0</v>
      </c>
      <c r="F236">
        <f t="shared" si="54"/>
        <v>14</v>
      </c>
      <c r="G236">
        <f t="shared" si="55"/>
        <v>14</v>
      </c>
      <c r="H236">
        <f t="shared" si="56"/>
        <v>0</v>
      </c>
      <c r="I236" s="7">
        <f t="shared" si="57"/>
        <v>0</v>
      </c>
      <c r="K236" t="str">
        <f t="shared" si="58"/>
        <v xml:space="preserve"> </v>
      </c>
      <c r="L236" t="str">
        <f t="shared" si="59"/>
        <v>L=12Z=16Q=250Code=78=N</v>
      </c>
      <c r="M236" t="str">
        <f t="shared" si="60"/>
        <v xml:space="preserve"> </v>
      </c>
      <c r="N236" t="str">
        <f t="shared" si="66"/>
        <v xml:space="preserve"> </v>
      </c>
      <c r="O236">
        <f t="shared" si="61"/>
        <v>1</v>
      </c>
      <c r="P236" t="str">
        <f t="shared" si="68"/>
        <v xml:space="preserve"> </v>
      </c>
      <c r="Q236" t="str">
        <f t="shared" si="69"/>
        <v/>
      </c>
      <c r="R236" t="str">
        <f t="shared" si="70"/>
        <v/>
      </c>
      <c r="T236" t="str">
        <f t="shared" si="62"/>
        <v xml:space="preserve"> </v>
      </c>
      <c r="U236" t="str">
        <f t="shared" si="63"/>
        <v>L=12Z=16Q=250Code=78=N</v>
      </c>
      <c r="V236" t="str">
        <f t="shared" si="71"/>
        <v xml:space="preserve">  </v>
      </c>
      <c r="W236" t="str">
        <f t="shared" si="67"/>
        <v xml:space="preserve"> </v>
      </c>
    </row>
    <row r="237" spans="2:23" x14ac:dyDescent="0.25">
      <c r="B237" t="s">
        <v>191</v>
      </c>
      <c r="C237" s="8" t="s">
        <v>190</v>
      </c>
      <c r="D237">
        <f t="shared" si="64"/>
        <v>0</v>
      </c>
      <c r="E237">
        <f t="shared" si="65"/>
        <v>0</v>
      </c>
      <c r="F237">
        <f t="shared" si="54"/>
        <v>0</v>
      </c>
      <c r="G237">
        <f t="shared" si="55"/>
        <v>0</v>
      </c>
      <c r="H237">
        <f t="shared" si="56"/>
        <v>0</v>
      </c>
      <c r="I237" s="7">
        <f t="shared" si="57"/>
        <v>0</v>
      </c>
      <c r="K237" t="str">
        <f t="shared" si="58"/>
        <v xml:space="preserve"> </v>
      </c>
      <c r="L237" t="str">
        <f t="shared" si="59"/>
        <v xml:space="preserve"> </v>
      </c>
      <c r="M237" t="str">
        <f t="shared" si="60"/>
        <v>0042100000000000úBúúúúúú</v>
      </c>
      <c r="N237" t="str">
        <f t="shared" si="66"/>
        <v xml:space="preserve"> </v>
      </c>
      <c r="O237">
        <f t="shared" si="61"/>
        <v>24</v>
      </c>
      <c r="P237" t="str">
        <f t="shared" si="68"/>
        <v xml:space="preserve">    00 42 10 00  00 00 00 00                                úBúúúúúú</v>
      </c>
      <c r="Q237" t="str">
        <f t="shared" si="69"/>
        <v>00 42 10 00 00 00 00 00 úBúúúúúú</v>
      </c>
      <c r="R237" t="str">
        <f t="shared" si="70"/>
        <v xml:space="preserve">00 42 10 00 00 00 00 00 </v>
      </c>
      <c r="T237" t="str">
        <f t="shared" si="62"/>
        <v xml:space="preserve"> </v>
      </c>
      <c r="U237" t="str">
        <f t="shared" si="63"/>
        <v xml:space="preserve"> </v>
      </c>
      <c r="V237" t="str">
        <f t="shared" si="71"/>
        <v xml:space="preserve">00 42 10 00 00 00 00 00 </v>
      </c>
      <c r="W237" t="str">
        <f t="shared" si="67"/>
        <v xml:space="preserve"> </v>
      </c>
    </row>
    <row r="238" spans="2:23" x14ac:dyDescent="0.25">
      <c r="B238" t="s">
        <v>189</v>
      </c>
      <c r="C238" s="8" t="s">
        <v>188</v>
      </c>
      <c r="D238">
        <f t="shared" si="64"/>
        <v>11</v>
      </c>
      <c r="E238">
        <f t="shared" si="65"/>
        <v>0</v>
      </c>
      <c r="F238">
        <f t="shared" si="54"/>
        <v>0</v>
      </c>
      <c r="G238">
        <f t="shared" si="55"/>
        <v>11</v>
      </c>
      <c r="H238">
        <f t="shared" si="56"/>
        <v>20</v>
      </c>
      <c r="I238" s="7">
        <f t="shared" si="57"/>
        <v>16</v>
      </c>
      <c r="K238" t="str">
        <f t="shared" si="58"/>
        <v>Out</v>
      </c>
      <c r="L238" t="str">
        <f t="shared" si="59"/>
        <v xml:space="preserve"> </v>
      </c>
      <c r="M238" t="str">
        <f t="shared" si="60"/>
        <v xml:space="preserve"> </v>
      </c>
      <c r="N238" t="str">
        <f t="shared" si="66"/>
        <v>39Zeit</v>
      </c>
      <c r="O238">
        <f t="shared" si="61"/>
        <v>1</v>
      </c>
      <c r="P238" t="str">
        <f t="shared" si="68"/>
        <v xml:space="preserve"> </v>
      </c>
      <c r="Q238" t="str">
        <f t="shared" si="69"/>
        <v/>
      </c>
      <c r="R238" t="str">
        <f t="shared" si="70"/>
        <v/>
      </c>
      <c r="T238" t="str">
        <f t="shared" si="62"/>
        <v>OUT</v>
      </c>
      <c r="U238" t="str">
        <f t="shared" si="63"/>
        <v xml:space="preserve"> </v>
      </c>
      <c r="V238" t="str">
        <f t="shared" si="71"/>
        <v xml:space="preserve">  </v>
      </c>
      <c r="W238" t="str">
        <f t="shared" si="67"/>
        <v>39Zeit</v>
      </c>
    </row>
    <row r="239" spans="2:23" x14ac:dyDescent="0.25">
      <c r="B239" t="s">
        <v>187</v>
      </c>
      <c r="C239" s="8" t="s">
        <v>186</v>
      </c>
      <c r="D239">
        <f t="shared" si="64"/>
        <v>0</v>
      </c>
      <c r="E239">
        <f t="shared" si="65"/>
        <v>0</v>
      </c>
      <c r="F239">
        <f t="shared" si="54"/>
        <v>13</v>
      </c>
      <c r="G239">
        <f t="shared" si="55"/>
        <v>13</v>
      </c>
      <c r="H239">
        <f t="shared" si="56"/>
        <v>0</v>
      </c>
      <c r="I239" s="7">
        <f t="shared" si="57"/>
        <v>0</v>
      </c>
      <c r="K239" t="str">
        <f t="shared" si="58"/>
        <v xml:space="preserve"> </v>
      </c>
      <c r="L239" t="str">
        <f t="shared" si="59"/>
        <v>L=10Z=0Q=250Code=83=S</v>
      </c>
      <c r="M239" t="str">
        <f t="shared" si="60"/>
        <v xml:space="preserve"> </v>
      </c>
      <c r="N239" t="str">
        <f t="shared" si="66"/>
        <v xml:space="preserve"> </v>
      </c>
      <c r="O239">
        <f t="shared" si="61"/>
        <v>1</v>
      </c>
      <c r="P239" t="str">
        <f t="shared" si="68"/>
        <v xml:space="preserve"> </v>
      </c>
      <c r="Q239" t="str">
        <f t="shared" si="69"/>
        <v/>
      </c>
      <c r="R239" t="str">
        <f t="shared" si="70"/>
        <v/>
      </c>
      <c r="T239" t="str">
        <f t="shared" si="62"/>
        <v xml:space="preserve"> </v>
      </c>
      <c r="U239" t="str">
        <f t="shared" si="63"/>
        <v>L=10Z=0Q=250Code=83=S</v>
      </c>
      <c r="V239" t="str">
        <f t="shared" si="71"/>
        <v xml:space="preserve">  </v>
      </c>
      <c r="W239" t="str">
        <f t="shared" si="67"/>
        <v xml:space="preserve"> </v>
      </c>
    </row>
    <row r="240" spans="2:23" x14ac:dyDescent="0.25">
      <c r="B240" t="s">
        <v>185</v>
      </c>
      <c r="C240" s="8" t="s">
        <v>184</v>
      </c>
      <c r="D240">
        <f t="shared" si="64"/>
        <v>0</v>
      </c>
      <c r="E240">
        <f t="shared" si="65"/>
        <v>0</v>
      </c>
      <c r="F240">
        <f t="shared" si="54"/>
        <v>0</v>
      </c>
      <c r="G240">
        <f t="shared" si="55"/>
        <v>0</v>
      </c>
      <c r="H240">
        <f t="shared" si="56"/>
        <v>0</v>
      </c>
      <c r="I240" s="7">
        <f t="shared" si="57"/>
        <v>0</v>
      </c>
      <c r="K240" t="str">
        <f t="shared" si="58"/>
        <v xml:space="preserve"> </v>
      </c>
      <c r="L240" t="str">
        <f t="shared" si="59"/>
        <v xml:space="preserve"> </v>
      </c>
      <c r="M240" t="str">
        <f t="shared" si="60"/>
        <v>6100D0070000aúúúúú</v>
      </c>
      <c r="N240" t="str">
        <f t="shared" si="66"/>
        <v xml:space="preserve"> </v>
      </c>
      <c r="O240">
        <f t="shared" si="61"/>
        <v>18</v>
      </c>
      <c r="P240" t="str">
        <f t="shared" si="68"/>
        <v xml:space="preserve">    61 00 D0 07  00 00                                      aúúúúú</v>
      </c>
      <c r="Q240" t="str">
        <f t="shared" si="69"/>
        <v>61 00 D0 07 00 00 aúúúúú</v>
      </c>
      <c r="R240" t="str">
        <f t="shared" si="70"/>
        <v xml:space="preserve">61 00 D0 07 00 00 </v>
      </c>
      <c r="T240" t="str">
        <f t="shared" si="62"/>
        <v xml:space="preserve"> </v>
      </c>
      <c r="U240" t="str">
        <f t="shared" si="63"/>
        <v xml:space="preserve"> </v>
      </c>
      <c r="V240" t="str">
        <f t="shared" si="71"/>
        <v xml:space="preserve">61 00 D0 07 00 00 </v>
      </c>
      <c r="W240" t="str">
        <f t="shared" si="67"/>
        <v xml:space="preserve"> </v>
      </c>
    </row>
    <row r="241" spans="2:23" x14ac:dyDescent="0.25">
      <c r="B241" t="s">
        <v>183</v>
      </c>
      <c r="C241" s="8" t="s">
        <v>182</v>
      </c>
      <c r="D241">
        <f t="shared" si="64"/>
        <v>11</v>
      </c>
      <c r="E241">
        <f t="shared" si="65"/>
        <v>0</v>
      </c>
      <c r="F241">
        <f t="shared" si="54"/>
        <v>0</v>
      </c>
      <c r="G241">
        <f t="shared" si="55"/>
        <v>11</v>
      </c>
      <c r="H241">
        <f t="shared" si="56"/>
        <v>20</v>
      </c>
      <c r="I241" s="7">
        <f t="shared" si="57"/>
        <v>16</v>
      </c>
      <c r="K241" t="str">
        <f t="shared" si="58"/>
        <v>Out</v>
      </c>
      <c r="L241" t="str">
        <f t="shared" si="59"/>
        <v xml:space="preserve"> </v>
      </c>
      <c r="M241" t="str">
        <f t="shared" si="60"/>
        <v xml:space="preserve"> </v>
      </c>
      <c r="N241" t="str">
        <f t="shared" si="66"/>
        <v>40Zeit</v>
      </c>
      <c r="O241">
        <f t="shared" si="61"/>
        <v>1</v>
      </c>
      <c r="P241" t="str">
        <f t="shared" si="68"/>
        <v xml:space="preserve"> </v>
      </c>
      <c r="Q241" t="str">
        <f t="shared" si="69"/>
        <v/>
      </c>
      <c r="R241" t="str">
        <f t="shared" si="70"/>
        <v/>
      </c>
      <c r="T241" t="str">
        <f t="shared" si="62"/>
        <v>OUT</v>
      </c>
      <c r="U241" t="str">
        <f t="shared" si="63"/>
        <v xml:space="preserve"> </v>
      </c>
      <c r="V241" t="str">
        <f t="shared" si="71"/>
        <v xml:space="preserve">  </v>
      </c>
      <c r="W241" t="str">
        <f t="shared" si="67"/>
        <v>40Zeit</v>
      </c>
    </row>
    <row r="242" spans="2:23" x14ac:dyDescent="0.25">
      <c r="B242" t="s">
        <v>181</v>
      </c>
      <c r="C242" s="8" t="s">
        <v>180</v>
      </c>
      <c r="D242">
        <f t="shared" si="64"/>
        <v>0</v>
      </c>
      <c r="E242">
        <f t="shared" si="65"/>
        <v>0</v>
      </c>
      <c r="F242">
        <f t="shared" si="54"/>
        <v>12</v>
      </c>
      <c r="G242">
        <f t="shared" si="55"/>
        <v>12</v>
      </c>
      <c r="H242">
        <f t="shared" si="56"/>
        <v>0</v>
      </c>
      <c r="I242" s="7">
        <f t="shared" si="57"/>
        <v>0</v>
      </c>
      <c r="K242" t="str">
        <f t="shared" si="58"/>
        <v xml:space="preserve"> </v>
      </c>
      <c r="L242" t="str">
        <f t="shared" si="59"/>
        <v>L=9Z=0Q=250Code=70=F</v>
      </c>
      <c r="M242" t="str">
        <f t="shared" si="60"/>
        <v xml:space="preserve"> </v>
      </c>
      <c r="N242" t="str">
        <f t="shared" si="66"/>
        <v xml:space="preserve"> </v>
      </c>
      <c r="O242">
        <f t="shared" si="61"/>
        <v>1</v>
      </c>
      <c r="P242" t="str">
        <f t="shared" si="68"/>
        <v xml:space="preserve"> </v>
      </c>
      <c r="Q242" t="str">
        <f t="shared" si="69"/>
        <v/>
      </c>
      <c r="R242" t="str">
        <f t="shared" si="70"/>
        <v/>
      </c>
      <c r="T242" t="str">
        <f t="shared" si="62"/>
        <v xml:space="preserve"> </v>
      </c>
      <c r="U242" t="str">
        <f t="shared" si="63"/>
        <v>L=9Z=0Q=250Code=70=F</v>
      </c>
      <c r="V242" t="str">
        <f t="shared" si="71"/>
        <v xml:space="preserve">  </v>
      </c>
      <c r="W242" t="str">
        <f t="shared" si="67"/>
        <v xml:space="preserve"> </v>
      </c>
    </row>
    <row r="243" spans="2:23" x14ac:dyDescent="0.25">
      <c r="B243" t="s">
        <v>179</v>
      </c>
      <c r="C243" s="8" t="s">
        <v>178</v>
      </c>
      <c r="D243">
        <f t="shared" si="64"/>
        <v>0</v>
      </c>
      <c r="E243">
        <f t="shared" si="65"/>
        <v>0</v>
      </c>
      <c r="F243">
        <f t="shared" si="54"/>
        <v>0</v>
      </c>
      <c r="G243">
        <f t="shared" si="55"/>
        <v>0</v>
      </c>
      <c r="H243">
        <f t="shared" si="56"/>
        <v>0</v>
      </c>
      <c r="I243" s="7">
        <f t="shared" si="57"/>
        <v>0</v>
      </c>
      <c r="K243" t="str">
        <f t="shared" si="58"/>
        <v xml:space="preserve"> </v>
      </c>
      <c r="L243" t="str">
        <f t="shared" si="59"/>
        <v xml:space="preserve"> </v>
      </c>
      <c r="M243" t="str">
        <f t="shared" si="60"/>
        <v>5E50C30000^Púúú</v>
      </c>
      <c r="N243" t="str">
        <f t="shared" si="66"/>
        <v xml:space="preserve"> </v>
      </c>
      <c r="O243">
        <f t="shared" si="61"/>
        <v>15</v>
      </c>
      <c r="P243" t="str">
        <f t="shared" si="68"/>
        <v xml:space="preserve">    5E 50 C3 00  00                                         ^Púúú</v>
      </c>
      <c r="Q243" t="str">
        <f t="shared" si="69"/>
        <v>5E 50 C3 00 00 ^Púúú</v>
      </c>
      <c r="R243" t="str">
        <f t="shared" si="70"/>
        <v xml:space="preserve">5E 50 C3 00 00 </v>
      </c>
      <c r="T243" t="str">
        <f t="shared" si="62"/>
        <v xml:space="preserve"> </v>
      </c>
      <c r="U243" t="str">
        <f t="shared" si="63"/>
        <v xml:space="preserve"> </v>
      </c>
      <c r="V243" t="str">
        <f t="shared" si="71"/>
        <v xml:space="preserve">5E 50 C3 00 00 </v>
      </c>
      <c r="W243" t="str">
        <f t="shared" si="67"/>
        <v xml:space="preserve"> </v>
      </c>
    </row>
    <row r="244" spans="2:23" x14ac:dyDescent="0.25">
      <c r="B244" t="s">
        <v>177</v>
      </c>
      <c r="C244" s="8" t="s">
        <v>176</v>
      </c>
      <c r="D244">
        <f t="shared" si="64"/>
        <v>0</v>
      </c>
      <c r="E244">
        <f t="shared" si="65"/>
        <v>11</v>
      </c>
      <c r="F244">
        <f t="shared" si="54"/>
        <v>0</v>
      </c>
      <c r="G244">
        <f t="shared" si="55"/>
        <v>11</v>
      </c>
      <c r="H244">
        <f t="shared" si="56"/>
        <v>19</v>
      </c>
      <c r="I244" s="7">
        <f t="shared" si="57"/>
        <v>15</v>
      </c>
      <c r="K244" t="str">
        <f t="shared" si="58"/>
        <v>In</v>
      </c>
      <c r="L244" t="str">
        <f t="shared" si="59"/>
        <v xml:space="preserve"> </v>
      </c>
      <c r="M244" t="str">
        <f t="shared" si="60"/>
        <v xml:space="preserve"> </v>
      </c>
      <c r="N244" t="str">
        <f t="shared" si="66"/>
        <v>34Zeit</v>
      </c>
      <c r="O244">
        <f t="shared" si="61"/>
        <v>1</v>
      </c>
      <c r="P244" t="str">
        <f t="shared" si="68"/>
        <v xml:space="preserve"> </v>
      </c>
      <c r="Q244" t="str">
        <f t="shared" si="69"/>
        <v/>
      </c>
      <c r="R244" t="str">
        <f t="shared" si="70"/>
        <v/>
      </c>
      <c r="T244" t="str">
        <f t="shared" si="62"/>
        <v>IN</v>
      </c>
      <c r="U244" t="str">
        <f t="shared" si="63"/>
        <v xml:space="preserve"> </v>
      </c>
      <c r="V244" t="str">
        <f t="shared" si="71"/>
        <v xml:space="preserve">  </v>
      </c>
      <c r="W244" t="str">
        <f t="shared" si="67"/>
        <v>34Zeit</v>
      </c>
    </row>
    <row r="245" spans="2:23" x14ac:dyDescent="0.25">
      <c r="B245" t="s">
        <v>175</v>
      </c>
      <c r="C245" s="8" t="s">
        <v>174</v>
      </c>
      <c r="D245">
        <f t="shared" si="64"/>
        <v>0</v>
      </c>
      <c r="E245">
        <f t="shared" si="65"/>
        <v>0</v>
      </c>
      <c r="F245">
        <f t="shared" si="54"/>
        <v>14</v>
      </c>
      <c r="G245">
        <f t="shared" si="55"/>
        <v>14</v>
      </c>
      <c r="H245">
        <f t="shared" si="56"/>
        <v>0</v>
      </c>
      <c r="I245" s="7">
        <f t="shared" si="57"/>
        <v>0</v>
      </c>
      <c r="K245" t="str">
        <f t="shared" si="58"/>
        <v xml:space="preserve"> </v>
      </c>
      <c r="L245" t="str">
        <f t="shared" si="59"/>
        <v>L=7Z=250Q=16FCode=513..Jog</v>
      </c>
      <c r="M245" t="str">
        <f t="shared" si="60"/>
        <v xml:space="preserve"> </v>
      </c>
      <c r="N245" t="str">
        <f t="shared" si="66"/>
        <v xml:space="preserve"> </v>
      </c>
      <c r="O245">
        <f t="shared" si="61"/>
        <v>1</v>
      </c>
      <c r="P245" t="str">
        <f t="shared" si="68"/>
        <v xml:space="preserve"> </v>
      </c>
      <c r="Q245" t="str">
        <f t="shared" si="69"/>
        <v/>
      </c>
      <c r="R245" t="str">
        <f t="shared" si="70"/>
        <v/>
      </c>
      <c r="T245" t="str">
        <f t="shared" si="62"/>
        <v xml:space="preserve"> </v>
      </c>
      <c r="U245" t="str">
        <f t="shared" si="63"/>
        <v>L=7Z=250Q=16FCode=513..Jog</v>
      </c>
      <c r="V245" t="str">
        <f t="shared" si="71"/>
        <v xml:space="preserve">  </v>
      </c>
      <c r="W245" t="str">
        <f t="shared" si="67"/>
        <v xml:space="preserve"> </v>
      </c>
    </row>
    <row r="246" spans="2:23" x14ac:dyDescent="0.25">
      <c r="B246" t="s">
        <v>169</v>
      </c>
      <c r="C246" s="8" t="s">
        <v>168</v>
      </c>
      <c r="D246">
        <f t="shared" si="64"/>
        <v>0</v>
      </c>
      <c r="E246">
        <f t="shared" si="65"/>
        <v>0</v>
      </c>
      <c r="F246">
        <f t="shared" si="54"/>
        <v>0</v>
      </c>
      <c r="G246">
        <f t="shared" si="55"/>
        <v>0</v>
      </c>
      <c r="H246">
        <f t="shared" si="56"/>
        <v>0</v>
      </c>
      <c r="I246" s="7">
        <f t="shared" si="57"/>
        <v>0</v>
      </c>
      <c r="K246" t="str">
        <f t="shared" si="58"/>
        <v xml:space="preserve"> </v>
      </c>
      <c r="L246" t="str">
        <f t="shared" si="59"/>
        <v xml:space="preserve"> </v>
      </c>
      <c r="M246" t="str">
        <f t="shared" si="60"/>
        <v>FF00úú</v>
      </c>
      <c r="N246" t="str">
        <f t="shared" si="66"/>
        <v xml:space="preserve"> </v>
      </c>
      <c r="O246">
        <f t="shared" si="61"/>
        <v>6</v>
      </c>
      <c r="P246" t="str">
        <f t="shared" si="68"/>
        <v xml:space="preserve">    FF 00                                                   úú</v>
      </c>
      <c r="Q246" t="str">
        <f t="shared" si="69"/>
        <v>FF 00 úú</v>
      </c>
      <c r="R246" t="str">
        <f t="shared" si="70"/>
        <v xml:space="preserve">FF 00 </v>
      </c>
      <c r="T246" t="str">
        <f t="shared" si="62"/>
        <v xml:space="preserve"> </v>
      </c>
      <c r="U246" t="str">
        <f t="shared" si="63"/>
        <v xml:space="preserve"> </v>
      </c>
      <c r="V246" t="str">
        <f t="shared" si="71"/>
        <v xml:space="preserve">FF 00 </v>
      </c>
      <c r="W246" t="str">
        <f t="shared" si="67"/>
        <v xml:space="preserve"> </v>
      </c>
    </row>
    <row r="247" spans="2:23" x14ac:dyDescent="0.25">
      <c r="B247" t="s">
        <v>173</v>
      </c>
      <c r="C247" s="8" t="s">
        <v>172</v>
      </c>
      <c r="D247">
        <f t="shared" si="64"/>
        <v>11</v>
      </c>
      <c r="E247">
        <f t="shared" si="65"/>
        <v>0</v>
      </c>
      <c r="F247">
        <f t="shared" si="54"/>
        <v>0</v>
      </c>
      <c r="G247">
        <f t="shared" si="55"/>
        <v>11</v>
      </c>
      <c r="H247">
        <f t="shared" si="56"/>
        <v>20</v>
      </c>
      <c r="I247" s="7">
        <f t="shared" si="57"/>
        <v>16</v>
      </c>
      <c r="K247" t="str">
        <f t="shared" si="58"/>
        <v>Out</v>
      </c>
      <c r="L247" t="str">
        <f t="shared" si="59"/>
        <v xml:space="preserve"> </v>
      </c>
      <c r="M247" t="str">
        <f t="shared" si="60"/>
        <v xml:space="preserve"> </v>
      </c>
      <c r="N247" t="str">
        <f t="shared" si="66"/>
        <v>41Zeit</v>
      </c>
      <c r="O247">
        <f t="shared" si="61"/>
        <v>1</v>
      </c>
      <c r="P247" t="str">
        <f t="shared" si="68"/>
        <v xml:space="preserve"> </v>
      </c>
      <c r="Q247" t="str">
        <f t="shared" si="69"/>
        <v/>
      </c>
      <c r="R247" t="str">
        <f t="shared" si="70"/>
        <v/>
      </c>
      <c r="T247" t="str">
        <f t="shared" si="62"/>
        <v>OUT</v>
      </c>
      <c r="U247" t="str">
        <f t="shared" si="63"/>
        <v xml:space="preserve"> </v>
      </c>
      <c r="V247" t="str">
        <f t="shared" si="71"/>
        <v xml:space="preserve">  </v>
      </c>
      <c r="W247" t="str">
        <f t="shared" si="67"/>
        <v>41Zeit</v>
      </c>
    </row>
    <row r="248" spans="2:23" x14ac:dyDescent="0.25">
      <c r="B248" t="s">
        <v>171</v>
      </c>
      <c r="C248" s="8" t="s">
        <v>170</v>
      </c>
      <c r="D248">
        <f t="shared" si="64"/>
        <v>0</v>
      </c>
      <c r="E248">
        <f t="shared" si="65"/>
        <v>0</v>
      </c>
      <c r="F248">
        <f t="shared" si="54"/>
        <v>12</v>
      </c>
      <c r="G248">
        <f t="shared" si="55"/>
        <v>12</v>
      </c>
      <c r="H248">
        <f t="shared" si="56"/>
        <v>0</v>
      </c>
      <c r="I248" s="7">
        <f t="shared" si="57"/>
        <v>0</v>
      </c>
      <c r="K248" t="str">
        <f t="shared" si="58"/>
        <v xml:space="preserve"> </v>
      </c>
      <c r="L248" t="str">
        <f t="shared" si="59"/>
        <v>L=6Z=0Q=250Code=53=5</v>
      </c>
      <c r="M248" t="str">
        <f t="shared" si="60"/>
        <v xml:space="preserve"> </v>
      </c>
      <c r="N248" t="str">
        <f t="shared" si="66"/>
        <v xml:space="preserve"> </v>
      </c>
      <c r="O248">
        <f t="shared" si="61"/>
        <v>1</v>
      </c>
      <c r="P248" t="str">
        <f t="shared" si="68"/>
        <v xml:space="preserve"> </v>
      </c>
      <c r="Q248" t="str">
        <f t="shared" si="69"/>
        <v/>
      </c>
      <c r="R248" t="str">
        <f t="shared" si="70"/>
        <v/>
      </c>
      <c r="T248" t="str">
        <f t="shared" si="62"/>
        <v xml:space="preserve"> </v>
      </c>
      <c r="U248" t="str">
        <f t="shared" si="63"/>
        <v>L=6Z=0Q=250Code=53=5</v>
      </c>
      <c r="V248" t="str">
        <f t="shared" si="71"/>
        <v xml:space="preserve">  </v>
      </c>
      <c r="W248" t="str">
        <f t="shared" si="67"/>
        <v xml:space="preserve"> </v>
      </c>
    </row>
    <row r="249" spans="2:23" x14ac:dyDescent="0.25">
      <c r="B249" t="s">
        <v>169</v>
      </c>
      <c r="C249" s="8" t="s">
        <v>168</v>
      </c>
      <c r="D249">
        <f t="shared" si="64"/>
        <v>0</v>
      </c>
      <c r="E249">
        <f t="shared" si="65"/>
        <v>0</v>
      </c>
      <c r="F249">
        <f t="shared" si="54"/>
        <v>0</v>
      </c>
      <c r="G249">
        <f t="shared" si="55"/>
        <v>0</v>
      </c>
      <c r="H249">
        <f t="shared" si="56"/>
        <v>0</v>
      </c>
      <c r="I249" s="7">
        <f t="shared" si="57"/>
        <v>0</v>
      </c>
      <c r="K249" t="str">
        <f t="shared" si="58"/>
        <v xml:space="preserve"> </v>
      </c>
      <c r="L249" t="str">
        <f t="shared" si="59"/>
        <v xml:space="preserve"> </v>
      </c>
      <c r="M249" t="str">
        <f t="shared" si="60"/>
        <v>FF00úú</v>
      </c>
      <c r="N249" t="str">
        <f t="shared" si="66"/>
        <v xml:space="preserve"> </v>
      </c>
      <c r="O249">
        <f t="shared" si="61"/>
        <v>6</v>
      </c>
      <c r="P249" t="str">
        <f t="shared" si="68"/>
        <v xml:space="preserve">    FF 00                                                   úú</v>
      </c>
      <c r="Q249" t="str">
        <f t="shared" si="69"/>
        <v>FF 00 úú</v>
      </c>
      <c r="R249" t="str">
        <f t="shared" si="70"/>
        <v xml:space="preserve">FF 00 </v>
      </c>
      <c r="T249" t="str">
        <f t="shared" si="62"/>
        <v xml:space="preserve"> </v>
      </c>
      <c r="U249" t="str">
        <f t="shared" si="63"/>
        <v xml:space="preserve"> </v>
      </c>
      <c r="V249" t="str">
        <f t="shared" si="71"/>
        <v xml:space="preserve">FF 00 </v>
      </c>
      <c r="W249" t="str">
        <f t="shared" si="67"/>
        <v xml:space="preserve"> </v>
      </c>
    </row>
    <row r="250" spans="2:23" x14ac:dyDescent="0.25">
      <c r="B250" t="s">
        <v>167</v>
      </c>
      <c r="C250" s="8" t="s">
        <v>166</v>
      </c>
      <c r="D250">
        <f t="shared" si="64"/>
        <v>0</v>
      </c>
      <c r="E250">
        <f t="shared" si="65"/>
        <v>11</v>
      </c>
      <c r="F250">
        <f t="shared" si="54"/>
        <v>0</v>
      </c>
      <c r="G250">
        <f t="shared" si="55"/>
        <v>11</v>
      </c>
      <c r="H250">
        <f t="shared" si="56"/>
        <v>19</v>
      </c>
      <c r="I250" s="7">
        <f t="shared" si="57"/>
        <v>15</v>
      </c>
      <c r="K250" t="str">
        <f t="shared" si="58"/>
        <v>In</v>
      </c>
      <c r="L250" t="str">
        <f t="shared" si="59"/>
        <v xml:space="preserve"> </v>
      </c>
      <c r="M250" t="str">
        <f t="shared" si="60"/>
        <v xml:space="preserve"> </v>
      </c>
      <c r="N250" t="str">
        <f t="shared" si="66"/>
        <v>35Zeit</v>
      </c>
      <c r="O250">
        <f t="shared" si="61"/>
        <v>1</v>
      </c>
      <c r="P250" t="str">
        <f t="shared" si="68"/>
        <v xml:space="preserve"> </v>
      </c>
      <c r="Q250" t="str">
        <f t="shared" si="69"/>
        <v/>
      </c>
      <c r="R250" t="str">
        <f t="shared" si="70"/>
        <v/>
      </c>
      <c r="T250" t="str">
        <f t="shared" si="62"/>
        <v>IN</v>
      </c>
      <c r="U250" t="str">
        <f t="shared" si="63"/>
        <v xml:space="preserve"> </v>
      </c>
      <c r="V250" t="str">
        <f t="shared" si="71"/>
        <v xml:space="preserve">  </v>
      </c>
      <c r="W250" t="str">
        <f t="shared" si="67"/>
        <v>35Zeit</v>
      </c>
    </row>
    <row r="251" spans="2:23" x14ac:dyDescent="0.25">
      <c r="B251" t="s">
        <v>163</v>
      </c>
      <c r="C251" s="8" t="s">
        <v>162</v>
      </c>
      <c r="D251">
        <f t="shared" si="64"/>
        <v>0</v>
      </c>
      <c r="E251">
        <f t="shared" si="65"/>
        <v>31</v>
      </c>
      <c r="F251">
        <f t="shared" si="54"/>
        <v>13</v>
      </c>
      <c r="G251">
        <f t="shared" si="55"/>
        <v>44</v>
      </c>
      <c r="H251">
        <f t="shared" si="56"/>
        <v>0</v>
      </c>
      <c r="I251" s="7">
        <f t="shared" si="57"/>
        <v>0</v>
      </c>
      <c r="K251" t="str">
        <f t="shared" si="58"/>
        <v>In</v>
      </c>
      <c r="L251" t="str">
        <f t="shared" si="59"/>
        <v>L=6Z=250Q=0FCode=504..AC-BuferInc</v>
      </c>
      <c r="M251" t="str">
        <f t="shared" si="60"/>
        <v xml:space="preserve"> </v>
      </c>
      <c r="N251" t="str">
        <f t="shared" si="66"/>
        <v xml:space="preserve"> </v>
      </c>
      <c r="O251">
        <f t="shared" si="61"/>
        <v>1</v>
      </c>
      <c r="P251" t="str">
        <f t="shared" si="68"/>
        <v xml:space="preserve"> </v>
      </c>
      <c r="Q251" t="str">
        <f t="shared" si="69"/>
        <v/>
      </c>
      <c r="R251" t="str">
        <f t="shared" si="70"/>
        <v/>
      </c>
      <c r="T251" t="str">
        <f t="shared" si="62"/>
        <v>IN</v>
      </c>
      <c r="U251" t="str">
        <f t="shared" si="63"/>
        <v>L=6Z=250Q=0FCode=504..AC-BuferInc</v>
      </c>
      <c r="V251" t="str">
        <f t="shared" si="71"/>
        <v xml:space="preserve">  </v>
      </c>
      <c r="W251" t="str">
        <f t="shared" si="67"/>
        <v xml:space="preserve"> </v>
      </c>
    </row>
    <row r="252" spans="2:23" x14ac:dyDescent="0.25">
      <c r="B252" t="s">
        <v>161</v>
      </c>
      <c r="C252" s="8" t="s">
        <v>160</v>
      </c>
      <c r="D252">
        <f t="shared" si="64"/>
        <v>0</v>
      </c>
      <c r="E252">
        <f t="shared" si="65"/>
        <v>0</v>
      </c>
      <c r="F252">
        <f t="shared" si="54"/>
        <v>0</v>
      </c>
      <c r="G252">
        <f t="shared" si="55"/>
        <v>0</v>
      </c>
      <c r="H252">
        <f t="shared" si="56"/>
        <v>0</v>
      </c>
      <c r="I252" s="7">
        <f t="shared" si="57"/>
        <v>0</v>
      </c>
      <c r="K252" t="str">
        <f t="shared" si="58"/>
        <v xml:space="preserve"> </v>
      </c>
      <c r="L252" t="str">
        <f t="shared" si="59"/>
        <v xml:space="preserve"> </v>
      </c>
      <c r="M252" t="str">
        <f t="shared" si="60"/>
        <v>01ú</v>
      </c>
      <c r="N252" t="str">
        <f t="shared" si="66"/>
        <v xml:space="preserve"> </v>
      </c>
      <c r="O252">
        <f t="shared" si="61"/>
        <v>3</v>
      </c>
      <c r="P252" t="str">
        <f t="shared" si="68"/>
        <v xml:space="preserve">    01                                                      ú</v>
      </c>
      <c r="Q252" t="str">
        <f t="shared" si="69"/>
        <v>01 ú</v>
      </c>
      <c r="R252" t="str">
        <f t="shared" si="70"/>
        <v xml:space="preserve">01 </v>
      </c>
      <c r="T252" t="str">
        <f t="shared" si="62"/>
        <v xml:space="preserve"> </v>
      </c>
      <c r="U252" t="str">
        <f t="shared" si="63"/>
        <v xml:space="preserve"> </v>
      </c>
      <c r="V252" t="str">
        <f t="shared" si="71"/>
        <v xml:space="preserve">01 </v>
      </c>
      <c r="W252" t="str">
        <f t="shared" si="67"/>
        <v xml:space="preserve"> </v>
      </c>
    </row>
    <row r="253" spans="2:23" x14ac:dyDescent="0.25">
      <c r="B253" t="s">
        <v>165</v>
      </c>
      <c r="C253" s="8" t="s">
        <v>164</v>
      </c>
      <c r="D253">
        <f t="shared" si="64"/>
        <v>0</v>
      </c>
      <c r="E253">
        <f t="shared" si="65"/>
        <v>11</v>
      </c>
      <c r="F253">
        <f t="shared" si="54"/>
        <v>0</v>
      </c>
      <c r="G253">
        <f t="shared" si="55"/>
        <v>11</v>
      </c>
      <c r="H253">
        <f t="shared" si="56"/>
        <v>19</v>
      </c>
      <c r="I253" s="7">
        <f t="shared" si="57"/>
        <v>15</v>
      </c>
      <c r="K253" t="str">
        <f t="shared" si="58"/>
        <v>In</v>
      </c>
      <c r="L253" t="str">
        <f t="shared" si="59"/>
        <v xml:space="preserve"> </v>
      </c>
      <c r="M253" t="str">
        <f t="shared" si="60"/>
        <v xml:space="preserve"> </v>
      </c>
      <c r="N253" t="str">
        <f t="shared" si="66"/>
        <v>36Zeit</v>
      </c>
      <c r="O253">
        <f t="shared" si="61"/>
        <v>1</v>
      </c>
      <c r="P253" t="str">
        <f t="shared" si="68"/>
        <v xml:space="preserve"> </v>
      </c>
      <c r="Q253" t="str">
        <f t="shared" si="69"/>
        <v/>
      </c>
      <c r="R253" t="str">
        <f t="shared" si="70"/>
        <v/>
      </c>
      <c r="T253" t="str">
        <f t="shared" si="62"/>
        <v>IN</v>
      </c>
      <c r="U253" t="str">
        <f t="shared" si="63"/>
        <v xml:space="preserve"> </v>
      </c>
      <c r="V253" t="str">
        <f t="shared" si="71"/>
        <v xml:space="preserve">  </v>
      </c>
      <c r="W253" t="str">
        <f t="shared" si="67"/>
        <v>36Zeit</v>
      </c>
    </row>
    <row r="254" spans="2:23" x14ac:dyDescent="0.25">
      <c r="B254" t="s">
        <v>163</v>
      </c>
      <c r="C254" s="8" t="s">
        <v>162</v>
      </c>
      <c r="D254">
        <f t="shared" si="64"/>
        <v>0</v>
      </c>
      <c r="E254">
        <f t="shared" si="65"/>
        <v>31</v>
      </c>
      <c r="F254">
        <f t="shared" si="54"/>
        <v>13</v>
      </c>
      <c r="G254">
        <f t="shared" si="55"/>
        <v>44</v>
      </c>
      <c r="H254">
        <f t="shared" si="56"/>
        <v>0</v>
      </c>
      <c r="I254" s="7">
        <f t="shared" si="57"/>
        <v>0</v>
      </c>
      <c r="K254" t="str">
        <f t="shared" si="58"/>
        <v>In</v>
      </c>
      <c r="L254" t="str">
        <f t="shared" si="59"/>
        <v>L=6Z=250Q=0FCode=504..AC-BuferInc</v>
      </c>
      <c r="M254" t="str">
        <f t="shared" si="60"/>
        <v xml:space="preserve"> </v>
      </c>
      <c r="N254" t="str">
        <f t="shared" si="66"/>
        <v xml:space="preserve"> </v>
      </c>
      <c r="O254">
        <f t="shared" si="61"/>
        <v>1</v>
      </c>
      <c r="P254" t="str">
        <f t="shared" si="68"/>
        <v xml:space="preserve"> </v>
      </c>
      <c r="Q254" t="str">
        <f t="shared" si="69"/>
        <v/>
      </c>
      <c r="R254" t="str">
        <f t="shared" si="70"/>
        <v/>
      </c>
      <c r="T254" t="str">
        <f t="shared" si="62"/>
        <v>IN</v>
      </c>
      <c r="U254" t="str">
        <f t="shared" si="63"/>
        <v>L=6Z=250Q=0FCode=504..AC-BuferInc</v>
      </c>
      <c r="V254" t="str">
        <f t="shared" si="71"/>
        <v xml:space="preserve">  </v>
      </c>
      <c r="W254" t="str">
        <f t="shared" si="67"/>
        <v xml:space="preserve"> </v>
      </c>
    </row>
    <row r="255" spans="2:23" x14ac:dyDescent="0.25">
      <c r="B255" t="s">
        <v>161</v>
      </c>
      <c r="C255" s="8" t="s">
        <v>160</v>
      </c>
      <c r="D255">
        <f t="shared" si="64"/>
        <v>0</v>
      </c>
      <c r="E255">
        <f t="shared" si="65"/>
        <v>0</v>
      </c>
      <c r="F255">
        <f t="shared" si="54"/>
        <v>0</v>
      </c>
      <c r="G255">
        <f t="shared" si="55"/>
        <v>0</v>
      </c>
      <c r="H255">
        <f t="shared" si="56"/>
        <v>0</v>
      </c>
      <c r="I255" s="7">
        <f t="shared" si="57"/>
        <v>0</v>
      </c>
      <c r="K255" t="str">
        <f t="shared" si="58"/>
        <v xml:space="preserve"> </v>
      </c>
      <c r="L255" t="str">
        <f t="shared" si="59"/>
        <v xml:space="preserve"> </v>
      </c>
      <c r="M255" t="str">
        <f t="shared" si="60"/>
        <v>01ú</v>
      </c>
      <c r="N255" t="str">
        <f t="shared" si="66"/>
        <v xml:space="preserve"> </v>
      </c>
      <c r="O255">
        <f t="shared" si="61"/>
        <v>3</v>
      </c>
      <c r="P255" t="str">
        <f t="shared" si="68"/>
        <v xml:space="preserve">    01                                                      ú</v>
      </c>
      <c r="Q255" t="str">
        <f t="shared" si="69"/>
        <v>01 ú</v>
      </c>
      <c r="R255" t="str">
        <f t="shared" si="70"/>
        <v xml:space="preserve">01 </v>
      </c>
      <c r="T255" t="str">
        <f t="shared" si="62"/>
        <v xml:space="preserve"> </v>
      </c>
      <c r="U255" t="str">
        <f t="shared" si="63"/>
        <v xml:space="preserve"> </v>
      </c>
      <c r="V255" t="str">
        <f t="shared" si="71"/>
        <v xml:space="preserve">01 </v>
      </c>
      <c r="W255" t="str">
        <f t="shared" si="67"/>
        <v xml:space="preserve"> </v>
      </c>
    </row>
    <row r="256" spans="2:23" x14ac:dyDescent="0.25">
      <c r="B256" t="s">
        <v>159</v>
      </c>
      <c r="C256" s="8" t="s">
        <v>158</v>
      </c>
      <c r="D256">
        <f t="shared" si="64"/>
        <v>11</v>
      </c>
      <c r="E256">
        <f t="shared" si="65"/>
        <v>0</v>
      </c>
      <c r="F256">
        <f t="shared" si="54"/>
        <v>0</v>
      </c>
      <c r="G256">
        <f t="shared" si="55"/>
        <v>11</v>
      </c>
      <c r="H256">
        <f t="shared" si="56"/>
        <v>20</v>
      </c>
      <c r="I256" s="7">
        <f t="shared" si="57"/>
        <v>16</v>
      </c>
      <c r="K256" t="str">
        <f t="shared" si="58"/>
        <v>Out</v>
      </c>
      <c r="L256" t="str">
        <f t="shared" si="59"/>
        <v xml:space="preserve"> </v>
      </c>
      <c r="M256" t="str">
        <f t="shared" si="60"/>
        <v xml:space="preserve"> </v>
      </c>
      <c r="N256" t="str">
        <f t="shared" si="66"/>
        <v>42Zeit</v>
      </c>
      <c r="O256">
        <f t="shared" si="61"/>
        <v>1</v>
      </c>
      <c r="P256" t="str">
        <f t="shared" si="68"/>
        <v xml:space="preserve"> </v>
      </c>
      <c r="Q256" t="str">
        <f t="shared" si="69"/>
        <v/>
      </c>
      <c r="R256" t="str">
        <f t="shared" si="70"/>
        <v/>
      </c>
      <c r="T256" t="str">
        <f t="shared" si="62"/>
        <v>OUT</v>
      </c>
      <c r="U256" t="str">
        <f t="shared" si="63"/>
        <v xml:space="preserve"> </v>
      </c>
      <c r="V256" t="str">
        <f t="shared" si="71"/>
        <v xml:space="preserve">  </v>
      </c>
      <c r="W256" t="str">
        <f t="shared" si="67"/>
        <v>42Zeit</v>
      </c>
    </row>
    <row r="257" spans="2:23" x14ac:dyDescent="0.25">
      <c r="B257" t="s">
        <v>157</v>
      </c>
      <c r="C257" s="8" t="s">
        <v>156</v>
      </c>
      <c r="D257">
        <f t="shared" si="64"/>
        <v>0</v>
      </c>
      <c r="E257">
        <f t="shared" si="65"/>
        <v>0</v>
      </c>
      <c r="F257">
        <f t="shared" si="54"/>
        <v>12</v>
      </c>
      <c r="G257">
        <f t="shared" si="55"/>
        <v>12</v>
      </c>
      <c r="H257">
        <f t="shared" si="56"/>
        <v>0</v>
      </c>
      <c r="I257" s="7">
        <f t="shared" si="57"/>
        <v>0</v>
      </c>
      <c r="K257" t="str">
        <f t="shared" si="58"/>
        <v xml:space="preserve"> </v>
      </c>
      <c r="L257" t="str">
        <f t="shared" si="59"/>
        <v>L=5Z=0Q=250Code=57=9</v>
      </c>
      <c r="M257" t="str">
        <f t="shared" si="60"/>
        <v xml:space="preserve"> </v>
      </c>
      <c r="N257" t="str">
        <f t="shared" si="66"/>
        <v xml:space="preserve"> </v>
      </c>
      <c r="O257">
        <f t="shared" si="61"/>
        <v>1</v>
      </c>
      <c r="P257" t="str">
        <f t="shared" si="68"/>
        <v xml:space="preserve"> </v>
      </c>
      <c r="Q257" t="str">
        <f t="shared" si="69"/>
        <v/>
      </c>
      <c r="R257" t="str">
        <f t="shared" si="70"/>
        <v/>
      </c>
      <c r="T257" t="str">
        <f t="shared" si="62"/>
        <v xml:space="preserve"> </v>
      </c>
      <c r="U257" t="str">
        <f t="shared" si="63"/>
        <v>L=5Z=0Q=250Code=57=9</v>
      </c>
      <c r="V257" t="str">
        <f t="shared" si="71"/>
        <v xml:space="preserve">  </v>
      </c>
      <c r="W257" t="str">
        <f t="shared" si="67"/>
        <v xml:space="preserve"> </v>
      </c>
    </row>
    <row r="258" spans="2:23" x14ac:dyDescent="0.25">
      <c r="B258" t="s">
        <v>155</v>
      </c>
      <c r="C258" s="8" t="s">
        <v>154</v>
      </c>
      <c r="D258">
        <f t="shared" si="64"/>
        <v>0</v>
      </c>
      <c r="E258">
        <f t="shared" si="65"/>
        <v>0</v>
      </c>
      <c r="F258">
        <f t="shared" si="54"/>
        <v>0</v>
      </c>
      <c r="G258">
        <f t="shared" si="55"/>
        <v>0</v>
      </c>
      <c r="H258">
        <f t="shared" si="56"/>
        <v>0</v>
      </c>
      <c r="I258" s="7">
        <f t="shared" si="57"/>
        <v>0</v>
      </c>
      <c r="K258" t="str">
        <f t="shared" si="58"/>
        <v xml:space="preserve"> </v>
      </c>
      <c r="L258" t="str">
        <f t="shared" si="59"/>
        <v xml:space="preserve"> </v>
      </c>
      <c r="M258" t="str">
        <f t="shared" si="60"/>
        <v>00ú</v>
      </c>
      <c r="N258" t="str">
        <f t="shared" si="66"/>
        <v xml:space="preserve"> </v>
      </c>
      <c r="O258">
        <f t="shared" si="61"/>
        <v>3</v>
      </c>
      <c r="P258" t="str">
        <f t="shared" si="68"/>
        <v xml:space="preserve">    00                                                      ú</v>
      </c>
      <c r="Q258" t="str">
        <f t="shared" si="69"/>
        <v>00 ú</v>
      </c>
      <c r="R258" t="str">
        <f t="shared" si="70"/>
        <v xml:space="preserve">00 </v>
      </c>
      <c r="T258" t="str">
        <f t="shared" si="62"/>
        <v xml:space="preserve"> </v>
      </c>
      <c r="U258" t="str">
        <f t="shared" si="63"/>
        <v xml:space="preserve"> </v>
      </c>
      <c r="V258" t="str">
        <f t="shared" si="71"/>
        <v xml:space="preserve">00 </v>
      </c>
      <c r="W258" t="str">
        <f t="shared" si="67"/>
        <v xml:space="preserve"> </v>
      </c>
    </row>
  </sheetData>
  <pageMargins left="0.7" right="0.7" top="0.75" bottom="0.75" header="0.3" footer="0.3"/>
  <pageSetup scale="4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1347-11DB-4004-926A-13B27DF642F7}">
  <sheetPr>
    <pageSetUpPr fitToPage="1"/>
  </sheetPr>
  <dimension ref="A1:AU200"/>
  <sheetViews>
    <sheetView topLeftCell="F46" workbookViewId="0">
      <selection activeCell="H100" sqref="H100"/>
    </sheetView>
  </sheetViews>
  <sheetFormatPr defaultRowHeight="15" x14ac:dyDescent="0.25"/>
  <cols>
    <col min="2" max="3" width="35.140625" bestFit="1" customWidth="1"/>
    <col min="6" max="6" width="30.42578125" bestFit="1" customWidth="1"/>
    <col min="20" max="20" width="29.85546875" customWidth="1"/>
  </cols>
  <sheetData>
    <row r="1" spans="1:19" x14ac:dyDescent="0.25">
      <c r="H1">
        <v>2</v>
      </c>
      <c r="I1">
        <v>4</v>
      </c>
      <c r="J1">
        <f>I1+2</f>
        <v>6</v>
      </c>
      <c r="K1">
        <f t="shared" ref="K1:S1" si="0">J1+2</f>
        <v>8</v>
      </c>
      <c r="L1">
        <f t="shared" si="0"/>
        <v>10</v>
      </c>
      <c r="M1">
        <f t="shared" si="0"/>
        <v>12</v>
      </c>
      <c r="N1">
        <f t="shared" si="0"/>
        <v>14</v>
      </c>
      <c r="O1">
        <f t="shared" si="0"/>
        <v>16</v>
      </c>
      <c r="P1">
        <f t="shared" si="0"/>
        <v>18</v>
      </c>
      <c r="Q1">
        <f t="shared" si="0"/>
        <v>20</v>
      </c>
      <c r="R1">
        <f t="shared" si="0"/>
        <v>22</v>
      </c>
      <c r="S1">
        <f t="shared" si="0"/>
        <v>24</v>
      </c>
    </row>
    <row r="2" spans="1:19" x14ac:dyDescent="0.25">
      <c r="B2" t="s">
        <v>0</v>
      </c>
    </row>
    <row r="3" spans="1:19" x14ac:dyDescent="0.25">
      <c r="B3" s="9" t="s">
        <v>540</v>
      </c>
      <c r="C3" s="9" t="s">
        <v>541</v>
      </c>
    </row>
    <row r="4" spans="1:19" ht="15" customHeight="1" x14ac:dyDescent="0.25">
      <c r="A4">
        <f>IF(LEN(B4)&gt;0,A3+1,A3)</f>
        <v>1</v>
      </c>
      <c r="B4" t="s">
        <v>1</v>
      </c>
      <c r="G4" s="14" t="s">
        <v>552</v>
      </c>
      <c r="H4" s="14"/>
    </row>
    <row r="5" spans="1:19" x14ac:dyDescent="0.25">
      <c r="A5">
        <f t="shared" ref="A5:A68" si="1">IF(LEN(B5)&gt;0,A4+1,A4)</f>
        <v>2</v>
      </c>
      <c r="B5" t="s">
        <v>2</v>
      </c>
      <c r="G5" s="14"/>
      <c r="H5" s="14"/>
    </row>
    <row r="6" spans="1:19" x14ac:dyDescent="0.25">
      <c r="A6">
        <f t="shared" si="1"/>
        <v>3</v>
      </c>
      <c r="B6" t="s">
        <v>3</v>
      </c>
      <c r="G6" s="14"/>
      <c r="H6" s="14"/>
    </row>
    <row r="7" spans="1:19" x14ac:dyDescent="0.25">
      <c r="A7">
        <f t="shared" si="1"/>
        <v>4</v>
      </c>
      <c r="B7" t="s">
        <v>4</v>
      </c>
      <c r="C7" t="s">
        <v>5</v>
      </c>
      <c r="G7" s="14"/>
      <c r="H7" s="14"/>
    </row>
    <row r="8" spans="1:19" x14ac:dyDescent="0.25">
      <c r="A8">
        <f t="shared" si="1"/>
        <v>4</v>
      </c>
      <c r="C8" t="s">
        <v>6</v>
      </c>
      <c r="G8" s="14"/>
      <c r="H8" s="14"/>
    </row>
    <row r="9" spans="1:19" x14ac:dyDescent="0.25">
      <c r="A9">
        <f t="shared" si="1"/>
        <v>4</v>
      </c>
      <c r="C9" t="s">
        <v>7</v>
      </c>
      <c r="G9" s="14"/>
      <c r="H9" s="14"/>
    </row>
    <row r="10" spans="1:19" x14ac:dyDescent="0.25">
      <c r="A10">
        <f t="shared" si="1"/>
        <v>4</v>
      </c>
      <c r="C10" t="s">
        <v>8</v>
      </c>
      <c r="G10" s="14"/>
      <c r="H10" s="14"/>
    </row>
    <row r="11" spans="1:19" x14ac:dyDescent="0.25">
      <c r="A11">
        <f t="shared" si="1"/>
        <v>4</v>
      </c>
      <c r="C11" t="s">
        <v>9</v>
      </c>
      <c r="G11" s="14"/>
      <c r="H11" s="14"/>
    </row>
    <row r="12" spans="1:19" x14ac:dyDescent="0.25">
      <c r="A12">
        <f t="shared" si="1"/>
        <v>4</v>
      </c>
      <c r="C12" t="s">
        <v>9</v>
      </c>
      <c r="G12" s="14"/>
      <c r="H12" s="14"/>
    </row>
    <row r="13" spans="1:19" x14ac:dyDescent="0.25">
      <c r="A13">
        <f t="shared" si="1"/>
        <v>4</v>
      </c>
      <c r="C13" t="s">
        <v>10</v>
      </c>
      <c r="G13" s="14"/>
      <c r="H13" s="14"/>
    </row>
    <row r="14" spans="1:19" x14ac:dyDescent="0.25">
      <c r="A14">
        <f t="shared" si="1"/>
        <v>4</v>
      </c>
      <c r="G14" s="14"/>
      <c r="H14" s="14"/>
    </row>
    <row r="15" spans="1:19" x14ac:dyDescent="0.25">
      <c r="A15">
        <f t="shared" si="1"/>
        <v>5</v>
      </c>
      <c r="B15" t="s">
        <v>11</v>
      </c>
      <c r="G15" s="14"/>
      <c r="H15" s="14"/>
    </row>
    <row r="16" spans="1:19" x14ac:dyDescent="0.25">
      <c r="A16">
        <f t="shared" si="1"/>
        <v>5</v>
      </c>
      <c r="C16" t="s">
        <v>12</v>
      </c>
      <c r="G16" s="14"/>
      <c r="H16" s="14"/>
    </row>
    <row r="17" spans="1:8" x14ac:dyDescent="0.25">
      <c r="A17">
        <f t="shared" si="1"/>
        <v>5</v>
      </c>
      <c r="C17" t="s">
        <v>13</v>
      </c>
      <c r="G17" s="14"/>
      <c r="H17" s="14"/>
    </row>
    <row r="18" spans="1:8" x14ac:dyDescent="0.25">
      <c r="A18">
        <f t="shared" si="1"/>
        <v>5</v>
      </c>
      <c r="C18" t="s">
        <v>13</v>
      </c>
      <c r="G18" s="14"/>
      <c r="H18" s="14"/>
    </row>
    <row r="19" spans="1:8" x14ac:dyDescent="0.25">
      <c r="A19">
        <f t="shared" si="1"/>
        <v>5</v>
      </c>
      <c r="C19" t="s">
        <v>14</v>
      </c>
      <c r="G19" s="14"/>
      <c r="H19" s="14"/>
    </row>
    <row r="20" spans="1:8" x14ac:dyDescent="0.25">
      <c r="A20">
        <f t="shared" si="1"/>
        <v>6</v>
      </c>
      <c r="B20" t="s">
        <v>15</v>
      </c>
      <c r="G20" s="14"/>
      <c r="H20" s="14"/>
    </row>
    <row r="21" spans="1:8" x14ac:dyDescent="0.25">
      <c r="A21">
        <f t="shared" si="1"/>
        <v>7</v>
      </c>
      <c r="B21" t="s">
        <v>16</v>
      </c>
      <c r="G21" s="14"/>
      <c r="H21" s="14"/>
    </row>
    <row r="22" spans="1:8" x14ac:dyDescent="0.25">
      <c r="A22">
        <f t="shared" si="1"/>
        <v>8</v>
      </c>
      <c r="B22" t="s">
        <v>17</v>
      </c>
      <c r="G22" s="14"/>
      <c r="H22" s="14"/>
    </row>
    <row r="23" spans="1:8" x14ac:dyDescent="0.25">
      <c r="A23">
        <f t="shared" si="1"/>
        <v>8</v>
      </c>
      <c r="C23" t="s">
        <v>5</v>
      </c>
      <c r="G23" s="14"/>
      <c r="H23" s="14"/>
    </row>
    <row r="24" spans="1:8" x14ac:dyDescent="0.25">
      <c r="A24">
        <f t="shared" si="1"/>
        <v>9</v>
      </c>
      <c r="B24" t="s">
        <v>18</v>
      </c>
      <c r="G24" s="14"/>
      <c r="H24" s="14"/>
    </row>
    <row r="25" spans="1:8" x14ac:dyDescent="0.25">
      <c r="A25">
        <f t="shared" si="1"/>
        <v>9</v>
      </c>
      <c r="C25" t="s">
        <v>9</v>
      </c>
      <c r="G25" s="14"/>
      <c r="H25" s="14"/>
    </row>
    <row r="26" spans="1:8" x14ac:dyDescent="0.25">
      <c r="A26">
        <f t="shared" si="1"/>
        <v>9</v>
      </c>
      <c r="C26" t="s">
        <v>10</v>
      </c>
      <c r="G26" s="14"/>
      <c r="H26" s="14"/>
    </row>
    <row r="27" spans="1:8" x14ac:dyDescent="0.25">
      <c r="A27">
        <f t="shared" si="1"/>
        <v>9</v>
      </c>
      <c r="C27" t="s">
        <v>19</v>
      </c>
      <c r="G27" s="14"/>
      <c r="H27" s="14"/>
    </row>
    <row r="28" spans="1:8" x14ac:dyDescent="0.25">
      <c r="A28">
        <f t="shared" si="1"/>
        <v>9</v>
      </c>
      <c r="C28" t="s">
        <v>20</v>
      </c>
      <c r="G28" s="14"/>
      <c r="H28" s="14"/>
    </row>
    <row r="29" spans="1:8" x14ac:dyDescent="0.25">
      <c r="A29">
        <f t="shared" si="1"/>
        <v>9</v>
      </c>
      <c r="C29" t="s">
        <v>21</v>
      </c>
      <c r="G29" s="14"/>
      <c r="H29" s="14"/>
    </row>
    <row r="30" spans="1:8" x14ac:dyDescent="0.25">
      <c r="A30">
        <f t="shared" si="1"/>
        <v>10</v>
      </c>
      <c r="B30" t="s">
        <v>22</v>
      </c>
      <c r="G30" s="14"/>
      <c r="H30" s="14"/>
    </row>
    <row r="31" spans="1:8" x14ac:dyDescent="0.25">
      <c r="A31">
        <f t="shared" si="1"/>
        <v>10</v>
      </c>
      <c r="C31" t="s">
        <v>23</v>
      </c>
      <c r="G31" s="14"/>
      <c r="H31" s="14"/>
    </row>
    <row r="32" spans="1:8" x14ac:dyDescent="0.25">
      <c r="A32">
        <f t="shared" si="1"/>
        <v>11</v>
      </c>
      <c r="B32" t="s">
        <v>24</v>
      </c>
      <c r="G32" s="14"/>
      <c r="H32" s="14"/>
    </row>
    <row r="33" spans="1:8" x14ac:dyDescent="0.25">
      <c r="A33">
        <f t="shared" si="1"/>
        <v>12</v>
      </c>
      <c r="B33" t="s">
        <v>3</v>
      </c>
      <c r="G33" s="14"/>
      <c r="H33" s="14"/>
    </row>
    <row r="34" spans="1:8" x14ac:dyDescent="0.25">
      <c r="A34">
        <f t="shared" si="1"/>
        <v>13</v>
      </c>
      <c r="B34" t="s">
        <v>4</v>
      </c>
      <c r="G34" s="14"/>
      <c r="H34" s="14"/>
    </row>
    <row r="35" spans="1:8" x14ac:dyDescent="0.25">
      <c r="A35">
        <f t="shared" si="1"/>
        <v>13</v>
      </c>
      <c r="C35" t="s">
        <v>25</v>
      </c>
      <c r="G35" s="14"/>
      <c r="H35" s="14"/>
    </row>
    <row r="36" spans="1:8" x14ac:dyDescent="0.25">
      <c r="A36">
        <f t="shared" si="1"/>
        <v>13</v>
      </c>
      <c r="C36" t="s">
        <v>25</v>
      </c>
      <c r="G36" s="14"/>
      <c r="H36" s="14"/>
    </row>
    <row r="37" spans="1:8" x14ac:dyDescent="0.25">
      <c r="A37">
        <f t="shared" si="1"/>
        <v>14</v>
      </c>
      <c r="B37" t="s">
        <v>26</v>
      </c>
      <c r="G37" s="14"/>
      <c r="H37" s="14"/>
    </row>
    <row r="38" spans="1:8" x14ac:dyDescent="0.25">
      <c r="A38">
        <f t="shared" si="1"/>
        <v>14</v>
      </c>
      <c r="C38" t="s">
        <v>7</v>
      </c>
      <c r="G38" s="14"/>
      <c r="H38" s="14"/>
    </row>
    <row r="39" spans="1:8" x14ac:dyDescent="0.25">
      <c r="A39">
        <f t="shared" si="1"/>
        <v>14</v>
      </c>
      <c r="C39" t="s">
        <v>27</v>
      </c>
      <c r="G39" s="14"/>
      <c r="H39" s="14"/>
    </row>
    <row r="40" spans="1:8" x14ac:dyDescent="0.25">
      <c r="A40">
        <f t="shared" si="1"/>
        <v>15</v>
      </c>
      <c r="B40" t="s">
        <v>18</v>
      </c>
      <c r="G40" s="14"/>
      <c r="H40" s="14"/>
    </row>
    <row r="41" spans="1:8" x14ac:dyDescent="0.25">
      <c r="A41">
        <f t="shared" si="1"/>
        <v>15</v>
      </c>
      <c r="C41" t="s">
        <v>21</v>
      </c>
      <c r="G41" s="14"/>
      <c r="H41" s="14"/>
    </row>
    <row r="42" spans="1:8" x14ac:dyDescent="0.25">
      <c r="A42">
        <f t="shared" si="1"/>
        <v>16</v>
      </c>
      <c r="B42" t="s">
        <v>28</v>
      </c>
      <c r="G42" s="14"/>
      <c r="H42" s="14"/>
    </row>
    <row r="43" spans="1:8" x14ac:dyDescent="0.25">
      <c r="A43">
        <f t="shared" si="1"/>
        <v>17</v>
      </c>
      <c r="B43" t="s">
        <v>29</v>
      </c>
      <c r="G43" s="14"/>
      <c r="H43" s="14"/>
    </row>
    <row r="44" spans="1:8" x14ac:dyDescent="0.25">
      <c r="A44">
        <f t="shared" si="1"/>
        <v>17</v>
      </c>
      <c r="C44" t="s">
        <v>7</v>
      </c>
      <c r="G44" s="14"/>
      <c r="H44" s="14"/>
    </row>
    <row r="45" spans="1:8" x14ac:dyDescent="0.25">
      <c r="A45">
        <f t="shared" si="1"/>
        <v>17</v>
      </c>
      <c r="C45" t="s">
        <v>30</v>
      </c>
      <c r="G45" s="14"/>
      <c r="H45" s="14"/>
    </row>
    <row r="46" spans="1:8" x14ac:dyDescent="0.25">
      <c r="A46">
        <f t="shared" si="1"/>
        <v>18</v>
      </c>
      <c r="B46" t="s">
        <v>18</v>
      </c>
      <c r="G46" s="14"/>
      <c r="H46" s="14"/>
    </row>
    <row r="47" spans="1:8" x14ac:dyDescent="0.25">
      <c r="A47">
        <f t="shared" si="1"/>
        <v>18</v>
      </c>
      <c r="C47" t="s">
        <v>21</v>
      </c>
      <c r="G47" s="14"/>
      <c r="H47" s="14"/>
    </row>
    <row r="48" spans="1:8" x14ac:dyDescent="0.25">
      <c r="A48">
        <f t="shared" si="1"/>
        <v>19</v>
      </c>
      <c r="B48" t="s">
        <v>28</v>
      </c>
      <c r="G48" s="14"/>
      <c r="H48" s="14"/>
    </row>
    <row r="49" spans="1:8" x14ac:dyDescent="0.25">
      <c r="A49">
        <f t="shared" si="1"/>
        <v>20</v>
      </c>
      <c r="B49" t="s">
        <v>31</v>
      </c>
      <c r="G49" s="14"/>
      <c r="H49" s="14"/>
    </row>
    <row r="50" spans="1:8" x14ac:dyDescent="0.25">
      <c r="A50">
        <f t="shared" si="1"/>
        <v>20</v>
      </c>
      <c r="C50" t="s">
        <v>32</v>
      </c>
      <c r="G50" s="14"/>
      <c r="H50" s="14"/>
    </row>
    <row r="51" spans="1:8" x14ac:dyDescent="0.25">
      <c r="A51">
        <f t="shared" si="1"/>
        <v>20</v>
      </c>
      <c r="C51" t="s">
        <v>33</v>
      </c>
      <c r="G51" s="14"/>
      <c r="H51" s="14"/>
    </row>
    <row r="52" spans="1:8" x14ac:dyDescent="0.25">
      <c r="A52">
        <f t="shared" si="1"/>
        <v>21</v>
      </c>
      <c r="B52" t="s">
        <v>34</v>
      </c>
      <c r="G52" s="14"/>
      <c r="H52" s="14"/>
    </row>
    <row r="53" spans="1:8" x14ac:dyDescent="0.25">
      <c r="A53">
        <f t="shared" si="1"/>
        <v>22</v>
      </c>
      <c r="B53" t="s">
        <v>35</v>
      </c>
      <c r="G53" s="14"/>
      <c r="H53" s="14"/>
    </row>
    <row r="54" spans="1:8" x14ac:dyDescent="0.25">
      <c r="A54">
        <f t="shared" si="1"/>
        <v>23</v>
      </c>
      <c r="B54" t="s">
        <v>36</v>
      </c>
      <c r="G54" s="14"/>
      <c r="H54" s="14"/>
    </row>
    <row r="55" spans="1:8" x14ac:dyDescent="0.25">
      <c r="A55">
        <f t="shared" si="1"/>
        <v>23</v>
      </c>
      <c r="C55" t="s">
        <v>25</v>
      </c>
      <c r="G55" s="14"/>
      <c r="H55" s="14"/>
    </row>
    <row r="56" spans="1:8" x14ac:dyDescent="0.25">
      <c r="A56">
        <f t="shared" si="1"/>
        <v>23</v>
      </c>
      <c r="C56" t="s">
        <v>37</v>
      </c>
      <c r="G56" s="14"/>
      <c r="H56" s="14"/>
    </row>
    <row r="57" spans="1:8" x14ac:dyDescent="0.25">
      <c r="A57">
        <f t="shared" si="1"/>
        <v>23</v>
      </c>
      <c r="C57" t="s">
        <v>38</v>
      </c>
      <c r="G57" s="14"/>
      <c r="H57" s="14"/>
    </row>
    <row r="58" spans="1:8" x14ac:dyDescent="0.25">
      <c r="A58">
        <f t="shared" si="1"/>
        <v>23</v>
      </c>
      <c r="C58" t="s">
        <v>25</v>
      </c>
      <c r="G58" s="14"/>
      <c r="H58" s="14"/>
    </row>
    <row r="59" spans="1:8" x14ac:dyDescent="0.25">
      <c r="A59">
        <f t="shared" si="1"/>
        <v>23</v>
      </c>
      <c r="C59" t="s">
        <v>39</v>
      </c>
      <c r="G59" s="14"/>
      <c r="H59" s="14"/>
    </row>
    <row r="60" spans="1:8" x14ac:dyDescent="0.25">
      <c r="A60">
        <f t="shared" si="1"/>
        <v>24</v>
      </c>
      <c r="B60" t="s">
        <v>40</v>
      </c>
      <c r="G60" s="14"/>
      <c r="H60" s="14"/>
    </row>
    <row r="61" spans="1:8" x14ac:dyDescent="0.25">
      <c r="A61">
        <f t="shared" si="1"/>
        <v>24</v>
      </c>
      <c r="C61" t="s">
        <v>41</v>
      </c>
      <c r="G61" s="14"/>
      <c r="H61" s="14"/>
    </row>
    <row r="62" spans="1:8" x14ac:dyDescent="0.25">
      <c r="A62">
        <f t="shared" si="1"/>
        <v>24</v>
      </c>
      <c r="C62" t="s">
        <v>39</v>
      </c>
      <c r="G62" s="14"/>
      <c r="H62" s="14"/>
    </row>
    <row r="63" spans="1:8" x14ac:dyDescent="0.25">
      <c r="A63">
        <f t="shared" si="1"/>
        <v>25</v>
      </c>
      <c r="B63" t="s">
        <v>42</v>
      </c>
      <c r="G63" s="14"/>
      <c r="H63" s="14"/>
    </row>
    <row r="64" spans="1:8" x14ac:dyDescent="0.25">
      <c r="A64">
        <f t="shared" si="1"/>
        <v>26</v>
      </c>
      <c r="B64" t="s">
        <v>43</v>
      </c>
      <c r="G64" s="14"/>
      <c r="H64" s="14"/>
    </row>
    <row r="65" spans="1:8" x14ac:dyDescent="0.25">
      <c r="A65">
        <f t="shared" si="1"/>
        <v>26</v>
      </c>
      <c r="C65" t="s">
        <v>41</v>
      </c>
      <c r="G65" s="14"/>
      <c r="H65" s="14"/>
    </row>
    <row r="66" spans="1:8" x14ac:dyDescent="0.25">
      <c r="A66">
        <f t="shared" si="1"/>
        <v>26</v>
      </c>
      <c r="C66" t="s">
        <v>44</v>
      </c>
      <c r="G66" s="14"/>
      <c r="H66" s="14"/>
    </row>
    <row r="67" spans="1:8" x14ac:dyDescent="0.25">
      <c r="A67">
        <f t="shared" si="1"/>
        <v>27</v>
      </c>
      <c r="B67" t="s">
        <v>45</v>
      </c>
      <c r="G67" s="14"/>
      <c r="H67" s="14"/>
    </row>
    <row r="68" spans="1:8" x14ac:dyDescent="0.25">
      <c r="A68">
        <f t="shared" si="1"/>
        <v>28</v>
      </c>
      <c r="B68" t="s">
        <v>35</v>
      </c>
      <c r="G68" s="14"/>
      <c r="H68" s="14"/>
    </row>
    <row r="69" spans="1:8" x14ac:dyDescent="0.25">
      <c r="A69">
        <f t="shared" ref="A69:A132" si="2">IF(LEN(B69)&gt;0,A68+1,A68)</f>
        <v>29</v>
      </c>
      <c r="B69" t="s">
        <v>46</v>
      </c>
      <c r="G69" s="14"/>
      <c r="H69" s="14"/>
    </row>
    <row r="70" spans="1:8" x14ac:dyDescent="0.25">
      <c r="A70">
        <f t="shared" si="2"/>
        <v>29</v>
      </c>
      <c r="C70" t="s">
        <v>47</v>
      </c>
      <c r="G70" s="14"/>
      <c r="H70" s="14"/>
    </row>
    <row r="71" spans="1:8" x14ac:dyDescent="0.25">
      <c r="A71">
        <f t="shared" si="2"/>
        <v>30</v>
      </c>
      <c r="B71" t="s">
        <v>48</v>
      </c>
      <c r="G71" s="14"/>
      <c r="H71" s="14"/>
    </row>
    <row r="72" spans="1:8" x14ac:dyDescent="0.25">
      <c r="A72">
        <f t="shared" si="2"/>
        <v>30</v>
      </c>
      <c r="C72" t="s">
        <v>25</v>
      </c>
      <c r="G72" s="14"/>
      <c r="H72" s="14"/>
    </row>
    <row r="73" spans="1:8" x14ac:dyDescent="0.25">
      <c r="A73">
        <f t="shared" si="2"/>
        <v>30</v>
      </c>
      <c r="C73" t="s">
        <v>25</v>
      </c>
      <c r="G73" s="14"/>
      <c r="H73" s="14"/>
    </row>
    <row r="74" spans="1:8" x14ac:dyDescent="0.25">
      <c r="A74">
        <f t="shared" si="2"/>
        <v>30</v>
      </c>
      <c r="C74" t="s">
        <v>25</v>
      </c>
      <c r="G74" s="14"/>
      <c r="H74" s="14"/>
    </row>
    <row r="75" spans="1:8" x14ac:dyDescent="0.25">
      <c r="A75">
        <f t="shared" si="2"/>
        <v>30</v>
      </c>
      <c r="C75" t="s">
        <v>49</v>
      </c>
      <c r="G75" s="14"/>
      <c r="H75" s="14"/>
    </row>
    <row r="76" spans="1:8" x14ac:dyDescent="0.25">
      <c r="A76">
        <f t="shared" si="2"/>
        <v>31</v>
      </c>
      <c r="B76" t="s">
        <v>50</v>
      </c>
      <c r="G76" s="14"/>
      <c r="H76" s="14"/>
    </row>
    <row r="77" spans="1:8" x14ac:dyDescent="0.25">
      <c r="A77">
        <f t="shared" si="2"/>
        <v>31</v>
      </c>
      <c r="C77" t="s">
        <v>51</v>
      </c>
      <c r="G77" s="14"/>
      <c r="H77" s="14"/>
    </row>
    <row r="78" spans="1:8" x14ac:dyDescent="0.25">
      <c r="A78">
        <f t="shared" si="2"/>
        <v>31</v>
      </c>
      <c r="C78" t="s">
        <v>52</v>
      </c>
      <c r="G78" s="14"/>
      <c r="H78" s="14"/>
    </row>
    <row r="79" spans="1:8" x14ac:dyDescent="0.25">
      <c r="A79">
        <f t="shared" si="2"/>
        <v>31</v>
      </c>
      <c r="C79" t="s">
        <v>53</v>
      </c>
      <c r="G79" s="14"/>
      <c r="H79" s="14"/>
    </row>
    <row r="80" spans="1:8" x14ac:dyDescent="0.25">
      <c r="A80">
        <f t="shared" si="2"/>
        <v>31</v>
      </c>
      <c r="C80" t="s">
        <v>54</v>
      </c>
      <c r="E80" t="str">
        <f t="shared" ref="E80:E106" si="3">IFERROR(FIND(" ",B80), " ")</f>
        <v xml:space="preserve"> </v>
      </c>
      <c r="F80" t="str">
        <f t="shared" ref="F80:F106" si="4">IFERROR(TRIM(RIGHT(B80,LEN(B80)-E80)), " ")</f>
        <v xml:space="preserve"> </v>
      </c>
      <c r="G80" s="14"/>
      <c r="H80" s="14"/>
    </row>
    <row r="81" spans="1:36" x14ac:dyDescent="0.25">
      <c r="A81">
        <f t="shared" si="2"/>
        <v>31</v>
      </c>
      <c r="C81" t="s">
        <v>8</v>
      </c>
      <c r="E81" t="str">
        <f t="shared" si="3"/>
        <v xml:space="preserve"> </v>
      </c>
      <c r="F81" t="str">
        <f t="shared" si="4"/>
        <v xml:space="preserve"> </v>
      </c>
      <c r="G81" s="14"/>
      <c r="H81" s="14"/>
    </row>
    <row r="82" spans="1:36" x14ac:dyDescent="0.25">
      <c r="A82">
        <f t="shared" si="2"/>
        <v>32</v>
      </c>
      <c r="B82" t="s">
        <v>55</v>
      </c>
      <c r="E82">
        <f t="shared" si="3"/>
        <v>3</v>
      </c>
      <c r="F82" t="str">
        <f t="shared" si="4"/>
        <v>00 46 17 00 20 00 00 00</v>
      </c>
      <c r="G82" s="14"/>
      <c r="H82" s="14"/>
    </row>
    <row r="83" spans="1:36" x14ac:dyDescent="0.25">
      <c r="A83">
        <f t="shared" si="2"/>
        <v>33</v>
      </c>
      <c r="B83" t="s">
        <v>56</v>
      </c>
      <c r="E83">
        <f t="shared" si="3"/>
        <v>3</v>
      </c>
      <c r="F83" t="str">
        <f t="shared" si="4"/>
        <v>5E 5F EA 00 00</v>
      </c>
      <c r="G83" s="14"/>
      <c r="H83" s="14"/>
      <c r="R83" t="str">
        <f t="shared" ref="R83:R146" si="5">MID($F83,R$1+9,2)</f>
        <v/>
      </c>
      <c r="S83" t="str">
        <f t="shared" ref="S83:S146" si="6">MID($F83,S$1+10,2)</f>
        <v/>
      </c>
    </row>
    <row r="84" spans="1:36" x14ac:dyDescent="0.25">
      <c r="A84">
        <f t="shared" si="2"/>
        <v>33</v>
      </c>
      <c r="C84" t="s">
        <v>57</v>
      </c>
      <c r="E84" t="str">
        <f t="shared" si="3"/>
        <v xml:space="preserve"> </v>
      </c>
      <c r="F84" t="str">
        <f t="shared" si="4"/>
        <v xml:space="preserve"> </v>
      </c>
      <c r="G84" s="14"/>
      <c r="H84" s="14"/>
      <c r="R84" t="str">
        <f t="shared" si="5"/>
        <v/>
      </c>
      <c r="S84" t="str">
        <f t="shared" si="6"/>
        <v/>
      </c>
    </row>
    <row r="85" spans="1:36" x14ac:dyDescent="0.25">
      <c r="A85">
        <f t="shared" si="2"/>
        <v>33</v>
      </c>
      <c r="C85" t="s">
        <v>58</v>
      </c>
      <c r="E85" t="str">
        <f t="shared" si="3"/>
        <v xml:space="preserve"> </v>
      </c>
      <c r="F85" t="str">
        <f t="shared" si="4"/>
        <v xml:space="preserve"> </v>
      </c>
      <c r="G85" s="14"/>
      <c r="H85" s="14"/>
      <c r="R85" t="str">
        <f t="shared" si="5"/>
        <v/>
      </c>
      <c r="S85" t="str">
        <f t="shared" si="6"/>
        <v/>
      </c>
    </row>
    <row r="86" spans="1:36" x14ac:dyDescent="0.25">
      <c r="A86">
        <f t="shared" si="2"/>
        <v>33</v>
      </c>
      <c r="C86" t="s">
        <v>5</v>
      </c>
      <c r="E86" t="str">
        <f t="shared" si="3"/>
        <v xml:space="preserve"> </v>
      </c>
      <c r="F86" t="str">
        <f t="shared" si="4"/>
        <v xml:space="preserve"> </v>
      </c>
      <c r="G86" s="14"/>
      <c r="H86" s="14"/>
      <c r="R86" t="str">
        <f t="shared" si="5"/>
        <v/>
      </c>
      <c r="S86" t="str">
        <f t="shared" si="6"/>
        <v/>
      </c>
    </row>
    <row r="87" spans="1:36" x14ac:dyDescent="0.25">
      <c r="A87">
        <f t="shared" si="2"/>
        <v>33</v>
      </c>
      <c r="C87" t="s">
        <v>59</v>
      </c>
      <c r="E87" t="str">
        <f t="shared" si="3"/>
        <v xml:space="preserve"> </v>
      </c>
      <c r="F87" t="str">
        <f t="shared" si="4"/>
        <v xml:space="preserve"> </v>
      </c>
      <c r="G87" s="14"/>
      <c r="H87" s="14"/>
      <c r="R87" t="str">
        <f t="shared" si="5"/>
        <v/>
      </c>
      <c r="S87" t="str">
        <f t="shared" si="6"/>
        <v/>
      </c>
    </row>
    <row r="88" spans="1:36" x14ac:dyDescent="0.25">
      <c r="A88">
        <f t="shared" si="2"/>
        <v>34</v>
      </c>
      <c r="B88" t="s">
        <v>60</v>
      </c>
      <c r="E88">
        <f t="shared" si="3"/>
        <v>3</v>
      </c>
      <c r="F88" t="str">
        <f t="shared" si="4"/>
        <v>00 46 17 00 00 00 00 00</v>
      </c>
      <c r="G88" s="14"/>
      <c r="H88" s="14"/>
      <c r="R88" t="str">
        <f t="shared" si="5"/>
        <v/>
      </c>
      <c r="S88" t="str">
        <f t="shared" si="6"/>
        <v/>
      </c>
    </row>
    <row r="89" spans="1:36" x14ac:dyDescent="0.25">
      <c r="A89">
        <f t="shared" si="2"/>
        <v>34</v>
      </c>
      <c r="C89" t="s">
        <v>25</v>
      </c>
      <c r="E89" t="str">
        <f t="shared" si="3"/>
        <v xml:space="preserve"> </v>
      </c>
      <c r="F89" t="str">
        <f t="shared" si="4"/>
        <v xml:space="preserve"> </v>
      </c>
      <c r="G89" s="14"/>
      <c r="H89" s="14"/>
      <c r="R89" t="str">
        <f t="shared" si="5"/>
        <v/>
      </c>
      <c r="S89" t="str">
        <f t="shared" si="6"/>
        <v/>
      </c>
    </row>
    <row r="90" spans="1:36" x14ac:dyDescent="0.25">
      <c r="A90">
        <f t="shared" si="2"/>
        <v>35</v>
      </c>
      <c r="B90" t="s">
        <v>61</v>
      </c>
      <c r="E90">
        <f t="shared" si="3"/>
        <v>3</v>
      </c>
      <c r="F90" t="str">
        <f t="shared" si="4"/>
        <v>26 02 40</v>
      </c>
      <c r="G90" s="14"/>
      <c r="H90" s="14"/>
      <c r="R90" t="str">
        <f t="shared" si="5"/>
        <v/>
      </c>
      <c r="S90" t="str">
        <f t="shared" si="6"/>
        <v/>
      </c>
    </row>
    <row r="91" spans="1:36" x14ac:dyDescent="0.25">
      <c r="A91">
        <f t="shared" si="2"/>
        <v>35</v>
      </c>
      <c r="C91" t="s">
        <v>62</v>
      </c>
      <c r="E91" t="str">
        <f t="shared" si="3"/>
        <v xml:space="preserve"> </v>
      </c>
      <c r="F91" t="str">
        <f t="shared" si="4"/>
        <v xml:space="preserve"> </v>
      </c>
      <c r="G91" s="14"/>
      <c r="H91" s="14"/>
      <c r="R91" t="str">
        <f t="shared" si="5"/>
        <v/>
      </c>
      <c r="S91" t="str">
        <f t="shared" si="6"/>
        <v/>
      </c>
    </row>
    <row r="92" spans="1:36" x14ac:dyDescent="0.25">
      <c r="A92">
        <f t="shared" si="2"/>
        <v>36</v>
      </c>
      <c r="B92" t="s">
        <v>63</v>
      </c>
      <c r="E92">
        <f t="shared" si="3"/>
        <v>3</v>
      </c>
      <c r="F92" t="str">
        <f t="shared" si="4"/>
        <v>00 86 17 00 00 00 00 00</v>
      </c>
      <c r="G92" s="14"/>
      <c r="H92" s="14"/>
      <c r="R92" t="str">
        <f t="shared" si="5"/>
        <v/>
      </c>
      <c r="S92" t="str">
        <f t="shared" si="6"/>
        <v/>
      </c>
      <c r="W92">
        <f>_xlfn.NUMBERVALUE(_xlfn.CONCAT(X107,Y107,Z107))</f>
        <v>0</v>
      </c>
      <c r="AJ92" t="s">
        <v>64</v>
      </c>
    </row>
    <row r="93" spans="1:36" x14ac:dyDescent="0.25">
      <c r="A93">
        <f t="shared" si="2"/>
        <v>37</v>
      </c>
      <c r="B93" t="s">
        <v>3</v>
      </c>
      <c r="E93">
        <f t="shared" si="3"/>
        <v>3</v>
      </c>
      <c r="F93" t="str">
        <f t="shared" si="4"/>
        <v>61 00 D0 07 00 00</v>
      </c>
      <c r="G93" s="14"/>
      <c r="H93" s="14"/>
      <c r="R93" t="str">
        <f t="shared" si="5"/>
        <v/>
      </c>
      <c r="S93" t="str">
        <f t="shared" si="6"/>
        <v/>
      </c>
      <c r="W93">
        <f>_xlfn.NUMBERVALUE(_xlfn.CONCAT(X110,Y110,Z110))</f>
        <v>0</v>
      </c>
      <c r="Y93">
        <f>W93-W92</f>
        <v>0</v>
      </c>
      <c r="AD93">
        <f>2880000 /7.8</f>
        <v>369230.76923076925</v>
      </c>
    </row>
    <row r="94" spans="1:36" x14ac:dyDescent="0.25">
      <c r="A94">
        <f t="shared" si="2"/>
        <v>38</v>
      </c>
      <c r="B94" t="s">
        <v>65</v>
      </c>
      <c r="E94">
        <f t="shared" si="3"/>
        <v>3</v>
      </c>
      <c r="F94" t="str">
        <f t="shared" si="4"/>
        <v>5E 00 00 00 00</v>
      </c>
      <c r="G94" s="14"/>
      <c r="H94" s="14"/>
      <c r="R94" t="str">
        <f t="shared" si="5"/>
        <v/>
      </c>
      <c r="S94" t="str">
        <f t="shared" si="6"/>
        <v/>
      </c>
    </row>
    <row r="95" spans="1:36" x14ac:dyDescent="0.25">
      <c r="A95">
        <f t="shared" si="2"/>
        <v>38</v>
      </c>
      <c r="C95" t="s">
        <v>25</v>
      </c>
      <c r="E95" t="str">
        <f t="shared" si="3"/>
        <v xml:space="preserve"> </v>
      </c>
      <c r="F95" t="str">
        <f t="shared" si="4"/>
        <v xml:space="preserve"> </v>
      </c>
      <c r="G95" s="14"/>
      <c r="H95" s="14"/>
      <c r="R95" t="str">
        <f>CHAR(51)</f>
        <v>3</v>
      </c>
      <c r="S95" t="str">
        <f t="shared" si="6"/>
        <v/>
      </c>
    </row>
    <row r="96" spans="1:36" x14ac:dyDescent="0.25">
      <c r="A96">
        <f t="shared" si="2"/>
        <v>38</v>
      </c>
      <c r="C96" t="s">
        <v>25</v>
      </c>
      <c r="E96" t="str">
        <f t="shared" si="3"/>
        <v xml:space="preserve"> </v>
      </c>
      <c r="F96" t="str">
        <f t="shared" si="4"/>
        <v xml:space="preserve"> </v>
      </c>
      <c r="G96" s="14"/>
      <c r="H96" s="14"/>
      <c r="R96" t="str">
        <f t="shared" si="5"/>
        <v/>
      </c>
      <c r="S96" t="str">
        <f t="shared" si="6"/>
        <v/>
      </c>
    </row>
    <row r="97" spans="1:47" x14ac:dyDescent="0.25">
      <c r="A97">
        <f t="shared" si="2"/>
        <v>39</v>
      </c>
      <c r="B97" t="s">
        <v>66</v>
      </c>
      <c r="E97">
        <f t="shared" si="3"/>
        <v>3</v>
      </c>
      <c r="F97" t="str">
        <f t="shared" si="4"/>
        <v>37 02</v>
      </c>
      <c r="G97" s="14"/>
      <c r="H97" s="14"/>
      <c r="R97" t="str">
        <f t="shared" si="5"/>
        <v/>
      </c>
      <c r="S97" t="str">
        <f t="shared" si="6"/>
        <v/>
      </c>
      <c r="AI97" t="s">
        <v>67</v>
      </c>
      <c r="AJ97">
        <v>2</v>
      </c>
      <c r="AK97">
        <v>4</v>
      </c>
      <c r="AL97">
        <f>AK97+2</f>
        <v>6</v>
      </c>
      <c r="AM97">
        <f t="shared" ref="AM97:AU97" si="7">AL97+2</f>
        <v>8</v>
      </c>
      <c r="AN97">
        <f t="shared" si="7"/>
        <v>10</v>
      </c>
      <c r="AO97">
        <f t="shared" si="7"/>
        <v>12</v>
      </c>
      <c r="AP97">
        <f t="shared" si="7"/>
        <v>14</v>
      </c>
      <c r="AQ97">
        <f t="shared" si="7"/>
        <v>16</v>
      </c>
      <c r="AR97">
        <f t="shared" si="7"/>
        <v>18</v>
      </c>
      <c r="AS97">
        <f t="shared" si="7"/>
        <v>20</v>
      </c>
      <c r="AT97">
        <f t="shared" si="7"/>
        <v>22</v>
      </c>
      <c r="AU97">
        <f t="shared" si="7"/>
        <v>24</v>
      </c>
    </row>
    <row r="98" spans="1:47" x14ac:dyDescent="0.25">
      <c r="A98">
        <f t="shared" si="2"/>
        <v>39</v>
      </c>
      <c r="C98" t="s">
        <v>68</v>
      </c>
      <c r="E98" t="str">
        <f t="shared" si="3"/>
        <v xml:space="preserve"> </v>
      </c>
      <c r="F98" t="str">
        <f t="shared" si="4"/>
        <v xml:space="preserve"> </v>
      </c>
      <c r="G98" s="14"/>
      <c r="H98" s="14"/>
      <c r="R98" t="str">
        <f t="shared" si="5"/>
        <v/>
      </c>
      <c r="S98" t="str">
        <f t="shared" si="6"/>
        <v/>
      </c>
      <c r="AI98" t="s">
        <v>69</v>
      </c>
    </row>
    <row r="99" spans="1:47" x14ac:dyDescent="0.25">
      <c r="A99">
        <f t="shared" si="2"/>
        <v>40</v>
      </c>
      <c r="B99" t="s">
        <v>70</v>
      </c>
      <c r="E99">
        <f t="shared" si="3"/>
        <v>3</v>
      </c>
      <c r="F99" t="str">
        <f t="shared" si="4"/>
        <v>00 B0 A9 2B 00</v>
      </c>
      <c r="G99" s="14"/>
      <c r="H99" s="14"/>
      <c r="R99" t="str">
        <f t="shared" si="5"/>
        <v/>
      </c>
      <c r="S99" t="str">
        <f t="shared" si="6"/>
        <v/>
      </c>
      <c r="AI99" t="s">
        <v>71</v>
      </c>
    </row>
    <row r="100" spans="1:47" x14ac:dyDescent="0.25">
      <c r="A100">
        <f t="shared" si="2"/>
        <v>41</v>
      </c>
      <c r="B100" t="s">
        <v>72</v>
      </c>
      <c r="E100">
        <f t="shared" si="3"/>
        <v>3</v>
      </c>
      <c r="F100" t="str">
        <f t="shared" si="4"/>
        <v>00 85 17 00 00 00 00 00</v>
      </c>
      <c r="G100" s="13"/>
      <c r="H100" s="13" t="s">
        <v>560</v>
      </c>
      <c r="R100" t="str">
        <f>CHAR(81)</f>
        <v>Q</v>
      </c>
      <c r="S100" t="str">
        <f t="shared" si="6"/>
        <v/>
      </c>
      <c r="T100" t="s">
        <v>554</v>
      </c>
      <c r="AI100" t="s">
        <v>69</v>
      </c>
    </row>
    <row r="101" spans="1:47" x14ac:dyDescent="0.25">
      <c r="A101">
        <f t="shared" si="2"/>
        <v>42</v>
      </c>
      <c r="B101" t="s">
        <v>73</v>
      </c>
      <c r="E101">
        <f t="shared" si="3"/>
        <v>3</v>
      </c>
      <c r="F101" t="str">
        <f t="shared" si="4"/>
        <v>01</v>
      </c>
      <c r="H101" s="1" t="str">
        <f t="shared" ref="H101:H164" si="8">LEFT(F101,H$1)</f>
        <v>01</v>
      </c>
      <c r="I101" t="str">
        <f t="shared" ref="I101:I164" si="9">MID($F101,I$1,2)</f>
        <v/>
      </c>
      <c r="J101" t="str">
        <f t="shared" ref="J101:J164" si="10">MID($F101,J$1+1,2)</f>
        <v/>
      </c>
      <c r="K101" t="str">
        <f t="shared" ref="K101:K164" si="11">MID($F101,K$1+2,2)</f>
        <v/>
      </c>
      <c r="L101" t="str">
        <f t="shared" ref="L101:L164" si="12">MID($F101,L$1+3,2)</f>
        <v/>
      </c>
      <c r="M101" t="str">
        <f t="shared" ref="M101:M164" si="13">MID($F101,M$1+4,2)</f>
        <v/>
      </c>
      <c r="N101" t="str">
        <f t="shared" ref="N101:N164" si="14">MID($F101,N$1+5,2)</f>
        <v/>
      </c>
      <c r="O101" t="str">
        <f t="shared" ref="O101:O164" si="15">MID($F101,O$1+6,2)</f>
        <v/>
      </c>
      <c r="P101" t="str">
        <f t="shared" ref="P101:P164" si="16">MID($F101,P$1+7,2)</f>
        <v/>
      </c>
      <c r="Q101" t="str">
        <f t="shared" ref="Q101:Q164" si="17">MID($F101,Q$1+8,2)</f>
        <v/>
      </c>
      <c r="R101" t="str">
        <f t="shared" si="5"/>
        <v/>
      </c>
      <c r="S101" t="str">
        <f t="shared" si="6"/>
        <v/>
      </c>
      <c r="AI101" t="s">
        <v>74</v>
      </c>
      <c r="AJ101" t="str">
        <f>IFERROR(CHAR(U101), " ")</f>
        <v xml:space="preserve"> </v>
      </c>
      <c r="AK101" t="str">
        <f t="shared" ref="AK101:AU116" si="18">IFERROR(CHAR(V101), " ")</f>
        <v xml:space="preserve"> </v>
      </c>
      <c r="AL101" t="str">
        <f t="shared" si="18"/>
        <v xml:space="preserve"> </v>
      </c>
      <c r="AM101" t="str">
        <f t="shared" si="18"/>
        <v xml:space="preserve"> </v>
      </c>
      <c r="AN101" t="str">
        <f t="shared" si="18"/>
        <v xml:space="preserve"> </v>
      </c>
      <c r="AO101" t="str">
        <f t="shared" si="18"/>
        <v xml:space="preserve"> </v>
      </c>
      <c r="AP101" t="str">
        <f t="shared" si="18"/>
        <v xml:space="preserve"> </v>
      </c>
      <c r="AQ101" t="str">
        <f t="shared" si="18"/>
        <v xml:space="preserve"> </v>
      </c>
      <c r="AR101" t="str">
        <f t="shared" si="18"/>
        <v xml:space="preserve"> </v>
      </c>
      <c r="AS101" t="str">
        <f t="shared" si="18"/>
        <v xml:space="preserve"> </v>
      </c>
      <c r="AT101" t="str">
        <f t="shared" si="18"/>
        <v xml:space="preserve"> </v>
      </c>
      <c r="AU101" t="str">
        <f t="shared" si="18"/>
        <v xml:space="preserve"> </v>
      </c>
    </row>
    <row r="102" spans="1:47" x14ac:dyDescent="0.25">
      <c r="A102">
        <f t="shared" si="2"/>
        <v>43</v>
      </c>
      <c r="B102" t="s">
        <v>75</v>
      </c>
      <c r="E102">
        <f t="shared" si="3"/>
        <v>3</v>
      </c>
      <c r="F102" t="str">
        <f t="shared" si="4"/>
        <v>02</v>
      </c>
      <c r="H102" s="1" t="str">
        <f t="shared" si="8"/>
        <v>02</v>
      </c>
      <c r="I102" t="str">
        <f t="shared" si="9"/>
        <v/>
      </c>
      <c r="J102" t="str">
        <f t="shared" si="10"/>
        <v/>
      </c>
      <c r="K102" t="str">
        <f t="shared" si="11"/>
        <v/>
      </c>
      <c r="L102" t="str">
        <f t="shared" si="12"/>
        <v/>
      </c>
      <c r="M102" t="str">
        <f t="shared" si="13"/>
        <v/>
      </c>
      <c r="N102" t="str">
        <f t="shared" si="14"/>
        <v/>
      </c>
      <c r="O102" t="str">
        <f t="shared" si="15"/>
        <v/>
      </c>
      <c r="P102" t="str">
        <f t="shared" si="16"/>
        <v/>
      </c>
      <c r="Q102" t="str">
        <f t="shared" si="17"/>
        <v/>
      </c>
      <c r="R102" t="str">
        <f t="shared" si="5"/>
        <v/>
      </c>
      <c r="S102" t="str">
        <f t="shared" si="6"/>
        <v/>
      </c>
      <c r="AI102" t="s">
        <v>76</v>
      </c>
      <c r="AJ102" t="str">
        <f t="shared" ref="AJ102:AU136" si="19">IFERROR(CHAR(U102), " ")</f>
        <v xml:space="preserve"> </v>
      </c>
      <c r="AK102" t="str">
        <f t="shared" si="18"/>
        <v xml:space="preserve"> </v>
      </c>
      <c r="AL102" t="str">
        <f t="shared" si="18"/>
        <v xml:space="preserve"> </v>
      </c>
      <c r="AM102" t="str">
        <f t="shared" si="18"/>
        <v xml:space="preserve"> </v>
      </c>
      <c r="AN102" t="str">
        <f t="shared" si="18"/>
        <v xml:space="preserve"> </v>
      </c>
      <c r="AO102" t="str">
        <f t="shared" si="18"/>
        <v xml:space="preserve"> </v>
      </c>
      <c r="AP102" t="str">
        <f t="shared" si="18"/>
        <v xml:space="preserve"> </v>
      </c>
      <c r="AQ102" t="str">
        <f t="shared" si="18"/>
        <v xml:space="preserve"> </v>
      </c>
      <c r="AR102" t="str">
        <f t="shared" si="18"/>
        <v xml:space="preserve"> </v>
      </c>
      <c r="AS102" t="str">
        <f t="shared" si="18"/>
        <v xml:space="preserve"> </v>
      </c>
      <c r="AT102" t="str">
        <f t="shared" si="18"/>
        <v xml:space="preserve"> </v>
      </c>
      <c r="AU102" t="str">
        <f t="shared" si="18"/>
        <v xml:space="preserve"> </v>
      </c>
    </row>
    <row r="103" spans="1:47" x14ac:dyDescent="0.25">
      <c r="A103">
        <f t="shared" si="2"/>
        <v>44</v>
      </c>
      <c r="B103" t="s">
        <v>77</v>
      </c>
      <c r="E103">
        <f t="shared" si="3"/>
        <v>3</v>
      </c>
      <c r="F103" t="str">
        <f t="shared" si="4"/>
        <v>03 51 02 C0 C1 21 00</v>
      </c>
      <c r="H103" s="1" t="str">
        <f t="shared" si="8"/>
        <v>03</v>
      </c>
      <c r="I103" t="str">
        <f t="shared" si="9"/>
        <v>51</v>
      </c>
      <c r="J103" t="str">
        <f t="shared" si="10"/>
        <v>02</v>
      </c>
      <c r="K103" t="str">
        <f t="shared" si="11"/>
        <v>C0</v>
      </c>
      <c r="L103" t="str">
        <f t="shared" si="12"/>
        <v>C1</v>
      </c>
      <c r="M103" t="str">
        <f t="shared" si="13"/>
        <v>21</v>
      </c>
      <c r="N103" t="str">
        <f t="shared" si="14"/>
        <v>00</v>
      </c>
      <c r="O103" t="str">
        <f t="shared" si="15"/>
        <v/>
      </c>
      <c r="P103" t="str">
        <f t="shared" si="16"/>
        <v/>
      </c>
      <c r="Q103" t="str">
        <f t="shared" si="17"/>
        <v/>
      </c>
      <c r="R103" t="str">
        <f t="shared" si="5"/>
        <v/>
      </c>
      <c r="S103" t="str">
        <f t="shared" si="6"/>
        <v/>
      </c>
      <c r="T103" t="s">
        <v>71</v>
      </c>
      <c r="AI103" t="s">
        <v>78</v>
      </c>
      <c r="AJ103" t="str">
        <f t="shared" si="19"/>
        <v xml:space="preserve"> </v>
      </c>
      <c r="AK103" t="str">
        <f t="shared" si="18"/>
        <v xml:space="preserve"> </v>
      </c>
      <c r="AL103" t="str">
        <f t="shared" si="18"/>
        <v xml:space="preserve"> </v>
      </c>
      <c r="AM103" t="str">
        <f t="shared" si="18"/>
        <v xml:space="preserve"> </v>
      </c>
      <c r="AN103" t="str">
        <f t="shared" si="18"/>
        <v xml:space="preserve"> </v>
      </c>
      <c r="AO103" t="str">
        <f t="shared" si="18"/>
        <v xml:space="preserve"> </v>
      </c>
      <c r="AP103" t="str">
        <f t="shared" si="18"/>
        <v xml:space="preserve"> </v>
      </c>
      <c r="AQ103" t="str">
        <f t="shared" si="18"/>
        <v xml:space="preserve"> </v>
      </c>
      <c r="AR103" t="str">
        <f t="shared" si="18"/>
        <v xml:space="preserve"> </v>
      </c>
      <c r="AS103" t="str">
        <f t="shared" si="18"/>
        <v xml:space="preserve"> </v>
      </c>
      <c r="AT103" t="str">
        <f t="shared" si="18"/>
        <v xml:space="preserve"> </v>
      </c>
      <c r="AU103" t="str">
        <f t="shared" si="18"/>
        <v xml:space="preserve"> </v>
      </c>
    </row>
    <row r="104" spans="1:47" x14ac:dyDescent="0.25">
      <c r="A104">
        <f t="shared" si="2"/>
        <v>45</v>
      </c>
      <c r="B104" t="s">
        <v>79</v>
      </c>
      <c r="E104">
        <f t="shared" si="3"/>
        <v>3</v>
      </c>
      <c r="F104" t="str">
        <f t="shared" si="4"/>
        <v>04 51 02 C1 C1 21 00</v>
      </c>
      <c r="H104" s="1" t="str">
        <f t="shared" si="8"/>
        <v>04</v>
      </c>
      <c r="I104" t="str">
        <f t="shared" si="9"/>
        <v>51</v>
      </c>
      <c r="J104" t="str">
        <f t="shared" si="10"/>
        <v>02</v>
      </c>
      <c r="K104" t="str">
        <f t="shared" si="11"/>
        <v>C1</v>
      </c>
      <c r="L104" t="str">
        <f t="shared" si="12"/>
        <v>C1</v>
      </c>
      <c r="M104" t="str">
        <f t="shared" si="13"/>
        <v>21</v>
      </c>
      <c r="N104" t="str">
        <f t="shared" si="14"/>
        <v>00</v>
      </c>
      <c r="O104" t="str">
        <f t="shared" si="15"/>
        <v/>
      </c>
      <c r="P104" t="str">
        <f t="shared" si="16"/>
        <v/>
      </c>
      <c r="Q104" t="str">
        <f t="shared" si="17"/>
        <v/>
      </c>
      <c r="R104" t="str">
        <f t="shared" si="5"/>
        <v/>
      </c>
      <c r="S104" t="str">
        <f t="shared" si="6"/>
        <v/>
      </c>
      <c r="T104" t="s">
        <v>71</v>
      </c>
      <c r="AI104" t="s">
        <v>80</v>
      </c>
      <c r="AJ104" t="str">
        <f t="shared" si="19"/>
        <v xml:space="preserve"> </v>
      </c>
      <c r="AK104" t="str">
        <f t="shared" si="18"/>
        <v xml:space="preserve"> </v>
      </c>
      <c r="AL104" t="str">
        <f t="shared" si="18"/>
        <v xml:space="preserve"> </v>
      </c>
      <c r="AM104" t="str">
        <f t="shared" si="18"/>
        <v xml:space="preserve"> </v>
      </c>
      <c r="AN104" t="str">
        <f t="shared" si="18"/>
        <v xml:space="preserve"> </v>
      </c>
      <c r="AO104" t="str">
        <f t="shared" si="18"/>
        <v xml:space="preserve"> </v>
      </c>
      <c r="AP104" t="str">
        <f t="shared" si="18"/>
        <v xml:space="preserve"> </v>
      </c>
      <c r="AQ104" t="str">
        <f t="shared" si="18"/>
        <v xml:space="preserve"> </v>
      </c>
      <c r="AR104" t="str">
        <f t="shared" si="18"/>
        <v xml:space="preserve"> </v>
      </c>
      <c r="AS104" t="str">
        <f t="shared" si="18"/>
        <v xml:space="preserve"> </v>
      </c>
      <c r="AT104" t="str">
        <f t="shared" si="18"/>
        <v xml:space="preserve"> </v>
      </c>
      <c r="AU104" t="str">
        <f t="shared" si="18"/>
        <v xml:space="preserve"> </v>
      </c>
    </row>
    <row r="105" spans="1:47" x14ac:dyDescent="0.25">
      <c r="A105">
        <f t="shared" si="2"/>
        <v>46</v>
      </c>
      <c r="B105" t="s">
        <v>81</v>
      </c>
      <c r="E105">
        <f t="shared" si="3"/>
        <v>3</v>
      </c>
      <c r="F105" t="str">
        <f t="shared" si="4"/>
        <v>05</v>
      </c>
      <c r="H105" s="1" t="str">
        <f t="shared" si="8"/>
        <v>05</v>
      </c>
      <c r="I105" t="str">
        <f t="shared" si="9"/>
        <v/>
      </c>
      <c r="J105" t="str">
        <f t="shared" si="10"/>
        <v/>
      </c>
      <c r="K105" t="str">
        <f t="shared" si="11"/>
        <v/>
      </c>
      <c r="L105" t="str">
        <f t="shared" si="12"/>
        <v/>
      </c>
      <c r="M105" t="str">
        <f t="shared" si="13"/>
        <v/>
      </c>
      <c r="N105" t="str">
        <f t="shared" si="14"/>
        <v/>
      </c>
      <c r="O105" t="str">
        <f t="shared" si="15"/>
        <v/>
      </c>
      <c r="P105" t="str">
        <f t="shared" si="16"/>
        <v/>
      </c>
      <c r="Q105" t="str">
        <f t="shared" si="17"/>
        <v/>
      </c>
      <c r="R105" t="str">
        <f t="shared" si="5"/>
        <v/>
      </c>
      <c r="S105" t="str">
        <f t="shared" si="6"/>
        <v/>
      </c>
      <c r="AI105" t="s">
        <v>78</v>
      </c>
      <c r="AJ105" t="str">
        <f t="shared" si="19"/>
        <v xml:space="preserve"> </v>
      </c>
      <c r="AK105" t="str">
        <f t="shared" si="18"/>
        <v xml:space="preserve"> </v>
      </c>
      <c r="AL105" t="str">
        <f t="shared" si="18"/>
        <v xml:space="preserve"> </v>
      </c>
      <c r="AM105" t="str">
        <f t="shared" si="18"/>
        <v xml:space="preserve"> </v>
      </c>
      <c r="AN105" t="str">
        <f t="shared" si="18"/>
        <v xml:space="preserve"> </v>
      </c>
      <c r="AO105" t="str">
        <f t="shared" si="18"/>
        <v xml:space="preserve"> </v>
      </c>
      <c r="AP105" t="str">
        <f t="shared" si="18"/>
        <v xml:space="preserve"> </v>
      </c>
      <c r="AQ105" t="str">
        <f t="shared" si="18"/>
        <v xml:space="preserve"> </v>
      </c>
      <c r="AR105" t="str">
        <f t="shared" si="18"/>
        <v xml:space="preserve"> </v>
      </c>
      <c r="AS105" t="str">
        <f t="shared" si="18"/>
        <v xml:space="preserve"> </v>
      </c>
      <c r="AT105" t="str">
        <f t="shared" si="18"/>
        <v xml:space="preserve"> </v>
      </c>
      <c r="AU105" t="str">
        <f t="shared" si="18"/>
        <v xml:space="preserve"> </v>
      </c>
    </row>
    <row r="106" spans="1:47" x14ac:dyDescent="0.25">
      <c r="A106">
        <f t="shared" si="2"/>
        <v>46</v>
      </c>
      <c r="C106" t="s">
        <v>25</v>
      </c>
      <c r="E106" t="str">
        <f t="shared" si="3"/>
        <v xml:space="preserve"> </v>
      </c>
      <c r="F106" t="str">
        <f t="shared" si="4"/>
        <v xml:space="preserve"> </v>
      </c>
      <c r="H106" t="str">
        <f t="shared" si="8"/>
        <v xml:space="preserve"> </v>
      </c>
      <c r="I106" t="str">
        <f t="shared" si="9"/>
        <v/>
      </c>
      <c r="J106" t="str">
        <f t="shared" si="10"/>
        <v/>
      </c>
      <c r="K106" t="str">
        <f t="shared" si="11"/>
        <v/>
      </c>
      <c r="L106" t="str">
        <f t="shared" si="12"/>
        <v/>
      </c>
      <c r="M106" t="str">
        <f t="shared" si="13"/>
        <v/>
      </c>
      <c r="N106" t="str">
        <f t="shared" si="14"/>
        <v/>
      </c>
      <c r="O106" t="str">
        <f t="shared" si="15"/>
        <v/>
      </c>
      <c r="P106" t="str">
        <f t="shared" si="16"/>
        <v/>
      </c>
      <c r="Q106" t="str">
        <f t="shared" si="17"/>
        <v/>
      </c>
      <c r="R106" t="str">
        <f t="shared" si="5"/>
        <v/>
      </c>
      <c r="S106" t="str">
        <f t="shared" si="6"/>
        <v/>
      </c>
      <c r="AI106" t="s">
        <v>76</v>
      </c>
      <c r="AJ106" t="str">
        <f t="shared" si="19"/>
        <v xml:space="preserve"> </v>
      </c>
      <c r="AK106" t="str">
        <f t="shared" si="18"/>
        <v xml:space="preserve"> </v>
      </c>
      <c r="AL106" t="str">
        <f t="shared" si="18"/>
        <v xml:space="preserve"> </v>
      </c>
      <c r="AM106" t="str">
        <f t="shared" si="18"/>
        <v xml:space="preserve"> </v>
      </c>
      <c r="AN106" t="str">
        <f t="shared" si="18"/>
        <v xml:space="preserve"> </v>
      </c>
      <c r="AO106" t="str">
        <f t="shared" si="18"/>
        <v xml:space="preserve"> </v>
      </c>
      <c r="AP106" t="str">
        <f t="shared" si="18"/>
        <v xml:space="preserve"> </v>
      </c>
      <c r="AQ106" t="str">
        <f t="shared" si="18"/>
        <v xml:space="preserve"> </v>
      </c>
      <c r="AR106" t="str">
        <f t="shared" si="18"/>
        <v xml:space="preserve"> </v>
      </c>
      <c r="AS106" t="str">
        <f t="shared" si="18"/>
        <v xml:space="preserve"> </v>
      </c>
      <c r="AT106" t="str">
        <f t="shared" si="18"/>
        <v xml:space="preserve"> </v>
      </c>
      <c r="AU106" t="str">
        <f t="shared" si="18"/>
        <v xml:space="preserve"> </v>
      </c>
    </row>
    <row r="107" spans="1:47" x14ac:dyDescent="0.25">
      <c r="A107">
        <f t="shared" si="2"/>
        <v>47</v>
      </c>
      <c r="B107" t="s">
        <v>82</v>
      </c>
      <c r="E107">
        <f>IFERROR(FIND(" ",B107), " ")</f>
        <v>3</v>
      </c>
      <c r="F107" t="str">
        <f>IFERROR(TRIM(RIGHT(B107,LEN(B107)-E107)), " ")</f>
        <v>06 51 00 84 3F 25 00 01 11 82 07 00</v>
      </c>
      <c r="H107" s="2" t="str">
        <f t="shared" si="8"/>
        <v>06</v>
      </c>
      <c r="I107" t="str">
        <f t="shared" si="9"/>
        <v>51</v>
      </c>
      <c r="J107" t="str">
        <f t="shared" si="10"/>
        <v>00</v>
      </c>
      <c r="K107" t="str">
        <f t="shared" si="11"/>
        <v>84</v>
      </c>
      <c r="L107" t="str">
        <f t="shared" si="12"/>
        <v>3F</v>
      </c>
      <c r="M107" t="str">
        <f t="shared" si="13"/>
        <v>25</v>
      </c>
      <c r="N107" t="str">
        <f t="shared" si="14"/>
        <v>00</v>
      </c>
      <c r="O107" t="str">
        <f t="shared" si="15"/>
        <v>01</v>
      </c>
      <c r="P107" t="str">
        <f t="shared" si="16"/>
        <v>11</v>
      </c>
      <c r="Q107" t="str">
        <f t="shared" si="17"/>
        <v>82</v>
      </c>
      <c r="R107" t="str">
        <f t="shared" si="5"/>
        <v>07</v>
      </c>
      <c r="S107" t="str">
        <f t="shared" si="6"/>
        <v>00</v>
      </c>
      <c r="T107" t="s">
        <v>74</v>
      </c>
      <c r="AI107" t="s">
        <v>78</v>
      </c>
      <c r="AJ107" t="str">
        <f t="shared" si="19"/>
        <v xml:space="preserve"> </v>
      </c>
      <c r="AK107" t="str">
        <f t="shared" si="18"/>
        <v xml:space="preserve"> </v>
      </c>
      <c r="AL107" t="str">
        <f t="shared" si="18"/>
        <v xml:space="preserve"> </v>
      </c>
      <c r="AM107" t="str">
        <f t="shared" si="18"/>
        <v xml:space="preserve"> </v>
      </c>
      <c r="AN107" t="str">
        <f t="shared" si="18"/>
        <v xml:space="preserve"> </v>
      </c>
      <c r="AO107" t="str">
        <f t="shared" si="18"/>
        <v xml:space="preserve"> </v>
      </c>
      <c r="AP107" t="str">
        <f t="shared" si="18"/>
        <v xml:space="preserve"> </v>
      </c>
      <c r="AQ107" t="str">
        <f t="shared" si="18"/>
        <v xml:space="preserve"> </v>
      </c>
      <c r="AR107" t="str">
        <f t="shared" si="18"/>
        <v xml:space="preserve"> </v>
      </c>
      <c r="AS107" t="str">
        <f t="shared" si="18"/>
        <v xml:space="preserve"> </v>
      </c>
      <c r="AT107" t="str">
        <f t="shared" si="18"/>
        <v xml:space="preserve"> </v>
      </c>
      <c r="AU107" t="str">
        <f t="shared" si="18"/>
        <v xml:space="preserve"> </v>
      </c>
    </row>
    <row r="108" spans="1:47" x14ac:dyDescent="0.25">
      <c r="A108">
        <f t="shared" si="2"/>
        <v>47</v>
      </c>
      <c r="C108" t="s">
        <v>25</v>
      </c>
      <c r="E108" t="str">
        <f t="shared" ref="E108:E171" si="20">IFERROR(FIND(" ",B108), " ")</f>
        <v xml:space="preserve"> </v>
      </c>
      <c r="F108" t="str">
        <f t="shared" ref="F108:F171" si="21">IFERROR(TRIM(RIGHT(B108,LEN(B108)-E108)), " ")</f>
        <v xml:space="preserve"> </v>
      </c>
      <c r="H108" t="str">
        <f t="shared" si="8"/>
        <v xml:space="preserve"> </v>
      </c>
      <c r="I108" s="3">
        <v>81</v>
      </c>
      <c r="J108" s="3">
        <v>0</v>
      </c>
      <c r="K108" s="3">
        <v>132</v>
      </c>
      <c r="L108" s="3">
        <v>63</v>
      </c>
      <c r="M108" s="3">
        <v>37</v>
      </c>
      <c r="N108" s="3">
        <v>0</v>
      </c>
      <c r="O108" s="3">
        <v>1</v>
      </c>
      <c r="P108" s="3">
        <v>17</v>
      </c>
      <c r="Q108" s="3">
        <v>130</v>
      </c>
      <c r="R108" s="3">
        <v>7</v>
      </c>
      <c r="S108" s="3">
        <v>0</v>
      </c>
      <c r="AI108" t="s">
        <v>80</v>
      </c>
      <c r="AJ108" t="str">
        <f t="shared" si="19"/>
        <v xml:space="preserve"> </v>
      </c>
      <c r="AK108" t="str">
        <f t="shared" si="18"/>
        <v xml:space="preserve"> </v>
      </c>
      <c r="AL108" t="str">
        <f t="shared" si="18"/>
        <v xml:space="preserve"> </v>
      </c>
      <c r="AM108" t="str">
        <f t="shared" si="18"/>
        <v xml:space="preserve"> </v>
      </c>
      <c r="AN108" t="str">
        <f t="shared" si="18"/>
        <v xml:space="preserve"> </v>
      </c>
      <c r="AO108" t="str">
        <f t="shared" si="18"/>
        <v xml:space="preserve"> </v>
      </c>
      <c r="AP108" t="str">
        <f t="shared" si="18"/>
        <v xml:space="preserve"> </v>
      </c>
      <c r="AQ108" t="str">
        <f t="shared" si="18"/>
        <v xml:space="preserve"> </v>
      </c>
      <c r="AR108" t="str">
        <f t="shared" si="18"/>
        <v xml:space="preserve"> </v>
      </c>
      <c r="AS108" t="str">
        <f t="shared" si="18"/>
        <v xml:space="preserve"> </v>
      </c>
      <c r="AT108" t="str">
        <f t="shared" si="18"/>
        <v xml:space="preserve"> </v>
      </c>
      <c r="AU108" t="str">
        <f t="shared" si="18"/>
        <v xml:space="preserve"> </v>
      </c>
    </row>
    <row r="109" spans="1:47" x14ac:dyDescent="0.25">
      <c r="A109">
        <f t="shared" si="2"/>
        <v>47</v>
      </c>
      <c r="C109" t="s">
        <v>83</v>
      </c>
      <c r="E109" t="str">
        <f t="shared" si="20"/>
        <v xml:space="preserve"> </v>
      </c>
      <c r="F109" t="str">
        <f t="shared" si="21"/>
        <v xml:space="preserve"> </v>
      </c>
      <c r="H109" t="str">
        <f t="shared" si="8"/>
        <v xml:space="preserve"> </v>
      </c>
      <c r="I109" t="str">
        <f t="shared" si="9"/>
        <v/>
      </c>
      <c r="J109" t="str">
        <f t="shared" si="10"/>
        <v/>
      </c>
      <c r="K109" t="str">
        <f t="shared" si="11"/>
        <v/>
      </c>
      <c r="L109" t="str">
        <f t="shared" si="12"/>
        <v/>
      </c>
      <c r="M109" t="str">
        <f t="shared" si="13"/>
        <v/>
      </c>
      <c r="N109" t="str">
        <f t="shared" si="14"/>
        <v/>
      </c>
      <c r="O109" t="str">
        <f t="shared" si="15"/>
        <v/>
      </c>
      <c r="P109" t="str">
        <f t="shared" si="16"/>
        <v/>
      </c>
      <c r="Q109" t="str">
        <f t="shared" si="17"/>
        <v/>
      </c>
      <c r="R109" t="str">
        <f t="shared" si="5"/>
        <v/>
      </c>
      <c r="S109" t="str">
        <f t="shared" si="6"/>
        <v/>
      </c>
      <c r="AI109" t="s">
        <v>84</v>
      </c>
      <c r="AJ109" t="str">
        <f t="shared" si="19"/>
        <v xml:space="preserve"> </v>
      </c>
      <c r="AK109" t="str">
        <f t="shared" si="18"/>
        <v xml:space="preserve"> </v>
      </c>
      <c r="AL109" t="str">
        <f t="shared" si="18"/>
        <v xml:space="preserve"> </v>
      </c>
      <c r="AM109" t="str">
        <f t="shared" si="18"/>
        <v xml:space="preserve"> </v>
      </c>
      <c r="AN109" t="str">
        <f t="shared" si="18"/>
        <v xml:space="preserve"> </v>
      </c>
      <c r="AO109" t="str">
        <f t="shared" si="18"/>
        <v xml:space="preserve"> </v>
      </c>
      <c r="AP109" t="str">
        <f t="shared" si="18"/>
        <v xml:space="preserve"> </v>
      </c>
      <c r="AQ109" t="str">
        <f t="shared" si="18"/>
        <v xml:space="preserve"> </v>
      </c>
      <c r="AR109" t="str">
        <f t="shared" si="18"/>
        <v xml:space="preserve"> </v>
      </c>
      <c r="AS109" t="str">
        <f t="shared" si="18"/>
        <v xml:space="preserve"> </v>
      </c>
      <c r="AT109" t="str">
        <f t="shared" si="18"/>
        <v xml:space="preserve"> </v>
      </c>
      <c r="AU109" t="str">
        <f t="shared" si="18"/>
        <v xml:space="preserve"> </v>
      </c>
    </row>
    <row r="110" spans="1:47" x14ac:dyDescent="0.25">
      <c r="A110">
        <f t="shared" si="2"/>
        <v>48</v>
      </c>
      <c r="B110" t="s">
        <v>85</v>
      </c>
      <c r="E110">
        <f t="shared" si="20"/>
        <v>3</v>
      </c>
      <c r="F110" t="str">
        <f t="shared" si="21"/>
        <v>07 51 00 B4 1F 29 00</v>
      </c>
      <c r="H110" s="2" t="str">
        <f t="shared" si="8"/>
        <v>07</v>
      </c>
      <c r="I110" t="str">
        <f t="shared" si="9"/>
        <v>51</v>
      </c>
      <c r="J110" t="str">
        <f t="shared" si="10"/>
        <v>00</v>
      </c>
      <c r="K110" t="str">
        <f t="shared" si="11"/>
        <v>B4</v>
      </c>
      <c r="L110" t="str">
        <f t="shared" si="12"/>
        <v>1F</v>
      </c>
      <c r="M110" t="str">
        <f t="shared" si="13"/>
        <v>29</v>
      </c>
      <c r="N110" t="str">
        <f t="shared" si="14"/>
        <v>00</v>
      </c>
      <c r="O110" t="str">
        <f t="shared" si="15"/>
        <v/>
      </c>
      <c r="P110" t="str">
        <f t="shared" si="16"/>
        <v/>
      </c>
      <c r="Q110" t="str">
        <f t="shared" si="17"/>
        <v/>
      </c>
      <c r="R110" t="str">
        <f t="shared" si="5"/>
        <v/>
      </c>
      <c r="S110" t="str">
        <f t="shared" si="6"/>
        <v/>
      </c>
      <c r="T110" t="s">
        <v>76</v>
      </c>
      <c r="AI110" t="s">
        <v>86</v>
      </c>
      <c r="AJ110" t="str">
        <f t="shared" si="19"/>
        <v xml:space="preserve"> </v>
      </c>
      <c r="AK110" t="str">
        <f t="shared" si="18"/>
        <v xml:space="preserve"> </v>
      </c>
      <c r="AL110" t="str">
        <f t="shared" si="18"/>
        <v xml:space="preserve"> </v>
      </c>
      <c r="AM110" t="str">
        <f t="shared" si="18"/>
        <v xml:space="preserve"> </v>
      </c>
      <c r="AN110" t="str">
        <f t="shared" si="18"/>
        <v xml:space="preserve"> </v>
      </c>
      <c r="AO110" t="str">
        <f t="shared" si="18"/>
        <v xml:space="preserve"> </v>
      </c>
      <c r="AP110" t="str">
        <f t="shared" si="18"/>
        <v xml:space="preserve"> </v>
      </c>
      <c r="AQ110" t="str">
        <f t="shared" si="18"/>
        <v xml:space="preserve"> </v>
      </c>
      <c r="AR110" t="str">
        <f t="shared" si="18"/>
        <v xml:space="preserve"> </v>
      </c>
      <c r="AS110" t="str">
        <f t="shared" si="18"/>
        <v xml:space="preserve"> </v>
      </c>
      <c r="AT110" t="str">
        <f t="shared" si="18"/>
        <v xml:space="preserve"> </v>
      </c>
      <c r="AU110" t="str">
        <f t="shared" si="18"/>
        <v xml:space="preserve"> </v>
      </c>
    </row>
    <row r="111" spans="1:47" x14ac:dyDescent="0.25">
      <c r="A111">
        <f t="shared" si="2"/>
        <v>48</v>
      </c>
      <c r="C111" t="s">
        <v>25</v>
      </c>
      <c r="E111" t="str">
        <f t="shared" si="20"/>
        <v xml:space="preserve"> </v>
      </c>
      <c r="F111" t="str">
        <f t="shared" si="21"/>
        <v xml:space="preserve"> </v>
      </c>
      <c r="H111" t="str">
        <f t="shared" si="8"/>
        <v xml:space="preserve"> </v>
      </c>
      <c r="I111" s="3">
        <v>81</v>
      </c>
      <c r="J111" s="3">
        <v>0</v>
      </c>
      <c r="K111" s="3">
        <v>180</v>
      </c>
      <c r="L111" s="3">
        <v>31</v>
      </c>
      <c r="M111" s="3">
        <v>41</v>
      </c>
      <c r="N111" s="3">
        <v>0</v>
      </c>
      <c r="O111" t="str">
        <f t="shared" si="15"/>
        <v/>
      </c>
      <c r="P111" t="str">
        <f t="shared" si="16"/>
        <v/>
      </c>
      <c r="Q111" t="str">
        <f t="shared" si="17"/>
        <v/>
      </c>
      <c r="R111" t="str">
        <f t="shared" si="5"/>
        <v/>
      </c>
      <c r="S111" t="str">
        <f t="shared" si="6"/>
        <v/>
      </c>
      <c r="AI111" t="s">
        <v>84</v>
      </c>
      <c r="AJ111" t="str">
        <f t="shared" si="19"/>
        <v xml:space="preserve"> </v>
      </c>
      <c r="AK111" t="str">
        <f t="shared" si="18"/>
        <v xml:space="preserve"> </v>
      </c>
      <c r="AL111" t="str">
        <f t="shared" si="18"/>
        <v xml:space="preserve"> </v>
      </c>
      <c r="AM111" t="str">
        <f t="shared" si="18"/>
        <v xml:space="preserve"> </v>
      </c>
      <c r="AN111" t="str">
        <f t="shared" si="18"/>
        <v xml:space="preserve"> </v>
      </c>
      <c r="AO111" t="str">
        <f t="shared" si="18"/>
        <v xml:space="preserve"> </v>
      </c>
      <c r="AP111" t="str">
        <f t="shared" si="18"/>
        <v xml:space="preserve"> </v>
      </c>
      <c r="AQ111" t="str">
        <f t="shared" si="18"/>
        <v xml:space="preserve"> </v>
      </c>
      <c r="AR111" t="str">
        <f t="shared" si="18"/>
        <v xml:space="preserve"> </v>
      </c>
      <c r="AS111" t="str">
        <f t="shared" si="18"/>
        <v xml:space="preserve"> </v>
      </c>
      <c r="AT111" t="str">
        <f t="shared" si="18"/>
        <v xml:space="preserve"> </v>
      </c>
      <c r="AU111" t="str">
        <f t="shared" si="18"/>
        <v xml:space="preserve"> </v>
      </c>
    </row>
    <row r="112" spans="1:47" x14ac:dyDescent="0.25">
      <c r="A112">
        <f t="shared" si="2"/>
        <v>48</v>
      </c>
      <c r="C112" t="s">
        <v>87</v>
      </c>
      <c r="E112" t="str">
        <f t="shared" si="20"/>
        <v xml:space="preserve"> </v>
      </c>
      <c r="F112" t="str">
        <f t="shared" si="21"/>
        <v xml:space="preserve"> </v>
      </c>
      <c r="H112" t="str">
        <f t="shared" si="8"/>
        <v xml:space="preserve"> </v>
      </c>
      <c r="I112" t="str">
        <f t="shared" si="9"/>
        <v/>
      </c>
      <c r="J112" t="str">
        <f t="shared" si="10"/>
        <v/>
      </c>
      <c r="K112" t="str">
        <f t="shared" si="11"/>
        <v/>
      </c>
      <c r="L112" t="str">
        <f t="shared" si="12"/>
        <v/>
      </c>
      <c r="M112" t="str">
        <f t="shared" si="13"/>
        <v/>
      </c>
      <c r="N112" t="str">
        <f t="shared" si="14"/>
        <v/>
      </c>
      <c r="O112" t="str">
        <f t="shared" si="15"/>
        <v/>
      </c>
      <c r="P112" t="str">
        <f t="shared" si="16"/>
        <v/>
      </c>
      <c r="Q112" t="str">
        <f t="shared" si="17"/>
        <v/>
      </c>
      <c r="R112" t="str">
        <f t="shared" si="5"/>
        <v/>
      </c>
      <c r="S112" t="str">
        <f t="shared" si="6"/>
        <v/>
      </c>
      <c r="AI112" t="s">
        <v>88</v>
      </c>
      <c r="AJ112" t="str">
        <f t="shared" si="19"/>
        <v xml:space="preserve"> </v>
      </c>
      <c r="AK112" t="str">
        <f t="shared" si="18"/>
        <v xml:space="preserve"> </v>
      </c>
      <c r="AL112" t="str">
        <f t="shared" si="18"/>
        <v xml:space="preserve"> </v>
      </c>
      <c r="AM112" t="str">
        <f t="shared" si="18"/>
        <v xml:space="preserve"> </v>
      </c>
      <c r="AN112" t="str">
        <f t="shared" si="18"/>
        <v xml:space="preserve"> </v>
      </c>
      <c r="AO112" t="str">
        <f t="shared" si="18"/>
        <v xml:space="preserve"> </v>
      </c>
      <c r="AP112" t="str">
        <f t="shared" si="18"/>
        <v xml:space="preserve"> </v>
      </c>
      <c r="AQ112" t="str">
        <f t="shared" si="18"/>
        <v xml:space="preserve"> </v>
      </c>
      <c r="AR112" t="str">
        <f t="shared" si="18"/>
        <v xml:space="preserve"> </v>
      </c>
      <c r="AS112" t="str">
        <f t="shared" si="18"/>
        <v xml:space="preserve"> </v>
      </c>
      <c r="AT112" t="str">
        <f t="shared" si="18"/>
        <v xml:space="preserve"> </v>
      </c>
      <c r="AU112" t="str">
        <f t="shared" si="18"/>
        <v xml:space="preserve"> </v>
      </c>
    </row>
    <row r="113" spans="1:47" x14ac:dyDescent="0.25">
      <c r="A113">
        <f t="shared" si="2"/>
        <v>49</v>
      </c>
      <c r="B113" t="s">
        <v>89</v>
      </c>
      <c r="E113">
        <f t="shared" si="20"/>
        <v>3</v>
      </c>
      <c r="F113" t="str">
        <f t="shared" si="21"/>
        <v>08 51 00 84 3F 25 00</v>
      </c>
      <c r="H113" s="2" t="str">
        <f t="shared" si="8"/>
        <v>08</v>
      </c>
      <c r="I113" t="str">
        <f t="shared" si="9"/>
        <v>51</v>
      </c>
      <c r="J113" t="str">
        <f t="shared" si="10"/>
        <v>00</v>
      </c>
      <c r="K113" t="str">
        <f t="shared" si="11"/>
        <v>84</v>
      </c>
      <c r="L113" t="str">
        <f t="shared" si="12"/>
        <v>3F</v>
      </c>
      <c r="M113" t="str">
        <f t="shared" si="13"/>
        <v>25</v>
      </c>
      <c r="N113" t="str">
        <f t="shared" si="14"/>
        <v>00</v>
      </c>
      <c r="O113" t="str">
        <f t="shared" si="15"/>
        <v/>
      </c>
      <c r="P113" t="str">
        <f t="shared" si="16"/>
        <v/>
      </c>
      <c r="Q113" t="str">
        <f t="shared" si="17"/>
        <v/>
      </c>
      <c r="R113" t="str">
        <f t="shared" si="5"/>
        <v/>
      </c>
      <c r="S113" t="str">
        <f t="shared" si="6"/>
        <v/>
      </c>
      <c r="T113" t="s">
        <v>78</v>
      </c>
      <c r="AI113" t="s">
        <v>84</v>
      </c>
      <c r="AJ113" t="str">
        <f t="shared" si="19"/>
        <v xml:space="preserve"> </v>
      </c>
      <c r="AK113" t="str">
        <f t="shared" si="18"/>
        <v xml:space="preserve"> </v>
      </c>
      <c r="AL113" t="str">
        <f t="shared" si="18"/>
        <v xml:space="preserve"> </v>
      </c>
      <c r="AM113" t="str">
        <f t="shared" si="18"/>
        <v xml:space="preserve"> </v>
      </c>
      <c r="AN113" t="str">
        <f t="shared" si="18"/>
        <v xml:space="preserve"> </v>
      </c>
      <c r="AO113" t="str">
        <f t="shared" si="18"/>
        <v xml:space="preserve"> </v>
      </c>
      <c r="AP113" t="str">
        <f t="shared" si="18"/>
        <v xml:space="preserve"> </v>
      </c>
      <c r="AQ113" t="str">
        <f t="shared" si="18"/>
        <v xml:space="preserve"> </v>
      </c>
      <c r="AR113" t="str">
        <f t="shared" si="18"/>
        <v xml:space="preserve"> </v>
      </c>
      <c r="AS113" t="str">
        <f t="shared" si="18"/>
        <v xml:space="preserve"> </v>
      </c>
      <c r="AT113" t="str">
        <f t="shared" si="18"/>
        <v xml:space="preserve"> </v>
      </c>
      <c r="AU113" t="str">
        <f t="shared" si="18"/>
        <v xml:space="preserve"> </v>
      </c>
    </row>
    <row r="114" spans="1:47" x14ac:dyDescent="0.25">
      <c r="A114">
        <f t="shared" si="2"/>
        <v>49</v>
      </c>
      <c r="C114" t="s">
        <v>58</v>
      </c>
      <c r="E114" t="str">
        <f t="shared" si="20"/>
        <v xml:space="preserve"> </v>
      </c>
      <c r="F114" t="str">
        <f t="shared" si="21"/>
        <v xml:space="preserve"> </v>
      </c>
      <c r="H114" t="str">
        <f t="shared" si="8"/>
        <v xml:space="preserve"> </v>
      </c>
      <c r="I114">
        <v>81</v>
      </c>
      <c r="J114">
        <v>0</v>
      </c>
      <c r="K114">
        <v>132</v>
      </c>
      <c r="L114">
        <v>63</v>
      </c>
      <c r="M114">
        <v>37</v>
      </c>
      <c r="N114">
        <v>0</v>
      </c>
      <c r="O114" t="str">
        <f t="shared" si="15"/>
        <v/>
      </c>
      <c r="P114" t="str">
        <f t="shared" si="16"/>
        <v/>
      </c>
      <c r="Q114" t="str">
        <f t="shared" si="17"/>
        <v/>
      </c>
      <c r="R114" t="str">
        <f t="shared" si="5"/>
        <v/>
      </c>
      <c r="S114" t="str">
        <f t="shared" si="6"/>
        <v/>
      </c>
      <c r="AI114" t="s">
        <v>71</v>
      </c>
      <c r="AJ114" t="str">
        <f t="shared" si="19"/>
        <v xml:space="preserve"> </v>
      </c>
      <c r="AK114" t="str">
        <f t="shared" si="18"/>
        <v xml:space="preserve"> </v>
      </c>
      <c r="AL114" t="str">
        <f t="shared" si="18"/>
        <v xml:space="preserve"> </v>
      </c>
      <c r="AM114" t="str">
        <f t="shared" si="18"/>
        <v xml:space="preserve"> </v>
      </c>
      <c r="AN114" t="str">
        <f t="shared" si="18"/>
        <v xml:space="preserve"> </v>
      </c>
      <c r="AO114" t="str">
        <f t="shared" si="18"/>
        <v xml:space="preserve"> </v>
      </c>
      <c r="AP114" t="str">
        <f t="shared" si="18"/>
        <v xml:space="preserve"> </v>
      </c>
      <c r="AQ114" t="str">
        <f t="shared" si="18"/>
        <v xml:space="preserve"> </v>
      </c>
      <c r="AR114" t="str">
        <f t="shared" si="18"/>
        <v xml:space="preserve"> </v>
      </c>
      <c r="AS114" t="str">
        <f t="shared" si="18"/>
        <v xml:space="preserve"> </v>
      </c>
      <c r="AT114" t="str">
        <f t="shared" si="18"/>
        <v xml:space="preserve"> </v>
      </c>
      <c r="AU114" t="str">
        <f t="shared" si="18"/>
        <v xml:space="preserve"> </v>
      </c>
    </row>
    <row r="115" spans="1:47" x14ac:dyDescent="0.25">
      <c r="A115">
        <f t="shared" si="2"/>
        <v>49</v>
      </c>
      <c r="C115" t="s">
        <v>25</v>
      </c>
      <c r="E115" t="str">
        <f t="shared" si="20"/>
        <v xml:space="preserve"> </v>
      </c>
      <c r="F115" t="str">
        <f t="shared" si="21"/>
        <v xml:space="preserve"> </v>
      </c>
      <c r="H115" t="str">
        <f t="shared" si="8"/>
        <v xml:space="preserve"> </v>
      </c>
      <c r="I115" t="str">
        <f t="shared" si="9"/>
        <v/>
      </c>
      <c r="J115" t="str">
        <f t="shared" si="10"/>
        <v/>
      </c>
      <c r="K115" t="str">
        <f t="shared" si="11"/>
        <v/>
      </c>
      <c r="L115" t="str">
        <f t="shared" si="12"/>
        <v/>
      </c>
      <c r="M115" t="str">
        <f t="shared" si="13"/>
        <v/>
      </c>
      <c r="N115" t="str">
        <f t="shared" si="14"/>
        <v/>
      </c>
      <c r="O115" t="str">
        <f t="shared" si="15"/>
        <v/>
      </c>
      <c r="P115" t="str">
        <f t="shared" si="16"/>
        <v/>
      </c>
      <c r="Q115" t="str">
        <f t="shared" si="17"/>
        <v/>
      </c>
      <c r="R115" t="str">
        <f t="shared" si="5"/>
        <v/>
      </c>
      <c r="S115" t="str">
        <f t="shared" si="6"/>
        <v/>
      </c>
      <c r="AI115" t="s">
        <v>90</v>
      </c>
      <c r="AJ115" t="str">
        <f t="shared" si="19"/>
        <v xml:space="preserve"> </v>
      </c>
      <c r="AK115" t="str">
        <f t="shared" si="18"/>
        <v xml:space="preserve"> </v>
      </c>
      <c r="AL115" t="str">
        <f t="shared" si="18"/>
        <v xml:space="preserve"> </v>
      </c>
      <c r="AM115" t="str">
        <f t="shared" si="18"/>
        <v xml:space="preserve"> </v>
      </c>
      <c r="AN115" t="str">
        <f t="shared" si="18"/>
        <v xml:space="preserve"> </v>
      </c>
      <c r="AO115" t="str">
        <f t="shared" si="18"/>
        <v xml:space="preserve"> </v>
      </c>
      <c r="AP115" t="str">
        <f t="shared" si="18"/>
        <v xml:space="preserve"> </v>
      </c>
      <c r="AQ115" t="str">
        <f t="shared" si="18"/>
        <v xml:space="preserve"> </v>
      </c>
      <c r="AR115" t="str">
        <f t="shared" si="18"/>
        <v xml:space="preserve"> </v>
      </c>
      <c r="AS115" t="str">
        <f t="shared" si="18"/>
        <v xml:space="preserve"> </v>
      </c>
      <c r="AT115" t="str">
        <f t="shared" si="18"/>
        <v xml:space="preserve"> </v>
      </c>
      <c r="AU115" t="str">
        <f t="shared" si="18"/>
        <v xml:space="preserve"> </v>
      </c>
    </row>
    <row r="116" spans="1:47" x14ac:dyDescent="0.25">
      <c r="A116">
        <f t="shared" si="2"/>
        <v>49</v>
      </c>
      <c r="C116" t="s">
        <v>33</v>
      </c>
      <c r="E116" t="str">
        <f t="shared" si="20"/>
        <v xml:space="preserve"> </v>
      </c>
      <c r="F116" t="str">
        <f t="shared" si="21"/>
        <v xml:space="preserve"> </v>
      </c>
      <c r="H116" t="str">
        <f t="shared" si="8"/>
        <v xml:space="preserve"> </v>
      </c>
      <c r="I116" t="str">
        <f t="shared" si="9"/>
        <v/>
      </c>
      <c r="J116" t="str">
        <f t="shared" si="10"/>
        <v/>
      </c>
      <c r="K116" t="str">
        <f t="shared" si="11"/>
        <v/>
      </c>
      <c r="L116" t="str">
        <f t="shared" si="12"/>
        <v/>
      </c>
      <c r="M116" t="str">
        <f t="shared" si="13"/>
        <v/>
      </c>
      <c r="N116" t="str">
        <f t="shared" si="14"/>
        <v/>
      </c>
      <c r="O116" t="str">
        <f t="shared" si="15"/>
        <v/>
      </c>
      <c r="P116" t="str">
        <f t="shared" si="16"/>
        <v/>
      </c>
      <c r="Q116" t="str">
        <f t="shared" si="17"/>
        <v/>
      </c>
      <c r="R116" t="str">
        <f t="shared" si="5"/>
        <v/>
      </c>
      <c r="S116" t="str">
        <f t="shared" si="6"/>
        <v/>
      </c>
      <c r="AJ116" t="str">
        <f t="shared" si="19"/>
        <v xml:space="preserve"> </v>
      </c>
      <c r="AK116" t="str">
        <f t="shared" si="18"/>
        <v xml:space="preserve"> </v>
      </c>
      <c r="AL116" t="str">
        <f t="shared" si="18"/>
        <v xml:space="preserve"> </v>
      </c>
      <c r="AM116" t="str">
        <f t="shared" si="18"/>
        <v xml:space="preserve"> </v>
      </c>
      <c r="AN116" t="str">
        <f t="shared" si="18"/>
        <v xml:space="preserve"> </v>
      </c>
      <c r="AO116" t="str">
        <f t="shared" si="18"/>
        <v xml:space="preserve"> </v>
      </c>
      <c r="AP116" t="str">
        <f t="shared" si="18"/>
        <v xml:space="preserve"> </v>
      </c>
      <c r="AQ116" t="str">
        <f t="shared" si="18"/>
        <v xml:space="preserve"> </v>
      </c>
      <c r="AR116" t="str">
        <f t="shared" si="18"/>
        <v xml:space="preserve"> </v>
      </c>
      <c r="AS116" t="str">
        <f t="shared" si="18"/>
        <v xml:space="preserve"> </v>
      </c>
      <c r="AT116" t="str">
        <f t="shared" si="18"/>
        <v xml:space="preserve"> </v>
      </c>
      <c r="AU116" t="str">
        <f t="shared" si="18"/>
        <v xml:space="preserve"> </v>
      </c>
    </row>
    <row r="117" spans="1:47" x14ac:dyDescent="0.25">
      <c r="A117">
        <f t="shared" si="2"/>
        <v>50</v>
      </c>
      <c r="B117" t="s">
        <v>91</v>
      </c>
      <c r="E117">
        <f t="shared" si="20"/>
        <v>3</v>
      </c>
      <c r="F117" t="str">
        <f t="shared" si="21"/>
        <v>09 51 00 54 5F 21 00</v>
      </c>
      <c r="H117" s="2" t="str">
        <f t="shared" si="8"/>
        <v>09</v>
      </c>
      <c r="I117" t="str">
        <f t="shared" si="9"/>
        <v>51</v>
      </c>
      <c r="J117" t="str">
        <f t="shared" si="10"/>
        <v>00</v>
      </c>
      <c r="K117" t="str">
        <f t="shared" si="11"/>
        <v>54</v>
      </c>
      <c r="L117" t="str">
        <f t="shared" si="12"/>
        <v>5F</v>
      </c>
      <c r="M117" t="str">
        <f t="shared" si="13"/>
        <v>21</v>
      </c>
      <c r="N117" t="str">
        <f t="shared" si="14"/>
        <v>00</v>
      </c>
      <c r="O117" t="str">
        <f t="shared" si="15"/>
        <v/>
      </c>
      <c r="P117" t="str">
        <f t="shared" si="16"/>
        <v/>
      </c>
      <c r="Q117" t="str">
        <f t="shared" si="17"/>
        <v/>
      </c>
      <c r="R117" t="str">
        <f t="shared" si="5"/>
        <v/>
      </c>
      <c r="S117" t="str">
        <f t="shared" si="6"/>
        <v/>
      </c>
      <c r="T117" t="s">
        <v>80</v>
      </c>
      <c r="AJ117" t="str">
        <f t="shared" si="19"/>
        <v xml:space="preserve"> </v>
      </c>
      <c r="AK117" t="str">
        <f t="shared" si="19"/>
        <v xml:space="preserve"> </v>
      </c>
      <c r="AL117" t="str">
        <f t="shared" si="19"/>
        <v xml:space="preserve"> </v>
      </c>
      <c r="AM117" t="str">
        <f t="shared" si="19"/>
        <v xml:space="preserve"> </v>
      </c>
      <c r="AN117" t="str">
        <f t="shared" si="19"/>
        <v xml:space="preserve"> </v>
      </c>
      <c r="AO117" t="str">
        <f t="shared" si="19"/>
        <v xml:space="preserve"> </v>
      </c>
      <c r="AP117" t="str">
        <f t="shared" si="19"/>
        <v xml:space="preserve"> </v>
      </c>
      <c r="AQ117" t="str">
        <f t="shared" si="19"/>
        <v xml:space="preserve"> </v>
      </c>
      <c r="AR117" t="str">
        <f t="shared" si="19"/>
        <v xml:space="preserve"> </v>
      </c>
      <c r="AS117" t="str">
        <f t="shared" si="19"/>
        <v xml:space="preserve"> </v>
      </c>
      <c r="AT117" t="str">
        <f t="shared" si="19"/>
        <v xml:space="preserve"> </v>
      </c>
      <c r="AU117" t="str">
        <f t="shared" si="19"/>
        <v xml:space="preserve"> </v>
      </c>
    </row>
    <row r="118" spans="1:47" x14ac:dyDescent="0.25">
      <c r="A118">
        <f t="shared" si="2"/>
        <v>50</v>
      </c>
      <c r="C118" t="s">
        <v>58</v>
      </c>
      <c r="E118" t="str">
        <f t="shared" si="20"/>
        <v xml:space="preserve"> </v>
      </c>
      <c r="F118" t="str">
        <f t="shared" si="21"/>
        <v xml:space="preserve"> </v>
      </c>
      <c r="H118" t="str">
        <f t="shared" si="8"/>
        <v xml:space="preserve"> </v>
      </c>
      <c r="I118" t="str">
        <f t="shared" si="9"/>
        <v/>
      </c>
      <c r="J118" t="str">
        <f t="shared" si="10"/>
        <v/>
      </c>
      <c r="K118" t="str">
        <f t="shared" si="11"/>
        <v/>
      </c>
      <c r="L118" t="str">
        <f t="shared" si="12"/>
        <v/>
      </c>
      <c r="M118" t="str">
        <f t="shared" si="13"/>
        <v/>
      </c>
      <c r="N118" t="str">
        <f t="shared" si="14"/>
        <v/>
      </c>
      <c r="O118" t="str">
        <f t="shared" si="15"/>
        <v/>
      </c>
      <c r="P118" t="str">
        <f t="shared" si="16"/>
        <v/>
      </c>
      <c r="Q118" t="str">
        <f t="shared" si="17"/>
        <v/>
      </c>
      <c r="R118" t="str">
        <f t="shared" si="5"/>
        <v/>
      </c>
      <c r="S118" t="str">
        <f t="shared" si="6"/>
        <v/>
      </c>
      <c r="AJ118" t="str">
        <f t="shared" si="19"/>
        <v xml:space="preserve"> </v>
      </c>
      <c r="AK118" t="str">
        <f t="shared" si="19"/>
        <v xml:space="preserve"> </v>
      </c>
      <c r="AL118" t="str">
        <f t="shared" si="19"/>
        <v xml:space="preserve"> </v>
      </c>
      <c r="AM118" t="str">
        <f t="shared" si="19"/>
        <v xml:space="preserve"> </v>
      </c>
      <c r="AN118" t="str">
        <f t="shared" si="19"/>
        <v xml:space="preserve"> </v>
      </c>
      <c r="AO118" t="str">
        <f t="shared" si="19"/>
        <v xml:space="preserve"> </v>
      </c>
      <c r="AP118" t="str">
        <f t="shared" si="19"/>
        <v xml:space="preserve"> </v>
      </c>
      <c r="AQ118" t="str">
        <f t="shared" si="19"/>
        <v xml:space="preserve"> </v>
      </c>
      <c r="AR118" t="str">
        <f t="shared" si="19"/>
        <v xml:space="preserve"> </v>
      </c>
      <c r="AS118" t="str">
        <f t="shared" si="19"/>
        <v xml:space="preserve"> </v>
      </c>
      <c r="AT118" t="str">
        <f t="shared" si="19"/>
        <v xml:space="preserve"> </v>
      </c>
      <c r="AU118" t="str">
        <f t="shared" si="19"/>
        <v xml:space="preserve"> </v>
      </c>
    </row>
    <row r="119" spans="1:47" x14ac:dyDescent="0.25">
      <c r="A119">
        <f t="shared" si="2"/>
        <v>50</v>
      </c>
      <c r="C119" t="s">
        <v>25</v>
      </c>
      <c r="E119" t="str">
        <f t="shared" si="20"/>
        <v xml:space="preserve"> </v>
      </c>
      <c r="F119" t="str">
        <f t="shared" si="21"/>
        <v xml:space="preserve"> </v>
      </c>
      <c r="H119" t="str">
        <f t="shared" si="8"/>
        <v xml:space="preserve"> </v>
      </c>
      <c r="I119" t="str">
        <f t="shared" si="9"/>
        <v/>
      </c>
      <c r="J119" t="str">
        <f t="shared" si="10"/>
        <v/>
      </c>
      <c r="K119" t="str">
        <f t="shared" si="11"/>
        <v/>
      </c>
      <c r="L119" t="str">
        <f t="shared" si="12"/>
        <v/>
      </c>
      <c r="M119" t="str">
        <f t="shared" si="13"/>
        <v/>
      </c>
      <c r="N119" t="str">
        <f t="shared" si="14"/>
        <v/>
      </c>
      <c r="O119" t="str">
        <f t="shared" si="15"/>
        <v/>
      </c>
      <c r="P119" t="str">
        <f t="shared" si="16"/>
        <v/>
      </c>
      <c r="Q119" t="str">
        <f t="shared" si="17"/>
        <v/>
      </c>
      <c r="R119" t="str">
        <f t="shared" si="5"/>
        <v/>
      </c>
      <c r="S119" t="str">
        <f t="shared" si="6"/>
        <v/>
      </c>
      <c r="AJ119" t="str">
        <f t="shared" si="19"/>
        <v xml:space="preserve"> </v>
      </c>
      <c r="AK119" t="str">
        <f t="shared" si="19"/>
        <v xml:space="preserve"> </v>
      </c>
      <c r="AL119" t="str">
        <f t="shared" si="19"/>
        <v xml:space="preserve"> </v>
      </c>
      <c r="AM119" t="str">
        <f t="shared" si="19"/>
        <v xml:space="preserve"> </v>
      </c>
      <c r="AN119" t="str">
        <f t="shared" si="19"/>
        <v xml:space="preserve"> </v>
      </c>
      <c r="AO119" t="str">
        <f t="shared" si="19"/>
        <v xml:space="preserve"> </v>
      </c>
      <c r="AP119" t="str">
        <f t="shared" si="19"/>
        <v xml:space="preserve"> </v>
      </c>
      <c r="AQ119" t="str">
        <f t="shared" si="19"/>
        <v xml:space="preserve"> </v>
      </c>
      <c r="AR119" t="str">
        <f t="shared" si="19"/>
        <v xml:space="preserve"> </v>
      </c>
      <c r="AS119" t="str">
        <f t="shared" si="19"/>
        <v xml:space="preserve"> </v>
      </c>
      <c r="AT119" t="str">
        <f t="shared" si="19"/>
        <v xml:space="preserve"> </v>
      </c>
      <c r="AU119" t="str">
        <f t="shared" si="19"/>
        <v xml:space="preserve"> </v>
      </c>
    </row>
    <row r="120" spans="1:47" x14ac:dyDescent="0.25">
      <c r="A120">
        <f t="shared" si="2"/>
        <v>50</v>
      </c>
      <c r="C120" t="s">
        <v>92</v>
      </c>
      <c r="E120" t="str">
        <f t="shared" si="20"/>
        <v xml:space="preserve"> </v>
      </c>
      <c r="F120" t="str">
        <f t="shared" si="21"/>
        <v xml:space="preserve"> </v>
      </c>
      <c r="H120" t="str">
        <f t="shared" si="8"/>
        <v xml:space="preserve"> </v>
      </c>
      <c r="I120" t="str">
        <f t="shared" si="9"/>
        <v/>
      </c>
      <c r="J120" t="str">
        <f t="shared" si="10"/>
        <v/>
      </c>
      <c r="K120" t="str">
        <f t="shared" si="11"/>
        <v/>
      </c>
      <c r="L120" t="str">
        <f t="shared" si="12"/>
        <v/>
      </c>
      <c r="M120" t="str">
        <f t="shared" si="13"/>
        <v/>
      </c>
      <c r="N120" t="str">
        <f t="shared" si="14"/>
        <v/>
      </c>
      <c r="O120" t="str">
        <f t="shared" si="15"/>
        <v/>
      </c>
      <c r="P120" t="str">
        <f t="shared" si="16"/>
        <v/>
      </c>
      <c r="Q120" t="str">
        <f t="shared" si="17"/>
        <v/>
      </c>
      <c r="R120" t="str">
        <f t="shared" si="5"/>
        <v/>
      </c>
      <c r="S120" t="str">
        <f t="shared" si="6"/>
        <v/>
      </c>
      <c r="AJ120" t="str">
        <f t="shared" si="19"/>
        <v xml:space="preserve"> </v>
      </c>
      <c r="AK120" t="str">
        <f t="shared" si="19"/>
        <v xml:space="preserve"> </v>
      </c>
      <c r="AL120" t="str">
        <f t="shared" si="19"/>
        <v xml:space="preserve"> </v>
      </c>
      <c r="AM120" t="str">
        <f t="shared" si="19"/>
        <v xml:space="preserve"> </v>
      </c>
      <c r="AN120" t="str">
        <f t="shared" si="19"/>
        <v xml:space="preserve"> </v>
      </c>
      <c r="AO120" t="str">
        <f t="shared" si="19"/>
        <v xml:space="preserve"> </v>
      </c>
      <c r="AP120" t="str">
        <f t="shared" si="19"/>
        <v xml:space="preserve"> </v>
      </c>
      <c r="AQ120" t="str">
        <f t="shared" si="19"/>
        <v xml:space="preserve"> </v>
      </c>
      <c r="AR120" t="str">
        <f t="shared" si="19"/>
        <v xml:space="preserve"> </v>
      </c>
      <c r="AS120" t="str">
        <f t="shared" si="19"/>
        <v xml:space="preserve"> </v>
      </c>
      <c r="AT120" t="str">
        <f t="shared" si="19"/>
        <v xml:space="preserve"> </v>
      </c>
      <c r="AU120" t="str">
        <f t="shared" si="19"/>
        <v xml:space="preserve"> </v>
      </c>
    </row>
    <row r="121" spans="1:47" x14ac:dyDescent="0.25">
      <c r="A121">
        <f t="shared" si="2"/>
        <v>51</v>
      </c>
      <c r="B121" t="s">
        <v>93</v>
      </c>
      <c r="E121">
        <f t="shared" si="20"/>
        <v>3</v>
      </c>
      <c r="F121" t="str">
        <f t="shared" si="21"/>
        <v>0A 51 00 84 3F 25 00</v>
      </c>
      <c r="H121" s="2" t="str">
        <f t="shared" si="8"/>
        <v>0A</v>
      </c>
      <c r="I121" t="str">
        <f t="shared" si="9"/>
        <v>51</v>
      </c>
      <c r="J121" t="str">
        <f t="shared" si="10"/>
        <v>00</v>
      </c>
      <c r="K121" t="str">
        <f t="shared" si="11"/>
        <v>84</v>
      </c>
      <c r="L121" t="str">
        <f t="shared" si="12"/>
        <v>3F</v>
      </c>
      <c r="M121" t="str">
        <f t="shared" si="13"/>
        <v>25</v>
      </c>
      <c r="N121" t="str">
        <f t="shared" si="14"/>
        <v>00</v>
      </c>
      <c r="O121" t="str">
        <f t="shared" si="15"/>
        <v/>
      </c>
      <c r="P121" t="str">
        <f t="shared" si="16"/>
        <v/>
      </c>
      <c r="Q121" t="str">
        <f t="shared" si="17"/>
        <v/>
      </c>
      <c r="R121" t="str">
        <f t="shared" si="5"/>
        <v/>
      </c>
      <c r="S121" t="str">
        <f t="shared" si="6"/>
        <v/>
      </c>
      <c r="T121" t="s">
        <v>78</v>
      </c>
      <c r="AJ121" t="str">
        <f t="shared" si="19"/>
        <v xml:space="preserve"> </v>
      </c>
      <c r="AK121" t="str">
        <f t="shared" si="19"/>
        <v xml:space="preserve"> </v>
      </c>
      <c r="AL121" t="str">
        <f t="shared" si="19"/>
        <v xml:space="preserve"> </v>
      </c>
      <c r="AM121" t="str">
        <f t="shared" si="19"/>
        <v xml:space="preserve"> </v>
      </c>
      <c r="AN121" t="str">
        <f t="shared" si="19"/>
        <v xml:space="preserve"> </v>
      </c>
      <c r="AO121" t="str">
        <f t="shared" si="19"/>
        <v xml:space="preserve"> </v>
      </c>
      <c r="AP121" t="str">
        <f t="shared" si="19"/>
        <v xml:space="preserve"> </v>
      </c>
      <c r="AQ121" t="str">
        <f t="shared" si="19"/>
        <v xml:space="preserve"> </v>
      </c>
      <c r="AR121" t="str">
        <f t="shared" si="19"/>
        <v xml:space="preserve"> </v>
      </c>
      <c r="AS121" t="str">
        <f t="shared" si="19"/>
        <v xml:space="preserve"> </v>
      </c>
      <c r="AT121" t="str">
        <f t="shared" si="19"/>
        <v xml:space="preserve"> </v>
      </c>
      <c r="AU121" t="str">
        <f t="shared" si="19"/>
        <v xml:space="preserve"> </v>
      </c>
    </row>
    <row r="122" spans="1:47" x14ac:dyDescent="0.25">
      <c r="A122">
        <f t="shared" si="2"/>
        <v>51</v>
      </c>
      <c r="C122" t="s">
        <v>25</v>
      </c>
      <c r="E122" t="str">
        <f t="shared" si="20"/>
        <v xml:space="preserve"> </v>
      </c>
      <c r="F122" t="str">
        <f t="shared" si="21"/>
        <v xml:space="preserve"> </v>
      </c>
      <c r="H122" t="str">
        <f t="shared" si="8"/>
        <v xml:space="preserve"> </v>
      </c>
      <c r="I122" t="str">
        <f t="shared" si="9"/>
        <v/>
      </c>
      <c r="J122" t="str">
        <f t="shared" si="10"/>
        <v/>
      </c>
      <c r="K122" t="str">
        <f t="shared" si="11"/>
        <v/>
      </c>
      <c r="L122" t="str">
        <f t="shared" si="12"/>
        <v/>
      </c>
      <c r="M122" t="str">
        <f t="shared" si="13"/>
        <v/>
      </c>
      <c r="N122" t="str">
        <f t="shared" si="14"/>
        <v/>
      </c>
      <c r="O122" t="str">
        <f t="shared" si="15"/>
        <v/>
      </c>
      <c r="P122" t="str">
        <f t="shared" si="16"/>
        <v/>
      </c>
      <c r="Q122" t="str">
        <f t="shared" si="17"/>
        <v/>
      </c>
      <c r="R122" t="str">
        <f t="shared" si="5"/>
        <v/>
      </c>
      <c r="S122" t="str">
        <f t="shared" si="6"/>
        <v/>
      </c>
      <c r="AJ122" t="str">
        <f t="shared" si="19"/>
        <v xml:space="preserve"> </v>
      </c>
      <c r="AK122" t="str">
        <f t="shared" si="19"/>
        <v xml:space="preserve"> </v>
      </c>
      <c r="AL122" t="str">
        <f t="shared" si="19"/>
        <v xml:space="preserve"> </v>
      </c>
      <c r="AM122" t="str">
        <f t="shared" si="19"/>
        <v xml:space="preserve"> </v>
      </c>
      <c r="AN122" t="str">
        <f t="shared" si="19"/>
        <v xml:space="preserve"> </v>
      </c>
      <c r="AO122" t="str">
        <f t="shared" si="19"/>
        <v xml:space="preserve"> </v>
      </c>
      <c r="AP122" t="str">
        <f t="shared" si="19"/>
        <v xml:space="preserve"> </v>
      </c>
      <c r="AQ122" t="str">
        <f t="shared" si="19"/>
        <v xml:space="preserve"> </v>
      </c>
      <c r="AR122" t="str">
        <f t="shared" si="19"/>
        <v xml:space="preserve"> </v>
      </c>
      <c r="AS122" t="str">
        <f t="shared" si="19"/>
        <v xml:space="preserve"> </v>
      </c>
      <c r="AT122" t="str">
        <f t="shared" si="19"/>
        <v xml:space="preserve"> </v>
      </c>
      <c r="AU122" t="str">
        <f t="shared" si="19"/>
        <v xml:space="preserve"> </v>
      </c>
    </row>
    <row r="123" spans="1:47" x14ac:dyDescent="0.25">
      <c r="A123">
        <f t="shared" si="2"/>
        <v>51</v>
      </c>
      <c r="C123" t="s">
        <v>94</v>
      </c>
      <c r="E123" t="str">
        <f t="shared" si="20"/>
        <v xml:space="preserve"> </v>
      </c>
      <c r="F123" t="str">
        <f t="shared" si="21"/>
        <v xml:space="preserve"> </v>
      </c>
      <c r="H123" t="str">
        <f t="shared" si="8"/>
        <v xml:space="preserve"> </v>
      </c>
      <c r="I123" t="str">
        <f t="shared" si="9"/>
        <v/>
      </c>
      <c r="J123" t="str">
        <f t="shared" si="10"/>
        <v/>
      </c>
      <c r="K123" t="str">
        <f t="shared" si="11"/>
        <v/>
      </c>
      <c r="L123" t="str">
        <f t="shared" si="12"/>
        <v/>
      </c>
      <c r="M123" t="str">
        <f t="shared" si="13"/>
        <v/>
      </c>
      <c r="N123" t="str">
        <f t="shared" si="14"/>
        <v/>
      </c>
      <c r="O123" t="str">
        <f t="shared" si="15"/>
        <v/>
      </c>
      <c r="P123" t="str">
        <f t="shared" si="16"/>
        <v/>
      </c>
      <c r="Q123" t="str">
        <f t="shared" si="17"/>
        <v/>
      </c>
      <c r="R123" t="str">
        <f t="shared" si="5"/>
        <v/>
      </c>
      <c r="S123" t="str">
        <f t="shared" si="6"/>
        <v/>
      </c>
      <c r="AJ123" t="str">
        <f t="shared" si="19"/>
        <v xml:space="preserve"> </v>
      </c>
      <c r="AK123" t="str">
        <f t="shared" si="19"/>
        <v xml:space="preserve"> </v>
      </c>
      <c r="AL123" t="str">
        <f t="shared" si="19"/>
        <v xml:space="preserve"> </v>
      </c>
      <c r="AM123" t="str">
        <f t="shared" si="19"/>
        <v xml:space="preserve"> </v>
      </c>
      <c r="AN123" t="str">
        <f t="shared" si="19"/>
        <v xml:space="preserve"> </v>
      </c>
      <c r="AO123" t="str">
        <f t="shared" si="19"/>
        <v xml:space="preserve"> </v>
      </c>
      <c r="AP123" t="str">
        <f t="shared" si="19"/>
        <v xml:space="preserve"> </v>
      </c>
      <c r="AQ123" t="str">
        <f t="shared" si="19"/>
        <v xml:space="preserve"> </v>
      </c>
      <c r="AR123" t="str">
        <f t="shared" si="19"/>
        <v xml:space="preserve"> </v>
      </c>
      <c r="AS123" t="str">
        <f t="shared" si="19"/>
        <v xml:space="preserve"> </v>
      </c>
      <c r="AT123" t="str">
        <f t="shared" si="19"/>
        <v xml:space="preserve"> </v>
      </c>
      <c r="AU123" t="str">
        <f t="shared" si="19"/>
        <v xml:space="preserve"> </v>
      </c>
    </row>
    <row r="124" spans="1:47" x14ac:dyDescent="0.25">
      <c r="A124">
        <f t="shared" si="2"/>
        <v>52</v>
      </c>
      <c r="B124" t="s">
        <v>95</v>
      </c>
      <c r="E124">
        <f t="shared" si="20"/>
        <v>3</v>
      </c>
      <c r="F124" t="str">
        <f t="shared" si="21"/>
        <v>0B 51 00 B4 1F 29 00</v>
      </c>
      <c r="H124" s="2" t="str">
        <f t="shared" si="8"/>
        <v>0B</v>
      </c>
      <c r="I124" t="str">
        <f t="shared" si="9"/>
        <v>51</v>
      </c>
      <c r="J124" t="str">
        <f t="shared" si="10"/>
        <v>00</v>
      </c>
      <c r="K124" t="str">
        <f t="shared" si="11"/>
        <v>B4</v>
      </c>
      <c r="L124" t="str">
        <f t="shared" si="12"/>
        <v>1F</v>
      </c>
      <c r="M124" t="str">
        <f t="shared" si="13"/>
        <v>29</v>
      </c>
      <c r="N124" t="str">
        <f t="shared" si="14"/>
        <v>00</v>
      </c>
      <c r="O124" t="str">
        <f t="shared" si="15"/>
        <v/>
      </c>
      <c r="P124" t="str">
        <f t="shared" si="16"/>
        <v/>
      </c>
      <c r="Q124" t="str">
        <f t="shared" si="17"/>
        <v/>
      </c>
      <c r="R124" t="str">
        <f t="shared" si="5"/>
        <v/>
      </c>
      <c r="S124" t="str">
        <f t="shared" si="6"/>
        <v/>
      </c>
      <c r="T124" t="s">
        <v>76</v>
      </c>
      <c r="AJ124" t="str">
        <f t="shared" si="19"/>
        <v xml:space="preserve"> </v>
      </c>
      <c r="AK124" t="str">
        <f t="shared" si="19"/>
        <v xml:space="preserve"> </v>
      </c>
      <c r="AL124" t="str">
        <f t="shared" si="19"/>
        <v xml:space="preserve"> </v>
      </c>
      <c r="AM124" t="str">
        <f t="shared" si="19"/>
        <v xml:space="preserve"> </v>
      </c>
      <c r="AN124" t="str">
        <f t="shared" si="19"/>
        <v xml:space="preserve"> </v>
      </c>
      <c r="AO124" t="str">
        <f t="shared" si="19"/>
        <v xml:space="preserve"> </v>
      </c>
      <c r="AP124" t="str">
        <f t="shared" si="19"/>
        <v xml:space="preserve"> </v>
      </c>
      <c r="AQ124" t="str">
        <f t="shared" si="19"/>
        <v xml:space="preserve"> </v>
      </c>
      <c r="AR124" t="str">
        <f t="shared" si="19"/>
        <v xml:space="preserve"> </v>
      </c>
      <c r="AS124" t="str">
        <f t="shared" si="19"/>
        <v xml:space="preserve"> </v>
      </c>
      <c r="AT124" t="str">
        <f t="shared" si="19"/>
        <v xml:space="preserve"> </v>
      </c>
      <c r="AU124" t="str">
        <f t="shared" si="19"/>
        <v xml:space="preserve"> </v>
      </c>
    </row>
    <row r="125" spans="1:47" x14ac:dyDescent="0.25">
      <c r="A125">
        <f t="shared" si="2"/>
        <v>52</v>
      </c>
      <c r="C125" t="s">
        <v>25</v>
      </c>
      <c r="E125" t="str">
        <f t="shared" si="20"/>
        <v xml:space="preserve"> </v>
      </c>
      <c r="F125" t="str">
        <f t="shared" si="21"/>
        <v xml:space="preserve"> </v>
      </c>
      <c r="H125" t="str">
        <f t="shared" si="8"/>
        <v xml:space="preserve"> </v>
      </c>
      <c r="I125" t="str">
        <f t="shared" si="9"/>
        <v/>
      </c>
      <c r="J125" t="str">
        <f t="shared" si="10"/>
        <v/>
      </c>
      <c r="K125" t="str">
        <f t="shared" si="11"/>
        <v/>
      </c>
      <c r="L125" t="str">
        <f t="shared" si="12"/>
        <v/>
      </c>
      <c r="M125" t="str">
        <f t="shared" si="13"/>
        <v/>
      </c>
      <c r="N125" t="str">
        <f t="shared" si="14"/>
        <v/>
      </c>
      <c r="O125" t="str">
        <f t="shared" si="15"/>
        <v/>
      </c>
      <c r="P125" t="str">
        <f t="shared" si="16"/>
        <v/>
      </c>
      <c r="Q125" t="str">
        <f t="shared" si="17"/>
        <v/>
      </c>
      <c r="R125" t="str">
        <f t="shared" si="5"/>
        <v/>
      </c>
      <c r="S125" t="str">
        <f t="shared" si="6"/>
        <v/>
      </c>
      <c r="AJ125" t="str">
        <f t="shared" si="19"/>
        <v xml:space="preserve"> </v>
      </c>
      <c r="AK125" t="str">
        <f t="shared" si="19"/>
        <v xml:space="preserve"> </v>
      </c>
      <c r="AL125" t="str">
        <f t="shared" si="19"/>
        <v xml:space="preserve"> </v>
      </c>
      <c r="AM125" t="str">
        <f t="shared" si="19"/>
        <v xml:space="preserve"> </v>
      </c>
      <c r="AN125" t="str">
        <f t="shared" si="19"/>
        <v xml:space="preserve"> </v>
      </c>
      <c r="AO125" t="str">
        <f t="shared" si="19"/>
        <v xml:space="preserve"> </v>
      </c>
      <c r="AP125" t="str">
        <f t="shared" si="19"/>
        <v xml:space="preserve"> </v>
      </c>
      <c r="AQ125" t="str">
        <f t="shared" si="19"/>
        <v xml:space="preserve"> </v>
      </c>
      <c r="AR125" t="str">
        <f t="shared" si="19"/>
        <v xml:space="preserve"> </v>
      </c>
      <c r="AS125" t="str">
        <f t="shared" si="19"/>
        <v xml:space="preserve"> </v>
      </c>
      <c r="AT125" t="str">
        <f t="shared" si="19"/>
        <v xml:space="preserve"> </v>
      </c>
      <c r="AU125" t="str">
        <f t="shared" si="19"/>
        <v xml:space="preserve"> </v>
      </c>
    </row>
    <row r="126" spans="1:47" x14ac:dyDescent="0.25">
      <c r="A126">
        <f t="shared" si="2"/>
        <v>52</v>
      </c>
      <c r="C126" t="s">
        <v>25</v>
      </c>
      <c r="E126" t="str">
        <f t="shared" si="20"/>
        <v xml:space="preserve"> </v>
      </c>
      <c r="F126" t="str">
        <f t="shared" si="21"/>
        <v xml:space="preserve"> </v>
      </c>
      <c r="H126" t="str">
        <f t="shared" si="8"/>
        <v xml:space="preserve"> </v>
      </c>
      <c r="I126" t="str">
        <f t="shared" si="9"/>
        <v/>
      </c>
      <c r="J126" t="str">
        <f t="shared" si="10"/>
        <v/>
      </c>
      <c r="K126" t="str">
        <f t="shared" si="11"/>
        <v/>
      </c>
      <c r="L126" t="str">
        <f t="shared" si="12"/>
        <v/>
      </c>
      <c r="M126" t="str">
        <f t="shared" si="13"/>
        <v/>
      </c>
      <c r="N126" t="str">
        <f t="shared" si="14"/>
        <v/>
      </c>
      <c r="O126" t="str">
        <f t="shared" si="15"/>
        <v/>
      </c>
      <c r="P126" t="str">
        <f t="shared" si="16"/>
        <v/>
      </c>
      <c r="Q126" t="str">
        <f t="shared" si="17"/>
        <v/>
      </c>
      <c r="R126" t="str">
        <f t="shared" si="5"/>
        <v/>
      </c>
      <c r="S126" t="str">
        <f t="shared" si="6"/>
        <v/>
      </c>
      <c r="AJ126" t="str">
        <f t="shared" si="19"/>
        <v xml:space="preserve"> </v>
      </c>
      <c r="AK126" t="str">
        <f t="shared" si="19"/>
        <v xml:space="preserve"> </v>
      </c>
      <c r="AL126" t="str">
        <f t="shared" si="19"/>
        <v xml:space="preserve"> </v>
      </c>
      <c r="AM126" t="str">
        <f t="shared" si="19"/>
        <v xml:space="preserve"> </v>
      </c>
      <c r="AN126" t="str">
        <f t="shared" si="19"/>
        <v xml:space="preserve"> </v>
      </c>
      <c r="AO126" t="str">
        <f t="shared" si="19"/>
        <v xml:space="preserve"> </v>
      </c>
      <c r="AP126" t="str">
        <f t="shared" si="19"/>
        <v xml:space="preserve"> </v>
      </c>
      <c r="AQ126" t="str">
        <f t="shared" si="19"/>
        <v xml:space="preserve"> </v>
      </c>
      <c r="AR126" t="str">
        <f t="shared" si="19"/>
        <v xml:space="preserve"> </v>
      </c>
      <c r="AS126" t="str">
        <f t="shared" si="19"/>
        <v xml:space="preserve"> </v>
      </c>
      <c r="AT126" t="str">
        <f t="shared" si="19"/>
        <v xml:space="preserve"> </v>
      </c>
      <c r="AU126" t="str">
        <f t="shared" si="19"/>
        <v xml:space="preserve"> </v>
      </c>
    </row>
    <row r="127" spans="1:47" x14ac:dyDescent="0.25">
      <c r="A127">
        <f t="shared" si="2"/>
        <v>52</v>
      </c>
      <c r="C127" t="s">
        <v>49</v>
      </c>
      <c r="E127" t="str">
        <f t="shared" si="20"/>
        <v xml:space="preserve"> </v>
      </c>
      <c r="F127" t="str">
        <f t="shared" si="21"/>
        <v xml:space="preserve"> </v>
      </c>
      <c r="H127" t="str">
        <f t="shared" si="8"/>
        <v xml:space="preserve"> </v>
      </c>
      <c r="I127" t="str">
        <f t="shared" si="9"/>
        <v/>
      </c>
      <c r="J127" t="str">
        <f t="shared" si="10"/>
        <v/>
      </c>
      <c r="K127" t="str">
        <f t="shared" si="11"/>
        <v/>
      </c>
      <c r="L127" t="str">
        <f t="shared" si="12"/>
        <v/>
      </c>
      <c r="M127" t="str">
        <f t="shared" si="13"/>
        <v/>
      </c>
      <c r="N127" t="str">
        <f t="shared" si="14"/>
        <v/>
      </c>
      <c r="O127" t="str">
        <f t="shared" si="15"/>
        <v/>
      </c>
      <c r="P127" t="str">
        <f t="shared" si="16"/>
        <v/>
      </c>
      <c r="Q127" t="str">
        <f t="shared" si="17"/>
        <v/>
      </c>
      <c r="R127" t="str">
        <f t="shared" si="5"/>
        <v/>
      </c>
      <c r="S127" t="str">
        <f t="shared" si="6"/>
        <v/>
      </c>
      <c r="AJ127" t="str">
        <f t="shared" si="19"/>
        <v xml:space="preserve"> </v>
      </c>
      <c r="AK127" t="str">
        <f t="shared" si="19"/>
        <v xml:space="preserve"> </v>
      </c>
      <c r="AL127" t="str">
        <f t="shared" si="19"/>
        <v xml:space="preserve"> </v>
      </c>
      <c r="AM127" t="str">
        <f t="shared" si="19"/>
        <v xml:space="preserve"> </v>
      </c>
      <c r="AN127" t="str">
        <f t="shared" si="19"/>
        <v xml:space="preserve"> </v>
      </c>
      <c r="AO127" t="str">
        <f t="shared" si="19"/>
        <v xml:space="preserve"> </v>
      </c>
      <c r="AP127" t="str">
        <f t="shared" si="19"/>
        <v xml:space="preserve"> </v>
      </c>
      <c r="AQ127" t="str">
        <f t="shared" si="19"/>
        <v xml:space="preserve"> </v>
      </c>
      <c r="AR127" t="str">
        <f t="shared" si="19"/>
        <v xml:space="preserve"> </v>
      </c>
      <c r="AS127" t="str">
        <f t="shared" si="19"/>
        <v xml:space="preserve"> </v>
      </c>
      <c r="AT127" t="str">
        <f t="shared" si="19"/>
        <v xml:space="preserve"> </v>
      </c>
      <c r="AU127" t="str">
        <f t="shared" si="19"/>
        <v xml:space="preserve"> </v>
      </c>
    </row>
    <row r="128" spans="1:47" x14ac:dyDescent="0.25">
      <c r="A128">
        <f t="shared" si="2"/>
        <v>53</v>
      </c>
      <c r="B128" t="s">
        <v>96</v>
      </c>
      <c r="E128">
        <f t="shared" si="20"/>
        <v>3</v>
      </c>
      <c r="F128" t="str">
        <f t="shared" si="21"/>
        <v>00 85 17 00 20 00 00 00</v>
      </c>
      <c r="H128" t="str">
        <f t="shared" si="8"/>
        <v>00</v>
      </c>
      <c r="I128" t="str">
        <f t="shared" si="9"/>
        <v>85</v>
      </c>
      <c r="J128" t="str">
        <f t="shared" si="10"/>
        <v>17</v>
      </c>
      <c r="K128" t="str">
        <f t="shared" si="11"/>
        <v>00</v>
      </c>
      <c r="L128" t="str">
        <f t="shared" si="12"/>
        <v>20</v>
      </c>
      <c r="M128" t="str">
        <f t="shared" si="13"/>
        <v>00</v>
      </c>
      <c r="N128" t="str">
        <f t="shared" si="14"/>
        <v>00</v>
      </c>
      <c r="O128" t="str">
        <f t="shared" si="15"/>
        <v>00</v>
      </c>
      <c r="P128" t="str">
        <f t="shared" si="16"/>
        <v/>
      </c>
      <c r="Q128" t="str">
        <f t="shared" si="17"/>
        <v/>
      </c>
      <c r="R128" t="str">
        <f t="shared" si="5"/>
        <v/>
      </c>
      <c r="S128" t="str">
        <f t="shared" si="6"/>
        <v/>
      </c>
      <c r="AJ128" t="str">
        <f t="shared" si="19"/>
        <v xml:space="preserve"> </v>
      </c>
      <c r="AK128" t="str">
        <f t="shared" si="19"/>
        <v xml:space="preserve"> </v>
      </c>
      <c r="AL128" t="str">
        <f t="shared" si="19"/>
        <v xml:space="preserve"> </v>
      </c>
      <c r="AM128" t="str">
        <f t="shared" si="19"/>
        <v xml:space="preserve"> </v>
      </c>
      <c r="AN128" t="str">
        <f t="shared" si="19"/>
        <v xml:space="preserve"> </v>
      </c>
      <c r="AO128" t="str">
        <f t="shared" si="19"/>
        <v xml:space="preserve"> </v>
      </c>
      <c r="AP128" t="str">
        <f t="shared" si="19"/>
        <v xml:space="preserve"> </v>
      </c>
      <c r="AQ128" t="str">
        <f t="shared" si="19"/>
        <v xml:space="preserve"> </v>
      </c>
      <c r="AR128" t="str">
        <f t="shared" si="19"/>
        <v xml:space="preserve"> </v>
      </c>
      <c r="AS128" t="str">
        <f t="shared" si="19"/>
        <v xml:space="preserve"> </v>
      </c>
      <c r="AT128" t="str">
        <f t="shared" si="19"/>
        <v xml:space="preserve"> </v>
      </c>
      <c r="AU128" t="str">
        <f t="shared" si="19"/>
        <v xml:space="preserve"> </v>
      </c>
    </row>
    <row r="129" spans="1:47" x14ac:dyDescent="0.25">
      <c r="A129">
        <f t="shared" si="2"/>
        <v>53</v>
      </c>
      <c r="C129" t="s">
        <v>97</v>
      </c>
      <c r="E129" t="str">
        <f t="shared" si="20"/>
        <v xml:space="preserve"> </v>
      </c>
      <c r="F129" t="str">
        <f t="shared" si="21"/>
        <v xml:space="preserve"> </v>
      </c>
      <c r="H129" t="str">
        <f t="shared" si="8"/>
        <v xml:space="preserve"> </v>
      </c>
      <c r="I129" t="str">
        <f t="shared" si="9"/>
        <v/>
      </c>
      <c r="J129" t="str">
        <f t="shared" si="10"/>
        <v/>
      </c>
      <c r="K129" t="str">
        <f t="shared" si="11"/>
        <v/>
      </c>
      <c r="L129" t="str">
        <f t="shared" si="12"/>
        <v/>
      </c>
      <c r="M129" t="str">
        <f t="shared" si="13"/>
        <v/>
      </c>
      <c r="N129" t="str">
        <f t="shared" si="14"/>
        <v/>
      </c>
      <c r="O129" t="str">
        <f t="shared" si="15"/>
        <v/>
      </c>
      <c r="P129" t="str">
        <f t="shared" si="16"/>
        <v/>
      </c>
      <c r="Q129" t="str">
        <f t="shared" si="17"/>
        <v/>
      </c>
      <c r="R129" t="str">
        <f t="shared" si="5"/>
        <v/>
      </c>
      <c r="S129" t="str">
        <f t="shared" si="6"/>
        <v/>
      </c>
      <c r="AJ129" t="str">
        <f t="shared" si="19"/>
        <v xml:space="preserve"> </v>
      </c>
      <c r="AK129" t="str">
        <f t="shared" si="19"/>
        <v xml:space="preserve"> </v>
      </c>
      <c r="AL129" t="str">
        <f t="shared" si="19"/>
        <v xml:space="preserve"> </v>
      </c>
      <c r="AM129" t="str">
        <f t="shared" si="19"/>
        <v xml:space="preserve"> </v>
      </c>
      <c r="AN129" t="str">
        <f t="shared" si="19"/>
        <v xml:space="preserve"> </v>
      </c>
      <c r="AO129" t="str">
        <f t="shared" si="19"/>
        <v xml:space="preserve"> </v>
      </c>
      <c r="AP129" t="str">
        <f t="shared" si="19"/>
        <v xml:space="preserve"> </v>
      </c>
      <c r="AQ129" t="str">
        <f t="shared" si="19"/>
        <v xml:space="preserve"> </v>
      </c>
      <c r="AR129" t="str">
        <f t="shared" si="19"/>
        <v xml:space="preserve"> </v>
      </c>
      <c r="AS129" t="str">
        <f t="shared" si="19"/>
        <v xml:space="preserve"> </v>
      </c>
      <c r="AT129" t="str">
        <f t="shared" si="19"/>
        <v xml:space="preserve"> </v>
      </c>
      <c r="AU129" t="str">
        <f t="shared" si="19"/>
        <v xml:space="preserve"> </v>
      </c>
    </row>
    <row r="130" spans="1:47" x14ac:dyDescent="0.25">
      <c r="A130">
        <f t="shared" si="2"/>
        <v>54</v>
      </c>
      <c r="B130" t="s">
        <v>98</v>
      </c>
      <c r="E130">
        <f t="shared" si="20"/>
        <v>3</v>
      </c>
      <c r="F130" t="str">
        <f t="shared" si="21"/>
        <v>0C 51 00 84 3F 25 00</v>
      </c>
      <c r="H130" s="2" t="str">
        <f t="shared" si="8"/>
        <v>0C</v>
      </c>
      <c r="I130" t="str">
        <f t="shared" si="9"/>
        <v>51</v>
      </c>
      <c r="J130" t="str">
        <f t="shared" si="10"/>
        <v>00</v>
      </c>
      <c r="K130" t="str">
        <f t="shared" si="11"/>
        <v>84</v>
      </c>
      <c r="L130" t="str">
        <f t="shared" si="12"/>
        <v>3F</v>
      </c>
      <c r="M130" t="str">
        <f t="shared" si="13"/>
        <v>25</v>
      </c>
      <c r="N130" t="str">
        <f t="shared" si="14"/>
        <v>00</v>
      </c>
      <c r="O130" t="str">
        <f t="shared" si="15"/>
        <v/>
      </c>
      <c r="P130" t="str">
        <f t="shared" si="16"/>
        <v/>
      </c>
      <c r="Q130" t="str">
        <f t="shared" si="17"/>
        <v/>
      </c>
      <c r="R130" t="str">
        <f t="shared" si="5"/>
        <v/>
      </c>
      <c r="S130" t="str">
        <f t="shared" si="6"/>
        <v/>
      </c>
      <c r="T130" t="s">
        <v>78</v>
      </c>
      <c r="AJ130" t="str">
        <f t="shared" si="19"/>
        <v xml:space="preserve"> </v>
      </c>
      <c r="AK130" t="str">
        <f t="shared" si="19"/>
        <v xml:space="preserve"> </v>
      </c>
      <c r="AL130" t="str">
        <f t="shared" si="19"/>
        <v xml:space="preserve"> </v>
      </c>
      <c r="AM130" t="str">
        <f t="shared" si="19"/>
        <v xml:space="preserve"> </v>
      </c>
      <c r="AN130" t="str">
        <f t="shared" si="19"/>
        <v xml:space="preserve"> </v>
      </c>
      <c r="AO130" t="str">
        <f t="shared" si="19"/>
        <v xml:space="preserve"> </v>
      </c>
      <c r="AP130" t="str">
        <f t="shared" si="19"/>
        <v xml:space="preserve"> </v>
      </c>
      <c r="AQ130" t="str">
        <f t="shared" si="19"/>
        <v xml:space="preserve"> </v>
      </c>
      <c r="AR130" t="str">
        <f t="shared" si="19"/>
        <v xml:space="preserve"> </v>
      </c>
      <c r="AS130" t="str">
        <f t="shared" si="19"/>
        <v xml:space="preserve"> </v>
      </c>
      <c r="AT130" t="str">
        <f t="shared" si="19"/>
        <v xml:space="preserve"> </v>
      </c>
      <c r="AU130" t="str">
        <f t="shared" si="19"/>
        <v xml:space="preserve"> </v>
      </c>
    </row>
    <row r="131" spans="1:47" x14ac:dyDescent="0.25">
      <c r="A131">
        <f t="shared" si="2"/>
        <v>54</v>
      </c>
      <c r="C131" t="s">
        <v>25</v>
      </c>
      <c r="E131" t="str">
        <f t="shared" si="20"/>
        <v xml:space="preserve"> </v>
      </c>
      <c r="F131" t="str">
        <f t="shared" si="21"/>
        <v xml:space="preserve"> </v>
      </c>
      <c r="H131" t="str">
        <f t="shared" si="8"/>
        <v xml:space="preserve"> </v>
      </c>
      <c r="I131" t="str">
        <f t="shared" si="9"/>
        <v/>
      </c>
      <c r="J131" t="str">
        <f t="shared" si="10"/>
        <v/>
      </c>
      <c r="K131" t="str">
        <f t="shared" si="11"/>
        <v/>
      </c>
      <c r="L131" t="str">
        <f t="shared" si="12"/>
        <v/>
      </c>
      <c r="M131" t="str">
        <f t="shared" si="13"/>
        <v/>
      </c>
      <c r="N131" t="str">
        <f t="shared" si="14"/>
        <v/>
      </c>
      <c r="O131" t="str">
        <f t="shared" si="15"/>
        <v/>
      </c>
      <c r="P131" t="str">
        <f t="shared" si="16"/>
        <v/>
      </c>
      <c r="Q131" t="str">
        <f t="shared" si="17"/>
        <v/>
      </c>
      <c r="R131" t="str">
        <f t="shared" si="5"/>
        <v/>
      </c>
      <c r="S131" t="str">
        <f t="shared" si="6"/>
        <v/>
      </c>
      <c r="AJ131" t="str">
        <f t="shared" si="19"/>
        <v xml:space="preserve"> </v>
      </c>
      <c r="AK131" t="str">
        <f t="shared" si="19"/>
        <v xml:space="preserve"> </v>
      </c>
      <c r="AL131" t="str">
        <f t="shared" si="19"/>
        <v xml:space="preserve"> </v>
      </c>
      <c r="AM131" t="str">
        <f t="shared" si="19"/>
        <v xml:space="preserve"> </v>
      </c>
      <c r="AN131" t="str">
        <f t="shared" si="19"/>
        <v xml:space="preserve"> </v>
      </c>
      <c r="AO131" t="str">
        <f t="shared" si="19"/>
        <v xml:space="preserve"> </v>
      </c>
      <c r="AP131" t="str">
        <f t="shared" si="19"/>
        <v xml:space="preserve"> </v>
      </c>
      <c r="AQ131" t="str">
        <f t="shared" si="19"/>
        <v xml:space="preserve"> </v>
      </c>
      <c r="AR131" t="str">
        <f t="shared" si="19"/>
        <v xml:space="preserve"> </v>
      </c>
      <c r="AS131" t="str">
        <f t="shared" si="19"/>
        <v xml:space="preserve"> </v>
      </c>
      <c r="AT131" t="str">
        <f t="shared" si="19"/>
        <v xml:space="preserve"> </v>
      </c>
      <c r="AU131" t="str">
        <f t="shared" si="19"/>
        <v xml:space="preserve"> </v>
      </c>
    </row>
    <row r="132" spans="1:47" x14ac:dyDescent="0.25">
      <c r="A132">
        <f t="shared" si="2"/>
        <v>54</v>
      </c>
      <c r="C132" t="s">
        <v>99</v>
      </c>
      <c r="E132" t="str">
        <f t="shared" si="20"/>
        <v xml:space="preserve"> </v>
      </c>
      <c r="F132" t="str">
        <f t="shared" si="21"/>
        <v xml:space="preserve"> </v>
      </c>
      <c r="H132" t="str">
        <f t="shared" si="8"/>
        <v xml:space="preserve"> </v>
      </c>
      <c r="I132" t="str">
        <f t="shared" si="9"/>
        <v/>
      </c>
      <c r="J132" t="str">
        <f t="shared" si="10"/>
        <v/>
      </c>
      <c r="K132" t="str">
        <f t="shared" si="11"/>
        <v/>
      </c>
      <c r="L132" t="str">
        <f t="shared" si="12"/>
        <v/>
      </c>
      <c r="M132" t="str">
        <f t="shared" si="13"/>
        <v/>
      </c>
      <c r="N132" t="str">
        <f t="shared" si="14"/>
        <v/>
      </c>
      <c r="O132" t="str">
        <f t="shared" si="15"/>
        <v/>
      </c>
      <c r="P132" t="str">
        <f t="shared" si="16"/>
        <v/>
      </c>
      <c r="Q132" t="str">
        <f t="shared" si="17"/>
        <v/>
      </c>
      <c r="R132" t="str">
        <f t="shared" si="5"/>
        <v/>
      </c>
      <c r="S132" t="str">
        <f t="shared" si="6"/>
        <v/>
      </c>
      <c r="AJ132" t="str">
        <f t="shared" si="19"/>
        <v xml:space="preserve"> </v>
      </c>
      <c r="AK132" t="str">
        <f t="shared" si="19"/>
        <v xml:space="preserve"> </v>
      </c>
      <c r="AL132" t="str">
        <f t="shared" si="19"/>
        <v xml:space="preserve"> </v>
      </c>
      <c r="AM132" t="str">
        <f t="shared" si="19"/>
        <v xml:space="preserve"> </v>
      </c>
      <c r="AN132" t="str">
        <f t="shared" si="19"/>
        <v xml:space="preserve"> </v>
      </c>
      <c r="AO132" t="str">
        <f t="shared" si="19"/>
        <v xml:space="preserve"> </v>
      </c>
      <c r="AP132" t="str">
        <f t="shared" si="19"/>
        <v xml:space="preserve"> </v>
      </c>
      <c r="AQ132" t="str">
        <f t="shared" si="19"/>
        <v xml:space="preserve"> </v>
      </c>
      <c r="AR132" t="str">
        <f t="shared" si="19"/>
        <v xml:space="preserve"> </v>
      </c>
      <c r="AS132" t="str">
        <f t="shared" si="19"/>
        <v xml:space="preserve"> </v>
      </c>
      <c r="AT132" t="str">
        <f t="shared" si="19"/>
        <v xml:space="preserve"> </v>
      </c>
      <c r="AU132" t="str">
        <f t="shared" si="19"/>
        <v xml:space="preserve"> </v>
      </c>
    </row>
    <row r="133" spans="1:47" x14ac:dyDescent="0.25">
      <c r="A133">
        <f t="shared" ref="A133:A196" si="22">IF(LEN(B133)&gt;0,A132+1,A132)</f>
        <v>54</v>
      </c>
      <c r="C133" t="s">
        <v>100</v>
      </c>
      <c r="E133" t="str">
        <f t="shared" si="20"/>
        <v xml:space="preserve"> </v>
      </c>
      <c r="F133" t="str">
        <f t="shared" si="21"/>
        <v xml:space="preserve"> </v>
      </c>
      <c r="H133" t="str">
        <f t="shared" si="8"/>
        <v xml:space="preserve"> </v>
      </c>
      <c r="I133" t="str">
        <f t="shared" si="9"/>
        <v/>
      </c>
      <c r="J133" t="str">
        <f t="shared" si="10"/>
        <v/>
      </c>
      <c r="K133" t="str">
        <f t="shared" si="11"/>
        <v/>
      </c>
      <c r="L133" t="str">
        <f t="shared" si="12"/>
        <v/>
      </c>
      <c r="M133" t="str">
        <f t="shared" si="13"/>
        <v/>
      </c>
      <c r="N133" t="str">
        <f t="shared" si="14"/>
        <v/>
      </c>
      <c r="O133" t="str">
        <f t="shared" si="15"/>
        <v/>
      </c>
      <c r="P133" t="str">
        <f t="shared" si="16"/>
        <v/>
      </c>
      <c r="Q133" t="str">
        <f t="shared" si="17"/>
        <v/>
      </c>
      <c r="R133" t="str">
        <f t="shared" si="5"/>
        <v/>
      </c>
      <c r="S133" t="str">
        <f t="shared" si="6"/>
        <v/>
      </c>
      <c r="AJ133" t="str">
        <f t="shared" si="19"/>
        <v xml:space="preserve"> </v>
      </c>
      <c r="AK133" t="str">
        <f t="shared" si="19"/>
        <v xml:space="preserve"> </v>
      </c>
      <c r="AL133" t="str">
        <f t="shared" si="19"/>
        <v xml:space="preserve"> </v>
      </c>
      <c r="AM133" t="str">
        <f t="shared" si="19"/>
        <v xml:space="preserve"> </v>
      </c>
      <c r="AN133" t="str">
        <f t="shared" si="19"/>
        <v xml:space="preserve"> </v>
      </c>
      <c r="AO133" t="str">
        <f t="shared" si="19"/>
        <v xml:space="preserve"> </v>
      </c>
      <c r="AP133" t="str">
        <f t="shared" si="19"/>
        <v xml:space="preserve"> </v>
      </c>
      <c r="AQ133" t="str">
        <f t="shared" si="19"/>
        <v xml:space="preserve"> </v>
      </c>
      <c r="AR133" t="str">
        <f t="shared" si="19"/>
        <v xml:space="preserve"> </v>
      </c>
      <c r="AS133" t="str">
        <f t="shared" si="19"/>
        <v xml:space="preserve"> </v>
      </c>
      <c r="AT133" t="str">
        <f t="shared" si="19"/>
        <v xml:space="preserve"> </v>
      </c>
      <c r="AU133" t="str">
        <f t="shared" si="19"/>
        <v xml:space="preserve"> </v>
      </c>
    </row>
    <row r="134" spans="1:47" x14ac:dyDescent="0.25">
      <c r="A134">
        <f t="shared" si="22"/>
        <v>55</v>
      </c>
      <c r="B134" t="s">
        <v>101</v>
      </c>
      <c r="E134">
        <f t="shared" si="20"/>
        <v>3</v>
      </c>
      <c r="F134" t="str">
        <f t="shared" si="21"/>
        <v>0D 51 00 54 5F 21 00</v>
      </c>
      <c r="H134" s="2" t="str">
        <f t="shared" si="8"/>
        <v>0D</v>
      </c>
      <c r="I134" t="str">
        <f t="shared" si="9"/>
        <v>51</v>
      </c>
      <c r="J134" t="str">
        <f t="shared" si="10"/>
        <v>00</v>
      </c>
      <c r="K134" t="str">
        <f t="shared" si="11"/>
        <v>54</v>
      </c>
      <c r="L134" t="str">
        <f t="shared" si="12"/>
        <v>5F</v>
      </c>
      <c r="M134" t="str">
        <f t="shared" si="13"/>
        <v>21</v>
      </c>
      <c r="N134" t="str">
        <f t="shared" si="14"/>
        <v>00</v>
      </c>
      <c r="O134" t="str">
        <f t="shared" si="15"/>
        <v/>
      </c>
      <c r="P134" t="str">
        <f t="shared" si="16"/>
        <v/>
      </c>
      <c r="Q134" t="str">
        <f t="shared" si="17"/>
        <v/>
      </c>
      <c r="R134" t="str">
        <f t="shared" si="5"/>
        <v/>
      </c>
      <c r="S134" t="str">
        <f t="shared" si="6"/>
        <v/>
      </c>
      <c r="T134" t="s">
        <v>80</v>
      </c>
      <c r="AJ134" t="str">
        <f t="shared" si="19"/>
        <v xml:space="preserve"> </v>
      </c>
      <c r="AK134" t="str">
        <f t="shared" si="19"/>
        <v xml:space="preserve"> </v>
      </c>
      <c r="AL134" t="str">
        <f t="shared" si="19"/>
        <v xml:space="preserve"> </v>
      </c>
      <c r="AM134" t="str">
        <f t="shared" si="19"/>
        <v xml:space="preserve"> </v>
      </c>
      <c r="AN134" t="str">
        <f t="shared" si="19"/>
        <v xml:space="preserve"> </v>
      </c>
      <c r="AO134" t="str">
        <f t="shared" si="19"/>
        <v xml:space="preserve"> </v>
      </c>
      <c r="AP134" t="str">
        <f t="shared" si="19"/>
        <v xml:space="preserve"> </v>
      </c>
      <c r="AQ134" t="str">
        <f t="shared" si="19"/>
        <v xml:space="preserve"> </v>
      </c>
      <c r="AR134" t="str">
        <f t="shared" si="19"/>
        <v xml:space="preserve"> </v>
      </c>
      <c r="AS134" t="str">
        <f t="shared" si="19"/>
        <v xml:space="preserve"> </v>
      </c>
      <c r="AT134" t="str">
        <f t="shared" si="19"/>
        <v xml:space="preserve"> </v>
      </c>
      <c r="AU134" t="str">
        <f t="shared" si="19"/>
        <v xml:space="preserve"> </v>
      </c>
    </row>
    <row r="135" spans="1:47" x14ac:dyDescent="0.25">
      <c r="A135">
        <f t="shared" si="22"/>
        <v>55</v>
      </c>
      <c r="C135" t="s">
        <v>25</v>
      </c>
      <c r="E135" t="str">
        <f t="shared" si="20"/>
        <v xml:space="preserve"> </v>
      </c>
      <c r="F135" t="str">
        <f t="shared" si="21"/>
        <v xml:space="preserve"> </v>
      </c>
      <c r="H135" t="str">
        <f t="shared" si="8"/>
        <v xml:space="preserve"> </v>
      </c>
      <c r="I135" t="str">
        <f t="shared" si="9"/>
        <v/>
      </c>
      <c r="J135" t="str">
        <f t="shared" si="10"/>
        <v/>
      </c>
      <c r="K135" t="str">
        <f t="shared" si="11"/>
        <v/>
      </c>
      <c r="L135" t="str">
        <f t="shared" si="12"/>
        <v/>
      </c>
      <c r="M135" t="str">
        <f t="shared" si="13"/>
        <v/>
      </c>
      <c r="N135" t="str">
        <f t="shared" si="14"/>
        <v/>
      </c>
      <c r="O135" t="str">
        <f t="shared" si="15"/>
        <v/>
      </c>
      <c r="P135" t="str">
        <f t="shared" si="16"/>
        <v/>
      </c>
      <c r="Q135" t="str">
        <f t="shared" si="17"/>
        <v/>
      </c>
      <c r="R135" t="str">
        <f t="shared" si="5"/>
        <v/>
      </c>
      <c r="S135" t="str">
        <f t="shared" si="6"/>
        <v/>
      </c>
      <c r="AJ135" t="str">
        <f t="shared" si="19"/>
        <v xml:space="preserve"> </v>
      </c>
      <c r="AK135" t="str">
        <f t="shared" si="19"/>
        <v xml:space="preserve"> </v>
      </c>
      <c r="AL135" t="str">
        <f t="shared" si="19"/>
        <v xml:space="preserve"> </v>
      </c>
      <c r="AM135" t="str">
        <f t="shared" si="19"/>
        <v xml:space="preserve"> </v>
      </c>
      <c r="AN135" t="str">
        <f t="shared" si="19"/>
        <v xml:space="preserve"> </v>
      </c>
      <c r="AO135" t="str">
        <f t="shared" si="19"/>
        <v xml:space="preserve"> </v>
      </c>
      <c r="AP135" t="str">
        <f t="shared" si="19"/>
        <v xml:space="preserve"> </v>
      </c>
      <c r="AQ135" t="str">
        <f t="shared" si="19"/>
        <v xml:space="preserve"> </v>
      </c>
      <c r="AR135" t="str">
        <f t="shared" si="19"/>
        <v xml:space="preserve"> </v>
      </c>
      <c r="AS135" t="str">
        <f t="shared" si="19"/>
        <v xml:space="preserve"> </v>
      </c>
      <c r="AT135" t="str">
        <f t="shared" si="19"/>
        <v xml:space="preserve"> </v>
      </c>
      <c r="AU135" t="str">
        <f t="shared" si="19"/>
        <v xml:space="preserve"> </v>
      </c>
    </row>
    <row r="136" spans="1:47" x14ac:dyDescent="0.25">
      <c r="A136">
        <f t="shared" si="22"/>
        <v>55</v>
      </c>
      <c r="C136" t="s">
        <v>53</v>
      </c>
      <c r="E136" t="str">
        <f t="shared" si="20"/>
        <v xml:space="preserve"> </v>
      </c>
      <c r="F136" t="str">
        <f t="shared" si="21"/>
        <v xml:space="preserve"> </v>
      </c>
      <c r="H136" t="str">
        <f t="shared" si="8"/>
        <v xml:space="preserve"> </v>
      </c>
      <c r="I136" t="str">
        <f t="shared" si="9"/>
        <v/>
      </c>
      <c r="J136" t="str">
        <f t="shared" si="10"/>
        <v/>
      </c>
      <c r="K136" t="str">
        <f t="shared" si="11"/>
        <v/>
      </c>
      <c r="L136" t="str">
        <f t="shared" si="12"/>
        <v/>
      </c>
      <c r="M136" t="str">
        <f t="shared" si="13"/>
        <v/>
      </c>
      <c r="N136" t="str">
        <f t="shared" si="14"/>
        <v/>
      </c>
      <c r="O136" t="str">
        <f t="shared" si="15"/>
        <v/>
      </c>
      <c r="P136" t="str">
        <f t="shared" si="16"/>
        <v/>
      </c>
      <c r="Q136" t="str">
        <f t="shared" si="17"/>
        <v/>
      </c>
      <c r="R136" t="str">
        <f t="shared" si="5"/>
        <v/>
      </c>
      <c r="S136" t="str">
        <f t="shared" si="6"/>
        <v/>
      </c>
      <c r="AJ136" t="str">
        <f t="shared" si="19"/>
        <v xml:space="preserve"> </v>
      </c>
      <c r="AK136" t="str">
        <f t="shared" si="19"/>
        <v xml:space="preserve"> </v>
      </c>
      <c r="AL136" t="str">
        <f t="shared" si="19"/>
        <v xml:space="preserve"> </v>
      </c>
      <c r="AM136" t="str">
        <f t="shared" si="19"/>
        <v xml:space="preserve"> </v>
      </c>
      <c r="AN136" t="str">
        <f t="shared" si="19"/>
        <v xml:space="preserve"> </v>
      </c>
      <c r="AO136" t="str">
        <f t="shared" si="19"/>
        <v xml:space="preserve"> </v>
      </c>
      <c r="AP136" t="str">
        <f t="shared" si="19"/>
        <v xml:space="preserve"> </v>
      </c>
      <c r="AQ136" t="str">
        <f t="shared" si="19"/>
        <v xml:space="preserve"> </v>
      </c>
      <c r="AR136" t="str">
        <f t="shared" si="19"/>
        <v xml:space="preserve"> </v>
      </c>
      <c r="AS136" t="str">
        <f t="shared" si="19"/>
        <v xml:space="preserve"> </v>
      </c>
      <c r="AT136" t="str">
        <f t="shared" si="19"/>
        <v xml:space="preserve"> </v>
      </c>
      <c r="AU136" t="str">
        <f t="shared" si="19"/>
        <v xml:space="preserve"> </v>
      </c>
    </row>
    <row r="137" spans="1:47" x14ac:dyDescent="0.25">
      <c r="A137">
        <f t="shared" si="22"/>
        <v>55</v>
      </c>
      <c r="C137" t="s">
        <v>102</v>
      </c>
      <c r="E137" t="str">
        <f t="shared" si="20"/>
        <v xml:space="preserve"> </v>
      </c>
      <c r="F137" t="str">
        <f t="shared" si="21"/>
        <v xml:space="preserve"> </v>
      </c>
      <c r="H137" t="str">
        <f t="shared" si="8"/>
        <v xml:space="preserve"> </v>
      </c>
      <c r="I137" t="str">
        <f t="shared" si="9"/>
        <v/>
      </c>
      <c r="J137" t="str">
        <f t="shared" si="10"/>
        <v/>
      </c>
      <c r="K137" t="str">
        <f t="shared" si="11"/>
        <v/>
      </c>
      <c r="L137" t="str">
        <f t="shared" si="12"/>
        <v/>
      </c>
      <c r="M137" t="str">
        <f t="shared" si="13"/>
        <v/>
      </c>
      <c r="N137" t="str">
        <f t="shared" si="14"/>
        <v/>
      </c>
      <c r="O137" t="str">
        <f t="shared" si="15"/>
        <v/>
      </c>
      <c r="P137" t="str">
        <f t="shared" si="16"/>
        <v/>
      </c>
      <c r="Q137" t="str">
        <f t="shared" si="17"/>
        <v/>
      </c>
      <c r="R137" t="str">
        <f t="shared" si="5"/>
        <v/>
      </c>
      <c r="S137" t="str">
        <f t="shared" si="6"/>
        <v/>
      </c>
      <c r="AJ137" t="str">
        <f t="shared" ref="AJ137:AU158" si="23">IFERROR(CHAR(U137), " ")</f>
        <v xml:space="preserve"> </v>
      </c>
      <c r="AK137" t="str">
        <f t="shared" si="23"/>
        <v xml:space="preserve"> </v>
      </c>
      <c r="AL137" t="str">
        <f t="shared" si="23"/>
        <v xml:space="preserve"> </v>
      </c>
      <c r="AM137" t="str">
        <f t="shared" si="23"/>
        <v xml:space="preserve"> </v>
      </c>
      <c r="AN137" t="str">
        <f t="shared" si="23"/>
        <v xml:space="preserve"> </v>
      </c>
      <c r="AO137" t="str">
        <f t="shared" si="23"/>
        <v xml:space="preserve"> </v>
      </c>
      <c r="AP137" t="str">
        <f t="shared" si="23"/>
        <v xml:space="preserve"> </v>
      </c>
      <c r="AQ137" t="str">
        <f t="shared" si="23"/>
        <v xml:space="preserve"> </v>
      </c>
      <c r="AR137" t="str">
        <f t="shared" si="23"/>
        <v xml:space="preserve"> </v>
      </c>
      <c r="AS137" t="str">
        <f t="shared" si="23"/>
        <v xml:space="preserve"> </v>
      </c>
      <c r="AT137" t="str">
        <f t="shared" si="23"/>
        <v xml:space="preserve"> </v>
      </c>
      <c r="AU137" t="str">
        <f t="shared" si="23"/>
        <v xml:space="preserve"> </v>
      </c>
    </row>
    <row r="138" spans="1:47" x14ac:dyDescent="0.25">
      <c r="A138">
        <f t="shared" si="22"/>
        <v>56</v>
      </c>
      <c r="B138" t="s">
        <v>103</v>
      </c>
      <c r="E138">
        <f t="shared" si="20"/>
        <v>3</v>
      </c>
      <c r="F138" t="str">
        <f t="shared" si="21"/>
        <v>0E 51 01 11 82 07 00</v>
      </c>
      <c r="H138" s="2" t="str">
        <f t="shared" si="8"/>
        <v>0E</v>
      </c>
      <c r="I138" t="str">
        <f t="shared" si="9"/>
        <v>51</v>
      </c>
      <c r="J138" t="str">
        <f t="shared" si="10"/>
        <v>01</v>
      </c>
      <c r="K138" t="str">
        <f t="shared" si="11"/>
        <v>11</v>
      </c>
      <c r="L138" t="str">
        <f t="shared" si="12"/>
        <v>82</v>
      </c>
      <c r="M138" t="str">
        <f t="shared" si="13"/>
        <v>07</v>
      </c>
      <c r="N138" t="str">
        <f t="shared" si="14"/>
        <v>00</v>
      </c>
      <c r="O138" t="str">
        <f t="shared" si="15"/>
        <v/>
      </c>
      <c r="P138" t="str">
        <f t="shared" si="16"/>
        <v/>
      </c>
      <c r="Q138" t="str">
        <f t="shared" si="17"/>
        <v/>
      </c>
      <c r="R138" t="str">
        <f t="shared" si="5"/>
        <v/>
      </c>
      <c r="S138" t="str">
        <f t="shared" si="6"/>
        <v/>
      </c>
      <c r="T138" t="s">
        <v>84</v>
      </c>
      <c r="AJ138" t="str">
        <f t="shared" si="23"/>
        <v xml:space="preserve"> </v>
      </c>
      <c r="AK138" t="str">
        <f t="shared" si="23"/>
        <v xml:space="preserve"> </v>
      </c>
      <c r="AL138" t="str">
        <f t="shared" si="23"/>
        <v xml:space="preserve"> </v>
      </c>
      <c r="AM138" t="str">
        <f t="shared" si="23"/>
        <v xml:space="preserve"> </v>
      </c>
      <c r="AN138" t="str">
        <f t="shared" si="23"/>
        <v xml:space="preserve"> </v>
      </c>
      <c r="AO138" t="str">
        <f t="shared" si="23"/>
        <v xml:space="preserve"> </v>
      </c>
      <c r="AP138" t="str">
        <f t="shared" si="23"/>
        <v xml:space="preserve"> </v>
      </c>
      <c r="AQ138" t="str">
        <f t="shared" si="23"/>
        <v xml:space="preserve"> </v>
      </c>
      <c r="AR138" t="str">
        <f t="shared" si="23"/>
        <v xml:space="preserve"> </v>
      </c>
      <c r="AS138" t="str">
        <f t="shared" si="23"/>
        <v xml:space="preserve"> </v>
      </c>
      <c r="AT138" t="str">
        <f t="shared" si="23"/>
        <v xml:space="preserve"> </v>
      </c>
      <c r="AU138" t="str">
        <f t="shared" si="23"/>
        <v xml:space="preserve"> </v>
      </c>
    </row>
    <row r="139" spans="1:47" x14ac:dyDescent="0.25">
      <c r="A139">
        <f t="shared" si="22"/>
        <v>56</v>
      </c>
      <c r="C139" t="s">
        <v>25</v>
      </c>
      <c r="E139" t="str">
        <f t="shared" si="20"/>
        <v xml:space="preserve"> </v>
      </c>
      <c r="F139" t="str">
        <f t="shared" si="21"/>
        <v xml:space="preserve"> </v>
      </c>
      <c r="H139" t="str">
        <f t="shared" si="8"/>
        <v xml:space="preserve"> </v>
      </c>
      <c r="I139" t="str">
        <f t="shared" si="9"/>
        <v/>
      </c>
      <c r="J139" t="str">
        <f t="shared" si="10"/>
        <v/>
      </c>
      <c r="K139" t="str">
        <f t="shared" si="11"/>
        <v/>
      </c>
      <c r="L139" t="str">
        <f t="shared" si="12"/>
        <v/>
      </c>
      <c r="M139" t="str">
        <f t="shared" si="13"/>
        <v/>
      </c>
      <c r="N139" t="str">
        <f t="shared" si="14"/>
        <v/>
      </c>
      <c r="O139" t="str">
        <f t="shared" si="15"/>
        <v/>
      </c>
      <c r="P139" t="str">
        <f t="shared" si="16"/>
        <v/>
      </c>
      <c r="Q139" t="str">
        <f t="shared" si="17"/>
        <v/>
      </c>
      <c r="R139" t="str">
        <f t="shared" si="5"/>
        <v/>
      </c>
      <c r="S139" t="str">
        <f t="shared" si="6"/>
        <v/>
      </c>
      <c r="AJ139" t="str">
        <f t="shared" si="23"/>
        <v xml:space="preserve"> </v>
      </c>
      <c r="AK139" t="str">
        <f t="shared" si="23"/>
        <v xml:space="preserve"> </v>
      </c>
      <c r="AL139" t="str">
        <f t="shared" si="23"/>
        <v xml:space="preserve"> </v>
      </c>
      <c r="AM139" t="str">
        <f t="shared" si="23"/>
        <v xml:space="preserve"> </v>
      </c>
      <c r="AN139" t="str">
        <f t="shared" si="23"/>
        <v xml:space="preserve"> </v>
      </c>
      <c r="AO139" t="str">
        <f t="shared" si="23"/>
        <v xml:space="preserve"> </v>
      </c>
      <c r="AP139" t="str">
        <f t="shared" si="23"/>
        <v xml:space="preserve"> </v>
      </c>
      <c r="AQ139" t="str">
        <f t="shared" si="23"/>
        <v xml:space="preserve"> </v>
      </c>
      <c r="AR139" t="str">
        <f t="shared" si="23"/>
        <v xml:space="preserve"> </v>
      </c>
      <c r="AS139" t="str">
        <f t="shared" si="23"/>
        <v xml:space="preserve"> </v>
      </c>
      <c r="AT139" t="str">
        <f t="shared" si="23"/>
        <v xml:space="preserve"> </v>
      </c>
      <c r="AU139" t="str">
        <f t="shared" si="23"/>
        <v xml:space="preserve"> </v>
      </c>
    </row>
    <row r="140" spans="1:47" x14ac:dyDescent="0.25">
      <c r="A140">
        <f t="shared" si="22"/>
        <v>56</v>
      </c>
      <c r="C140" t="s">
        <v>104</v>
      </c>
      <c r="E140" t="str">
        <f t="shared" si="20"/>
        <v xml:space="preserve"> </v>
      </c>
      <c r="F140" t="str">
        <f t="shared" si="21"/>
        <v xml:space="preserve"> </v>
      </c>
      <c r="H140" t="str">
        <f t="shared" si="8"/>
        <v xml:space="preserve"> </v>
      </c>
      <c r="I140" t="str">
        <f t="shared" si="9"/>
        <v/>
      </c>
      <c r="J140" t="str">
        <f t="shared" si="10"/>
        <v/>
      </c>
      <c r="K140" t="str">
        <f t="shared" si="11"/>
        <v/>
      </c>
      <c r="L140" t="str">
        <f t="shared" si="12"/>
        <v/>
      </c>
      <c r="M140" t="str">
        <f t="shared" si="13"/>
        <v/>
      </c>
      <c r="N140" t="str">
        <f t="shared" si="14"/>
        <v/>
      </c>
      <c r="O140" t="str">
        <f t="shared" si="15"/>
        <v/>
      </c>
      <c r="P140" t="str">
        <f t="shared" si="16"/>
        <v/>
      </c>
      <c r="Q140" t="str">
        <f t="shared" si="17"/>
        <v/>
      </c>
      <c r="R140" t="str">
        <f t="shared" si="5"/>
        <v/>
      </c>
      <c r="S140" t="str">
        <f t="shared" si="6"/>
        <v/>
      </c>
      <c r="AJ140" t="str">
        <f t="shared" si="23"/>
        <v xml:space="preserve"> </v>
      </c>
      <c r="AK140" t="str">
        <f t="shared" si="23"/>
        <v xml:space="preserve"> </v>
      </c>
      <c r="AL140" t="str">
        <f t="shared" si="23"/>
        <v xml:space="preserve"> </v>
      </c>
      <c r="AM140" t="str">
        <f t="shared" si="23"/>
        <v xml:space="preserve"> </v>
      </c>
      <c r="AN140" t="str">
        <f t="shared" si="23"/>
        <v xml:space="preserve"> </v>
      </c>
      <c r="AO140" t="str">
        <f t="shared" si="23"/>
        <v xml:space="preserve"> </v>
      </c>
      <c r="AP140" t="str">
        <f t="shared" si="23"/>
        <v xml:space="preserve"> </v>
      </c>
      <c r="AQ140" t="str">
        <f t="shared" si="23"/>
        <v xml:space="preserve"> </v>
      </c>
      <c r="AR140" t="str">
        <f t="shared" si="23"/>
        <v xml:space="preserve"> </v>
      </c>
      <c r="AS140" t="str">
        <f t="shared" si="23"/>
        <v xml:space="preserve"> </v>
      </c>
      <c r="AT140" t="str">
        <f t="shared" si="23"/>
        <v xml:space="preserve"> </v>
      </c>
      <c r="AU140" t="str">
        <f t="shared" si="23"/>
        <v xml:space="preserve"> </v>
      </c>
    </row>
    <row r="141" spans="1:47" x14ac:dyDescent="0.25">
      <c r="A141">
        <f t="shared" si="22"/>
        <v>56</v>
      </c>
      <c r="C141" t="s">
        <v>105</v>
      </c>
      <c r="E141" t="str">
        <f t="shared" si="20"/>
        <v xml:space="preserve"> </v>
      </c>
      <c r="F141" t="str">
        <f t="shared" si="21"/>
        <v xml:space="preserve"> </v>
      </c>
      <c r="H141" t="str">
        <f t="shared" si="8"/>
        <v xml:space="preserve"> </v>
      </c>
      <c r="I141" t="str">
        <f t="shared" si="9"/>
        <v/>
      </c>
      <c r="J141" t="str">
        <f t="shared" si="10"/>
        <v/>
      </c>
      <c r="K141" t="str">
        <f t="shared" si="11"/>
        <v/>
      </c>
      <c r="L141" t="str">
        <f t="shared" si="12"/>
        <v/>
      </c>
      <c r="M141" t="str">
        <f t="shared" si="13"/>
        <v/>
      </c>
      <c r="N141" t="str">
        <f t="shared" si="14"/>
        <v/>
      </c>
      <c r="O141" t="str">
        <f t="shared" si="15"/>
        <v/>
      </c>
      <c r="P141" t="str">
        <f t="shared" si="16"/>
        <v/>
      </c>
      <c r="Q141" t="str">
        <f t="shared" si="17"/>
        <v/>
      </c>
      <c r="R141" t="str">
        <f t="shared" si="5"/>
        <v/>
      </c>
      <c r="S141" t="str">
        <f t="shared" si="6"/>
        <v/>
      </c>
      <c r="AJ141" t="str">
        <f t="shared" si="23"/>
        <v xml:space="preserve"> </v>
      </c>
      <c r="AK141" t="str">
        <f t="shared" si="23"/>
        <v xml:space="preserve"> </v>
      </c>
      <c r="AL141" t="str">
        <f t="shared" si="23"/>
        <v xml:space="preserve"> </v>
      </c>
      <c r="AM141" t="str">
        <f t="shared" si="23"/>
        <v xml:space="preserve"> </v>
      </c>
      <c r="AN141" t="str">
        <f t="shared" si="23"/>
        <v xml:space="preserve"> </v>
      </c>
      <c r="AO141" t="str">
        <f t="shared" si="23"/>
        <v xml:space="preserve"> </v>
      </c>
      <c r="AP141" t="str">
        <f t="shared" si="23"/>
        <v xml:space="preserve"> </v>
      </c>
      <c r="AQ141" t="str">
        <f t="shared" si="23"/>
        <v xml:space="preserve"> </v>
      </c>
      <c r="AR141" t="str">
        <f t="shared" si="23"/>
        <v xml:space="preserve"> </v>
      </c>
      <c r="AS141" t="str">
        <f t="shared" si="23"/>
        <v xml:space="preserve"> </v>
      </c>
      <c r="AT141" t="str">
        <f t="shared" si="23"/>
        <v xml:space="preserve"> </v>
      </c>
      <c r="AU141" t="str">
        <f t="shared" si="23"/>
        <v xml:space="preserve"> </v>
      </c>
    </row>
    <row r="142" spans="1:47" x14ac:dyDescent="0.25">
      <c r="A142">
        <f t="shared" si="22"/>
        <v>57</v>
      </c>
      <c r="B142" t="s">
        <v>106</v>
      </c>
      <c r="E142">
        <f t="shared" si="20"/>
        <v>3</v>
      </c>
      <c r="F142" t="str">
        <f t="shared" si="21"/>
        <v>0F 51 01 E1 A1 03 00</v>
      </c>
      <c r="H142" s="2" t="str">
        <f t="shared" si="8"/>
        <v>0F</v>
      </c>
      <c r="I142" t="str">
        <f t="shared" si="9"/>
        <v>51</v>
      </c>
      <c r="J142" t="str">
        <f t="shared" si="10"/>
        <v>01</v>
      </c>
      <c r="K142" t="str">
        <f t="shared" si="11"/>
        <v>E1</v>
      </c>
      <c r="L142" t="str">
        <f t="shared" si="12"/>
        <v>A1</v>
      </c>
      <c r="M142" t="str">
        <f t="shared" si="13"/>
        <v>03</v>
      </c>
      <c r="N142" t="str">
        <f t="shared" si="14"/>
        <v>00</v>
      </c>
      <c r="O142" t="str">
        <f t="shared" si="15"/>
        <v/>
      </c>
      <c r="P142" t="str">
        <f t="shared" si="16"/>
        <v/>
      </c>
      <c r="Q142" t="str">
        <f t="shared" si="17"/>
        <v/>
      </c>
      <c r="R142" t="str">
        <f t="shared" si="5"/>
        <v/>
      </c>
      <c r="S142" t="str">
        <f t="shared" si="6"/>
        <v/>
      </c>
      <c r="T142" t="s">
        <v>86</v>
      </c>
      <c r="AJ142" t="str">
        <f t="shared" si="23"/>
        <v xml:space="preserve"> </v>
      </c>
      <c r="AK142" t="str">
        <f t="shared" si="23"/>
        <v xml:space="preserve"> </v>
      </c>
      <c r="AL142" t="str">
        <f t="shared" si="23"/>
        <v xml:space="preserve"> </v>
      </c>
      <c r="AM142" t="str">
        <f t="shared" si="23"/>
        <v xml:space="preserve"> </v>
      </c>
      <c r="AN142" t="str">
        <f t="shared" si="23"/>
        <v xml:space="preserve"> </v>
      </c>
      <c r="AO142" t="str">
        <f t="shared" si="23"/>
        <v xml:space="preserve"> </v>
      </c>
      <c r="AP142" t="str">
        <f t="shared" si="23"/>
        <v xml:space="preserve"> </v>
      </c>
      <c r="AQ142" t="str">
        <f t="shared" si="23"/>
        <v xml:space="preserve"> </v>
      </c>
      <c r="AR142" t="str">
        <f t="shared" si="23"/>
        <v xml:space="preserve"> </v>
      </c>
      <c r="AS142" t="str">
        <f t="shared" si="23"/>
        <v xml:space="preserve"> </v>
      </c>
      <c r="AT142" t="str">
        <f t="shared" si="23"/>
        <v xml:space="preserve"> </v>
      </c>
      <c r="AU142" t="str">
        <f t="shared" si="23"/>
        <v xml:space="preserve"> </v>
      </c>
    </row>
    <row r="143" spans="1:47" x14ac:dyDescent="0.25">
      <c r="A143">
        <f t="shared" si="22"/>
        <v>57</v>
      </c>
      <c r="C143" t="s">
        <v>25</v>
      </c>
      <c r="E143" t="str">
        <f t="shared" si="20"/>
        <v xml:space="preserve"> </v>
      </c>
      <c r="F143" t="str">
        <f t="shared" si="21"/>
        <v xml:space="preserve"> </v>
      </c>
      <c r="H143" t="str">
        <f t="shared" si="8"/>
        <v xml:space="preserve"> </v>
      </c>
      <c r="I143" t="str">
        <f t="shared" si="9"/>
        <v/>
      </c>
      <c r="J143" t="str">
        <f t="shared" si="10"/>
        <v/>
      </c>
      <c r="K143" t="str">
        <f t="shared" si="11"/>
        <v/>
      </c>
      <c r="L143" t="str">
        <f t="shared" si="12"/>
        <v/>
      </c>
      <c r="M143" t="str">
        <f t="shared" si="13"/>
        <v/>
      </c>
      <c r="N143" t="str">
        <f t="shared" si="14"/>
        <v/>
      </c>
      <c r="O143" t="str">
        <f t="shared" si="15"/>
        <v/>
      </c>
      <c r="P143" t="str">
        <f t="shared" si="16"/>
        <v/>
      </c>
      <c r="Q143" t="str">
        <f t="shared" si="17"/>
        <v/>
      </c>
      <c r="R143" t="str">
        <f t="shared" si="5"/>
        <v/>
      </c>
      <c r="S143" t="str">
        <f t="shared" si="6"/>
        <v/>
      </c>
      <c r="AJ143" t="str">
        <f t="shared" si="23"/>
        <v xml:space="preserve"> </v>
      </c>
      <c r="AK143" t="str">
        <f t="shared" si="23"/>
        <v xml:space="preserve"> </v>
      </c>
      <c r="AL143" t="str">
        <f t="shared" si="23"/>
        <v xml:space="preserve"> </v>
      </c>
      <c r="AM143" t="str">
        <f t="shared" si="23"/>
        <v xml:space="preserve"> </v>
      </c>
      <c r="AN143" t="str">
        <f t="shared" si="23"/>
        <v xml:space="preserve"> </v>
      </c>
      <c r="AO143" t="str">
        <f t="shared" si="23"/>
        <v xml:space="preserve"> </v>
      </c>
      <c r="AP143" t="str">
        <f t="shared" si="23"/>
        <v xml:space="preserve"> </v>
      </c>
      <c r="AQ143" t="str">
        <f t="shared" si="23"/>
        <v xml:space="preserve"> </v>
      </c>
      <c r="AR143" t="str">
        <f t="shared" si="23"/>
        <v xml:space="preserve"> </v>
      </c>
      <c r="AS143" t="str">
        <f t="shared" si="23"/>
        <v xml:space="preserve"> </v>
      </c>
      <c r="AT143" t="str">
        <f t="shared" si="23"/>
        <v xml:space="preserve"> </v>
      </c>
      <c r="AU143" t="str">
        <f t="shared" si="23"/>
        <v xml:space="preserve"> </v>
      </c>
    </row>
    <row r="144" spans="1:47" x14ac:dyDescent="0.25">
      <c r="A144">
        <f t="shared" si="22"/>
        <v>57</v>
      </c>
      <c r="C144" t="s">
        <v>107</v>
      </c>
      <c r="E144" t="str">
        <f t="shared" si="20"/>
        <v xml:space="preserve"> </v>
      </c>
      <c r="F144" t="str">
        <f t="shared" si="21"/>
        <v xml:space="preserve"> </v>
      </c>
      <c r="H144" t="str">
        <f t="shared" si="8"/>
        <v xml:space="preserve"> </v>
      </c>
      <c r="I144" t="str">
        <f t="shared" si="9"/>
        <v/>
      </c>
      <c r="J144" t="str">
        <f t="shared" si="10"/>
        <v/>
      </c>
      <c r="K144" t="str">
        <f t="shared" si="11"/>
        <v/>
      </c>
      <c r="L144" t="str">
        <f t="shared" si="12"/>
        <v/>
      </c>
      <c r="M144" t="str">
        <f t="shared" si="13"/>
        <v/>
      </c>
      <c r="N144" t="str">
        <f t="shared" si="14"/>
        <v/>
      </c>
      <c r="O144" t="str">
        <f t="shared" si="15"/>
        <v/>
      </c>
      <c r="P144" t="str">
        <f t="shared" si="16"/>
        <v/>
      </c>
      <c r="Q144" t="str">
        <f t="shared" si="17"/>
        <v/>
      </c>
      <c r="R144" t="str">
        <f t="shared" si="5"/>
        <v/>
      </c>
      <c r="S144" t="str">
        <f t="shared" si="6"/>
        <v/>
      </c>
      <c r="AJ144" t="str">
        <f t="shared" si="23"/>
        <v xml:space="preserve"> </v>
      </c>
      <c r="AK144" t="str">
        <f t="shared" si="23"/>
        <v xml:space="preserve"> </v>
      </c>
      <c r="AL144" t="str">
        <f t="shared" si="23"/>
        <v xml:space="preserve"> </v>
      </c>
      <c r="AM144" t="str">
        <f t="shared" si="23"/>
        <v xml:space="preserve"> </v>
      </c>
      <c r="AN144" t="str">
        <f t="shared" si="23"/>
        <v xml:space="preserve"> </v>
      </c>
      <c r="AO144" t="str">
        <f t="shared" si="23"/>
        <v xml:space="preserve"> </v>
      </c>
      <c r="AP144" t="str">
        <f t="shared" si="23"/>
        <v xml:space="preserve"> </v>
      </c>
      <c r="AQ144" t="str">
        <f t="shared" si="23"/>
        <v xml:space="preserve"> </v>
      </c>
      <c r="AR144" t="str">
        <f t="shared" si="23"/>
        <v xml:space="preserve"> </v>
      </c>
      <c r="AS144" t="str">
        <f t="shared" si="23"/>
        <v xml:space="preserve"> </v>
      </c>
      <c r="AT144" t="str">
        <f t="shared" si="23"/>
        <v xml:space="preserve"> </v>
      </c>
      <c r="AU144" t="str">
        <f t="shared" si="23"/>
        <v xml:space="preserve"> </v>
      </c>
    </row>
    <row r="145" spans="1:47" x14ac:dyDescent="0.25">
      <c r="A145">
        <f t="shared" si="22"/>
        <v>57</v>
      </c>
      <c r="C145" t="s">
        <v>108</v>
      </c>
      <c r="E145" t="str">
        <f t="shared" si="20"/>
        <v xml:space="preserve"> </v>
      </c>
      <c r="F145" t="str">
        <f t="shared" si="21"/>
        <v xml:space="preserve"> </v>
      </c>
      <c r="H145" t="str">
        <f t="shared" si="8"/>
        <v xml:space="preserve"> </v>
      </c>
      <c r="I145" t="str">
        <f t="shared" si="9"/>
        <v/>
      </c>
      <c r="J145" t="str">
        <f t="shared" si="10"/>
        <v/>
      </c>
      <c r="K145" t="str">
        <f t="shared" si="11"/>
        <v/>
      </c>
      <c r="L145" t="str">
        <f t="shared" si="12"/>
        <v/>
      </c>
      <c r="M145" t="str">
        <f t="shared" si="13"/>
        <v/>
      </c>
      <c r="N145" t="str">
        <f t="shared" si="14"/>
        <v/>
      </c>
      <c r="O145" t="str">
        <f t="shared" si="15"/>
        <v/>
      </c>
      <c r="P145" t="str">
        <f t="shared" si="16"/>
        <v/>
      </c>
      <c r="Q145" t="str">
        <f t="shared" si="17"/>
        <v/>
      </c>
      <c r="R145" t="str">
        <f t="shared" si="5"/>
        <v/>
      </c>
      <c r="S145" t="str">
        <f t="shared" si="6"/>
        <v/>
      </c>
      <c r="AJ145" t="str">
        <f t="shared" si="23"/>
        <v xml:space="preserve"> </v>
      </c>
      <c r="AK145" t="str">
        <f t="shared" si="23"/>
        <v xml:space="preserve"> </v>
      </c>
      <c r="AL145" t="str">
        <f t="shared" si="23"/>
        <v xml:space="preserve"> </v>
      </c>
      <c r="AM145" t="str">
        <f t="shared" si="23"/>
        <v xml:space="preserve"> </v>
      </c>
      <c r="AN145" t="str">
        <f t="shared" si="23"/>
        <v xml:space="preserve"> </v>
      </c>
      <c r="AO145" t="str">
        <f t="shared" si="23"/>
        <v xml:space="preserve"> </v>
      </c>
      <c r="AP145" t="str">
        <f t="shared" si="23"/>
        <v xml:space="preserve"> </v>
      </c>
      <c r="AQ145" t="str">
        <f t="shared" si="23"/>
        <v xml:space="preserve"> </v>
      </c>
      <c r="AR145" t="str">
        <f t="shared" si="23"/>
        <v xml:space="preserve"> </v>
      </c>
      <c r="AS145" t="str">
        <f t="shared" si="23"/>
        <v xml:space="preserve"> </v>
      </c>
      <c r="AT145" t="str">
        <f t="shared" si="23"/>
        <v xml:space="preserve"> </v>
      </c>
      <c r="AU145" t="str">
        <f t="shared" si="23"/>
        <v xml:space="preserve"> </v>
      </c>
    </row>
    <row r="146" spans="1:47" x14ac:dyDescent="0.25">
      <c r="A146">
        <f t="shared" si="22"/>
        <v>58</v>
      </c>
      <c r="B146" t="s">
        <v>109</v>
      </c>
      <c r="E146">
        <f t="shared" si="20"/>
        <v>3</v>
      </c>
      <c r="F146" t="str">
        <f t="shared" si="21"/>
        <v>10 51 01 11 82 07 00</v>
      </c>
      <c r="H146" s="2" t="str">
        <f t="shared" si="8"/>
        <v>10</v>
      </c>
      <c r="I146" t="str">
        <f t="shared" si="9"/>
        <v>51</v>
      </c>
      <c r="J146" t="str">
        <f t="shared" si="10"/>
        <v>01</v>
      </c>
      <c r="K146" t="str">
        <f t="shared" si="11"/>
        <v>11</v>
      </c>
      <c r="L146" t="str">
        <f t="shared" si="12"/>
        <v>82</v>
      </c>
      <c r="M146" t="str">
        <f t="shared" si="13"/>
        <v>07</v>
      </c>
      <c r="N146" t="str">
        <f t="shared" si="14"/>
        <v>00</v>
      </c>
      <c r="O146" t="str">
        <f t="shared" si="15"/>
        <v/>
      </c>
      <c r="P146" t="str">
        <f t="shared" si="16"/>
        <v/>
      </c>
      <c r="Q146" t="str">
        <f t="shared" si="17"/>
        <v/>
      </c>
      <c r="R146" t="str">
        <f t="shared" si="5"/>
        <v/>
      </c>
      <c r="S146" t="str">
        <f t="shared" si="6"/>
        <v/>
      </c>
      <c r="T146" t="s">
        <v>84</v>
      </c>
      <c r="AJ146" t="str">
        <f t="shared" si="23"/>
        <v xml:space="preserve"> </v>
      </c>
      <c r="AK146" t="str">
        <f t="shared" si="23"/>
        <v xml:space="preserve"> </v>
      </c>
      <c r="AL146" t="str">
        <f t="shared" si="23"/>
        <v xml:space="preserve"> </v>
      </c>
      <c r="AM146" t="str">
        <f t="shared" si="23"/>
        <v xml:space="preserve"> </v>
      </c>
      <c r="AN146" t="str">
        <f t="shared" si="23"/>
        <v xml:space="preserve"> </v>
      </c>
      <c r="AO146" t="str">
        <f t="shared" si="23"/>
        <v xml:space="preserve"> </v>
      </c>
      <c r="AP146" t="str">
        <f t="shared" si="23"/>
        <v xml:space="preserve"> </v>
      </c>
      <c r="AQ146" t="str">
        <f t="shared" si="23"/>
        <v xml:space="preserve"> </v>
      </c>
      <c r="AR146" t="str">
        <f t="shared" si="23"/>
        <v xml:space="preserve"> </v>
      </c>
      <c r="AS146" t="str">
        <f t="shared" si="23"/>
        <v xml:space="preserve"> </v>
      </c>
      <c r="AT146" t="str">
        <f t="shared" si="23"/>
        <v xml:space="preserve"> </v>
      </c>
      <c r="AU146" t="str">
        <f t="shared" si="23"/>
        <v xml:space="preserve"> </v>
      </c>
    </row>
    <row r="147" spans="1:47" x14ac:dyDescent="0.25">
      <c r="A147">
        <f t="shared" si="22"/>
        <v>58</v>
      </c>
      <c r="C147" t="s">
        <v>25</v>
      </c>
      <c r="E147" t="str">
        <f t="shared" si="20"/>
        <v xml:space="preserve"> </v>
      </c>
      <c r="F147" t="str">
        <f t="shared" si="21"/>
        <v xml:space="preserve"> </v>
      </c>
      <c r="H147" t="str">
        <f t="shared" si="8"/>
        <v xml:space="preserve"> </v>
      </c>
      <c r="I147" t="str">
        <f t="shared" si="9"/>
        <v/>
      </c>
      <c r="J147" t="str">
        <f t="shared" si="10"/>
        <v/>
      </c>
      <c r="K147" t="str">
        <f t="shared" si="11"/>
        <v/>
      </c>
      <c r="L147" t="str">
        <f t="shared" si="12"/>
        <v/>
      </c>
      <c r="M147" t="str">
        <f t="shared" si="13"/>
        <v/>
      </c>
      <c r="N147" t="str">
        <f t="shared" si="14"/>
        <v/>
      </c>
      <c r="O147" t="str">
        <f t="shared" si="15"/>
        <v/>
      </c>
      <c r="P147" t="str">
        <f t="shared" si="16"/>
        <v/>
      </c>
      <c r="Q147" t="str">
        <f t="shared" si="17"/>
        <v/>
      </c>
      <c r="R147" t="str">
        <f t="shared" ref="R147:R199" si="24">MID($F147,R$1+9,2)</f>
        <v/>
      </c>
      <c r="S147" t="str">
        <f t="shared" ref="S147:S199" si="25">MID($F147,S$1+10,2)</f>
        <v/>
      </c>
      <c r="AJ147" t="str">
        <f t="shared" si="23"/>
        <v xml:space="preserve"> </v>
      </c>
      <c r="AK147" t="str">
        <f t="shared" si="23"/>
        <v xml:space="preserve"> </v>
      </c>
      <c r="AL147" t="str">
        <f t="shared" si="23"/>
        <v xml:space="preserve"> </v>
      </c>
      <c r="AM147" t="str">
        <f t="shared" si="23"/>
        <v xml:space="preserve"> </v>
      </c>
      <c r="AN147" t="str">
        <f t="shared" si="23"/>
        <v xml:space="preserve"> </v>
      </c>
      <c r="AO147" t="str">
        <f t="shared" si="23"/>
        <v xml:space="preserve"> </v>
      </c>
      <c r="AP147" t="str">
        <f t="shared" si="23"/>
        <v xml:space="preserve"> </v>
      </c>
      <c r="AQ147" t="str">
        <f t="shared" si="23"/>
        <v xml:space="preserve"> </v>
      </c>
      <c r="AR147" t="str">
        <f t="shared" si="23"/>
        <v xml:space="preserve"> </v>
      </c>
      <c r="AS147" t="str">
        <f t="shared" si="23"/>
        <v xml:space="preserve"> </v>
      </c>
      <c r="AT147" t="str">
        <f t="shared" si="23"/>
        <v xml:space="preserve"> </v>
      </c>
      <c r="AU147" t="str">
        <f t="shared" si="23"/>
        <v xml:space="preserve"> </v>
      </c>
    </row>
    <row r="148" spans="1:47" x14ac:dyDescent="0.25">
      <c r="A148">
        <f t="shared" si="22"/>
        <v>58</v>
      </c>
      <c r="C148" t="s">
        <v>110</v>
      </c>
      <c r="E148" t="str">
        <f t="shared" si="20"/>
        <v xml:space="preserve"> </v>
      </c>
      <c r="F148" t="str">
        <f t="shared" si="21"/>
        <v xml:space="preserve"> </v>
      </c>
      <c r="H148" t="str">
        <f t="shared" si="8"/>
        <v xml:space="preserve"> </v>
      </c>
      <c r="I148" t="str">
        <f t="shared" si="9"/>
        <v/>
      </c>
      <c r="J148" t="str">
        <f t="shared" si="10"/>
        <v/>
      </c>
      <c r="K148" t="str">
        <f t="shared" si="11"/>
        <v/>
      </c>
      <c r="L148" t="str">
        <f t="shared" si="12"/>
        <v/>
      </c>
      <c r="M148" t="str">
        <f t="shared" si="13"/>
        <v/>
      </c>
      <c r="N148" t="str">
        <f t="shared" si="14"/>
        <v/>
      </c>
      <c r="O148" t="str">
        <f t="shared" si="15"/>
        <v/>
      </c>
      <c r="P148" t="str">
        <f t="shared" si="16"/>
        <v/>
      </c>
      <c r="Q148" t="str">
        <f t="shared" si="17"/>
        <v/>
      </c>
      <c r="R148" t="str">
        <f t="shared" si="24"/>
        <v/>
      </c>
      <c r="S148" t="str">
        <f t="shared" si="25"/>
        <v/>
      </c>
      <c r="AJ148" t="str">
        <f t="shared" si="23"/>
        <v xml:space="preserve"> </v>
      </c>
      <c r="AK148" t="str">
        <f t="shared" si="23"/>
        <v xml:space="preserve"> </v>
      </c>
      <c r="AL148" t="str">
        <f t="shared" si="23"/>
        <v xml:space="preserve"> </v>
      </c>
      <c r="AM148" t="str">
        <f t="shared" si="23"/>
        <v xml:space="preserve"> </v>
      </c>
      <c r="AN148" t="str">
        <f t="shared" si="23"/>
        <v xml:space="preserve"> </v>
      </c>
      <c r="AO148" t="str">
        <f t="shared" si="23"/>
        <v xml:space="preserve"> </v>
      </c>
      <c r="AP148" t="str">
        <f t="shared" si="23"/>
        <v xml:space="preserve"> </v>
      </c>
      <c r="AQ148" t="str">
        <f t="shared" si="23"/>
        <v xml:space="preserve"> </v>
      </c>
      <c r="AR148" t="str">
        <f t="shared" si="23"/>
        <v xml:space="preserve"> </v>
      </c>
      <c r="AS148" t="str">
        <f t="shared" si="23"/>
        <v xml:space="preserve"> </v>
      </c>
      <c r="AT148" t="str">
        <f t="shared" si="23"/>
        <v xml:space="preserve"> </v>
      </c>
      <c r="AU148" t="str">
        <f t="shared" si="23"/>
        <v xml:space="preserve"> </v>
      </c>
    </row>
    <row r="149" spans="1:47" x14ac:dyDescent="0.25">
      <c r="A149">
        <f t="shared" si="22"/>
        <v>59</v>
      </c>
      <c r="B149" t="s">
        <v>111</v>
      </c>
      <c r="E149">
        <f t="shared" si="20"/>
        <v>3</v>
      </c>
      <c r="F149" t="str">
        <f t="shared" si="21"/>
        <v>11 51 01 41 62 0B 00</v>
      </c>
      <c r="H149" s="2" t="str">
        <f t="shared" si="8"/>
        <v>11</v>
      </c>
      <c r="I149" t="str">
        <f t="shared" si="9"/>
        <v>51</v>
      </c>
      <c r="J149" t="str">
        <f t="shared" si="10"/>
        <v>01</v>
      </c>
      <c r="K149" t="str">
        <f t="shared" si="11"/>
        <v>41</v>
      </c>
      <c r="L149" t="str">
        <f t="shared" si="12"/>
        <v>62</v>
      </c>
      <c r="M149" t="str">
        <f t="shared" si="13"/>
        <v>0B</v>
      </c>
      <c r="N149" t="str">
        <f t="shared" si="14"/>
        <v>00</v>
      </c>
      <c r="O149" t="str">
        <f t="shared" si="15"/>
        <v/>
      </c>
      <c r="P149" t="str">
        <f t="shared" si="16"/>
        <v/>
      </c>
      <c r="Q149" t="str">
        <f t="shared" si="17"/>
        <v/>
      </c>
      <c r="R149" t="str">
        <f t="shared" si="24"/>
        <v/>
      </c>
      <c r="S149" t="str">
        <f t="shared" si="25"/>
        <v/>
      </c>
      <c r="T149" t="s">
        <v>88</v>
      </c>
      <c r="AJ149" t="str">
        <f t="shared" si="23"/>
        <v xml:space="preserve"> </v>
      </c>
      <c r="AK149" t="str">
        <f t="shared" si="23"/>
        <v xml:space="preserve"> </v>
      </c>
      <c r="AL149" t="str">
        <f t="shared" si="23"/>
        <v xml:space="preserve"> </v>
      </c>
      <c r="AM149" t="str">
        <f t="shared" si="23"/>
        <v xml:space="preserve"> </v>
      </c>
      <c r="AN149" t="str">
        <f t="shared" si="23"/>
        <v xml:space="preserve"> </v>
      </c>
      <c r="AO149" t="str">
        <f t="shared" si="23"/>
        <v xml:space="preserve"> </v>
      </c>
      <c r="AP149" t="str">
        <f t="shared" si="23"/>
        <v xml:space="preserve"> </v>
      </c>
      <c r="AQ149" t="str">
        <f t="shared" si="23"/>
        <v xml:space="preserve"> </v>
      </c>
      <c r="AR149" t="str">
        <f t="shared" si="23"/>
        <v xml:space="preserve"> </v>
      </c>
      <c r="AS149" t="str">
        <f t="shared" si="23"/>
        <v xml:space="preserve"> </v>
      </c>
      <c r="AT149" t="str">
        <f t="shared" si="23"/>
        <v xml:space="preserve"> </v>
      </c>
      <c r="AU149" t="str">
        <f t="shared" si="23"/>
        <v xml:space="preserve"> </v>
      </c>
    </row>
    <row r="150" spans="1:47" x14ac:dyDescent="0.25">
      <c r="A150">
        <f t="shared" si="22"/>
        <v>59</v>
      </c>
      <c r="C150" t="s">
        <v>25</v>
      </c>
      <c r="E150" t="str">
        <f t="shared" si="20"/>
        <v xml:space="preserve"> </v>
      </c>
      <c r="F150" t="str">
        <f t="shared" si="21"/>
        <v xml:space="preserve"> </v>
      </c>
      <c r="H150" t="str">
        <f t="shared" si="8"/>
        <v xml:space="preserve"> </v>
      </c>
      <c r="I150" t="str">
        <f t="shared" si="9"/>
        <v/>
      </c>
      <c r="J150" t="str">
        <f t="shared" si="10"/>
        <v/>
      </c>
      <c r="K150" t="str">
        <f t="shared" si="11"/>
        <v/>
      </c>
      <c r="L150" t="str">
        <f t="shared" si="12"/>
        <v/>
      </c>
      <c r="M150" t="str">
        <f t="shared" si="13"/>
        <v/>
      </c>
      <c r="N150" t="str">
        <f t="shared" si="14"/>
        <v/>
      </c>
      <c r="O150" t="str">
        <f t="shared" si="15"/>
        <v/>
      </c>
      <c r="P150" t="str">
        <f t="shared" si="16"/>
        <v/>
      </c>
      <c r="Q150" t="str">
        <f t="shared" si="17"/>
        <v/>
      </c>
      <c r="R150" t="str">
        <f t="shared" si="24"/>
        <v/>
      </c>
      <c r="S150" t="str">
        <f t="shared" si="25"/>
        <v/>
      </c>
      <c r="AJ150" t="str">
        <f t="shared" si="23"/>
        <v xml:space="preserve"> </v>
      </c>
      <c r="AK150" t="str">
        <f t="shared" si="23"/>
        <v xml:space="preserve"> </v>
      </c>
      <c r="AL150" t="str">
        <f t="shared" si="23"/>
        <v xml:space="preserve"> </v>
      </c>
      <c r="AM150" t="str">
        <f t="shared" si="23"/>
        <v xml:space="preserve"> </v>
      </c>
      <c r="AN150" t="str">
        <f t="shared" si="23"/>
        <v xml:space="preserve"> </v>
      </c>
      <c r="AO150" t="str">
        <f t="shared" si="23"/>
        <v xml:space="preserve"> </v>
      </c>
      <c r="AP150" t="str">
        <f t="shared" si="23"/>
        <v xml:space="preserve"> </v>
      </c>
      <c r="AQ150" t="str">
        <f t="shared" si="23"/>
        <v xml:space="preserve"> </v>
      </c>
      <c r="AR150" t="str">
        <f t="shared" si="23"/>
        <v xml:space="preserve"> </v>
      </c>
      <c r="AS150" t="str">
        <f t="shared" si="23"/>
        <v xml:space="preserve"> </v>
      </c>
      <c r="AT150" t="str">
        <f t="shared" si="23"/>
        <v xml:space="preserve"> </v>
      </c>
      <c r="AU150" t="str">
        <f t="shared" si="23"/>
        <v xml:space="preserve"> </v>
      </c>
    </row>
    <row r="151" spans="1:47" x14ac:dyDescent="0.25">
      <c r="A151">
        <f t="shared" si="22"/>
        <v>59</v>
      </c>
      <c r="C151" t="s">
        <v>53</v>
      </c>
      <c r="E151" t="str">
        <f t="shared" si="20"/>
        <v xml:space="preserve"> </v>
      </c>
      <c r="F151" t="str">
        <f t="shared" si="21"/>
        <v xml:space="preserve"> </v>
      </c>
      <c r="H151" t="str">
        <f t="shared" si="8"/>
        <v xml:space="preserve"> </v>
      </c>
      <c r="I151" t="str">
        <f t="shared" si="9"/>
        <v/>
      </c>
      <c r="J151" t="str">
        <f t="shared" si="10"/>
        <v/>
      </c>
      <c r="K151" t="str">
        <f t="shared" si="11"/>
        <v/>
      </c>
      <c r="L151" t="str">
        <f t="shared" si="12"/>
        <v/>
      </c>
      <c r="M151" t="str">
        <f t="shared" si="13"/>
        <v/>
      </c>
      <c r="N151" t="str">
        <f t="shared" si="14"/>
        <v/>
      </c>
      <c r="O151" t="str">
        <f t="shared" si="15"/>
        <v/>
      </c>
      <c r="P151" t="str">
        <f t="shared" si="16"/>
        <v/>
      </c>
      <c r="Q151" t="str">
        <f t="shared" si="17"/>
        <v/>
      </c>
      <c r="R151" t="str">
        <f t="shared" si="24"/>
        <v/>
      </c>
      <c r="S151" t="str">
        <f t="shared" si="25"/>
        <v/>
      </c>
      <c r="AJ151" t="str">
        <f t="shared" si="23"/>
        <v xml:space="preserve"> </v>
      </c>
      <c r="AK151" t="str">
        <f t="shared" si="23"/>
        <v xml:space="preserve"> </v>
      </c>
      <c r="AL151" t="str">
        <f t="shared" si="23"/>
        <v xml:space="preserve"> </v>
      </c>
      <c r="AM151" t="str">
        <f t="shared" si="23"/>
        <v xml:space="preserve"> </v>
      </c>
      <c r="AN151" t="str">
        <f t="shared" si="23"/>
        <v xml:space="preserve"> </v>
      </c>
      <c r="AO151" t="str">
        <f t="shared" si="23"/>
        <v xml:space="preserve"> </v>
      </c>
      <c r="AP151" t="str">
        <f t="shared" si="23"/>
        <v xml:space="preserve"> </v>
      </c>
      <c r="AQ151" t="str">
        <f t="shared" si="23"/>
        <v xml:space="preserve"> </v>
      </c>
      <c r="AR151" t="str">
        <f t="shared" si="23"/>
        <v xml:space="preserve"> </v>
      </c>
      <c r="AS151" t="str">
        <f t="shared" si="23"/>
        <v xml:space="preserve"> </v>
      </c>
      <c r="AT151" t="str">
        <f t="shared" si="23"/>
        <v xml:space="preserve"> </v>
      </c>
      <c r="AU151" t="str">
        <f t="shared" si="23"/>
        <v xml:space="preserve"> </v>
      </c>
    </row>
    <row r="152" spans="1:47" x14ac:dyDescent="0.25">
      <c r="A152">
        <f t="shared" si="22"/>
        <v>59</v>
      </c>
      <c r="C152" t="s">
        <v>112</v>
      </c>
      <c r="E152" t="str">
        <f t="shared" si="20"/>
        <v xml:space="preserve"> </v>
      </c>
      <c r="F152" t="str">
        <f t="shared" si="21"/>
        <v xml:space="preserve"> </v>
      </c>
      <c r="H152" t="str">
        <f t="shared" si="8"/>
        <v xml:space="preserve"> </v>
      </c>
      <c r="I152" t="str">
        <f t="shared" si="9"/>
        <v/>
      </c>
      <c r="J152" t="str">
        <f t="shared" si="10"/>
        <v/>
      </c>
      <c r="K152" t="str">
        <f t="shared" si="11"/>
        <v/>
      </c>
      <c r="L152" t="str">
        <f t="shared" si="12"/>
        <v/>
      </c>
      <c r="M152" t="str">
        <f t="shared" si="13"/>
        <v/>
      </c>
      <c r="N152" t="str">
        <f t="shared" si="14"/>
        <v/>
      </c>
      <c r="O152" t="str">
        <f t="shared" si="15"/>
        <v/>
      </c>
      <c r="P152" t="str">
        <f t="shared" si="16"/>
        <v/>
      </c>
      <c r="Q152" t="str">
        <f t="shared" si="17"/>
        <v/>
      </c>
      <c r="R152" t="str">
        <f t="shared" si="24"/>
        <v/>
      </c>
      <c r="S152" t="str">
        <f t="shared" si="25"/>
        <v/>
      </c>
      <c r="AJ152" t="str">
        <f t="shared" si="23"/>
        <v xml:space="preserve"> </v>
      </c>
      <c r="AK152" t="str">
        <f t="shared" si="23"/>
        <v xml:space="preserve"> </v>
      </c>
      <c r="AL152" t="str">
        <f t="shared" si="23"/>
        <v xml:space="preserve"> </v>
      </c>
      <c r="AM152" t="str">
        <f t="shared" si="23"/>
        <v xml:space="preserve"> </v>
      </c>
      <c r="AN152" t="str">
        <f t="shared" si="23"/>
        <v xml:space="preserve"> </v>
      </c>
      <c r="AO152" t="str">
        <f t="shared" si="23"/>
        <v xml:space="preserve"> </v>
      </c>
      <c r="AP152" t="str">
        <f t="shared" si="23"/>
        <v xml:space="preserve"> </v>
      </c>
      <c r="AQ152" t="str">
        <f t="shared" si="23"/>
        <v xml:space="preserve"> </v>
      </c>
      <c r="AR152" t="str">
        <f t="shared" si="23"/>
        <v xml:space="preserve"> </v>
      </c>
      <c r="AS152" t="str">
        <f t="shared" si="23"/>
        <v xml:space="preserve"> </v>
      </c>
      <c r="AT152" t="str">
        <f t="shared" si="23"/>
        <v xml:space="preserve"> </v>
      </c>
      <c r="AU152" t="str">
        <f t="shared" si="23"/>
        <v xml:space="preserve"> </v>
      </c>
    </row>
    <row r="153" spans="1:47" x14ac:dyDescent="0.25">
      <c r="A153">
        <f t="shared" si="22"/>
        <v>59</v>
      </c>
      <c r="C153" t="s">
        <v>113</v>
      </c>
      <c r="E153" t="str">
        <f t="shared" si="20"/>
        <v xml:space="preserve"> </v>
      </c>
      <c r="F153" t="str">
        <f t="shared" si="21"/>
        <v xml:space="preserve"> </v>
      </c>
      <c r="H153" t="str">
        <f t="shared" si="8"/>
        <v xml:space="preserve"> </v>
      </c>
      <c r="I153" t="str">
        <f t="shared" si="9"/>
        <v/>
      </c>
      <c r="J153" t="str">
        <f t="shared" si="10"/>
        <v/>
      </c>
      <c r="K153" t="str">
        <f t="shared" si="11"/>
        <v/>
      </c>
      <c r="L153" t="str">
        <f t="shared" si="12"/>
        <v/>
      </c>
      <c r="M153" t="str">
        <f t="shared" si="13"/>
        <v/>
      </c>
      <c r="N153" t="str">
        <f t="shared" si="14"/>
        <v/>
      </c>
      <c r="O153" t="str">
        <f t="shared" si="15"/>
        <v/>
      </c>
      <c r="P153" t="str">
        <f t="shared" si="16"/>
        <v/>
      </c>
      <c r="Q153" t="str">
        <f t="shared" si="17"/>
        <v/>
      </c>
      <c r="R153" t="str">
        <f t="shared" si="24"/>
        <v/>
      </c>
      <c r="S153" t="str">
        <f t="shared" si="25"/>
        <v/>
      </c>
      <c r="AJ153" t="str">
        <f t="shared" si="23"/>
        <v xml:space="preserve"> </v>
      </c>
      <c r="AK153" t="str">
        <f t="shared" si="23"/>
        <v xml:space="preserve"> </v>
      </c>
      <c r="AL153" t="str">
        <f t="shared" si="23"/>
        <v xml:space="preserve"> </v>
      </c>
      <c r="AM153" t="str">
        <f t="shared" si="23"/>
        <v xml:space="preserve"> </v>
      </c>
      <c r="AN153" t="str">
        <f t="shared" si="23"/>
        <v xml:space="preserve"> </v>
      </c>
      <c r="AO153" t="str">
        <f t="shared" si="23"/>
        <v xml:space="preserve"> </v>
      </c>
      <c r="AP153" t="str">
        <f t="shared" si="23"/>
        <v xml:space="preserve"> </v>
      </c>
      <c r="AQ153" t="str">
        <f t="shared" si="23"/>
        <v xml:space="preserve"> </v>
      </c>
      <c r="AR153" t="str">
        <f t="shared" si="23"/>
        <v xml:space="preserve"> </v>
      </c>
      <c r="AS153" t="str">
        <f t="shared" si="23"/>
        <v xml:space="preserve"> </v>
      </c>
      <c r="AT153" t="str">
        <f t="shared" si="23"/>
        <v xml:space="preserve"> </v>
      </c>
      <c r="AU153" t="str">
        <f t="shared" si="23"/>
        <v xml:space="preserve"> </v>
      </c>
    </row>
    <row r="154" spans="1:47" x14ac:dyDescent="0.25">
      <c r="A154">
        <f t="shared" si="22"/>
        <v>60</v>
      </c>
      <c r="B154" t="s">
        <v>114</v>
      </c>
      <c r="E154">
        <f t="shared" si="20"/>
        <v>3</v>
      </c>
      <c r="F154" t="str">
        <f t="shared" si="21"/>
        <v>12 51 01 11 82 07 00</v>
      </c>
      <c r="H154" s="2" t="str">
        <f t="shared" si="8"/>
        <v>12</v>
      </c>
      <c r="I154" t="str">
        <f t="shared" si="9"/>
        <v>51</v>
      </c>
      <c r="J154" t="str">
        <f t="shared" si="10"/>
        <v>01</v>
      </c>
      <c r="K154" t="str">
        <f t="shared" si="11"/>
        <v>11</v>
      </c>
      <c r="L154" t="str">
        <f t="shared" si="12"/>
        <v>82</v>
      </c>
      <c r="M154" t="str">
        <f t="shared" si="13"/>
        <v>07</v>
      </c>
      <c r="N154" t="str">
        <f t="shared" si="14"/>
        <v>00</v>
      </c>
      <c r="O154" t="str">
        <f t="shared" si="15"/>
        <v/>
      </c>
      <c r="P154" t="str">
        <f t="shared" si="16"/>
        <v/>
      </c>
      <c r="Q154" t="str">
        <f t="shared" si="17"/>
        <v/>
      </c>
      <c r="R154" t="str">
        <f t="shared" si="24"/>
        <v/>
      </c>
      <c r="S154" t="str">
        <f t="shared" si="25"/>
        <v/>
      </c>
      <c r="T154" t="s">
        <v>84</v>
      </c>
      <c r="AJ154" t="str">
        <f t="shared" si="23"/>
        <v xml:space="preserve"> </v>
      </c>
      <c r="AK154" t="str">
        <f t="shared" si="23"/>
        <v xml:space="preserve"> </v>
      </c>
      <c r="AL154" t="str">
        <f t="shared" si="23"/>
        <v xml:space="preserve"> </v>
      </c>
      <c r="AM154" t="str">
        <f t="shared" si="23"/>
        <v xml:space="preserve"> </v>
      </c>
      <c r="AN154" t="str">
        <f t="shared" si="23"/>
        <v xml:space="preserve"> </v>
      </c>
      <c r="AO154" t="str">
        <f t="shared" si="23"/>
        <v xml:space="preserve"> </v>
      </c>
      <c r="AP154" t="str">
        <f t="shared" si="23"/>
        <v xml:space="preserve"> </v>
      </c>
      <c r="AQ154" t="str">
        <f t="shared" si="23"/>
        <v xml:space="preserve"> </v>
      </c>
      <c r="AR154" t="str">
        <f t="shared" si="23"/>
        <v xml:space="preserve"> </v>
      </c>
      <c r="AS154" t="str">
        <f t="shared" si="23"/>
        <v xml:space="preserve"> </v>
      </c>
      <c r="AT154" t="str">
        <f t="shared" si="23"/>
        <v xml:space="preserve"> </v>
      </c>
      <c r="AU154" t="str">
        <f t="shared" si="23"/>
        <v xml:space="preserve"> </v>
      </c>
    </row>
    <row r="155" spans="1:47" x14ac:dyDescent="0.25">
      <c r="A155">
        <f t="shared" si="22"/>
        <v>60</v>
      </c>
      <c r="C155" t="s">
        <v>25</v>
      </c>
      <c r="E155" t="str">
        <f t="shared" si="20"/>
        <v xml:space="preserve"> </v>
      </c>
      <c r="F155" t="str">
        <f t="shared" si="21"/>
        <v xml:space="preserve"> </v>
      </c>
      <c r="H155" t="str">
        <f t="shared" si="8"/>
        <v xml:space="preserve"> </v>
      </c>
      <c r="I155" t="str">
        <f t="shared" si="9"/>
        <v/>
      </c>
      <c r="J155" t="str">
        <f t="shared" si="10"/>
        <v/>
      </c>
      <c r="K155" t="str">
        <f t="shared" si="11"/>
        <v/>
      </c>
      <c r="L155" t="str">
        <f t="shared" si="12"/>
        <v/>
      </c>
      <c r="M155" t="str">
        <f t="shared" si="13"/>
        <v/>
      </c>
      <c r="N155" t="str">
        <f t="shared" si="14"/>
        <v/>
      </c>
      <c r="O155" t="str">
        <f t="shared" si="15"/>
        <v/>
      </c>
      <c r="P155" t="str">
        <f t="shared" si="16"/>
        <v/>
      </c>
      <c r="Q155" t="str">
        <f t="shared" si="17"/>
        <v/>
      </c>
      <c r="R155" t="str">
        <f t="shared" si="24"/>
        <v/>
      </c>
      <c r="S155" t="str">
        <f t="shared" si="25"/>
        <v/>
      </c>
      <c r="AJ155" t="str">
        <f t="shared" si="23"/>
        <v xml:space="preserve"> </v>
      </c>
      <c r="AK155" t="str">
        <f t="shared" si="23"/>
        <v xml:space="preserve"> </v>
      </c>
      <c r="AL155" t="str">
        <f t="shared" si="23"/>
        <v xml:space="preserve"> </v>
      </c>
      <c r="AM155" t="str">
        <f t="shared" si="23"/>
        <v xml:space="preserve"> </v>
      </c>
      <c r="AN155" t="str">
        <f t="shared" si="23"/>
        <v xml:space="preserve"> </v>
      </c>
      <c r="AO155" t="str">
        <f t="shared" si="23"/>
        <v xml:space="preserve"> </v>
      </c>
      <c r="AP155" t="str">
        <f t="shared" si="23"/>
        <v xml:space="preserve"> </v>
      </c>
      <c r="AQ155" t="str">
        <f t="shared" si="23"/>
        <v xml:space="preserve"> </v>
      </c>
      <c r="AR155" t="str">
        <f t="shared" si="23"/>
        <v xml:space="preserve"> </v>
      </c>
      <c r="AS155" t="str">
        <f t="shared" si="23"/>
        <v xml:space="preserve"> </v>
      </c>
      <c r="AT155" t="str">
        <f t="shared" si="23"/>
        <v xml:space="preserve"> </v>
      </c>
      <c r="AU155" t="str">
        <f t="shared" si="23"/>
        <v xml:space="preserve"> </v>
      </c>
    </row>
    <row r="156" spans="1:47" x14ac:dyDescent="0.25">
      <c r="A156">
        <f t="shared" si="22"/>
        <v>60</v>
      </c>
      <c r="C156" t="s">
        <v>115</v>
      </c>
      <c r="E156" t="str">
        <f t="shared" si="20"/>
        <v xml:space="preserve"> </v>
      </c>
      <c r="F156" t="str">
        <f t="shared" si="21"/>
        <v xml:space="preserve"> </v>
      </c>
      <c r="H156" t="str">
        <f t="shared" si="8"/>
        <v xml:space="preserve"> </v>
      </c>
      <c r="I156" t="str">
        <f t="shared" si="9"/>
        <v/>
      </c>
      <c r="J156" t="str">
        <f t="shared" si="10"/>
        <v/>
      </c>
      <c r="K156" t="str">
        <f t="shared" si="11"/>
        <v/>
      </c>
      <c r="L156" t="str">
        <f t="shared" si="12"/>
        <v/>
      </c>
      <c r="M156" t="str">
        <f t="shared" si="13"/>
        <v/>
      </c>
      <c r="N156" t="str">
        <f t="shared" si="14"/>
        <v/>
      </c>
      <c r="O156" t="str">
        <f t="shared" si="15"/>
        <v/>
      </c>
      <c r="P156" t="str">
        <f t="shared" si="16"/>
        <v/>
      </c>
      <c r="Q156" t="str">
        <f t="shared" si="17"/>
        <v/>
      </c>
      <c r="R156" t="str">
        <f t="shared" si="24"/>
        <v/>
      </c>
      <c r="S156" t="str">
        <f t="shared" si="25"/>
        <v/>
      </c>
      <c r="AJ156" t="str">
        <f t="shared" si="23"/>
        <v xml:space="preserve"> </v>
      </c>
      <c r="AK156" t="str">
        <f t="shared" si="23"/>
        <v xml:space="preserve"> </v>
      </c>
      <c r="AL156" t="str">
        <f t="shared" si="23"/>
        <v xml:space="preserve"> </v>
      </c>
      <c r="AM156" t="str">
        <f t="shared" si="23"/>
        <v xml:space="preserve"> </v>
      </c>
      <c r="AN156" t="str">
        <f t="shared" si="23"/>
        <v xml:space="preserve"> </v>
      </c>
      <c r="AO156" t="str">
        <f t="shared" si="23"/>
        <v xml:space="preserve"> </v>
      </c>
      <c r="AP156" t="str">
        <f t="shared" si="23"/>
        <v xml:space="preserve"> </v>
      </c>
      <c r="AQ156" t="str">
        <f t="shared" si="23"/>
        <v xml:space="preserve"> </v>
      </c>
      <c r="AR156" t="str">
        <f t="shared" si="23"/>
        <v xml:space="preserve"> </v>
      </c>
      <c r="AS156" t="str">
        <f t="shared" si="23"/>
        <v xml:space="preserve"> </v>
      </c>
      <c r="AT156" t="str">
        <f t="shared" si="23"/>
        <v xml:space="preserve"> </v>
      </c>
      <c r="AU156" t="str">
        <f t="shared" si="23"/>
        <v xml:space="preserve"> </v>
      </c>
    </row>
    <row r="157" spans="1:47" x14ac:dyDescent="0.25">
      <c r="A157">
        <f t="shared" si="22"/>
        <v>61</v>
      </c>
      <c r="B157" t="s">
        <v>116</v>
      </c>
      <c r="E157">
        <f t="shared" si="20"/>
        <v>3</v>
      </c>
      <c r="F157" t="str">
        <f t="shared" si="21"/>
        <v>13 51 02 C0 C1 21 00</v>
      </c>
      <c r="H157" s="2" t="str">
        <f t="shared" si="8"/>
        <v>13</v>
      </c>
      <c r="I157" t="str">
        <f t="shared" si="9"/>
        <v>51</v>
      </c>
      <c r="J157" t="str">
        <f t="shared" si="10"/>
        <v>02</v>
      </c>
      <c r="K157" t="str">
        <f t="shared" si="11"/>
        <v>C0</v>
      </c>
      <c r="L157" t="str">
        <f t="shared" si="12"/>
        <v>C1</v>
      </c>
      <c r="M157" t="str">
        <f t="shared" si="13"/>
        <v>21</v>
      </c>
      <c r="N157" t="str">
        <f t="shared" si="14"/>
        <v>00</v>
      </c>
      <c r="O157" t="str">
        <f t="shared" si="15"/>
        <v/>
      </c>
      <c r="P157" t="str">
        <f t="shared" si="16"/>
        <v/>
      </c>
      <c r="Q157" t="str">
        <f t="shared" si="17"/>
        <v/>
      </c>
      <c r="R157" t="str">
        <f t="shared" si="24"/>
        <v/>
      </c>
      <c r="S157" t="str">
        <f t="shared" si="25"/>
        <v/>
      </c>
      <c r="T157" t="s">
        <v>71</v>
      </c>
      <c r="AJ157" t="str">
        <f t="shared" si="23"/>
        <v xml:space="preserve"> </v>
      </c>
      <c r="AK157" t="str">
        <f t="shared" si="23"/>
        <v xml:space="preserve"> </v>
      </c>
      <c r="AL157" t="str">
        <f t="shared" si="23"/>
        <v xml:space="preserve"> </v>
      </c>
      <c r="AM157" t="str">
        <f t="shared" si="23"/>
        <v xml:space="preserve"> </v>
      </c>
      <c r="AN157" t="str">
        <f t="shared" si="23"/>
        <v xml:space="preserve"> </v>
      </c>
      <c r="AO157" t="str">
        <f t="shared" si="23"/>
        <v xml:space="preserve"> </v>
      </c>
      <c r="AP157" t="str">
        <f t="shared" si="23"/>
        <v xml:space="preserve"> </v>
      </c>
      <c r="AQ157" t="str">
        <f t="shared" si="23"/>
        <v xml:space="preserve"> </v>
      </c>
      <c r="AR157" t="str">
        <f t="shared" si="23"/>
        <v xml:space="preserve"> </v>
      </c>
      <c r="AS157" t="str">
        <f t="shared" si="23"/>
        <v xml:space="preserve"> </v>
      </c>
      <c r="AT157" t="str">
        <f t="shared" si="23"/>
        <v xml:space="preserve"> </v>
      </c>
      <c r="AU157" t="str">
        <f t="shared" si="23"/>
        <v xml:space="preserve"> </v>
      </c>
    </row>
    <row r="158" spans="1:47" x14ac:dyDescent="0.25">
      <c r="A158">
        <f t="shared" si="22"/>
        <v>61</v>
      </c>
      <c r="C158" t="s">
        <v>58</v>
      </c>
      <c r="E158" t="str">
        <f t="shared" si="20"/>
        <v xml:space="preserve"> </v>
      </c>
      <c r="F158" t="str">
        <f t="shared" si="21"/>
        <v xml:space="preserve"> </v>
      </c>
      <c r="H158" t="str">
        <f t="shared" si="8"/>
        <v xml:space="preserve"> </v>
      </c>
      <c r="I158" t="str">
        <f t="shared" si="9"/>
        <v/>
      </c>
      <c r="J158" t="str">
        <f t="shared" si="10"/>
        <v/>
      </c>
      <c r="K158" t="str">
        <f t="shared" si="11"/>
        <v/>
      </c>
      <c r="L158" t="str">
        <f t="shared" si="12"/>
        <v/>
      </c>
      <c r="M158" t="str">
        <f t="shared" si="13"/>
        <v/>
      </c>
      <c r="N158" t="str">
        <f t="shared" si="14"/>
        <v/>
      </c>
      <c r="O158" t="str">
        <f t="shared" si="15"/>
        <v/>
      </c>
      <c r="P158" t="str">
        <f t="shared" si="16"/>
        <v/>
      </c>
      <c r="Q158" t="str">
        <f t="shared" si="17"/>
        <v/>
      </c>
      <c r="R158" t="str">
        <f t="shared" si="24"/>
        <v/>
      </c>
      <c r="S158" t="str">
        <f t="shared" si="25"/>
        <v/>
      </c>
      <c r="AJ158" t="str">
        <f t="shared" si="23"/>
        <v xml:space="preserve"> </v>
      </c>
      <c r="AK158" t="str">
        <f t="shared" si="23"/>
        <v xml:space="preserve"> </v>
      </c>
      <c r="AL158" t="str">
        <f t="shared" si="23"/>
        <v xml:space="preserve"> </v>
      </c>
      <c r="AM158" t="str">
        <f t="shared" ref="AM158:AU186" si="26">IFERROR(CHAR(X158), " ")</f>
        <v xml:space="preserve"> </v>
      </c>
      <c r="AN158" t="str">
        <f t="shared" si="26"/>
        <v xml:space="preserve"> </v>
      </c>
      <c r="AO158" t="str">
        <f t="shared" si="26"/>
        <v xml:space="preserve"> </v>
      </c>
      <c r="AP158" t="str">
        <f t="shared" si="26"/>
        <v xml:space="preserve"> </v>
      </c>
      <c r="AQ158" t="str">
        <f t="shared" si="26"/>
        <v xml:space="preserve"> </v>
      </c>
      <c r="AR158" t="str">
        <f t="shared" si="26"/>
        <v xml:space="preserve"> </v>
      </c>
      <c r="AS158" t="str">
        <f t="shared" si="26"/>
        <v xml:space="preserve"> </v>
      </c>
      <c r="AT158" t="str">
        <f t="shared" si="26"/>
        <v xml:space="preserve"> </v>
      </c>
      <c r="AU158" t="str">
        <f t="shared" si="26"/>
        <v xml:space="preserve"> </v>
      </c>
    </row>
    <row r="159" spans="1:47" x14ac:dyDescent="0.25">
      <c r="A159">
        <f t="shared" si="22"/>
        <v>61</v>
      </c>
      <c r="C159" t="s">
        <v>117</v>
      </c>
      <c r="E159" t="str">
        <f t="shared" si="20"/>
        <v xml:space="preserve"> </v>
      </c>
      <c r="F159" t="str">
        <f t="shared" si="21"/>
        <v xml:space="preserve"> </v>
      </c>
      <c r="H159" t="str">
        <f t="shared" si="8"/>
        <v xml:space="preserve"> </v>
      </c>
      <c r="I159" t="str">
        <f t="shared" si="9"/>
        <v/>
      </c>
      <c r="J159" t="str">
        <f t="shared" si="10"/>
        <v/>
      </c>
      <c r="K159" t="str">
        <f t="shared" si="11"/>
        <v/>
      </c>
      <c r="L159" t="str">
        <f t="shared" si="12"/>
        <v/>
      </c>
      <c r="M159" t="str">
        <f t="shared" si="13"/>
        <v/>
      </c>
      <c r="N159" t="str">
        <f t="shared" si="14"/>
        <v/>
      </c>
      <c r="O159" t="str">
        <f t="shared" si="15"/>
        <v/>
      </c>
      <c r="P159" t="str">
        <f t="shared" si="16"/>
        <v/>
      </c>
      <c r="Q159" t="str">
        <f t="shared" si="17"/>
        <v/>
      </c>
      <c r="R159" t="str">
        <f t="shared" si="24"/>
        <v/>
      </c>
      <c r="S159" t="str">
        <f t="shared" si="25"/>
        <v/>
      </c>
      <c r="AJ159" t="str">
        <f t="shared" ref="AJ159:AO199" si="27">IFERROR(CHAR(U159), " ")</f>
        <v xml:space="preserve"> </v>
      </c>
      <c r="AK159" t="str">
        <f t="shared" si="27"/>
        <v xml:space="preserve"> </v>
      </c>
      <c r="AL159" t="str">
        <f t="shared" si="27"/>
        <v xml:space="preserve"> </v>
      </c>
      <c r="AM159" t="str">
        <f t="shared" si="26"/>
        <v xml:space="preserve"> </v>
      </c>
      <c r="AN159" t="str">
        <f t="shared" si="26"/>
        <v xml:space="preserve"> </v>
      </c>
      <c r="AO159" t="str">
        <f t="shared" si="26"/>
        <v xml:space="preserve"> </v>
      </c>
      <c r="AP159" t="str">
        <f t="shared" si="26"/>
        <v xml:space="preserve"> </v>
      </c>
      <c r="AQ159" t="str">
        <f t="shared" si="26"/>
        <v xml:space="preserve"> </v>
      </c>
      <c r="AR159" t="str">
        <f t="shared" si="26"/>
        <v xml:space="preserve"> </v>
      </c>
      <c r="AS159" t="str">
        <f t="shared" si="26"/>
        <v xml:space="preserve"> </v>
      </c>
      <c r="AT159" t="str">
        <f t="shared" si="26"/>
        <v xml:space="preserve"> </v>
      </c>
      <c r="AU159" t="str">
        <f t="shared" si="26"/>
        <v xml:space="preserve"> </v>
      </c>
    </row>
    <row r="160" spans="1:47" x14ac:dyDescent="0.25">
      <c r="A160">
        <f t="shared" si="22"/>
        <v>62</v>
      </c>
      <c r="B160" t="s">
        <v>118</v>
      </c>
      <c r="E160">
        <f t="shared" si="20"/>
        <v>3</v>
      </c>
      <c r="F160" t="str">
        <f t="shared" si="21"/>
        <v>14 51 02 C1 C1 21 00</v>
      </c>
      <c r="H160" s="2" t="str">
        <f t="shared" si="8"/>
        <v>14</v>
      </c>
      <c r="I160" t="str">
        <f t="shared" si="9"/>
        <v>51</v>
      </c>
      <c r="J160" t="str">
        <f t="shared" si="10"/>
        <v>02</v>
      </c>
      <c r="K160" t="str">
        <f t="shared" si="11"/>
        <v>C1</v>
      </c>
      <c r="L160" t="str">
        <f t="shared" si="12"/>
        <v>C1</v>
      </c>
      <c r="M160" t="str">
        <f t="shared" si="13"/>
        <v>21</v>
      </c>
      <c r="N160" t="str">
        <f t="shared" si="14"/>
        <v>00</v>
      </c>
      <c r="O160" t="str">
        <f t="shared" si="15"/>
        <v/>
      </c>
      <c r="P160" t="str">
        <f t="shared" si="16"/>
        <v/>
      </c>
      <c r="Q160" t="str">
        <f t="shared" si="17"/>
        <v/>
      </c>
      <c r="R160" t="str">
        <f t="shared" si="24"/>
        <v/>
      </c>
      <c r="S160" t="str">
        <f t="shared" si="25"/>
        <v/>
      </c>
      <c r="T160" t="s">
        <v>71</v>
      </c>
      <c r="AJ160" t="str">
        <f t="shared" si="27"/>
        <v xml:space="preserve"> </v>
      </c>
      <c r="AK160" t="str">
        <f t="shared" si="27"/>
        <v xml:space="preserve"> </v>
      </c>
      <c r="AL160" t="str">
        <f t="shared" si="27"/>
        <v xml:space="preserve"> </v>
      </c>
      <c r="AM160" t="str">
        <f t="shared" si="26"/>
        <v xml:space="preserve"> </v>
      </c>
      <c r="AN160" t="str">
        <f t="shared" si="26"/>
        <v xml:space="preserve"> </v>
      </c>
      <c r="AO160" t="str">
        <f t="shared" si="26"/>
        <v xml:space="preserve"> </v>
      </c>
      <c r="AP160" t="str">
        <f t="shared" si="26"/>
        <v xml:space="preserve"> </v>
      </c>
      <c r="AQ160" t="str">
        <f t="shared" si="26"/>
        <v xml:space="preserve"> </v>
      </c>
      <c r="AR160" t="str">
        <f t="shared" si="26"/>
        <v xml:space="preserve"> </v>
      </c>
      <c r="AS160" t="str">
        <f t="shared" si="26"/>
        <v xml:space="preserve"> </v>
      </c>
      <c r="AT160" t="str">
        <f t="shared" si="26"/>
        <v xml:space="preserve"> </v>
      </c>
      <c r="AU160" t="str">
        <f t="shared" si="26"/>
        <v xml:space="preserve"> </v>
      </c>
    </row>
    <row r="161" spans="1:47" x14ac:dyDescent="0.25">
      <c r="A161">
        <f t="shared" si="22"/>
        <v>62</v>
      </c>
      <c r="C161" t="s">
        <v>25</v>
      </c>
      <c r="E161" t="str">
        <f t="shared" si="20"/>
        <v xml:space="preserve"> </v>
      </c>
      <c r="F161" t="str">
        <f t="shared" si="21"/>
        <v xml:space="preserve"> </v>
      </c>
      <c r="H161" t="str">
        <f t="shared" si="8"/>
        <v xml:space="preserve"> </v>
      </c>
      <c r="I161" t="str">
        <f t="shared" si="9"/>
        <v/>
      </c>
      <c r="J161" t="str">
        <f t="shared" si="10"/>
        <v/>
      </c>
      <c r="K161" t="str">
        <f t="shared" si="11"/>
        <v/>
      </c>
      <c r="L161" t="str">
        <f t="shared" si="12"/>
        <v/>
      </c>
      <c r="M161" t="str">
        <f t="shared" si="13"/>
        <v/>
      </c>
      <c r="N161" t="str">
        <f t="shared" si="14"/>
        <v/>
      </c>
      <c r="O161" t="str">
        <f t="shared" si="15"/>
        <v/>
      </c>
      <c r="P161" t="str">
        <f t="shared" si="16"/>
        <v/>
      </c>
      <c r="Q161" t="str">
        <f t="shared" si="17"/>
        <v/>
      </c>
      <c r="R161" t="str">
        <f t="shared" si="24"/>
        <v/>
      </c>
      <c r="S161" t="str">
        <f t="shared" si="25"/>
        <v/>
      </c>
      <c r="AJ161" t="str">
        <f t="shared" si="27"/>
        <v xml:space="preserve"> </v>
      </c>
      <c r="AK161" t="str">
        <f t="shared" si="27"/>
        <v xml:space="preserve"> </v>
      </c>
      <c r="AL161" t="str">
        <f t="shared" si="27"/>
        <v xml:space="preserve"> </v>
      </c>
      <c r="AM161" t="str">
        <f t="shared" si="26"/>
        <v xml:space="preserve"> </v>
      </c>
      <c r="AN161" t="str">
        <f t="shared" si="26"/>
        <v xml:space="preserve"> </v>
      </c>
      <c r="AO161" t="str">
        <f t="shared" si="26"/>
        <v xml:space="preserve"> </v>
      </c>
      <c r="AP161" t="str">
        <f t="shared" si="26"/>
        <v xml:space="preserve"> </v>
      </c>
      <c r="AQ161" t="str">
        <f t="shared" si="26"/>
        <v xml:space="preserve"> </v>
      </c>
      <c r="AR161" t="str">
        <f t="shared" si="26"/>
        <v xml:space="preserve"> </v>
      </c>
      <c r="AS161" t="str">
        <f t="shared" si="26"/>
        <v xml:space="preserve"> </v>
      </c>
      <c r="AT161" t="str">
        <f t="shared" si="26"/>
        <v xml:space="preserve"> </v>
      </c>
      <c r="AU161" t="str">
        <f t="shared" si="26"/>
        <v xml:space="preserve"> </v>
      </c>
    </row>
    <row r="162" spans="1:47" x14ac:dyDescent="0.25">
      <c r="A162">
        <f t="shared" si="22"/>
        <v>62</v>
      </c>
      <c r="C162" t="s">
        <v>25</v>
      </c>
      <c r="E162" t="str">
        <f t="shared" si="20"/>
        <v xml:space="preserve"> </v>
      </c>
      <c r="F162" t="str">
        <f t="shared" si="21"/>
        <v xml:space="preserve"> </v>
      </c>
      <c r="H162" t="str">
        <f t="shared" si="8"/>
        <v xml:space="preserve"> </v>
      </c>
      <c r="I162" t="str">
        <f t="shared" si="9"/>
        <v/>
      </c>
      <c r="J162" t="str">
        <f t="shared" si="10"/>
        <v/>
      </c>
      <c r="K162" t="str">
        <f t="shared" si="11"/>
        <v/>
      </c>
      <c r="L162" t="str">
        <f t="shared" si="12"/>
        <v/>
      </c>
      <c r="M162" t="str">
        <f t="shared" si="13"/>
        <v/>
      </c>
      <c r="N162" t="str">
        <f t="shared" si="14"/>
        <v/>
      </c>
      <c r="O162" t="str">
        <f t="shared" si="15"/>
        <v/>
      </c>
      <c r="P162" t="str">
        <f t="shared" si="16"/>
        <v/>
      </c>
      <c r="Q162" t="str">
        <f t="shared" si="17"/>
        <v/>
      </c>
      <c r="R162" t="str">
        <f t="shared" si="24"/>
        <v/>
      </c>
      <c r="S162" t="str">
        <f t="shared" si="25"/>
        <v/>
      </c>
      <c r="AJ162" t="str">
        <f t="shared" si="27"/>
        <v xml:space="preserve"> </v>
      </c>
      <c r="AK162" t="str">
        <f t="shared" si="27"/>
        <v xml:space="preserve"> </v>
      </c>
      <c r="AL162" t="str">
        <f t="shared" si="27"/>
        <v xml:space="preserve"> </v>
      </c>
      <c r="AM162" t="str">
        <f t="shared" si="26"/>
        <v xml:space="preserve"> </v>
      </c>
      <c r="AN162" t="str">
        <f t="shared" si="26"/>
        <v xml:space="preserve"> </v>
      </c>
      <c r="AO162" t="str">
        <f t="shared" si="26"/>
        <v xml:space="preserve"> </v>
      </c>
      <c r="AP162" t="str">
        <f t="shared" si="26"/>
        <v xml:space="preserve"> </v>
      </c>
      <c r="AQ162" t="str">
        <f t="shared" si="26"/>
        <v xml:space="preserve"> </v>
      </c>
      <c r="AR162" t="str">
        <f t="shared" si="26"/>
        <v xml:space="preserve"> </v>
      </c>
      <c r="AS162" t="str">
        <f t="shared" si="26"/>
        <v xml:space="preserve"> </v>
      </c>
      <c r="AT162" t="str">
        <f t="shared" si="26"/>
        <v xml:space="preserve"> </v>
      </c>
      <c r="AU162" t="str">
        <f t="shared" si="26"/>
        <v xml:space="preserve"> </v>
      </c>
    </row>
    <row r="163" spans="1:47" x14ac:dyDescent="0.25">
      <c r="A163">
        <f t="shared" si="22"/>
        <v>62</v>
      </c>
      <c r="C163" t="s">
        <v>119</v>
      </c>
      <c r="E163" t="str">
        <f t="shared" si="20"/>
        <v xml:space="preserve"> </v>
      </c>
      <c r="F163" t="str">
        <f t="shared" si="21"/>
        <v xml:space="preserve"> </v>
      </c>
      <c r="H163" t="str">
        <f t="shared" si="8"/>
        <v xml:space="preserve"> </v>
      </c>
      <c r="I163" t="str">
        <f t="shared" si="9"/>
        <v/>
      </c>
      <c r="J163" t="str">
        <f t="shared" si="10"/>
        <v/>
      </c>
      <c r="K163" t="str">
        <f t="shared" si="11"/>
        <v/>
      </c>
      <c r="L163" t="str">
        <f t="shared" si="12"/>
        <v/>
      </c>
      <c r="M163" t="str">
        <f t="shared" si="13"/>
        <v/>
      </c>
      <c r="N163" t="str">
        <f t="shared" si="14"/>
        <v/>
      </c>
      <c r="O163" t="str">
        <f t="shared" si="15"/>
        <v/>
      </c>
      <c r="P163" t="str">
        <f t="shared" si="16"/>
        <v/>
      </c>
      <c r="Q163" t="str">
        <f t="shared" si="17"/>
        <v/>
      </c>
      <c r="R163" t="str">
        <f t="shared" si="24"/>
        <v/>
      </c>
      <c r="S163" t="str">
        <f t="shared" si="25"/>
        <v/>
      </c>
      <c r="AJ163" t="str">
        <f t="shared" si="27"/>
        <v xml:space="preserve"> </v>
      </c>
      <c r="AK163" t="str">
        <f t="shared" si="27"/>
        <v xml:space="preserve"> </v>
      </c>
      <c r="AL163" t="str">
        <f t="shared" si="27"/>
        <v xml:space="preserve"> </v>
      </c>
      <c r="AM163" t="str">
        <f t="shared" si="26"/>
        <v xml:space="preserve"> </v>
      </c>
      <c r="AN163" t="str">
        <f t="shared" si="26"/>
        <v xml:space="preserve"> </v>
      </c>
      <c r="AO163" t="str">
        <f t="shared" si="26"/>
        <v xml:space="preserve"> </v>
      </c>
      <c r="AP163" t="str">
        <f t="shared" si="26"/>
        <v xml:space="preserve"> </v>
      </c>
      <c r="AQ163" t="str">
        <f t="shared" si="26"/>
        <v xml:space="preserve"> </v>
      </c>
      <c r="AR163" t="str">
        <f t="shared" si="26"/>
        <v xml:space="preserve"> </v>
      </c>
      <c r="AS163" t="str">
        <f t="shared" si="26"/>
        <v xml:space="preserve"> </v>
      </c>
      <c r="AT163" t="str">
        <f t="shared" si="26"/>
        <v xml:space="preserve"> </v>
      </c>
      <c r="AU163" t="str">
        <f t="shared" si="26"/>
        <v xml:space="preserve"> </v>
      </c>
    </row>
    <row r="164" spans="1:47" x14ac:dyDescent="0.25">
      <c r="A164">
        <f t="shared" si="22"/>
        <v>62</v>
      </c>
      <c r="C164" t="s">
        <v>120</v>
      </c>
      <c r="E164" t="str">
        <f t="shared" si="20"/>
        <v xml:space="preserve"> </v>
      </c>
      <c r="F164" t="str">
        <f t="shared" si="21"/>
        <v xml:space="preserve"> </v>
      </c>
      <c r="H164" t="str">
        <f t="shared" si="8"/>
        <v xml:space="preserve"> </v>
      </c>
      <c r="I164" t="str">
        <f t="shared" si="9"/>
        <v/>
      </c>
      <c r="J164" t="str">
        <f t="shared" si="10"/>
        <v/>
      </c>
      <c r="K164" t="str">
        <f t="shared" si="11"/>
        <v/>
      </c>
      <c r="L164" t="str">
        <f t="shared" si="12"/>
        <v/>
      </c>
      <c r="M164" t="str">
        <f t="shared" si="13"/>
        <v/>
      </c>
      <c r="N164" t="str">
        <f t="shared" si="14"/>
        <v/>
      </c>
      <c r="O164" t="str">
        <f t="shared" si="15"/>
        <v/>
      </c>
      <c r="P164" t="str">
        <f t="shared" si="16"/>
        <v/>
      </c>
      <c r="Q164" t="str">
        <f t="shared" si="17"/>
        <v/>
      </c>
      <c r="R164" t="str">
        <f t="shared" si="24"/>
        <v/>
      </c>
      <c r="S164" t="str">
        <f t="shared" si="25"/>
        <v/>
      </c>
      <c r="AJ164" t="str">
        <f t="shared" si="27"/>
        <v xml:space="preserve"> </v>
      </c>
      <c r="AK164" t="str">
        <f t="shared" si="27"/>
        <v xml:space="preserve"> </v>
      </c>
      <c r="AL164" t="str">
        <f t="shared" si="27"/>
        <v xml:space="preserve"> </v>
      </c>
      <c r="AM164" t="str">
        <f t="shared" si="26"/>
        <v xml:space="preserve"> </v>
      </c>
      <c r="AN164" t="str">
        <f t="shared" si="26"/>
        <v xml:space="preserve"> </v>
      </c>
      <c r="AO164" t="str">
        <f t="shared" si="26"/>
        <v xml:space="preserve"> </v>
      </c>
      <c r="AP164" t="str">
        <f t="shared" si="26"/>
        <v xml:space="preserve"> </v>
      </c>
      <c r="AQ164" t="str">
        <f t="shared" si="26"/>
        <v xml:space="preserve"> </v>
      </c>
      <c r="AR164" t="str">
        <f t="shared" si="26"/>
        <v xml:space="preserve"> </v>
      </c>
      <c r="AS164" t="str">
        <f t="shared" si="26"/>
        <v xml:space="preserve"> </v>
      </c>
      <c r="AT164" t="str">
        <f t="shared" si="26"/>
        <v xml:space="preserve"> </v>
      </c>
      <c r="AU164" t="str">
        <f t="shared" si="26"/>
        <v xml:space="preserve"> </v>
      </c>
    </row>
    <row r="165" spans="1:47" x14ac:dyDescent="0.25">
      <c r="A165">
        <f t="shared" si="22"/>
        <v>63</v>
      </c>
      <c r="B165" t="s">
        <v>121</v>
      </c>
      <c r="E165">
        <f t="shared" si="20"/>
        <v>3</v>
      </c>
      <c r="F165" t="str">
        <f t="shared" si="21"/>
        <v>15</v>
      </c>
      <c r="H165" s="2" t="str">
        <f t="shared" ref="H165:H199" si="28">LEFT(F165,H$1)</f>
        <v>15</v>
      </c>
      <c r="I165" t="str">
        <f t="shared" ref="I165:I199" si="29">MID($F165,I$1,2)</f>
        <v/>
      </c>
      <c r="J165" t="str">
        <f t="shared" ref="J165:J199" si="30">MID($F165,J$1+1,2)</f>
        <v/>
      </c>
      <c r="K165" t="str">
        <f t="shared" ref="K165:K199" si="31">MID($F165,K$1+2,2)</f>
        <v/>
      </c>
      <c r="L165" t="str">
        <f t="shared" ref="L165:L199" si="32">MID($F165,L$1+3,2)</f>
        <v/>
      </c>
      <c r="M165" t="str">
        <f t="shared" ref="M165:M199" si="33">MID($F165,M$1+4,2)</f>
        <v/>
      </c>
      <c r="N165" t="str">
        <f t="shared" ref="N165:N199" si="34">MID($F165,N$1+5,2)</f>
        <v/>
      </c>
      <c r="O165" t="str">
        <f t="shared" ref="O165:O199" si="35">MID($F165,O$1+6,2)</f>
        <v/>
      </c>
      <c r="P165" t="str">
        <f t="shared" ref="P165:P199" si="36">MID($F165,P$1+7,2)</f>
        <v/>
      </c>
      <c r="Q165" t="str">
        <f t="shared" ref="Q165:Q199" si="37">MID($F165,Q$1+8,2)</f>
        <v/>
      </c>
      <c r="R165" t="str">
        <f t="shared" si="24"/>
        <v/>
      </c>
      <c r="S165" t="str">
        <f t="shared" si="25"/>
        <v/>
      </c>
      <c r="T165" t="s">
        <v>90</v>
      </c>
      <c r="AJ165" t="str">
        <f t="shared" si="27"/>
        <v xml:space="preserve"> </v>
      </c>
      <c r="AK165" t="str">
        <f t="shared" si="27"/>
        <v xml:space="preserve"> </v>
      </c>
      <c r="AL165" t="str">
        <f t="shared" si="27"/>
        <v xml:space="preserve"> </v>
      </c>
      <c r="AM165" t="str">
        <f t="shared" si="26"/>
        <v xml:space="preserve"> </v>
      </c>
      <c r="AN165" t="str">
        <f t="shared" si="26"/>
        <v xml:space="preserve"> </v>
      </c>
      <c r="AO165" t="str">
        <f t="shared" si="26"/>
        <v xml:space="preserve"> </v>
      </c>
      <c r="AP165" t="str">
        <f t="shared" si="26"/>
        <v xml:space="preserve"> </v>
      </c>
      <c r="AQ165" t="str">
        <f t="shared" si="26"/>
        <v xml:space="preserve"> </v>
      </c>
      <c r="AR165" t="str">
        <f t="shared" si="26"/>
        <v xml:space="preserve"> </v>
      </c>
      <c r="AS165" t="str">
        <f t="shared" si="26"/>
        <v xml:space="preserve"> </v>
      </c>
      <c r="AT165" t="str">
        <f t="shared" si="26"/>
        <v xml:space="preserve"> </v>
      </c>
      <c r="AU165" t="str">
        <f t="shared" si="26"/>
        <v xml:space="preserve"> </v>
      </c>
    </row>
    <row r="166" spans="1:47" x14ac:dyDescent="0.25">
      <c r="A166">
        <f t="shared" si="22"/>
        <v>63</v>
      </c>
      <c r="C166" t="s">
        <v>25</v>
      </c>
      <c r="E166" t="str">
        <f t="shared" si="20"/>
        <v xml:space="preserve"> </v>
      </c>
      <c r="F166" t="str">
        <f t="shared" si="21"/>
        <v xml:space="preserve"> </v>
      </c>
      <c r="H166" t="str">
        <f t="shared" si="28"/>
        <v xml:space="preserve"> </v>
      </c>
      <c r="I166" t="str">
        <f t="shared" si="29"/>
        <v/>
      </c>
      <c r="J166" t="str">
        <f t="shared" si="30"/>
        <v/>
      </c>
      <c r="K166" t="str">
        <f t="shared" si="31"/>
        <v/>
      </c>
      <c r="L166" t="str">
        <f t="shared" si="32"/>
        <v/>
      </c>
      <c r="M166" t="str">
        <f t="shared" si="33"/>
        <v/>
      </c>
      <c r="N166" t="str">
        <f t="shared" si="34"/>
        <v/>
      </c>
      <c r="O166" t="str">
        <f t="shared" si="35"/>
        <v/>
      </c>
      <c r="P166" t="str">
        <f t="shared" si="36"/>
        <v/>
      </c>
      <c r="Q166" t="str">
        <f t="shared" si="37"/>
        <v/>
      </c>
      <c r="R166" t="str">
        <f t="shared" si="24"/>
        <v/>
      </c>
      <c r="S166" t="str">
        <f t="shared" si="25"/>
        <v/>
      </c>
      <c r="AJ166" t="str">
        <f t="shared" si="27"/>
        <v xml:space="preserve"> </v>
      </c>
      <c r="AK166" t="str">
        <f t="shared" si="27"/>
        <v xml:space="preserve"> </v>
      </c>
      <c r="AL166" t="str">
        <f t="shared" si="27"/>
        <v xml:space="preserve"> </v>
      </c>
      <c r="AM166" t="str">
        <f t="shared" si="26"/>
        <v xml:space="preserve"> </v>
      </c>
      <c r="AN166" t="str">
        <f t="shared" si="26"/>
        <v xml:space="preserve"> </v>
      </c>
      <c r="AO166" t="str">
        <f t="shared" si="26"/>
        <v xml:space="preserve"> </v>
      </c>
      <c r="AP166" t="str">
        <f t="shared" si="26"/>
        <v xml:space="preserve"> </v>
      </c>
      <c r="AQ166" t="str">
        <f t="shared" si="26"/>
        <v xml:space="preserve"> </v>
      </c>
      <c r="AR166" t="str">
        <f t="shared" si="26"/>
        <v xml:space="preserve"> </v>
      </c>
      <c r="AS166" t="str">
        <f t="shared" si="26"/>
        <v xml:space="preserve"> </v>
      </c>
      <c r="AT166" t="str">
        <f t="shared" si="26"/>
        <v xml:space="preserve"> </v>
      </c>
      <c r="AU166" t="str">
        <f t="shared" si="26"/>
        <v xml:space="preserve"> </v>
      </c>
    </row>
    <row r="167" spans="1:47" x14ac:dyDescent="0.25">
      <c r="A167">
        <f t="shared" si="22"/>
        <v>63</v>
      </c>
      <c r="C167" t="s">
        <v>122</v>
      </c>
      <c r="E167" t="str">
        <f t="shared" si="20"/>
        <v xml:space="preserve"> </v>
      </c>
      <c r="F167" t="str">
        <f t="shared" si="21"/>
        <v xml:space="preserve"> </v>
      </c>
      <c r="H167" t="str">
        <f t="shared" si="28"/>
        <v xml:space="preserve"> </v>
      </c>
      <c r="I167" t="str">
        <f t="shared" si="29"/>
        <v/>
      </c>
      <c r="J167" t="str">
        <f t="shared" si="30"/>
        <v/>
      </c>
      <c r="K167" t="str">
        <f t="shared" si="31"/>
        <v/>
      </c>
      <c r="L167" t="str">
        <f t="shared" si="32"/>
        <v/>
      </c>
      <c r="M167" t="str">
        <f t="shared" si="33"/>
        <v/>
      </c>
      <c r="N167" t="str">
        <f t="shared" si="34"/>
        <v/>
      </c>
      <c r="O167" t="str">
        <f t="shared" si="35"/>
        <v/>
      </c>
      <c r="P167" t="str">
        <f t="shared" si="36"/>
        <v/>
      </c>
      <c r="Q167" t="str">
        <f t="shared" si="37"/>
        <v/>
      </c>
      <c r="R167" t="str">
        <f t="shared" si="24"/>
        <v/>
      </c>
      <c r="S167" t="str">
        <f t="shared" si="25"/>
        <v/>
      </c>
      <c r="AJ167" t="str">
        <f t="shared" si="27"/>
        <v xml:space="preserve"> </v>
      </c>
      <c r="AK167" t="str">
        <f t="shared" si="27"/>
        <v xml:space="preserve"> </v>
      </c>
      <c r="AL167" t="str">
        <f t="shared" si="27"/>
        <v xml:space="preserve"> </v>
      </c>
      <c r="AM167" t="str">
        <f t="shared" si="26"/>
        <v xml:space="preserve"> </v>
      </c>
      <c r="AN167" t="str">
        <f t="shared" si="26"/>
        <v xml:space="preserve"> </v>
      </c>
      <c r="AO167" t="str">
        <f t="shared" si="26"/>
        <v xml:space="preserve"> </v>
      </c>
      <c r="AP167" t="str">
        <f t="shared" si="26"/>
        <v xml:space="preserve"> </v>
      </c>
      <c r="AQ167" t="str">
        <f t="shared" si="26"/>
        <v xml:space="preserve"> </v>
      </c>
      <c r="AR167" t="str">
        <f t="shared" si="26"/>
        <v xml:space="preserve"> </v>
      </c>
      <c r="AS167" t="str">
        <f t="shared" si="26"/>
        <v xml:space="preserve"> </v>
      </c>
      <c r="AT167" t="str">
        <f t="shared" si="26"/>
        <v xml:space="preserve"> </v>
      </c>
      <c r="AU167" t="str">
        <f t="shared" si="26"/>
        <v xml:space="preserve"> </v>
      </c>
    </row>
    <row r="168" spans="1:47" x14ac:dyDescent="0.25">
      <c r="A168">
        <f t="shared" si="22"/>
        <v>63</v>
      </c>
      <c r="C168" t="s">
        <v>123</v>
      </c>
      <c r="E168" t="str">
        <f t="shared" si="20"/>
        <v xml:space="preserve"> </v>
      </c>
      <c r="F168" t="str">
        <f t="shared" si="21"/>
        <v xml:space="preserve"> </v>
      </c>
      <c r="H168" t="str">
        <f t="shared" si="28"/>
        <v xml:space="preserve"> </v>
      </c>
      <c r="I168" t="str">
        <f t="shared" si="29"/>
        <v/>
      </c>
      <c r="J168" t="str">
        <f t="shared" si="30"/>
        <v/>
      </c>
      <c r="K168" t="str">
        <f t="shared" si="31"/>
        <v/>
      </c>
      <c r="L168" t="str">
        <f t="shared" si="32"/>
        <v/>
      </c>
      <c r="M168" t="str">
        <f t="shared" si="33"/>
        <v/>
      </c>
      <c r="N168" t="str">
        <f t="shared" si="34"/>
        <v/>
      </c>
      <c r="O168" t="str">
        <f t="shared" si="35"/>
        <v/>
      </c>
      <c r="P168" t="str">
        <f t="shared" si="36"/>
        <v/>
      </c>
      <c r="Q168" t="str">
        <f t="shared" si="37"/>
        <v/>
      </c>
      <c r="R168" t="str">
        <f t="shared" si="24"/>
        <v/>
      </c>
      <c r="S168" t="str">
        <f t="shared" si="25"/>
        <v/>
      </c>
      <c r="AJ168" t="str">
        <f t="shared" si="27"/>
        <v xml:space="preserve"> </v>
      </c>
      <c r="AK168" t="str">
        <f t="shared" si="27"/>
        <v xml:space="preserve"> </v>
      </c>
      <c r="AL168" t="str">
        <f t="shared" si="27"/>
        <v xml:space="preserve"> </v>
      </c>
      <c r="AM168" t="str">
        <f t="shared" si="26"/>
        <v xml:space="preserve"> </v>
      </c>
      <c r="AN168" t="str">
        <f t="shared" si="26"/>
        <v xml:space="preserve"> </v>
      </c>
      <c r="AO168" t="str">
        <f t="shared" si="26"/>
        <v xml:space="preserve"> </v>
      </c>
      <c r="AP168" t="str">
        <f t="shared" si="26"/>
        <v xml:space="preserve"> </v>
      </c>
      <c r="AQ168" t="str">
        <f t="shared" si="26"/>
        <v xml:space="preserve"> </v>
      </c>
      <c r="AR168" t="str">
        <f t="shared" si="26"/>
        <v xml:space="preserve"> </v>
      </c>
      <c r="AS168" t="str">
        <f t="shared" si="26"/>
        <v xml:space="preserve"> </v>
      </c>
      <c r="AT168" t="str">
        <f t="shared" si="26"/>
        <v xml:space="preserve"> </v>
      </c>
      <c r="AU168" t="str">
        <f t="shared" si="26"/>
        <v xml:space="preserve"> </v>
      </c>
    </row>
    <row r="169" spans="1:47" x14ac:dyDescent="0.25">
      <c r="A169">
        <f t="shared" si="22"/>
        <v>63</v>
      </c>
      <c r="C169" t="s">
        <v>25</v>
      </c>
      <c r="E169" t="str">
        <f t="shared" si="20"/>
        <v xml:space="preserve"> </v>
      </c>
      <c r="F169" t="str">
        <f t="shared" si="21"/>
        <v xml:space="preserve"> </v>
      </c>
      <c r="H169" t="str">
        <f t="shared" si="28"/>
        <v xml:space="preserve"> </v>
      </c>
      <c r="I169" t="str">
        <f t="shared" si="29"/>
        <v/>
      </c>
      <c r="J169" t="str">
        <f t="shared" si="30"/>
        <v/>
      </c>
      <c r="K169" t="str">
        <f t="shared" si="31"/>
        <v/>
      </c>
      <c r="L169" t="str">
        <f t="shared" si="32"/>
        <v/>
      </c>
      <c r="M169" t="str">
        <f t="shared" si="33"/>
        <v/>
      </c>
      <c r="N169" t="str">
        <f t="shared" si="34"/>
        <v/>
      </c>
      <c r="O169" t="str">
        <f t="shared" si="35"/>
        <v/>
      </c>
      <c r="P169" t="str">
        <f t="shared" si="36"/>
        <v/>
      </c>
      <c r="Q169" t="str">
        <f t="shared" si="37"/>
        <v/>
      </c>
      <c r="R169" t="str">
        <f t="shared" si="24"/>
        <v/>
      </c>
      <c r="S169" t="str">
        <f t="shared" si="25"/>
        <v/>
      </c>
      <c r="AJ169" t="str">
        <f t="shared" si="27"/>
        <v xml:space="preserve"> </v>
      </c>
      <c r="AK169" t="str">
        <f t="shared" si="27"/>
        <v xml:space="preserve"> </v>
      </c>
      <c r="AL169" t="str">
        <f t="shared" si="27"/>
        <v xml:space="preserve"> </v>
      </c>
      <c r="AM169" t="str">
        <f t="shared" si="26"/>
        <v xml:space="preserve"> </v>
      </c>
      <c r="AN169" t="str">
        <f t="shared" si="26"/>
        <v xml:space="preserve"> </v>
      </c>
      <c r="AO169" t="str">
        <f t="shared" si="26"/>
        <v xml:space="preserve"> </v>
      </c>
      <c r="AP169" t="str">
        <f t="shared" si="26"/>
        <v xml:space="preserve"> </v>
      </c>
      <c r="AQ169" t="str">
        <f t="shared" si="26"/>
        <v xml:space="preserve"> </v>
      </c>
      <c r="AR169" t="str">
        <f t="shared" si="26"/>
        <v xml:space="preserve"> </v>
      </c>
      <c r="AS169" t="str">
        <f t="shared" si="26"/>
        <v xml:space="preserve"> </v>
      </c>
      <c r="AT169" t="str">
        <f t="shared" si="26"/>
        <v xml:space="preserve"> </v>
      </c>
      <c r="AU169" t="str">
        <f t="shared" si="26"/>
        <v xml:space="preserve"> </v>
      </c>
    </row>
    <row r="170" spans="1:47" x14ac:dyDescent="0.25">
      <c r="A170">
        <f t="shared" si="22"/>
        <v>63</v>
      </c>
      <c r="C170" t="s">
        <v>124</v>
      </c>
      <c r="E170" t="str">
        <f t="shared" si="20"/>
        <v xml:space="preserve"> </v>
      </c>
      <c r="F170" t="str">
        <f t="shared" si="21"/>
        <v xml:space="preserve"> </v>
      </c>
      <c r="H170" t="str">
        <f t="shared" si="28"/>
        <v xml:space="preserve"> </v>
      </c>
      <c r="I170" t="str">
        <f t="shared" si="29"/>
        <v/>
      </c>
      <c r="J170" t="str">
        <f t="shared" si="30"/>
        <v/>
      </c>
      <c r="K170" t="str">
        <f t="shared" si="31"/>
        <v/>
      </c>
      <c r="L170" t="str">
        <f t="shared" si="32"/>
        <v/>
      </c>
      <c r="M170" t="str">
        <f t="shared" si="33"/>
        <v/>
      </c>
      <c r="N170" t="str">
        <f t="shared" si="34"/>
        <v/>
      </c>
      <c r="O170" t="str">
        <f t="shared" si="35"/>
        <v/>
      </c>
      <c r="P170" t="str">
        <f t="shared" si="36"/>
        <v/>
      </c>
      <c r="Q170" t="str">
        <f t="shared" si="37"/>
        <v/>
      </c>
      <c r="R170" t="str">
        <f t="shared" si="24"/>
        <v/>
      </c>
      <c r="S170" t="str">
        <f t="shared" si="25"/>
        <v/>
      </c>
      <c r="AJ170" t="str">
        <f t="shared" si="27"/>
        <v xml:space="preserve"> </v>
      </c>
      <c r="AK170" t="str">
        <f t="shared" si="27"/>
        <v xml:space="preserve"> </v>
      </c>
      <c r="AL170" t="str">
        <f t="shared" si="27"/>
        <v xml:space="preserve"> </v>
      </c>
      <c r="AM170" t="str">
        <f t="shared" si="26"/>
        <v xml:space="preserve"> </v>
      </c>
      <c r="AN170" t="str">
        <f t="shared" si="26"/>
        <v xml:space="preserve"> </v>
      </c>
      <c r="AO170" t="str">
        <f t="shared" si="26"/>
        <v xml:space="preserve"> </v>
      </c>
      <c r="AP170" t="str">
        <f t="shared" si="26"/>
        <v xml:space="preserve"> </v>
      </c>
      <c r="AQ170" t="str">
        <f t="shared" si="26"/>
        <v xml:space="preserve"> </v>
      </c>
      <c r="AR170" t="str">
        <f t="shared" si="26"/>
        <v xml:space="preserve"> </v>
      </c>
      <c r="AS170" t="str">
        <f t="shared" si="26"/>
        <v xml:space="preserve"> </v>
      </c>
      <c r="AT170" t="str">
        <f t="shared" si="26"/>
        <v xml:space="preserve"> </v>
      </c>
      <c r="AU170" t="str">
        <f t="shared" si="26"/>
        <v xml:space="preserve"> </v>
      </c>
    </row>
    <row r="171" spans="1:47" x14ac:dyDescent="0.25">
      <c r="A171">
        <f t="shared" si="22"/>
        <v>63</v>
      </c>
      <c r="C171" t="s">
        <v>25</v>
      </c>
      <c r="E171" t="str">
        <f t="shared" si="20"/>
        <v xml:space="preserve"> </v>
      </c>
      <c r="F171" t="str">
        <f t="shared" si="21"/>
        <v xml:space="preserve"> </v>
      </c>
      <c r="H171" t="str">
        <f t="shared" si="28"/>
        <v xml:space="preserve"> </v>
      </c>
      <c r="I171" t="str">
        <f t="shared" si="29"/>
        <v/>
      </c>
      <c r="J171" t="str">
        <f t="shared" si="30"/>
        <v/>
      </c>
      <c r="K171" t="str">
        <f t="shared" si="31"/>
        <v/>
      </c>
      <c r="L171" t="str">
        <f t="shared" si="32"/>
        <v/>
      </c>
      <c r="M171" t="str">
        <f t="shared" si="33"/>
        <v/>
      </c>
      <c r="N171" t="str">
        <f t="shared" si="34"/>
        <v/>
      </c>
      <c r="O171" t="str">
        <f t="shared" si="35"/>
        <v/>
      </c>
      <c r="P171" t="str">
        <f t="shared" si="36"/>
        <v/>
      </c>
      <c r="Q171" t="str">
        <f t="shared" si="37"/>
        <v/>
      </c>
      <c r="R171" t="str">
        <f t="shared" si="24"/>
        <v/>
      </c>
      <c r="S171" t="str">
        <f t="shared" si="25"/>
        <v/>
      </c>
      <c r="AJ171" t="str">
        <f t="shared" si="27"/>
        <v xml:space="preserve"> </v>
      </c>
      <c r="AK171" t="str">
        <f t="shared" si="27"/>
        <v xml:space="preserve"> </v>
      </c>
      <c r="AL171" t="str">
        <f t="shared" si="27"/>
        <v xml:space="preserve"> </v>
      </c>
      <c r="AM171" t="str">
        <f t="shared" si="26"/>
        <v xml:space="preserve"> </v>
      </c>
      <c r="AN171" t="str">
        <f t="shared" si="26"/>
        <v xml:space="preserve"> </v>
      </c>
      <c r="AO171" t="str">
        <f t="shared" si="26"/>
        <v xml:space="preserve"> </v>
      </c>
      <c r="AP171" t="str">
        <f t="shared" si="26"/>
        <v xml:space="preserve"> </v>
      </c>
      <c r="AQ171" t="str">
        <f t="shared" si="26"/>
        <v xml:space="preserve"> </v>
      </c>
      <c r="AR171" t="str">
        <f t="shared" si="26"/>
        <v xml:space="preserve"> </v>
      </c>
      <c r="AS171" t="str">
        <f t="shared" si="26"/>
        <v xml:space="preserve"> </v>
      </c>
      <c r="AT171" t="str">
        <f t="shared" si="26"/>
        <v xml:space="preserve"> </v>
      </c>
      <c r="AU171" t="str">
        <f t="shared" si="26"/>
        <v xml:space="preserve"> </v>
      </c>
    </row>
    <row r="172" spans="1:47" x14ac:dyDescent="0.25">
      <c r="A172">
        <f t="shared" si="22"/>
        <v>63</v>
      </c>
      <c r="C172" t="s">
        <v>125</v>
      </c>
      <c r="E172" t="str">
        <f t="shared" ref="E172:E199" si="38">IFERROR(FIND(" ",B172), " ")</f>
        <v xml:space="preserve"> </v>
      </c>
      <c r="F172" t="str">
        <f t="shared" ref="F172:F199" si="39">IFERROR(TRIM(RIGHT(B172,LEN(B172)-E172)), " ")</f>
        <v xml:space="preserve"> </v>
      </c>
      <c r="H172" t="str">
        <f t="shared" si="28"/>
        <v xml:space="preserve"> </v>
      </c>
      <c r="I172" t="str">
        <f t="shared" si="29"/>
        <v/>
      </c>
      <c r="J172" t="str">
        <f t="shared" si="30"/>
        <v/>
      </c>
      <c r="K172" t="str">
        <f t="shared" si="31"/>
        <v/>
      </c>
      <c r="L172" t="str">
        <f t="shared" si="32"/>
        <v/>
      </c>
      <c r="M172" t="str">
        <f t="shared" si="33"/>
        <v/>
      </c>
      <c r="N172" t="str">
        <f t="shared" si="34"/>
        <v/>
      </c>
      <c r="O172" t="str">
        <f t="shared" si="35"/>
        <v/>
      </c>
      <c r="P172" t="str">
        <f t="shared" si="36"/>
        <v/>
      </c>
      <c r="Q172" t="str">
        <f t="shared" si="37"/>
        <v/>
      </c>
      <c r="R172" t="str">
        <f t="shared" si="24"/>
        <v/>
      </c>
      <c r="S172" t="str">
        <f t="shared" si="25"/>
        <v/>
      </c>
      <c r="AJ172" t="str">
        <f t="shared" si="27"/>
        <v xml:space="preserve"> </v>
      </c>
      <c r="AK172" t="str">
        <f t="shared" si="27"/>
        <v xml:space="preserve"> </v>
      </c>
      <c r="AL172" t="str">
        <f t="shared" si="27"/>
        <v xml:space="preserve"> </v>
      </c>
      <c r="AM172" t="str">
        <f t="shared" si="26"/>
        <v xml:space="preserve"> </v>
      </c>
      <c r="AN172" t="str">
        <f t="shared" si="26"/>
        <v xml:space="preserve"> </v>
      </c>
      <c r="AO172" t="str">
        <f t="shared" si="26"/>
        <v xml:space="preserve"> </v>
      </c>
      <c r="AP172" t="str">
        <f t="shared" si="26"/>
        <v xml:space="preserve"> </v>
      </c>
      <c r="AQ172" t="str">
        <f t="shared" si="26"/>
        <v xml:space="preserve"> </v>
      </c>
      <c r="AR172" t="str">
        <f t="shared" si="26"/>
        <v xml:space="preserve"> </v>
      </c>
      <c r="AS172" t="str">
        <f t="shared" si="26"/>
        <v xml:space="preserve"> </v>
      </c>
      <c r="AT172" t="str">
        <f t="shared" si="26"/>
        <v xml:space="preserve"> </v>
      </c>
      <c r="AU172" t="str">
        <f t="shared" si="26"/>
        <v xml:space="preserve"> </v>
      </c>
    </row>
    <row r="173" spans="1:47" x14ac:dyDescent="0.25">
      <c r="A173">
        <f t="shared" si="22"/>
        <v>63</v>
      </c>
      <c r="C173" t="s">
        <v>126</v>
      </c>
      <c r="E173" t="str">
        <f t="shared" si="38"/>
        <v xml:space="preserve"> </v>
      </c>
      <c r="F173" t="str">
        <f t="shared" si="39"/>
        <v xml:space="preserve"> </v>
      </c>
      <c r="H173" t="str">
        <f t="shared" si="28"/>
        <v xml:space="preserve"> </v>
      </c>
      <c r="I173" t="str">
        <f t="shared" si="29"/>
        <v/>
      </c>
      <c r="J173" t="str">
        <f t="shared" si="30"/>
        <v/>
      </c>
      <c r="K173" t="str">
        <f t="shared" si="31"/>
        <v/>
      </c>
      <c r="L173" t="str">
        <f t="shared" si="32"/>
        <v/>
      </c>
      <c r="M173" t="str">
        <f t="shared" si="33"/>
        <v/>
      </c>
      <c r="N173" t="str">
        <f t="shared" si="34"/>
        <v/>
      </c>
      <c r="O173" t="str">
        <f t="shared" si="35"/>
        <v/>
      </c>
      <c r="P173" t="str">
        <f t="shared" si="36"/>
        <v/>
      </c>
      <c r="Q173" t="str">
        <f t="shared" si="37"/>
        <v/>
      </c>
      <c r="R173" t="str">
        <f t="shared" si="24"/>
        <v/>
      </c>
      <c r="S173" t="str">
        <f t="shared" si="25"/>
        <v/>
      </c>
      <c r="AJ173" t="str">
        <f t="shared" si="27"/>
        <v xml:space="preserve"> </v>
      </c>
      <c r="AK173" t="str">
        <f t="shared" si="27"/>
        <v xml:space="preserve"> </v>
      </c>
      <c r="AL173" t="str">
        <f t="shared" si="27"/>
        <v xml:space="preserve"> </v>
      </c>
      <c r="AM173" t="str">
        <f t="shared" si="26"/>
        <v xml:space="preserve"> </v>
      </c>
      <c r="AN173" t="str">
        <f t="shared" si="26"/>
        <v xml:space="preserve"> </v>
      </c>
      <c r="AO173" t="str">
        <f t="shared" si="26"/>
        <v xml:space="preserve"> </v>
      </c>
      <c r="AP173" t="str">
        <f t="shared" si="26"/>
        <v xml:space="preserve"> </v>
      </c>
      <c r="AQ173" t="str">
        <f t="shared" si="26"/>
        <v xml:space="preserve"> </v>
      </c>
      <c r="AR173" t="str">
        <f t="shared" si="26"/>
        <v xml:space="preserve"> </v>
      </c>
      <c r="AS173" t="str">
        <f t="shared" si="26"/>
        <v xml:space="preserve"> </v>
      </c>
      <c r="AT173" t="str">
        <f t="shared" si="26"/>
        <v xml:space="preserve"> </v>
      </c>
      <c r="AU173" t="str">
        <f t="shared" si="26"/>
        <v xml:space="preserve"> </v>
      </c>
    </row>
    <row r="174" spans="1:47" x14ac:dyDescent="0.25">
      <c r="A174">
        <f t="shared" si="22"/>
        <v>63</v>
      </c>
      <c r="C174" t="s">
        <v>58</v>
      </c>
      <c r="E174" t="str">
        <f t="shared" si="38"/>
        <v xml:space="preserve"> </v>
      </c>
      <c r="F174" t="str">
        <f t="shared" si="39"/>
        <v xml:space="preserve"> </v>
      </c>
      <c r="H174" t="str">
        <f t="shared" si="28"/>
        <v xml:space="preserve"> </v>
      </c>
      <c r="I174" t="str">
        <f t="shared" si="29"/>
        <v/>
      </c>
      <c r="J174" t="str">
        <f t="shared" si="30"/>
        <v/>
      </c>
      <c r="K174" t="str">
        <f t="shared" si="31"/>
        <v/>
      </c>
      <c r="L174" t="str">
        <f t="shared" si="32"/>
        <v/>
      </c>
      <c r="M174" t="str">
        <f t="shared" si="33"/>
        <v/>
      </c>
      <c r="N174" t="str">
        <f t="shared" si="34"/>
        <v/>
      </c>
      <c r="O174" t="str">
        <f t="shared" si="35"/>
        <v/>
      </c>
      <c r="P174" t="str">
        <f t="shared" si="36"/>
        <v/>
      </c>
      <c r="Q174" t="str">
        <f t="shared" si="37"/>
        <v/>
      </c>
      <c r="R174" t="str">
        <f t="shared" si="24"/>
        <v/>
      </c>
      <c r="S174" t="str">
        <f t="shared" si="25"/>
        <v/>
      </c>
      <c r="AJ174" t="str">
        <f t="shared" si="27"/>
        <v xml:space="preserve"> </v>
      </c>
      <c r="AK174" t="str">
        <f t="shared" si="27"/>
        <v xml:space="preserve"> </v>
      </c>
      <c r="AL174" t="str">
        <f t="shared" si="27"/>
        <v xml:space="preserve"> </v>
      </c>
      <c r="AM174" t="str">
        <f t="shared" si="26"/>
        <v xml:space="preserve"> </v>
      </c>
      <c r="AN174" t="str">
        <f t="shared" si="26"/>
        <v xml:space="preserve"> </v>
      </c>
      <c r="AO174" t="str">
        <f t="shared" si="26"/>
        <v xml:space="preserve"> </v>
      </c>
      <c r="AP174" t="str">
        <f t="shared" si="26"/>
        <v xml:space="preserve"> </v>
      </c>
      <c r="AQ174" t="str">
        <f t="shared" si="26"/>
        <v xml:space="preserve"> </v>
      </c>
      <c r="AR174" t="str">
        <f t="shared" si="26"/>
        <v xml:space="preserve"> </v>
      </c>
      <c r="AS174" t="str">
        <f t="shared" si="26"/>
        <v xml:space="preserve"> </v>
      </c>
      <c r="AT174" t="str">
        <f t="shared" si="26"/>
        <v xml:space="preserve"> </v>
      </c>
      <c r="AU174" t="str">
        <f t="shared" si="26"/>
        <v xml:space="preserve"> </v>
      </c>
    </row>
    <row r="175" spans="1:47" x14ac:dyDescent="0.25">
      <c r="A175">
        <f t="shared" si="22"/>
        <v>63</v>
      </c>
      <c r="C175" t="s">
        <v>127</v>
      </c>
      <c r="E175" t="str">
        <f t="shared" si="38"/>
        <v xml:space="preserve"> </v>
      </c>
      <c r="F175" t="str">
        <f t="shared" si="39"/>
        <v xml:space="preserve"> </v>
      </c>
      <c r="H175" t="str">
        <f t="shared" si="28"/>
        <v xml:space="preserve"> </v>
      </c>
      <c r="I175" t="str">
        <f t="shared" si="29"/>
        <v/>
      </c>
      <c r="J175" t="str">
        <f t="shared" si="30"/>
        <v/>
      </c>
      <c r="K175" t="str">
        <f t="shared" si="31"/>
        <v/>
      </c>
      <c r="L175" t="str">
        <f t="shared" si="32"/>
        <v/>
      </c>
      <c r="M175" t="str">
        <f t="shared" si="33"/>
        <v/>
      </c>
      <c r="N175" t="str">
        <f t="shared" si="34"/>
        <v/>
      </c>
      <c r="O175" t="str">
        <f t="shared" si="35"/>
        <v/>
      </c>
      <c r="P175" t="str">
        <f t="shared" si="36"/>
        <v/>
      </c>
      <c r="Q175" t="str">
        <f t="shared" si="37"/>
        <v/>
      </c>
      <c r="R175" t="str">
        <f t="shared" si="24"/>
        <v/>
      </c>
      <c r="S175" t="str">
        <f t="shared" si="25"/>
        <v/>
      </c>
      <c r="AJ175" t="str">
        <f t="shared" si="27"/>
        <v xml:space="preserve"> </v>
      </c>
      <c r="AK175" t="str">
        <f t="shared" si="27"/>
        <v xml:space="preserve"> </v>
      </c>
      <c r="AL175" t="str">
        <f t="shared" si="27"/>
        <v xml:space="preserve"> </v>
      </c>
      <c r="AM175" t="str">
        <f t="shared" si="26"/>
        <v xml:space="preserve"> </v>
      </c>
      <c r="AN175" t="str">
        <f t="shared" si="26"/>
        <v xml:space="preserve"> </v>
      </c>
      <c r="AO175" t="str">
        <f t="shared" si="26"/>
        <v xml:space="preserve"> </v>
      </c>
      <c r="AP175" t="str">
        <f t="shared" si="26"/>
        <v xml:space="preserve"> </v>
      </c>
      <c r="AQ175" t="str">
        <f t="shared" si="26"/>
        <v xml:space="preserve"> </v>
      </c>
      <c r="AR175" t="str">
        <f t="shared" si="26"/>
        <v xml:space="preserve"> </v>
      </c>
      <c r="AS175" t="str">
        <f t="shared" si="26"/>
        <v xml:space="preserve"> </v>
      </c>
      <c r="AT175" t="str">
        <f t="shared" si="26"/>
        <v xml:space="preserve"> </v>
      </c>
      <c r="AU175" t="str">
        <f t="shared" si="26"/>
        <v xml:space="preserve"> </v>
      </c>
    </row>
    <row r="176" spans="1:47" x14ac:dyDescent="0.25">
      <c r="A176">
        <f t="shared" si="22"/>
        <v>63</v>
      </c>
      <c r="C176" t="s">
        <v>58</v>
      </c>
      <c r="E176" t="str">
        <f t="shared" si="38"/>
        <v xml:space="preserve"> </v>
      </c>
      <c r="F176" t="str">
        <f t="shared" si="39"/>
        <v xml:space="preserve"> </v>
      </c>
      <c r="H176" t="str">
        <f t="shared" si="28"/>
        <v xml:space="preserve"> </v>
      </c>
      <c r="I176" t="str">
        <f t="shared" si="29"/>
        <v/>
      </c>
      <c r="J176" t="str">
        <f t="shared" si="30"/>
        <v/>
      </c>
      <c r="K176" t="str">
        <f t="shared" si="31"/>
        <v/>
      </c>
      <c r="L176" t="str">
        <f t="shared" si="32"/>
        <v/>
      </c>
      <c r="M176" t="str">
        <f t="shared" si="33"/>
        <v/>
      </c>
      <c r="N176" t="str">
        <f t="shared" si="34"/>
        <v/>
      </c>
      <c r="O176" t="str">
        <f t="shared" si="35"/>
        <v/>
      </c>
      <c r="P176" t="str">
        <f t="shared" si="36"/>
        <v/>
      </c>
      <c r="Q176" t="str">
        <f t="shared" si="37"/>
        <v/>
      </c>
      <c r="R176" t="str">
        <f t="shared" si="24"/>
        <v/>
      </c>
      <c r="S176" t="str">
        <f t="shared" si="25"/>
        <v/>
      </c>
      <c r="AJ176" t="str">
        <f t="shared" si="27"/>
        <v xml:space="preserve"> </v>
      </c>
      <c r="AK176" t="str">
        <f t="shared" si="27"/>
        <v xml:space="preserve"> </v>
      </c>
      <c r="AL176" t="str">
        <f t="shared" si="27"/>
        <v xml:space="preserve"> </v>
      </c>
      <c r="AM176" t="str">
        <f t="shared" si="26"/>
        <v xml:space="preserve"> </v>
      </c>
      <c r="AN176" t="str">
        <f t="shared" si="26"/>
        <v xml:space="preserve"> </v>
      </c>
      <c r="AO176" t="str">
        <f t="shared" si="26"/>
        <v xml:space="preserve"> </v>
      </c>
      <c r="AP176" t="str">
        <f t="shared" si="26"/>
        <v xml:space="preserve"> </v>
      </c>
      <c r="AQ176" t="str">
        <f t="shared" si="26"/>
        <v xml:space="preserve"> </v>
      </c>
      <c r="AR176" t="str">
        <f t="shared" si="26"/>
        <v xml:space="preserve"> </v>
      </c>
      <c r="AS176" t="str">
        <f t="shared" si="26"/>
        <v xml:space="preserve"> </v>
      </c>
      <c r="AT176" t="str">
        <f t="shared" si="26"/>
        <v xml:space="preserve"> </v>
      </c>
      <c r="AU176" t="str">
        <f t="shared" si="26"/>
        <v xml:space="preserve"> </v>
      </c>
    </row>
    <row r="177" spans="1:47" x14ac:dyDescent="0.25">
      <c r="A177">
        <f t="shared" si="22"/>
        <v>63</v>
      </c>
      <c r="C177" t="s">
        <v>128</v>
      </c>
      <c r="E177" t="str">
        <f t="shared" si="38"/>
        <v xml:space="preserve"> </v>
      </c>
      <c r="F177" t="str">
        <f t="shared" si="39"/>
        <v xml:space="preserve"> </v>
      </c>
      <c r="H177" t="str">
        <f t="shared" si="28"/>
        <v xml:space="preserve"> </v>
      </c>
      <c r="I177" t="str">
        <f t="shared" si="29"/>
        <v/>
      </c>
      <c r="J177" t="str">
        <f t="shared" si="30"/>
        <v/>
      </c>
      <c r="K177" t="str">
        <f t="shared" si="31"/>
        <v/>
      </c>
      <c r="L177" t="str">
        <f t="shared" si="32"/>
        <v/>
      </c>
      <c r="M177" t="str">
        <f t="shared" si="33"/>
        <v/>
      </c>
      <c r="N177" t="str">
        <f t="shared" si="34"/>
        <v/>
      </c>
      <c r="O177" t="str">
        <f t="shared" si="35"/>
        <v/>
      </c>
      <c r="P177" t="str">
        <f t="shared" si="36"/>
        <v/>
      </c>
      <c r="Q177" t="str">
        <f t="shared" si="37"/>
        <v/>
      </c>
      <c r="R177" t="str">
        <f t="shared" si="24"/>
        <v/>
      </c>
      <c r="S177" t="str">
        <f t="shared" si="25"/>
        <v/>
      </c>
      <c r="AJ177" t="str">
        <f t="shared" si="27"/>
        <v xml:space="preserve"> </v>
      </c>
      <c r="AK177" t="str">
        <f t="shared" si="27"/>
        <v xml:space="preserve"> </v>
      </c>
      <c r="AL177" t="str">
        <f t="shared" si="27"/>
        <v xml:space="preserve"> </v>
      </c>
      <c r="AM177" t="str">
        <f t="shared" si="26"/>
        <v xml:space="preserve"> </v>
      </c>
      <c r="AN177" t="str">
        <f t="shared" si="26"/>
        <v xml:space="preserve"> </v>
      </c>
      <c r="AO177" t="str">
        <f t="shared" si="26"/>
        <v xml:space="preserve"> </v>
      </c>
      <c r="AP177" t="str">
        <f t="shared" si="26"/>
        <v xml:space="preserve"> </v>
      </c>
      <c r="AQ177" t="str">
        <f t="shared" si="26"/>
        <v xml:space="preserve"> </v>
      </c>
      <c r="AR177" t="str">
        <f t="shared" si="26"/>
        <v xml:space="preserve"> </v>
      </c>
      <c r="AS177" t="str">
        <f t="shared" si="26"/>
        <v xml:space="preserve"> </v>
      </c>
      <c r="AT177" t="str">
        <f t="shared" si="26"/>
        <v xml:space="preserve"> </v>
      </c>
      <c r="AU177" t="str">
        <f t="shared" si="26"/>
        <v xml:space="preserve"> </v>
      </c>
    </row>
    <row r="178" spans="1:47" x14ac:dyDescent="0.25">
      <c r="A178">
        <f t="shared" si="22"/>
        <v>63</v>
      </c>
      <c r="C178" t="s">
        <v>129</v>
      </c>
      <c r="E178" t="str">
        <f t="shared" si="38"/>
        <v xml:space="preserve"> </v>
      </c>
      <c r="F178" t="str">
        <f t="shared" si="39"/>
        <v xml:space="preserve"> </v>
      </c>
      <c r="H178" t="str">
        <f t="shared" si="28"/>
        <v xml:space="preserve"> </v>
      </c>
      <c r="I178" t="str">
        <f t="shared" si="29"/>
        <v/>
      </c>
      <c r="J178" t="str">
        <f t="shared" si="30"/>
        <v/>
      </c>
      <c r="K178" t="str">
        <f t="shared" si="31"/>
        <v/>
      </c>
      <c r="L178" t="str">
        <f t="shared" si="32"/>
        <v/>
      </c>
      <c r="M178" t="str">
        <f t="shared" si="33"/>
        <v/>
      </c>
      <c r="N178" t="str">
        <f t="shared" si="34"/>
        <v/>
      </c>
      <c r="O178" t="str">
        <f t="shared" si="35"/>
        <v/>
      </c>
      <c r="P178" t="str">
        <f t="shared" si="36"/>
        <v/>
      </c>
      <c r="Q178" t="str">
        <f t="shared" si="37"/>
        <v/>
      </c>
      <c r="R178" t="str">
        <f t="shared" si="24"/>
        <v/>
      </c>
      <c r="S178" t="str">
        <f t="shared" si="25"/>
        <v/>
      </c>
      <c r="AJ178" t="str">
        <f t="shared" si="27"/>
        <v xml:space="preserve"> </v>
      </c>
      <c r="AK178" t="str">
        <f t="shared" si="27"/>
        <v xml:space="preserve"> </v>
      </c>
      <c r="AL178" t="str">
        <f t="shared" si="27"/>
        <v xml:space="preserve"> </v>
      </c>
      <c r="AM178" t="str">
        <f t="shared" si="26"/>
        <v xml:space="preserve"> </v>
      </c>
      <c r="AN178" t="str">
        <f t="shared" si="26"/>
        <v xml:space="preserve"> </v>
      </c>
      <c r="AO178" t="str">
        <f t="shared" si="26"/>
        <v xml:space="preserve"> </v>
      </c>
      <c r="AP178" t="str">
        <f t="shared" si="26"/>
        <v xml:space="preserve"> </v>
      </c>
      <c r="AQ178" t="str">
        <f t="shared" si="26"/>
        <v xml:space="preserve"> </v>
      </c>
      <c r="AR178" t="str">
        <f t="shared" si="26"/>
        <v xml:space="preserve"> </v>
      </c>
      <c r="AS178" t="str">
        <f t="shared" si="26"/>
        <v xml:space="preserve"> </v>
      </c>
      <c r="AT178" t="str">
        <f t="shared" si="26"/>
        <v xml:space="preserve"> </v>
      </c>
      <c r="AU178" t="str">
        <f t="shared" si="26"/>
        <v xml:space="preserve"> </v>
      </c>
    </row>
    <row r="179" spans="1:47" x14ac:dyDescent="0.25">
      <c r="A179">
        <f t="shared" si="22"/>
        <v>64</v>
      </c>
      <c r="B179" t="s">
        <v>130</v>
      </c>
      <c r="E179">
        <f t="shared" si="38"/>
        <v>3</v>
      </c>
      <c r="F179" t="str">
        <f t="shared" si="39"/>
        <v>4D 1E 00</v>
      </c>
      <c r="H179" t="str">
        <f t="shared" si="28"/>
        <v>4D</v>
      </c>
      <c r="I179" t="str">
        <f t="shared" si="29"/>
        <v>1E</v>
      </c>
      <c r="J179" t="str">
        <f t="shared" si="30"/>
        <v>00</v>
      </c>
      <c r="K179" t="str">
        <f t="shared" si="31"/>
        <v/>
      </c>
      <c r="L179" t="str">
        <f t="shared" si="32"/>
        <v/>
      </c>
      <c r="M179" t="str">
        <f t="shared" si="33"/>
        <v/>
      </c>
      <c r="N179" t="str">
        <f t="shared" si="34"/>
        <v/>
      </c>
      <c r="O179" t="str">
        <f t="shared" si="35"/>
        <v/>
      </c>
      <c r="P179" t="str">
        <f t="shared" si="36"/>
        <v/>
      </c>
      <c r="Q179" t="str">
        <f t="shared" si="37"/>
        <v/>
      </c>
      <c r="R179" t="str">
        <f t="shared" si="24"/>
        <v/>
      </c>
      <c r="S179" t="str">
        <f t="shared" si="25"/>
        <v/>
      </c>
      <c r="AJ179" t="str">
        <f t="shared" si="27"/>
        <v xml:space="preserve"> </v>
      </c>
      <c r="AK179" t="str">
        <f t="shared" si="27"/>
        <v xml:space="preserve"> </v>
      </c>
      <c r="AL179" t="str">
        <f t="shared" si="27"/>
        <v xml:space="preserve"> </v>
      </c>
      <c r="AM179" t="str">
        <f t="shared" si="26"/>
        <v xml:space="preserve"> </v>
      </c>
      <c r="AN179" t="str">
        <f t="shared" si="26"/>
        <v xml:space="preserve"> </v>
      </c>
      <c r="AO179" t="str">
        <f t="shared" si="26"/>
        <v xml:space="preserve"> </v>
      </c>
      <c r="AP179" t="str">
        <f t="shared" si="26"/>
        <v xml:space="preserve"> </v>
      </c>
      <c r="AQ179" t="str">
        <f t="shared" si="26"/>
        <v xml:space="preserve"> </v>
      </c>
      <c r="AR179" t="str">
        <f t="shared" si="26"/>
        <v xml:space="preserve"> </v>
      </c>
      <c r="AS179" t="str">
        <f t="shared" si="26"/>
        <v xml:space="preserve"> </v>
      </c>
      <c r="AT179" t="str">
        <f t="shared" si="26"/>
        <v xml:space="preserve"> </v>
      </c>
      <c r="AU179" t="str">
        <f t="shared" si="26"/>
        <v xml:space="preserve"> </v>
      </c>
    </row>
    <row r="180" spans="1:47" x14ac:dyDescent="0.25">
      <c r="A180">
        <f t="shared" si="22"/>
        <v>64</v>
      </c>
      <c r="C180" t="s">
        <v>131</v>
      </c>
      <c r="E180" t="str">
        <f t="shared" si="38"/>
        <v xml:space="preserve"> </v>
      </c>
      <c r="F180" t="str">
        <f t="shared" si="39"/>
        <v xml:space="preserve"> </v>
      </c>
      <c r="H180" t="str">
        <f t="shared" si="28"/>
        <v xml:space="preserve"> </v>
      </c>
      <c r="I180" t="str">
        <f t="shared" si="29"/>
        <v/>
      </c>
      <c r="J180" t="str">
        <f t="shared" si="30"/>
        <v/>
      </c>
      <c r="K180" t="str">
        <f t="shared" si="31"/>
        <v/>
      </c>
      <c r="L180" t="str">
        <f t="shared" si="32"/>
        <v/>
      </c>
      <c r="M180" t="str">
        <f t="shared" si="33"/>
        <v/>
      </c>
      <c r="N180" t="str">
        <f t="shared" si="34"/>
        <v/>
      </c>
      <c r="O180" t="str">
        <f t="shared" si="35"/>
        <v/>
      </c>
      <c r="P180" t="str">
        <f t="shared" si="36"/>
        <v/>
      </c>
      <c r="Q180" t="str">
        <f t="shared" si="37"/>
        <v/>
      </c>
      <c r="R180" t="str">
        <f t="shared" si="24"/>
        <v/>
      </c>
      <c r="S180" t="str">
        <f t="shared" si="25"/>
        <v/>
      </c>
      <c r="AJ180" t="str">
        <f t="shared" si="27"/>
        <v xml:space="preserve"> </v>
      </c>
      <c r="AK180" t="str">
        <f t="shared" si="27"/>
        <v xml:space="preserve"> </v>
      </c>
      <c r="AL180" t="str">
        <f t="shared" si="27"/>
        <v xml:space="preserve"> </v>
      </c>
      <c r="AM180" t="str">
        <f t="shared" si="26"/>
        <v xml:space="preserve"> </v>
      </c>
      <c r="AN180" t="str">
        <f t="shared" si="26"/>
        <v xml:space="preserve"> </v>
      </c>
      <c r="AO180" t="str">
        <f t="shared" si="26"/>
        <v xml:space="preserve"> </v>
      </c>
      <c r="AP180" t="str">
        <f t="shared" si="26"/>
        <v xml:space="preserve"> </v>
      </c>
      <c r="AQ180" t="str">
        <f t="shared" si="26"/>
        <v xml:space="preserve"> </v>
      </c>
      <c r="AR180" t="str">
        <f t="shared" si="26"/>
        <v xml:space="preserve"> </v>
      </c>
      <c r="AS180" t="str">
        <f t="shared" si="26"/>
        <v xml:space="preserve"> </v>
      </c>
      <c r="AT180" t="str">
        <f t="shared" si="26"/>
        <v xml:space="preserve"> </v>
      </c>
      <c r="AU180" t="str">
        <f t="shared" si="26"/>
        <v xml:space="preserve"> </v>
      </c>
    </row>
    <row r="181" spans="1:47" x14ac:dyDescent="0.25">
      <c r="A181">
        <f t="shared" si="22"/>
        <v>64</v>
      </c>
      <c r="C181" t="s">
        <v>68</v>
      </c>
      <c r="E181" t="str">
        <f t="shared" si="38"/>
        <v xml:space="preserve"> </v>
      </c>
      <c r="F181" t="str">
        <f t="shared" si="39"/>
        <v xml:space="preserve"> </v>
      </c>
      <c r="H181" t="str">
        <f t="shared" si="28"/>
        <v xml:space="preserve"> </v>
      </c>
      <c r="I181" t="str">
        <f t="shared" si="29"/>
        <v/>
      </c>
      <c r="J181" t="str">
        <f t="shared" si="30"/>
        <v/>
      </c>
      <c r="K181" t="str">
        <f t="shared" si="31"/>
        <v/>
      </c>
      <c r="L181" t="str">
        <f t="shared" si="32"/>
        <v/>
      </c>
      <c r="M181" t="str">
        <f t="shared" si="33"/>
        <v/>
      </c>
      <c r="N181" t="str">
        <f t="shared" si="34"/>
        <v/>
      </c>
      <c r="O181" t="str">
        <f t="shared" si="35"/>
        <v/>
      </c>
      <c r="P181" t="str">
        <f t="shared" si="36"/>
        <v/>
      </c>
      <c r="Q181" t="str">
        <f t="shared" si="37"/>
        <v/>
      </c>
      <c r="R181" t="str">
        <f t="shared" si="24"/>
        <v/>
      </c>
      <c r="S181" t="str">
        <f t="shared" si="25"/>
        <v/>
      </c>
      <c r="AJ181" t="str">
        <f t="shared" si="27"/>
        <v xml:space="preserve"> </v>
      </c>
      <c r="AK181" t="str">
        <f t="shared" si="27"/>
        <v xml:space="preserve"> </v>
      </c>
      <c r="AL181" t="str">
        <f t="shared" si="27"/>
        <v xml:space="preserve"> </v>
      </c>
      <c r="AM181" t="str">
        <f t="shared" si="26"/>
        <v xml:space="preserve"> </v>
      </c>
      <c r="AN181" t="str">
        <f t="shared" si="26"/>
        <v xml:space="preserve"> </v>
      </c>
      <c r="AO181" t="str">
        <f t="shared" si="26"/>
        <v xml:space="preserve"> </v>
      </c>
      <c r="AP181" t="str">
        <f t="shared" si="26"/>
        <v xml:space="preserve"> </v>
      </c>
      <c r="AQ181" t="str">
        <f t="shared" si="26"/>
        <v xml:space="preserve"> </v>
      </c>
      <c r="AR181" t="str">
        <f t="shared" si="26"/>
        <v xml:space="preserve"> </v>
      </c>
      <c r="AS181" t="str">
        <f t="shared" si="26"/>
        <v xml:space="preserve"> </v>
      </c>
      <c r="AT181" t="str">
        <f t="shared" si="26"/>
        <v xml:space="preserve"> </v>
      </c>
      <c r="AU181" t="str">
        <f t="shared" si="26"/>
        <v xml:space="preserve"> </v>
      </c>
    </row>
    <row r="182" spans="1:47" x14ac:dyDescent="0.25">
      <c r="A182">
        <f t="shared" si="22"/>
        <v>65</v>
      </c>
      <c r="B182" t="s">
        <v>132</v>
      </c>
      <c r="E182">
        <f t="shared" si="38"/>
        <v>3</v>
      </c>
      <c r="F182" t="str">
        <f t="shared" si="39"/>
        <v>52</v>
      </c>
      <c r="H182" t="str">
        <f t="shared" si="28"/>
        <v>52</v>
      </c>
      <c r="I182" t="str">
        <f t="shared" si="29"/>
        <v/>
      </c>
      <c r="J182" t="str">
        <f t="shared" si="30"/>
        <v/>
      </c>
      <c r="K182" t="str">
        <f t="shared" si="31"/>
        <v/>
      </c>
      <c r="L182" t="str">
        <f t="shared" si="32"/>
        <v/>
      </c>
      <c r="M182" t="str">
        <f t="shared" si="33"/>
        <v/>
      </c>
      <c r="N182" t="str">
        <f t="shared" si="34"/>
        <v/>
      </c>
      <c r="O182" t="str">
        <f t="shared" si="35"/>
        <v/>
      </c>
      <c r="P182" t="str">
        <f t="shared" si="36"/>
        <v/>
      </c>
      <c r="Q182" t="str">
        <f t="shared" si="37"/>
        <v/>
      </c>
      <c r="R182" t="str">
        <f t="shared" si="24"/>
        <v/>
      </c>
      <c r="S182" t="str">
        <f t="shared" si="25"/>
        <v/>
      </c>
      <c r="AJ182" t="str">
        <f t="shared" si="27"/>
        <v xml:space="preserve"> </v>
      </c>
      <c r="AK182" t="str">
        <f t="shared" si="27"/>
        <v xml:space="preserve"> </v>
      </c>
      <c r="AL182" t="str">
        <f t="shared" si="27"/>
        <v xml:space="preserve"> </v>
      </c>
      <c r="AM182" t="str">
        <f t="shared" si="26"/>
        <v xml:space="preserve"> </v>
      </c>
      <c r="AN182" t="str">
        <f t="shared" si="26"/>
        <v xml:space="preserve"> </v>
      </c>
      <c r="AO182" t="str">
        <f t="shared" si="26"/>
        <v xml:space="preserve"> </v>
      </c>
      <c r="AP182" t="str">
        <f t="shared" si="26"/>
        <v xml:space="preserve"> </v>
      </c>
      <c r="AQ182" t="str">
        <f t="shared" si="26"/>
        <v xml:space="preserve"> </v>
      </c>
      <c r="AR182" t="str">
        <f t="shared" si="26"/>
        <v xml:space="preserve"> </v>
      </c>
      <c r="AS182" t="str">
        <f t="shared" si="26"/>
        <v xml:space="preserve"> </v>
      </c>
      <c r="AT182" t="str">
        <f t="shared" si="26"/>
        <v xml:space="preserve"> </v>
      </c>
      <c r="AU182" t="str">
        <f t="shared" si="26"/>
        <v xml:space="preserve"> </v>
      </c>
    </row>
    <row r="183" spans="1:47" x14ac:dyDescent="0.25">
      <c r="A183">
        <f t="shared" si="22"/>
        <v>66</v>
      </c>
      <c r="B183" t="s">
        <v>16</v>
      </c>
      <c r="E183">
        <f t="shared" si="38"/>
        <v>3</v>
      </c>
      <c r="F183" t="str">
        <f t="shared" si="39"/>
        <v/>
      </c>
      <c r="H183" t="str">
        <f t="shared" si="28"/>
        <v/>
      </c>
      <c r="I183" t="str">
        <f t="shared" si="29"/>
        <v/>
      </c>
      <c r="J183" t="str">
        <f t="shared" si="30"/>
        <v/>
      </c>
      <c r="K183" t="str">
        <f t="shared" si="31"/>
        <v/>
      </c>
      <c r="L183" t="str">
        <f t="shared" si="32"/>
        <v/>
      </c>
      <c r="M183" t="str">
        <f t="shared" si="33"/>
        <v/>
      </c>
      <c r="N183" t="str">
        <f t="shared" si="34"/>
        <v/>
      </c>
      <c r="O183" t="str">
        <f t="shared" si="35"/>
        <v/>
      </c>
      <c r="P183" t="str">
        <f t="shared" si="36"/>
        <v/>
      </c>
      <c r="Q183" t="str">
        <f t="shared" si="37"/>
        <v/>
      </c>
      <c r="R183" t="str">
        <f t="shared" si="24"/>
        <v/>
      </c>
      <c r="S183" t="str">
        <f t="shared" si="25"/>
        <v/>
      </c>
      <c r="AJ183" t="str">
        <f t="shared" si="27"/>
        <v xml:space="preserve"> </v>
      </c>
      <c r="AK183" t="str">
        <f t="shared" si="27"/>
        <v xml:space="preserve"> </v>
      </c>
      <c r="AL183" t="str">
        <f t="shared" si="27"/>
        <v xml:space="preserve"> </v>
      </c>
      <c r="AM183" t="str">
        <f t="shared" si="26"/>
        <v xml:space="preserve"> </v>
      </c>
      <c r="AN183" t="str">
        <f t="shared" si="26"/>
        <v xml:space="preserve"> </v>
      </c>
      <c r="AO183" t="str">
        <f t="shared" si="26"/>
        <v xml:space="preserve"> </v>
      </c>
      <c r="AP183" t="str">
        <f t="shared" si="26"/>
        <v xml:space="preserve"> </v>
      </c>
      <c r="AQ183" t="str">
        <f t="shared" si="26"/>
        <v xml:space="preserve"> </v>
      </c>
      <c r="AR183" t="str">
        <f t="shared" si="26"/>
        <v xml:space="preserve"> </v>
      </c>
      <c r="AS183" t="str">
        <f t="shared" si="26"/>
        <v xml:space="preserve"> </v>
      </c>
      <c r="AT183" t="str">
        <f t="shared" si="26"/>
        <v xml:space="preserve"> </v>
      </c>
      <c r="AU183" t="str">
        <f t="shared" si="26"/>
        <v xml:space="preserve"> </v>
      </c>
    </row>
    <row r="184" spans="1:47" x14ac:dyDescent="0.25">
      <c r="A184">
        <f t="shared" si="22"/>
        <v>67</v>
      </c>
      <c r="B184" t="s">
        <v>133</v>
      </c>
      <c r="E184">
        <f t="shared" si="38"/>
        <v>3</v>
      </c>
      <c r="F184" t="str">
        <f t="shared" si="39"/>
        <v>00 85 17 00 28 00 00 00</v>
      </c>
      <c r="H184" t="str">
        <f t="shared" si="28"/>
        <v>00</v>
      </c>
      <c r="I184" t="str">
        <f t="shared" si="29"/>
        <v>85</v>
      </c>
      <c r="J184" t="str">
        <f t="shared" si="30"/>
        <v>17</v>
      </c>
      <c r="K184" t="str">
        <f t="shared" si="31"/>
        <v>00</v>
      </c>
      <c r="L184" t="str">
        <f t="shared" si="32"/>
        <v>28</v>
      </c>
      <c r="M184" t="str">
        <f t="shared" si="33"/>
        <v>00</v>
      </c>
      <c r="N184" t="str">
        <f t="shared" si="34"/>
        <v>00</v>
      </c>
      <c r="O184" t="str">
        <f t="shared" si="35"/>
        <v>00</v>
      </c>
      <c r="P184" t="str">
        <f t="shared" si="36"/>
        <v/>
      </c>
      <c r="Q184" t="str">
        <f t="shared" si="37"/>
        <v/>
      </c>
      <c r="R184" t="str">
        <f t="shared" si="24"/>
        <v/>
      </c>
      <c r="S184" t="str">
        <f t="shared" si="25"/>
        <v/>
      </c>
      <c r="AJ184" t="str">
        <f t="shared" si="27"/>
        <v xml:space="preserve"> </v>
      </c>
      <c r="AK184" t="str">
        <f t="shared" si="27"/>
        <v xml:space="preserve"> </v>
      </c>
      <c r="AL184" t="str">
        <f t="shared" si="27"/>
        <v xml:space="preserve"> </v>
      </c>
      <c r="AM184" t="str">
        <f t="shared" si="26"/>
        <v xml:space="preserve"> </v>
      </c>
      <c r="AN184" t="str">
        <f t="shared" si="26"/>
        <v xml:space="preserve"> </v>
      </c>
      <c r="AO184" t="str">
        <f t="shared" si="26"/>
        <v xml:space="preserve"> </v>
      </c>
      <c r="AP184" t="str">
        <f t="shared" si="26"/>
        <v xml:space="preserve"> </v>
      </c>
      <c r="AQ184" t="str">
        <f t="shared" si="26"/>
        <v xml:space="preserve"> </v>
      </c>
      <c r="AR184" t="str">
        <f t="shared" si="26"/>
        <v xml:space="preserve"> </v>
      </c>
      <c r="AS184" t="str">
        <f t="shared" si="26"/>
        <v xml:space="preserve"> </v>
      </c>
      <c r="AT184" t="str">
        <f t="shared" si="26"/>
        <v xml:space="preserve"> </v>
      </c>
      <c r="AU184" t="str">
        <f t="shared" si="26"/>
        <v xml:space="preserve"> </v>
      </c>
    </row>
    <row r="185" spans="1:47" x14ac:dyDescent="0.25">
      <c r="A185">
        <f t="shared" si="22"/>
        <v>67</v>
      </c>
      <c r="C185" t="s">
        <v>134</v>
      </c>
      <c r="E185" t="str">
        <f t="shared" si="38"/>
        <v xml:space="preserve"> </v>
      </c>
      <c r="F185" t="str">
        <f t="shared" si="39"/>
        <v xml:space="preserve"> </v>
      </c>
      <c r="H185" t="str">
        <f t="shared" si="28"/>
        <v xml:space="preserve"> </v>
      </c>
      <c r="I185" t="str">
        <f t="shared" si="29"/>
        <v/>
      </c>
      <c r="J185" t="str">
        <f t="shared" si="30"/>
        <v/>
      </c>
      <c r="K185" t="str">
        <f t="shared" si="31"/>
        <v/>
      </c>
      <c r="L185" t="str">
        <f t="shared" si="32"/>
        <v/>
      </c>
      <c r="M185" t="str">
        <f t="shared" si="33"/>
        <v/>
      </c>
      <c r="N185" t="str">
        <f t="shared" si="34"/>
        <v/>
      </c>
      <c r="O185" t="str">
        <f t="shared" si="35"/>
        <v/>
      </c>
      <c r="P185" t="str">
        <f t="shared" si="36"/>
        <v/>
      </c>
      <c r="Q185" t="str">
        <f t="shared" si="37"/>
        <v/>
      </c>
      <c r="R185" t="str">
        <f t="shared" si="24"/>
        <v/>
      </c>
      <c r="S185" t="str">
        <f t="shared" si="25"/>
        <v/>
      </c>
      <c r="AJ185" t="str">
        <f t="shared" si="27"/>
        <v xml:space="preserve"> </v>
      </c>
      <c r="AK185" t="str">
        <f t="shared" si="27"/>
        <v xml:space="preserve"> </v>
      </c>
      <c r="AL185" t="str">
        <f t="shared" si="27"/>
        <v xml:space="preserve"> </v>
      </c>
      <c r="AM185" t="str">
        <f t="shared" si="26"/>
        <v xml:space="preserve"> </v>
      </c>
      <c r="AN185" t="str">
        <f t="shared" si="26"/>
        <v xml:space="preserve"> </v>
      </c>
      <c r="AO185" t="str">
        <f t="shared" si="26"/>
        <v xml:space="preserve"> </v>
      </c>
      <c r="AP185" t="str">
        <f t="shared" si="26"/>
        <v xml:space="preserve"> </v>
      </c>
      <c r="AQ185" t="str">
        <f t="shared" si="26"/>
        <v xml:space="preserve"> </v>
      </c>
      <c r="AR185" t="str">
        <f t="shared" si="26"/>
        <v xml:space="preserve"> </v>
      </c>
      <c r="AS185" t="str">
        <f t="shared" si="26"/>
        <v xml:space="preserve"> </v>
      </c>
      <c r="AT185" t="str">
        <f t="shared" si="26"/>
        <v xml:space="preserve"> </v>
      </c>
      <c r="AU185" t="str">
        <f t="shared" si="26"/>
        <v xml:space="preserve"> </v>
      </c>
    </row>
    <row r="186" spans="1:47" x14ac:dyDescent="0.25">
      <c r="A186">
        <f t="shared" si="22"/>
        <v>67</v>
      </c>
      <c r="C186" t="s">
        <v>135</v>
      </c>
      <c r="E186" t="str">
        <f t="shared" si="38"/>
        <v xml:space="preserve"> </v>
      </c>
      <c r="F186" t="str">
        <f t="shared" si="39"/>
        <v xml:space="preserve"> </v>
      </c>
      <c r="H186" t="str">
        <f t="shared" si="28"/>
        <v xml:space="preserve"> </v>
      </c>
      <c r="I186" t="str">
        <f t="shared" si="29"/>
        <v/>
      </c>
      <c r="J186" t="str">
        <f t="shared" si="30"/>
        <v/>
      </c>
      <c r="K186" t="str">
        <f t="shared" si="31"/>
        <v/>
      </c>
      <c r="L186" t="str">
        <f t="shared" si="32"/>
        <v/>
      </c>
      <c r="M186" t="str">
        <f t="shared" si="33"/>
        <v/>
      </c>
      <c r="N186" t="str">
        <f t="shared" si="34"/>
        <v/>
      </c>
      <c r="O186" t="str">
        <f t="shared" si="35"/>
        <v/>
      </c>
      <c r="P186" t="str">
        <f t="shared" si="36"/>
        <v/>
      </c>
      <c r="Q186" t="str">
        <f t="shared" si="37"/>
        <v/>
      </c>
      <c r="R186" t="str">
        <f t="shared" si="24"/>
        <v/>
      </c>
      <c r="S186" t="str">
        <f t="shared" si="25"/>
        <v/>
      </c>
      <c r="AJ186" t="str">
        <f t="shared" si="27"/>
        <v xml:space="preserve"> </v>
      </c>
      <c r="AK186" t="str">
        <f t="shared" si="27"/>
        <v xml:space="preserve"> </v>
      </c>
      <c r="AL186" t="str">
        <f t="shared" si="27"/>
        <v xml:space="preserve"> </v>
      </c>
      <c r="AM186" t="str">
        <f t="shared" si="26"/>
        <v xml:space="preserve"> </v>
      </c>
      <c r="AN186" t="str">
        <f t="shared" si="26"/>
        <v xml:space="preserve"> </v>
      </c>
      <c r="AO186" t="str">
        <f t="shared" si="26"/>
        <v xml:space="preserve"> </v>
      </c>
      <c r="AP186" t="str">
        <f t="shared" ref="AP186:AU199" si="40">IFERROR(CHAR(AA186), " ")</f>
        <v xml:space="preserve"> </v>
      </c>
      <c r="AQ186" t="str">
        <f t="shared" si="40"/>
        <v xml:space="preserve"> </v>
      </c>
      <c r="AR186" t="str">
        <f t="shared" si="40"/>
        <v xml:space="preserve"> </v>
      </c>
      <c r="AS186" t="str">
        <f t="shared" si="40"/>
        <v xml:space="preserve"> </v>
      </c>
      <c r="AT186" t="str">
        <f t="shared" si="40"/>
        <v xml:space="preserve"> </v>
      </c>
      <c r="AU186" t="str">
        <f t="shared" si="40"/>
        <v xml:space="preserve"> </v>
      </c>
    </row>
    <row r="187" spans="1:47" x14ac:dyDescent="0.25">
      <c r="A187">
        <f t="shared" si="22"/>
        <v>68</v>
      </c>
      <c r="B187" t="s">
        <v>16</v>
      </c>
      <c r="E187">
        <f t="shared" si="38"/>
        <v>3</v>
      </c>
      <c r="F187" t="str">
        <f t="shared" si="39"/>
        <v/>
      </c>
      <c r="H187" t="str">
        <f t="shared" si="28"/>
        <v/>
      </c>
      <c r="I187" t="str">
        <f t="shared" si="29"/>
        <v/>
      </c>
      <c r="J187" t="str">
        <f t="shared" si="30"/>
        <v/>
      </c>
      <c r="K187" t="str">
        <f t="shared" si="31"/>
        <v/>
      </c>
      <c r="L187" t="str">
        <f t="shared" si="32"/>
        <v/>
      </c>
      <c r="M187" t="str">
        <f t="shared" si="33"/>
        <v/>
      </c>
      <c r="N187" t="str">
        <f t="shared" si="34"/>
        <v/>
      </c>
      <c r="O187" t="str">
        <f t="shared" si="35"/>
        <v/>
      </c>
      <c r="P187" t="str">
        <f t="shared" si="36"/>
        <v/>
      </c>
      <c r="Q187" t="str">
        <f t="shared" si="37"/>
        <v/>
      </c>
      <c r="R187" t="str">
        <f t="shared" si="24"/>
        <v/>
      </c>
      <c r="S187" t="str">
        <f t="shared" si="25"/>
        <v/>
      </c>
      <c r="AJ187" t="str">
        <f t="shared" si="27"/>
        <v xml:space="preserve"> </v>
      </c>
      <c r="AK187" t="str">
        <f t="shared" si="27"/>
        <v xml:space="preserve"> </v>
      </c>
      <c r="AL187" t="str">
        <f t="shared" si="27"/>
        <v xml:space="preserve"> </v>
      </c>
      <c r="AM187" t="str">
        <f t="shared" si="27"/>
        <v xml:space="preserve"> </v>
      </c>
      <c r="AN187" t="str">
        <f t="shared" si="27"/>
        <v xml:space="preserve"> </v>
      </c>
      <c r="AO187" t="str">
        <f t="shared" si="27"/>
        <v xml:space="preserve"> </v>
      </c>
      <c r="AP187" t="str">
        <f t="shared" si="40"/>
        <v xml:space="preserve"> </v>
      </c>
      <c r="AQ187" t="str">
        <f t="shared" si="40"/>
        <v xml:space="preserve"> </v>
      </c>
      <c r="AR187" t="str">
        <f t="shared" si="40"/>
        <v xml:space="preserve"> </v>
      </c>
      <c r="AS187" t="str">
        <f t="shared" si="40"/>
        <v xml:space="preserve"> </v>
      </c>
      <c r="AT187" t="str">
        <f t="shared" si="40"/>
        <v xml:space="preserve"> </v>
      </c>
      <c r="AU187" t="str">
        <f t="shared" si="40"/>
        <v xml:space="preserve"> </v>
      </c>
    </row>
    <row r="188" spans="1:47" x14ac:dyDescent="0.25">
      <c r="A188">
        <f t="shared" si="22"/>
        <v>68</v>
      </c>
      <c r="C188" t="s">
        <v>9</v>
      </c>
      <c r="E188" t="str">
        <f t="shared" si="38"/>
        <v xml:space="preserve"> </v>
      </c>
      <c r="F188" t="str">
        <f t="shared" si="39"/>
        <v xml:space="preserve"> </v>
      </c>
      <c r="H188" t="str">
        <f t="shared" si="28"/>
        <v xml:space="preserve"> </v>
      </c>
      <c r="I188" t="str">
        <f t="shared" si="29"/>
        <v/>
      </c>
      <c r="J188" t="str">
        <f t="shared" si="30"/>
        <v/>
      </c>
      <c r="K188" t="str">
        <f t="shared" si="31"/>
        <v/>
      </c>
      <c r="L188" t="str">
        <f t="shared" si="32"/>
        <v/>
      </c>
      <c r="M188" t="str">
        <f t="shared" si="33"/>
        <v/>
      </c>
      <c r="N188" t="str">
        <f t="shared" si="34"/>
        <v/>
      </c>
      <c r="O188" t="str">
        <f t="shared" si="35"/>
        <v/>
      </c>
      <c r="P188" t="str">
        <f t="shared" si="36"/>
        <v/>
      </c>
      <c r="Q188" t="str">
        <f t="shared" si="37"/>
        <v/>
      </c>
      <c r="R188" t="str">
        <f t="shared" si="24"/>
        <v/>
      </c>
      <c r="S188" t="str">
        <f t="shared" si="25"/>
        <v/>
      </c>
      <c r="AJ188" t="str">
        <f t="shared" si="27"/>
        <v xml:space="preserve"> </v>
      </c>
      <c r="AK188" t="str">
        <f t="shared" si="27"/>
        <v xml:space="preserve"> </v>
      </c>
      <c r="AL188" t="str">
        <f t="shared" si="27"/>
        <v xml:space="preserve"> </v>
      </c>
      <c r="AM188" t="str">
        <f t="shared" si="27"/>
        <v xml:space="preserve"> </v>
      </c>
      <c r="AN188" t="str">
        <f t="shared" si="27"/>
        <v xml:space="preserve"> </v>
      </c>
      <c r="AO188" t="str">
        <f t="shared" si="27"/>
        <v xml:space="preserve"> </v>
      </c>
      <c r="AP188" t="str">
        <f t="shared" si="40"/>
        <v xml:space="preserve"> </v>
      </c>
      <c r="AQ188" t="str">
        <f t="shared" si="40"/>
        <v xml:space="preserve"> </v>
      </c>
      <c r="AR188" t="str">
        <f t="shared" si="40"/>
        <v xml:space="preserve"> </v>
      </c>
      <c r="AS188" t="str">
        <f t="shared" si="40"/>
        <v xml:space="preserve"> </v>
      </c>
      <c r="AT188" t="str">
        <f t="shared" si="40"/>
        <v xml:space="preserve"> </v>
      </c>
      <c r="AU188" t="str">
        <f t="shared" si="40"/>
        <v xml:space="preserve"> </v>
      </c>
    </row>
    <row r="189" spans="1:47" x14ac:dyDescent="0.25">
      <c r="A189">
        <f t="shared" si="22"/>
        <v>68</v>
      </c>
      <c r="C189" t="s">
        <v>128</v>
      </c>
      <c r="E189" t="str">
        <f t="shared" si="38"/>
        <v xml:space="preserve"> </v>
      </c>
      <c r="F189" t="str">
        <f t="shared" si="39"/>
        <v xml:space="preserve"> </v>
      </c>
      <c r="H189" t="str">
        <f t="shared" si="28"/>
        <v xml:space="preserve"> </v>
      </c>
      <c r="I189" t="str">
        <f t="shared" si="29"/>
        <v/>
      </c>
      <c r="J189" t="str">
        <f t="shared" si="30"/>
        <v/>
      </c>
      <c r="K189" t="str">
        <f t="shared" si="31"/>
        <v/>
      </c>
      <c r="L189" t="str">
        <f t="shared" si="32"/>
        <v/>
      </c>
      <c r="M189" t="str">
        <f t="shared" si="33"/>
        <v/>
      </c>
      <c r="N189" t="str">
        <f t="shared" si="34"/>
        <v/>
      </c>
      <c r="O189" t="str">
        <f t="shared" si="35"/>
        <v/>
      </c>
      <c r="P189" t="str">
        <f t="shared" si="36"/>
        <v/>
      </c>
      <c r="Q189" t="str">
        <f t="shared" si="37"/>
        <v/>
      </c>
      <c r="R189" t="str">
        <f t="shared" si="24"/>
        <v/>
      </c>
      <c r="S189" t="str">
        <f t="shared" si="25"/>
        <v/>
      </c>
      <c r="AJ189" t="str">
        <f t="shared" si="27"/>
        <v xml:space="preserve"> </v>
      </c>
      <c r="AK189" t="str">
        <f t="shared" si="27"/>
        <v xml:space="preserve"> </v>
      </c>
      <c r="AL189" t="str">
        <f t="shared" si="27"/>
        <v xml:space="preserve"> </v>
      </c>
      <c r="AM189" t="str">
        <f t="shared" si="27"/>
        <v xml:space="preserve"> </v>
      </c>
      <c r="AN189" t="str">
        <f t="shared" si="27"/>
        <v xml:space="preserve"> </v>
      </c>
      <c r="AO189" t="str">
        <f t="shared" si="27"/>
        <v xml:space="preserve"> </v>
      </c>
      <c r="AP189" t="str">
        <f t="shared" si="40"/>
        <v xml:space="preserve"> </v>
      </c>
      <c r="AQ189" t="str">
        <f t="shared" si="40"/>
        <v xml:space="preserve"> </v>
      </c>
      <c r="AR189" t="str">
        <f t="shared" si="40"/>
        <v xml:space="preserve"> </v>
      </c>
      <c r="AS189" t="str">
        <f t="shared" si="40"/>
        <v xml:space="preserve"> </v>
      </c>
      <c r="AT189" t="str">
        <f t="shared" si="40"/>
        <v xml:space="preserve"> </v>
      </c>
      <c r="AU189" t="str">
        <f t="shared" si="40"/>
        <v xml:space="preserve"> </v>
      </c>
    </row>
    <row r="190" spans="1:47" x14ac:dyDescent="0.25">
      <c r="A190">
        <f t="shared" si="22"/>
        <v>68</v>
      </c>
      <c r="C190" t="s">
        <v>10</v>
      </c>
      <c r="E190" t="str">
        <f t="shared" si="38"/>
        <v xml:space="preserve"> </v>
      </c>
      <c r="F190" t="str">
        <f t="shared" si="39"/>
        <v xml:space="preserve"> </v>
      </c>
      <c r="H190" t="str">
        <f t="shared" si="28"/>
        <v xml:space="preserve"> </v>
      </c>
      <c r="I190" t="str">
        <f t="shared" si="29"/>
        <v/>
      </c>
      <c r="J190" t="str">
        <f t="shared" si="30"/>
        <v/>
      </c>
      <c r="K190" t="str">
        <f t="shared" si="31"/>
        <v/>
      </c>
      <c r="L190" t="str">
        <f t="shared" si="32"/>
        <v/>
      </c>
      <c r="M190" t="str">
        <f t="shared" si="33"/>
        <v/>
      </c>
      <c r="N190" t="str">
        <f t="shared" si="34"/>
        <v/>
      </c>
      <c r="O190" t="str">
        <f t="shared" si="35"/>
        <v/>
      </c>
      <c r="P190" t="str">
        <f t="shared" si="36"/>
        <v/>
      </c>
      <c r="Q190" t="str">
        <f t="shared" si="37"/>
        <v/>
      </c>
      <c r="R190" t="str">
        <f t="shared" si="24"/>
        <v/>
      </c>
      <c r="S190" t="str">
        <f t="shared" si="25"/>
        <v/>
      </c>
      <c r="AJ190" t="str">
        <f t="shared" si="27"/>
        <v xml:space="preserve"> </v>
      </c>
      <c r="AK190" t="str">
        <f t="shared" si="27"/>
        <v xml:space="preserve"> </v>
      </c>
      <c r="AL190" t="str">
        <f t="shared" si="27"/>
        <v xml:space="preserve"> </v>
      </c>
      <c r="AM190" t="str">
        <f t="shared" si="27"/>
        <v xml:space="preserve"> </v>
      </c>
      <c r="AN190" t="str">
        <f t="shared" si="27"/>
        <v xml:space="preserve"> </v>
      </c>
      <c r="AO190" t="str">
        <f t="shared" si="27"/>
        <v xml:space="preserve"> </v>
      </c>
      <c r="AP190" t="str">
        <f t="shared" si="40"/>
        <v xml:space="preserve"> </v>
      </c>
      <c r="AQ190" t="str">
        <f t="shared" si="40"/>
        <v xml:space="preserve"> </v>
      </c>
      <c r="AR190" t="str">
        <f t="shared" si="40"/>
        <v xml:space="preserve"> </v>
      </c>
      <c r="AS190" t="str">
        <f t="shared" si="40"/>
        <v xml:space="preserve"> </v>
      </c>
      <c r="AT190" t="str">
        <f t="shared" si="40"/>
        <v xml:space="preserve"> </v>
      </c>
      <c r="AU190" t="str">
        <f t="shared" si="40"/>
        <v xml:space="preserve"> </v>
      </c>
    </row>
    <row r="191" spans="1:47" x14ac:dyDescent="0.25">
      <c r="A191">
        <f t="shared" si="22"/>
        <v>68</v>
      </c>
      <c r="C191" t="s">
        <v>7</v>
      </c>
      <c r="E191" t="str">
        <f t="shared" si="38"/>
        <v xml:space="preserve"> </v>
      </c>
      <c r="F191" t="str">
        <f t="shared" si="39"/>
        <v xml:space="preserve"> </v>
      </c>
      <c r="H191" t="str">
        <f t="shared" si="28"/>
        <v xml:space="preserve"> </v>
      </c>
      <c r="I191" t="str">
        <f t="shared" si="29"/>
        <v/>
      </c>
      <c r="J191" t="str">
        <f t="shared" si="30"/>
        <v/>
      </c>
      <c r="K191" t="str">
        <f t="shared" si="31"/>
        <v/>
      </c>
      <c r="L191" t="str">
        <f t="shared" si="32"/>
        <v/>
      </c>
      <c r="M191" t="str">
        <f t="shared" si="33"/>
        <v/>
      </c>
      <c r="N191" t="str">
        <f t="shared" si="34"/>
        <v/>
      </c>
      <c r="O191" t="str">
        <f t="shared" si="35"/>
        <v/>
      </c>
      <c r="P191" t="str">
        <f t="shared" si="36"/>
        <v/>
      </c>
      <c r="Q191" t="str">
        <f t="shared" si="37"/>
        <v/>
      </c>
      <c r="R191" t="str">
        <f t="shared" si="24"/>
        <v/>
      </c>
      <c r="S191" t="str">
        <f t="shared" si="25"/>
        <v/>
      </c>
      <c r="AJ191" t="str">
        <f t="shared" si="27"/>
        <v xml:space="preserve"> </v>
      </c>
      <c r="AK191" t="str">
        <f t="shared" si="27"/>
        <v xml:space="preserve"> </v>
      </c>
      <c r="AL191" t="str">
        <f t="shared" si="27"/>
        <v xml:space="preserve"> </v>
      </c>
      <c r="AM191" t="str">
        <f t="shared" si="27"/>
        <v xml:space="preserve"> </v>
      </c>
      <c r="AN191" t="str">
        <f t="shared" si="27"/>
        <v xml:space="preserve"> </v>
      </c>
      <c r="AO191" t="str">
        <f t="shared" si="27"/>
        <v xml:space="preserve"> </v>
      </c>
      <c r="AP191" t="str">
        <f t="shared" si="40"/>
        <v xml:space="preserve"> </v>
      </c>
      <c r="AQ191" t="str">
        <f t="shared" si="40"/>
        <v xml:space="preserve"> </v>
      </c>
      <c r="AR191" t="str">
        <f t="shared" si="40"/>
        <v xml:space="preserve"> </v>
      </c>
      <c r="AS191" t="str">
        <f t="shared" si="40"/>
        <v xml:space="preserve"> </v>
      </c>
      <c r="AT191" t="str">
        <f t="shared" si="40"/>
        <v xml:space="preserve"> </v>
      </c>
      <c r="AU191" t="str">
        <f t="shared" si="40"/>
        <v xml:space="preserve"> </v>
      </c>
    </row>
    <row r="192" spans="1:47" x14ac:dyDescent="0.25">
      <c r="A192">
        <f t="shared" si="22"/>
        <v>68</v>
      </c>
      <c r="C192" t="s">
        <v>23</v>
      </c>
      <c r="E192" t="str">
        <f t="shared" si="38"/>
        <v xml:space="preserve"> </v>
      </c>
      <c r="F192" t="str">
        <f t="shared" si="39"/>
        <v xml:space="preserve"> </v>
      </c>
      <c r="H192" t="str">
        <f t="shared" si="28"/>
        <v xml:space="preserve"> </v>
      </c>
      <c r="I192" t="str">
        <f t="shared" si="29"/>
        <v/>
      </c>
      <c r="J192" t="str">
        <f t="shared" si="30"/>
        <v/>
      </c>
      <c r="K192" t="str">
        <f t="shared" si="31"/>
        <v/>
      </c>
      <c r="L192" t="str">
        <f t="shared" si="32"/>
        <v/>
      </c>
      <c r="M192" t="str">
        <f t="shared" si="33"/>
        <v/>
      </c>
      <c r="N192" t="str">
        <f t="shared" si="34"/>
        <v/>
      </c>
      <c r="O192" t="str">
        <f t="shared" si="35"/>
        <v/>
      </c>
      <c r="P192" t="str">
        <f t="shared" si="36"/>
        <v/>
      </c>
      <c r="Q192" t="str">
        <f t="shared" si="37"/>
        <v/>
      </c>
      <c r="R192" t="str">
        <f t="shared" si="24"/>
        <v/>
      </c>
      <c r="S192" t="str">
        <f t="shared" si="25"/>
        <v/>
      </c>
      <c r="AJ192" t="str">
        <f t="shared" si="27"/>
        <v xml:space="preserve"> </v>
      </c>
      <c r="AK192" t="str">
        <f t="shared" si="27"/>
        <v xml:space="preserve"> </v>
      </c>
      <c r="AL192" t="str">
        <f t="shared" si="27"/>
        <v xml:space="preserve"> </v>
      </c>
      <c r="AM192" t="str">
        <f t="shared" si="27"/>
        <v xml:space="preserve"> </v>
      </c>
      <c r="AN192" t="str">
        <f t="shared" si="27"/>
        <v xml:space="preserve"> </v>
      </c>
      <c r="AO192" t="str">
        <f t="shared" si="27"/>
        <v xml:space="preserve"> </v>
      </c>
      <c r="AP192" t="str">
        <f t="shared" si="40"/>
        <v xml:space="preserve"> </v>
      </c>
      <c r="AQ192" t="str">
        <f t="shared" si="40"/>
        <v xml:space="preserve"> </v>
      </c>
      <c r="AR192" t="str">
        <f t="shared" si="40"/>
        <v xml:space="preserve"> </v>
      </c>
      <c r="AS192" t="str">
        <f t="shared" si="40"/>
        <v xml:space="preserve"> </v>
      </c>
      <c r="AT192" t="str">
        <f t="shared" si="40"/>
        <v xml:space="preserve"> </v>
      </c>
      <c r="AU192" t="str">
        <f t="shared" si="40"/>
        <v xml:space="preserve"> </v>
      </c>
    </row>
    <row r="193" spans="1:47" x14ac:dyDescent="0.25">
      <c r="A193">
        <f t="shared" si="22"/>
        <v>69</v>
      </c>
      <c r="B193" t="s">
        <v>136</v>
      </c>
      <c r="E193">
        <f t="shared" si="38"/>
        <v>3</v>
      </c>
      <c r="F193" t="str">
        <f t="shared" si="39"/>
        <v>00 86 17 00 20 00 00 00</v>
      </c>
      <c r="H193" t="str">
        <f t="shared" si="28"/>
        <v>00</v>
      </c>
      <c r="I193" t="str">
        <f t="shared" si="29"/>
        <v>86</v>
      </c>
      <c r="J193" t="str">
        <f t="shared" si="30"/>
        <v>17</v>
      </c>
      <c r="K193" t="str">
        <f t="shared" si="31"/>
        <v>00</v>
      </c>
      <c r="L193" t="str">
        <f t="shared" si="32"/>
        <v>20</v>
      </c>
      <c r="M193" t="str">
        <f t="shared" si="33"/>
        <v>00</v>
      </c>
      <c r="N193" t="str">
        <f t="shared" si="34"/>
        <v>00</v>
      </c>
      <c r="O193" t="str">
        <f t="shared" si="35"/>
        <v>00</v>
      </c>
      <c r="P193" t="str">
        <f t="shared" si="36"/>
        <v/>
      </c>
      <c r="Q193" t="str">
        <f t="shared" si="37"/>
        <v/>
      </c>
      <c r="R193" t="str">
        <f t="shared" si="24"/>
        <v/>
      </c>
      <c r="S193" t="str">
        <f t="shared" si="25"/>
        <v/>
      </c>
      <c r="AJ193" t="str">
        <f t="shared" si="27"/>
        <v xml:space="preserve"> </v>
      </c>
      <c r="AK193" t="str">
        <f t="shared" si="27"/>
        <v xml:space="preserve"> </v>
      </c>
      <c r="AL193" t="str">
        <f t="shared" si="27"/>
        <v xml:space="preserve"> </v>
      </c>
      <c r="AM193" t="str">
        <f t="shared" si="27"/>
        <v xml:space="preserve"> </v>
      </c>
      <c r="AN193" t="str">
        <f t="shared" si="27"/>
        <v xml:space="preserve"> </v>
      </c>
      <c r="AO193" t="str">
        <f t="shared" si="27"/>
        <v xml:space="preserve"> </v>
      </c>
      <c r="AP193" t="str">
        <f t="shared" si="40"/>
        <v xml:space="preserve"> </v>
      </c>
      <c r="AQ193" t="str">
        <f t="shared" si="40"/>
        <v xml:space="preserve"> </v>
      </c>
      <c r="AR193" t="str">
        <f t="shared" si="40"/>
        <v xml:space="preserve"> </v>
      </c>
      <c r="AS193" t="str">
        <f t="shared" si="40"/>
        <v xml:space="preserve"> </v>
      </c>
      <c r="AT193" t="str">
        <f t="shared" si="40"/>
        <v xml:space="preserve"> </v>
      </c>
      <c r="AU193" t="str">
        <f t="shared" si="40"/>
        <v xml:space="preserve"> </v>
      </c>
    </row>
    <row r="194" spans="1:47" x14ac:dyDescent="0.25">
      <c r="A194">
        <f t="shared" si="22"/>
        <v>70</v>
      </c>
      <c r="B194" t="s">
        <v>3</v>
      </c>
      <c r="E194">
        <f t="shared" si="38"/>
        <v>3</v>
      </c>
      <c r="F194" t="str">
        <f t="shared" si="39"/>
        <v>61 00 D0 07 00 00</v>
      </c>
      <c r="H194" t="str">
        <f t="shared" si="28"/>
        <v>61</v>
      </c>
      <c r="I194" t="str">
        <f t="shared" si="29"/>
        <v>00</v>
      </c>
      <c r="J194" t="str">
        <f t="shared" si="30"/>
        <v>D0</v>
      </c>
      <c r="K194" t="str">
        <f t="shared" si="31"/>
        <v>07</v>
      </c>
      <c r="L194" t="str">
        <f t="shared" si="32"/>
        <v>00</v>
      </c>
      <c r="M194" t="str">
        <f t="shared" si="33"/>
        <v>00</v>
      </c>
      <c r="N194" t="str">
        <f t="shared" si="34"/>
        <v/>
      </c>
      <c r="O194" t="str">
        <f t="shared" si="35"/>
        <v/>
      </c>
      <c r="P194" t="str">
        <f t="shared" si="36"/>
        <v/>
      </c>
      <c r="Q194" t="str">
        <f t="shared" si="37"/>
        <v/>
      </c>
      <c r="R194" t="str">
        <f t="shared" si="24"/>
        <v/>
      </c>
      <c r="S194" t="str">
        <f t="shared" si="25"/>
        <v/>
      </c>
      <c r="AJ194" t="str">
        <f t="shared" si="27"/>
        <v xml:space="preserve"> </v>
      </c>
      <c r="AK194" t="str">
        <f t="shared" si="27"/>
        <v xml:space="preserve"> </v>
      </c>
      <c r="AL194" t="str">
        <f t="shared" si="27"/>
        <v xml:space="preserve"> </v>
      </c>
      <c r="AM194" t="str">
        <f t="shared" si="27"/>
        <v xml:space="preserve"> </v>
      </c>
      <c r="AN194" t="str">
        <f t="shared" si="27"/>
        <v xml:space="preserve"> </v>
      </c>
      <c r="AO194" t="str">
        <f t="shared" si="27"/>
        <v xml:space="preserve"> </v>
      </c>
      <c r="AP194" t="str">
        <f t="shared" si="40"/>
        <v xml:space="preserve"> </v>
      </c>
      <c r="AQ194" t="str">
        <f t="shared" si="40"/>
        <v xml:space="preserve"> </v>
      </c>
      <c r="AR194" t="str">
        <f t="shared" si="40"/>
        <v xml:space="preserve"> </v>
      </c>
      <c r="AS194" t="str">
        <f t="shared" si="40"/>
        <v xml:space="preserve"> </v>
      </c>
      <c r="AT194" t="str">
        <f t="shared" si="40"/>
        <v xml:space="preserve"> </v>
      </c>
      <c r="AU194" t="str">
        <f t="shared" si="40"/>
        <v xml:space="preserve"> </v>
      </c>
    </row>
    <row r="195" spans="1:47" x14ac:dyDescent="0.25">
      <c r="A195">
        <f t="shared" si="22"/>
        <v>71</v>
      </c>
      <c r="B195" t="s">
        <v>65</v>
      </c>
      <c r="E195">
        <f t="shared" si="38"/>
        <v>3</v>
      </c>
      <c r="F195" t="str">
        <f t="shared" si="39"/>
        <v>5E 00 00 00 00</v>
      </c>
      <c r="H195" t="str">
        <f t="shared" si="28"/>
        <v>5E</v>
      </c>
      <c r="I195" t="str">
        <f t="shared" si="29"/>
        <v>00</v>
      </c>
      <c r="J195" t="str">
        <f t="shared" si="30"/>
        <v>00</v>
      </c>
      <c r="K195" t="str">
        <f t="shared" si="31"/>
        <v>00</v>
      </c>
      <c r="L195" t="str">
        <f t="shared" si="32"/>
        <v>00</v>
      </c>
      <c r="M195" t="str">
        <f t="shared" si="33"/>
        <v/>
      </c>
      <c r="N195" t="str">
        <f t="shared" si="34"/>
        <v/>
      </c>
      <c r="O195" t="str">
        <f t="shared" si="35"/>
        <v/>
      </c>
      <c r="P195" t="str">
        <f t="shared" si="36"/>
        <v/>
      </c>
      <c r="Q195" t="str">
        <f t="shared" si="37"/>
        <v/>
      </c>
      <c r="R195" t="str">
        <f t="shared" si="24"/>
        <v/>
      </c>
      <c r="S195" t="str">
        <f t="shared" si="25"/>
        <v/>
      </c>
      <c r="AJ195" t="str">
        <f t="shared" si="27"/>
        <v xml:space="preserve"> </v>
      </c>
      <c r="AK195" t="str">
        <f t="shared" si="27"/>
        <v xml:space="preserve"> </v>
      </c>
      <c r="AL195" t="str">
        <f t="shared" si="27"/>
        <v xml:space="preserve"> </v>
      </c>
      <c r="AM195" t="str">
        <f t="shared" si="27"/>
        <v xml:space="preserve"> </v>
      </c>
      <c r="AN195" t="str">
        <f t="shared" si="27"/>
        <v xml:space="preserve"> </v>
      </c>
      <c r="AO195" t="str">
        <f t="shared" si="27"/>
        <v xml:space="preserve"> </v>
      </c>
      <c r="AP195" t="str">
        <f t="shared" si="40"/>
        <v xml:space="preserve"> </v>
      </c>
      <c r="AQ195" t="str">
        <f t="shared" si="40"/>
        <v xml:space="preserve"> </v>
      </c>
      <c r="AR195" t="str">
        <f t="shared" si="40"/>
        <v xml:space="preserve"> </v>
      </c>
      <c r="AS195" t="str">
        <f t="shared" si="40"/>
        <v xml:space="preserve"> </v>
      </c>
      <c r="AT195" t="str">
        <f t="shared" si="40"/>
        <v xml:space="preserve"> </v>
      </c>
      <c r="AU195" t="str">
        <f t="shared" si="40"/>
        <v xml:space="preserve"> </v>
      </c>
    </row>
    <row r="196" spans="1:47" x14ac:dyDescent="0.25">
      <c r="A196">
        <f t="shared" si="22"/>
        <v>71</v>
      </c>
      <c r="C196" t="s">
        <v>128</v>
      </c>
      <c r="E196" t="str">
        <f t="shared" si="38"/>
        <v xml:space="preserve"> </v>
      </c>
      <c r="F196" t="str">
        <f t="shared" si="39"/>
        <v xml:space="preserve"> </v>
      </c>
      <c r="H196" t="str">
        <f t="shared" si="28"/>
        <v xml:space="preserve"> </v>
      </c>
      <c r="I196" t="str">
        <f t="shared" si="29"/>
        <v/>
      </c>
      <c r="J196" t="str">
        <f t="shared" si="30"/>
        <v/>
      </c>
      <c r="K196" t="str">
        <f t="shared" si="31"/>
        <v/>
      </c>
      <c r="L196" t="str">
        <f t="shared" si="32"/>
        <v/>
      </c>
      <c r="M196" t="str">
        <f t="shared" si="33"/>
        <v/>
      </c>
      <c r="N196" t="str">
        <f t="shared" si="34"/>
        <v/>
      </c>
      <c r="O196" t="str">
        <f t="shared" si="35"/>
        <v/>
      </c>
      <c r="P196" t="str">
        <f t="shared" si="36"/>
        <v/>
      </c>
      <c r="Q196" t="str">
        <f t="shared" si="37"/>
        <v/>
      </c>
      <c r="R196" t="str">
        <f t="shared" si="24"/>
        <v/>
      </c>
      <c r="S196" t="str">
        <f t="shared" si="25"/>
        <v/>
      </c>
      <c r="AJ196" t="str">
        <f t="shared" si="27"/>
        <v xml:space="preserve"> </v>
      </c>
      <c r="AK196" t="str">
        <f t="shared" si="27"/>
        <v xml:space="preserve"> </v>
      </c>
      <c r="AL196" t="str">
        <f t="shared" si="27"/>
        <v xml:space="preserve"> </v>
      </c>
      <c r="AM196" t="str">
        <f t="shared" si="27"/>
        <v xml:space="preserve"> </v>
      </c>
      <c r="AN196" t="str">
        <f t="shared" si="27"/>
        <v xml:space="preserve"> </v>
      </c>
      <c r="AO196" t="str">
        <f t="shared" si="27"/>
        <v xml:space="preserve"> </v>
      </c>
      <c r="AP196" t="str">
        <f t="shared" si="40"/>
        <v xml:space="preserve"> </v>
      </c>
      <c r="AQ196" t="str">
        <f t="shared" si="40"/>
        <v xml:space="preserve"> </v>
      </c>
      <c r="AR196" t="str">
        <f t="shared" si="40"/>
        <v xml:space="preserve"> </v>
      </c>
      <c r="AS196" t="str">
        <f t="shared" si="40"/>
        <v xml:space="preserve"> </v>
      </c>
      <c r="AT196" t="str">
        <f t="shared" si="40"/>
        <v xml:space="preserve"> </v>
      </c>
      <c r="AU196" t="str">
        <f t="shared" si="40"/>
        <v xml:space="preserve"> </v>
      </c>
    </row>
    <row r="197" spans="1:47" x14ac:dyDescent="0.25">
      <c r="A197">
        <f t="shared" ref="A197:A199" si="41">IF(LEN(B197)&gt;0,A196+1,A196)</f>
        <v>71</v>
      </c>
      <c r="C197" t="s">
        <v>128</v>
      </c>
      <c r="E197" t="str">
        <f t="shared" si="38"/>
        <v xml:space="preserve"> </v>
      </c>
      <c r="F197" t="str">
        <f t="shared" si="39"/>
        <v xml:space="preserve"> </v>
      </c>
      <c r="H197" t="str">
        <f t="shared" si="28"/>
        <v xml:space="preserve"> </v>
      </c>
      <c r="I197" t="str">
        <f t="shared" si="29"/>
        <v/>
      </c>
      <c r="J197" t="str">
        <f t="shared" si="30"/>
        <v/>
      </c>
      <c r="K197" t="str">
        <f t="shared" si="31"/>
        <v/>
      </c>
      <c r="L197" t="str">
        <f t="shared" si="32"/>
        <v/>
      </c>
      <c r="M197" t="str">
        <f t="shared" si="33"/>
        <v/>
      </c>
      <c r="N197" t="str">
        <f t="shared" si="34"/>
        <v/>
      </c>
      <c r="O197" t="str">
        <f t="shared" si="35"/>
        <v/>
      </c>
      <c r="P197" t="str">
        <f t="shared" si="36"/>
        <v/>
      </c>
      <c r="Q197" t="str">
        <f t="shared" si="37"/>
        <v/>
      </c>
      <c r="R197" t="str">
        <f t="shared" si="24"/>
        <v/>
      </c>
      <c r="S197" t="str">
        <f t="shared" si="25"/>
        <v/>
      </c>
      <c r="AJ197" t="str">
        <f t="shared" si="27"/>
        <v xml:space="preserve"> </v>
      </c>
      <c r="AK197" t="str">
        <f t="shared" si="27"/>
        <v xml:space="preserve"> </v>
      </c>
      <c r="AL197" t="str">
        <f t="shared" si="27"/>
        <v xml:space="preserve"> </v>
      </c>
      <c r="AM197" t="str">
        <f t="shared" si="27"/>
        <v xml:space="preserve"> </v>
      </c>
      <c r="AN197" t="str">
        <f t="shared" si="27"/>
        <v xml:space="preserve"> </v>
      </c>
      <c r="AO197" t="str">
        <f t="shared" si="27"/>
        <v xml:space="preserve"> </v>
      </c>
      <c r="AP197" t="str">
        <f t="shared" si="40"/>
        <v xml:space="preserve"> </v>
      </c>
      <c r="AQ197" t="str">
        <f t="shared" si="40"/>
        <v xml:space="preserve"> </v>
      </c>
      <c r="AR197" t="str">
        <f t="shared" si="40"/>
        <v xml:space="preserve"> </v>
      </c>
      <c r="AS197" t="str">
        <f t="shared" si="40"/>
        <v xml:space="preserve"> </v>
      </c>
      <c r="AT197" t="str">
        <f t="shared" si="40"/>
        <v xml:space="preserve"> </v>
      </c>
      <c r="AU197" t="str">
        <f t="shared" si="40"/>
        <v xml:space="preserve"> </v>
      </c>
    </row>
    <row r="198" spans="1:47" x14ac:dyDescent="0.25">
      <c r="A198">
        <f t="shared" si="41"/>
        <v>71</v>
      </c>
      <c r="C198" t="s">
        <v>59</v>
      </c>
      <c r="E198" t="str">
        <f t="shared" si="38"/>
        <v xml:space="preserve"> </v>
      </c>
      <c r="F198" t="str">
        <f t="shared" si="39"/>
        <v xml:space="preserve"> </v>
      </c>
      <c r="H198" t="str">
        <f t="shared" si="28"/>
        <v xml:space="preserve"> </v>
      </c>
      <c r="I198" t="str">
        <f t="shared" si="29"/>
        <v/>
      </c>
      <c r="J198" t="str">
        <f t="shared" si="30"/>
        <v/>
      </c>
      <c r="K198" t="str">
        <f t="shared" si="31"/>
        <v/>
      </c>
      <c r="L198" t="str">
        <f t="shared" si="32"/>
        <v/>
      </c>
      <c r="M198" t="str">
        <f t="shared" si="33"/>
        <v/>
      </c>
      <c r="N198" t="str">
        <f t="shared" si="34"/>
        <v/>
      </c>
      <c r="O198" t="str">
        <f t="shared" si="35"/>
        <v/>
      </c>
      <c r="P198" t="str">
        <f t="shared" si="36"/>
        <v/>
      </c>
      <c r="Q198" t="str">
        <f t="shared" si="37"/>
        <v/>
      </c>
      <c r="R198" t="str">
        <f t="shared" si="24"/>
        <v/>
      </c>
      <c r="S198" t="str">
        <f t="shared" si="25"/>
        <v/>
      </c>
      <c r="AJ198" t="str">
        <f t="shared" si="27"/>
        <v xml:space="preserve"> </v>
      </c>
      <c r="AK198" t="str">
        <f t="shared" si="27"/>
        <v xml:space="preserve"> </v>
      </c>
      <c r="AL198" t="str">
        <f t="shared" si="27"/>
        <v xml:space="preserve"> </v>
      </c>
      <c r="AM198" t="str">
        <f t="shared" si="27"/>
        <v xml:space="preserve"> </v>
      </c>
      <c r="AN198" t="str">
        <f t="shared" si="27"/>
        <v xml:space="preserve"> </v>
      </c>
      <c r="AO198" t="str">
        <f t="shared" si="27"/>
        <v xml:space="preserve"> </v>
      </c>
      <c r="AP198" t="str">
        <f t="shared" si="40"/>
        <v xml:space="preserve"> </v>
      </c>
      <c r="AQ198" t="str">
        <f t="shared" si="40"/>
        <v xml:space="preserve"> </v>
      </c>
      <c r="AR198" t="str">
        <f t="shared" si="40"/>
        <v xml:space="preserve"> </v>
      </c>
      <c r="AS198" t="str">
        <f t="shared" si="40"/>
        <v xml:space="preserve"> </v>
      </c>
      <c r="AT198" t="str">
        <f t="shared" si="40"/>
        <v xml:space="preserve"> </v>
      </c>
      <c r="AU198" t="str">
        <f t="shared" si="40"/>
        <v xml:space="preserve"> </v>
      </c>
    </row>
    <row r="199" spans="1:47" x14ac:dyDescent="0.25">
      <c r="A199">
        <f t="shared" si="41"/>
        <v>72</v>
      </c>
      <c r="B199" t="s">
        <v>63</v>
      </c>
      <c r="E199">
        <f t="shared" si="38"/>
        <v>3</v>
      </c>
      <c r="F199" t="str">
        <f t="shared" si="39"/>
        <v>00 86 17 00 00 00 00 00</v>
      </c>
      <c r="H199" t="str">
        <f t="shared" si="28"/>
        <v>00</v>
      </c>
      <c r="I199" t="str">
        <f t="shared" si="29"/>
        <v>86</v>
      </c>
      <c r="J199" t="str">
        <f t="shared" si="30"/>
        <v>17</v>
      </c>
      <c r="K199" t="str">
        <f t="shared" si="31"/>
        <v>00</v>
      </c>
      <c r="L199" t="str">
        <f t="shared" si="32"/>
        <v>00</v>
      </c>
      <c r="M199" t="str">
        <f t="shared" si="33"/>
        <v>00</v>
      </c>
      <c r="N199" t="str">
        <f t="shared" si="34"/>
        <v>00</v>
      </c>
      <c r="O199" t="str">
        <f t="shared" si="35"/>
        <v>00</v>
      </c>
      <c r="P199" t="str">
        <f t="shared" si="36"/>
        <v/>
      </c>
      <c r="Q199" t="str">
        <f t="shared" si="37"/>
        <v/>
      </c>
      <c r="R199" t="str">
        <f t="shared" si="24"/>
        <v/>
      </c>
      <c r="S199" t="str">
        <f t="shared" si="25"/>
        <v/>
      </c>
      <c r="AJ199" t="str">
        <f t="shared" si="27"/>
        <v xml:space="preserve"> </v>
      </c>
      <c r="AK199" t="str">
        <f t="shared" si="27"/>
        <v xml:space="preserve"> </v>
      </c>
      <c r="AL199" t="str">
        <f t="shared" si="27"/>
        <v xml:space="preserve"> </v>
      </c>
      <c r="AM199" t="str">
        <f t="shared" si="27"/>
        <v xml:space="preserve"> </v>
      </c>
      <c r="AN199" t="str">
        <f t="shared" si="27"/>
        <v xml:space="preserve"> </v>
      </c>
      <c r="AO199" t="str">
        <f t="shared" si="27"/>
        <v xml:space="preserve"> </v>
      </c>
      <c r="AP199" t="str">
        <f t="shared" si="40"/>
        <v xml:space="preserve"> </v>
      </c>
      <c r="AQ199" t="str">
        <f t="shared" si="40"/>
        <v xml:space="preserve"> </v>
      </c>
      <c r="AR199" t="str">
        <f t="shared" si="40"/>
        <v xml:space="preserve"> </v>
      </c>
      <c r="AS199" t="str">
        <f t="shared" si="40"/>
        <v xml:space="preserve"> </v>
      </c>
      <c r="AT199" t="str">
        <f t="shared" si="40"/>
        <v xml:space="preserve"> </v>
      </c>
      <c r="AU199" t="str">
        <f t="shared" si="40"/>
        <v xml:space="preserve"> </v>
      </c>
    </row>
    <row r="200" spans="1:47" x14ac:dyDescent="0.25">
      <c r="C200" t="s">
        <v>137</v>
      </c>
    </row>
  </sheetData>
  <mergeCells count="1">
    <mergeCell ref="G4:H99"/>
  </mergeCells>
  <pageMargins left="0.7" right="0.7" top="0.75" bottom="0.75" header="0.3" footer="0.3"/>
  <pageSetup scale="1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4252-52D5-4BA7-8AF4-F729517EE476}">
  <sheetPr>
    <pageSetUpPr fitToPage="1"/>
  </sheetPr>
  <dimension ref="D5:AU26"/>
  <sheetViews>
    <sheetView topLeftCell="S1" workbookViewId="0">
      <selection activeCell="G21" sqref="G21"/>
    </sheetView>
  </sheetViews>
  <sheetFormatPr defaultRowHeight="15" x14ac:dyDescent="0.25"/>
  <sheetData>
    <row r="5" spans="4:47" ht="15" customHeight="1" x14ac:dyDescent="0.25">
      <c r="D5" s="26" t="s">
        <v>153</v>
      </c>
      <c r="E5" s="26"/>
      <c r="G5" s="25" t="s">
        <v>152</v>
      </c>
      <c r="H5" s="25"/>
      <c r="J5" s="19" t="s">
        <v>558</v>
      </c>
      <c r="K5" s="19"/>
      <c r="M5" s="20" t="s">
        <v>151</v>
      </c>
      <c r="N5" s="20"/>
      <c r="O5" s="20" t="s">
        <v>150</v>
      </c>
      <c r="P5" s="20"/>
      <c r="Q5" s="20" t="s">
        <v>149</v>
      </c>
      <c r="R5" s="20"/>
      <c r="T5" s="21" t="s">
        <v>148</v>
      </c>
      <c r="U5" s="21"/>
      <c r="W5" s="19" t="s">
        <v>556</v>
      </c>
      <c r="X5" s="19"/>
      <c r="Z5" s="20" t="s">
        <v>151</v>
      </c>
      <c r="AA5" s="20"/>
      <c r="AB5" s="20" t="s">
        <v>150</v>
      </c>
      <c r="AC5" s="20"/>
      <c r="AD5" s="20" t="s">
        <v>149</v>
      </c>
      <c r="AE5" s="20"/>
      <c r="AG5" s="21" t="s">
        <v>148</v>
      </c>
      <c r="AH5" s="21"/>
      <c r="AJ5" s="19" t="s">
        <v>557</v>
      </c>
      <c r="AK5" s="19"/>
      <c r="AM5" s="20" t="s">
        <v>151</v>
      </c>
      <c r="AN5" s="20"/>
      <c r="AO5" s="20" t="s">
        <v>150</v>
      </c>
      <c r="AP5" s="20"/>
      <c r="AQ5" s="20" t="s">
        <v>149</v>
      </c>
      <c r="AR5" s="20"/>
      <c r="AT5" s="21" t="s">
        <v>148</v>
      </c>
      <c r="AU5" s="21"/>
    </row>
    <row r="6" spans="4:47" ht="15" customHeight="1" x14ac:dyDescent="0.25">
      <c r="D6" s="26"/>
      <c r="E6" s="26"/>
      <c r="G6" s="25"/>
      <c r="H6" s="25"/>
      <c r="J6" s="19"/>
      <c r="K6" s="19"/>
      <c r="M6" s="20"/>
      <c r="N6" s="20"/>
      <c r="O6" s="20"/>
      <c r="P6" s="20"/>
      <c r="Q6" s="20"/>
      <c r="R6" s="20"/>
      <c r="T6" s="21"/>
      <c r="U6" s="21"/>
      <c r="W6" s="19"/>
      <c r="X6" s="19"/>
      <c r="Z6" s="20"/>
      <c r="AA6" s="20"/>
      <c r="AB6" s="20"/>
      <c r="AC6" s="20"/>
      <c r="AD6" s="20"/>
      <c r="AE6" s="20"/>
      <c r="AG6" s="21"/>
      <c r="AH6" s="21"/>
      <c r="AJ6" s="19"/>
      <c r="AK6" s="19"/>
      <c r="AM6" s="20"/>
      <c r="AN6" s="20"/>
      <c r="AO6" s="20"/>
      <c r="AP6" s="20"/>
      <c r="AQ6" s="20"/>
      <c r="AR6" s="20"/>
      <c r="AT6" s="21"/>
      <c r="AU6" s="21"/>
    </row>
    <row r="7" spans="4:47" x14ac:dyDescent="0.25">
      <c r="D7" s="6"/>
      <c r="E7" s="6"/>
      <c r="G7" s="5"/>
      <c r="H7" s="5"/>
      <c r="J7" s="22"/>
      <c r="K7" s="22"/>
      <c r="M7" s="4"/>
      <c r="N7" s="4"/>
      <c r="O7" s="4"/>
      <c r="P7" s="4"/>
      <c r="Q7" s="4"/>
      <c r="R7" s="4"/>
      <c r="T7" s="23"/>
      <c r="U7" s="23"/>
      <c r="W7" s="22"/>
      <c r="X7" s="22"/>
      <c r="Z7" s="4"/>
      <c r="AA7" s="4"/>
      <c r="AB7" s="4"/>
      <c r="AC7" s="4"/>
      <c r="AD7" s="4"/>
      <c r="AE7" s="4"/>
      <c r="AG7" s="23"/>
      <c r="AH7" s="23"/>
      <c r="AJ7" s="22"/>
      <c r="AK7" s="22"/>
      <c r="AM7" s="4"/>
      <c r="AN7" s="4"/>
      <c r="AO7" s="4"/>
      <c r="AP7" s="4"/>
      <c r="AQ7" s="4"/>
      <c r="AR7" s="4"/>
      <c r="AT7" s="23"/>
      <c r="AU7" s="23"/>
    </row>
    <row r="8" spans="4:47" x14ac:dyDescent="0.25">
      <c r="D8" s="6"/>
      <c r="E8" s="6"/>
      <c r="G8" s="5"/>
      <c r="H8" s="5"/>
      <c r="J8" s="22"/>
      <c r="K8" s="22"/>
      <c r="M8" s="4"/>
      <c r="N8" s="4"/>
      <c r="O8" s="4"/>
      <c r="P8" s="4"/>
      <c r="Q8" s="4"/>
      <c r="R8" s="4"/>
      <c r="T8" s="23"/>
      <c r="U8" s="23"/>
      <c r="W8" s="22"/>
      <c r="X8" s="22"/>
      <c r="Z8" s="4"/>
      <c r="AA8" s="4"/>
      <c r="AB8" s="4"/>
      <c r="AC8" s="4"/>
      <c r="AD8" s="4"/>
      <c r="AE8" s="4"/>
      <c r="AG8" s="23"/>
      <c r="AH8" s="23"/>
      <c r="AJ8" s="22"/>
      <c r="AK8" s="22"/>
      <c r="AM8" s="4"/>
      <c r="AN8" s="4"/>
      <c r="AO8" s="4"/>
      <c r="AP8" s="4"/>
      <c r="AQ8" s="4"/>
      <c r="AR8" s="4"/>
      <c r="AT8" s="23"/>
      <c r="AU8" s="23"/>
    </row>
    <row r="9" spans="4:47" x14ac:dyDescent="0.25">
      <c r="D9" s="6"/>
      <c r="E9" s="6"/>
      <c r="G9" s="5"/>
      <c r="H9" s="5"/>
      <c r="J9" s="22"/>
      <c r="K9" s="22"/>
      <c r="M9" s="4"/>
      <c r="N9" s="4"/>
      <c r="O9" s="4"/>
      <c r="P9" s="4"/>
      <c r="Q9" s="4"/>
      <c r="R9" s="4"/>
      <c r="T9" s="23"/>
      <c r="U9" s="23"/>
      <c r="W9" s="22"/>
      <c r="X9" s="22"/>
      <c r="Z9" s="4"/>
      <c r="AA9" s="4"/>
      <c r="AB9" s="4"/>
      <c r="AC9" s="4"/>
      <c r="AD9" s="4"/>
      <c r="AE9" s="4"/>
      <c r="AG9" s="23"/>
      <c r="AH9" s="23"/>
      <c r="AJ9" s="22"/>
      <c r="AK9" s="22"/>
      <c r="AM9" s="4"/>
      <c r="AN9" s="4"/>
      <c r="AO9" s="4"/>
      <c r="AP9" s="4"/>
      <c r="AQ9" s="4"/>
      <c r="AR9" s="4"/>
      <c r="AT9" s="23"/>
      <c r="AU9" s="23"/>
    </row>
    <row r="10" spans="4:47" ht="23.25" x14ac:dyDescent="0.35">
      <c r="D10" s="15" t="s">
        <v>147</v>
      </c>
      <c r="E10" s="15"/>
      <c r="G10" s="5"/>
      <c r="H10" s="5"/>
      <c r="J10" s="22"/>
      <c r="K10" s="22"/>
      <c r="M10" s="4"/>
      <c r="N10" s="4"/>
      <c r="O10" s="4"/>
      <c r="P10" s="4"/>
      <c r="Q10" s="4"/>
      <c r="R10" s="4"/>
      <c r="T10" s="23"/>
      <c r="U10" s="23"/>
      <c r="W10" s="22"/>
      <c r="X10" s="22"/>
      <c r="Z10" s="4"/>
      <c r="AA10" s="4"/>
      <c r="AB10" s="4"/>
      <c r="AC10" s="4"/>
      <c r="AD10" s="4"/>
      <c r="AE10" s="4"/>
      <c r="AG10" s="23"/>
      <c r="AH10" s="23"/>
      <c r="AJ10" s="22"/>
      <c r="AK10" s="22"/>
      <c r="AM10" s="4"/>
      <c r="AN10" s="4"/>
      <c r="AO10" s="4"/>
      <c r="AP10" s="4"/>
      <c r="AQ10" s="4"/>
      <c r="AR10" s="4"/>
      <c r="AT10" s="23"/>
      <c r="AU10" s="23"/>
    </row>
    <row r="11" spans="4:47" ht="33" customHeight="1" x14ac:dyDescent="0.25">
      <c r="G11" s="5"/>
      <c r="H11" s="5"/>
      <c r="J11" s="22"/>
      <c r="K11" s="22"/>
      <c r="M11" s="4"/>
      <c r="N11" s="4"/>
      <c r="O11" s="4"/>
      <c r="P11" s="4"/>
      <c r="Q11" s="4"/>
      <c r="R11" s="4"/>
      <c r="T11" s="23"/>
      <c r="U11" s="23"/>
      <c r="W11" s="22"/>
      <c r="X11" s="22"/>
      <c r="Z11" s="4"/>
      <c r="AA11" s="4"/>
      <c r="AB11" s="4"/>
      <c r="AC11" s="4"/>
      <c r="AD11" s="4"/>
      <c r="AE11" s="4"/>
      <c r="AG11" s="23"/>
      <c r="AH11" s="23"/>
      <c r="AJ11" s="22"/>
      <c r="AK11" s="22"/>
      <c r="AM11" s="4"/>
      <c r="AN11" s="4"/>
      <c r="AO11" s="4"/>
      <c r="AP11" s="4"/>
      <c r="AQ11" s="4"/>
      <c r="AR11" s="4"/>
      <c r="AT11" s="23"/>
      <c r="AU11" s="23"/>
    </row>
    <row r="12" spans="4:47" ht="37.5" customHeight="1" x14ac:dyDescent="0.25">
      <c r="G12" s="17" t="s">
        <v>146</v>
      </c>
      <c r="H12" s="17"/>
      <c r="J12" s="22"/>
      <c r="K12" s="22"/>
      <c r="M12" s="4"/>
      <c r="N12" s="4"/>
      <c r="O12" s="4"/>
      <c r="P12" s="4"/>
      <c r="Q12" s="4"/>
      <c r="R12" s="4"/>
      <c r="T12" s="23"/>
      <c r="U12" s="23"/>
      <c r="W12" s="22"/>
      <c r="X12" s="22"/>
      <c r="Z12" s="4"/>
      <c r="AA12" s="4"/>
      <c r="AB12" s="4"/>
      <c r="AC12" s="4"/>
      <c r="AD12" s="4"/>
      <c r="AE12" s="4"/>
      <c r="AG12" s="23"/>
      <c r="AH12" s="23"/>
      <c r="AJ12" s="22"/>
      <c r="AK12" s="22"/>
      <c r="AM12" s="4"/>
      <c r="AN12" s="4"/>
      <c r="AO12" s="4"/>
      <c r="AP12" s="4"/>
      <c r="AQ12" s="4"/>
      <c r="AR12" s="4"/>
      <c r="AT12" s="23"/>
      <c r="AU12" s="23"/>
    </row>
    <row r="13" spans="4:47" ht="32.25" customHeight="1" x14ac:dyDescent="0.25">
      <c r="G13" s="17"/>
      <c r="H13" s="17"/>
      <c r="J13" s="22"/>
      <c r="K13" s="22"/>
      <c r="M13" s="4"/>
      <c r="N13" s="4"/>
      <c r="O13" s="4"/>
      <c r="P13" s="4"/>
      <c r="Q13" s="4"/>
      <c r="R13" s="4"/>
      <c r="T13" s="24"/>
      <c r="U13" s="24"/>
      <c r="W13" s="22"/>
      <c r="X13" s="22"/>
      <c r="Z13" s="4"/>
      <c r="AA13" s="4"/>
      <c r="AB13" s="4"/>
      <c r="AC13" s="4"/>
      <c r="AD13" s="4"/>
      <c r="AE13" s="4"/>
      <c r="AG13" s="24"/>
      <c r="AH13" s="24"/>
      <c r="AJ13" s="22"/>
      <c r="AK13" s="22"/>
      <c r="AM13" s="4"/>
      <c r="AN13" s="4"/>
      <c r="AO13" s="4"/>
      <c r="AP13" s="4"/>
      <c r="AQ13" s="4"/>
      <c r="AR13" s="4"/>
      <c r="AT13" s="24"/>
      <c r="AU13" s="24"/>
    </row>
    <row r="14" spans="4:47" ht="23.25" customHeight="1" x14ac:dyDescent="0.35">
      <c r="G14" s="17" t="s">
        <v>145</v>
      </c>
      <c r="H14" s="17"/>
      <c r="J14" s="15" t="s">
        <v>144</v>
      </c>
      <c r="K14" s="15"/>
      <c r="M14" s="4"/>
      <c r="N14" s="4"/>
      <c r="O14" s="4"/>
      <c r="P14" s="4"/>
      <c r="Q14" s="4"/>
      <c r="R14" s="4"/>
      <c r="T14" s="17" t="s">
        <v>555</v>
      </c>
      <c r="U14" s="17"/>
      <c r="W14" s="15" t="s">
        <v>144</v>
      </c>
      <c r="X14" s="15"/>
      <c r="Z14" s="4"/>
      <c r="AA14" s="4"/>
      <c r="AB14" s="4"/>
      <c r="AC14" s="4"/>
      <c r="AD14" s="4"/>
      <c r="AE14" s="4"/>
      <c r="AG14" s="17" t="s">
        <v>555</v>
      </c>
      <c r="AH14" s="17"/>
      <c r="AJ14" s="15" t="s">
        <v>144</v>
      </c>
      <c r="AK14" s="15"/>
      <c r="AM14" s="4"/>
      <c r="AN14" s="4"/>
      <c r="AO14" s="4"/>
      <c r="AP14" s="4"/>
      <c r="AQ14" s="4"/>
      <c r="AR14" s="4"/>
      <c r="AT14" s="17" t="s">
        <v>555</v>
      </c>
      <c r="AU14" s="17"/>
    </row>
    <row r="15" spans="4:47" ht="28.5" customHeight="1" x14ac:dyDescent="0.35">
      <c r="G15" s="17"/>
      <c r="H15" s="17"/>
      <c r="J15" s="15" t="s">
        <v>553</v>
      </c>
      <c r="K15" s="15"/>
      <c r="M15" s="4"/>
      <c r="N15" s="4"/>
      <c r="O15" s="4"/>
      <c r="P15" s="4"/>
      <c r="Q15" s="4"/>
      <c r="R15" s="4"/>
      <c r="T15" s="17"/>
      <c r="U15" s="17"/>
      <c r="W15" s="15" t="s">
        <v>553</v>
      </c>
      <c r="X15" s="15"/>
      <c r="Z15" s="4"/>
      <c r="AA15" s="4"/>
      <c r="AB15" s="4"/>
      <c r="AC15" s="4"/>
      <c r="AD15" s="4"/>
      <c r="AE15" s="4"/>
      <c r="AG15" s="17"/>
      <c r="AH15" s="17"/>
      <c r="AJ15" s="15" t="s">
        <v>553</v>
      </c>
      <c r="AK15" s="15"/>
      <c r="AM15" s="4"/>
      <c r="AN15" s="4"/>
      <c r="AO15" s="4"/>
      <c r="AP15" s="4"/>
      <c r="AQ15" s="4"/>
      <c r="AR15" s="4"/>
      <c r="AT15" s="17"/>
      <c r="AU15" s="17"/>
    </row>
    <row r="16" spans="4:47" ht="56.25" customHeight="1" x14ac:dyDescent="0.35">
      <c r="G16" s="17" t="s">
        <v>142</v>
      </c>
      <c r="H16" s="17"/>
      <c r="J16" s="15" t="s">
        <v>544</v>
      </c>
      <c r="K16" s="15"/>
      <c r="M16" s="15" t="s">
        <v>141</v>
      </c>
      <c r="N16" s="15"/>
      <c r="O16" s="15"/>
      <c r="P16" s="15"/>
      <c r="Q16" s="15"/>
      <c r="R16" s="15"/>
      <c r="W16" s="15" t="s">
        <v>544</v>
      </c>
      <c r="X16" s="15"/>
      <c r="Z16" s="15" t="s">
        <v>141</v>
      </c>
      <c r="AA16" s="15"/>
      <c r="AB16" s="15"/>
      <c r="AC16" s="15"/>
      <c r="AD16" s="15"/>
      <c r="AE16" s="15"/>
      <c r="AJ16" s="15" t="s">
        <v>544</v>
      </c>
      <c r="AK16" s="15"/>
      <c r="AM16" s="15" t="s">
        <v>141</v>
      </c>
      <c r="AN16" s="15"/>
      <c r="AO16" s="15"/>
      <c r="AP16" s="15"/>
      <c r="AQ16" s="15"/>
      <c r="AR16" s="15"/>
    </row>
    <row r="17" spans="10:44" ht="23.25" x14ac:dyDescent="0.35">
      <c r="J17" s="15" t="s">
        <v>545</v>
      </c>
      <c r="K17" s="15"/>
      <c r="M17" s="15" t="s">
        <v>140</v>
      </c>
      <c r="N17" s="15"/>
      <c r="O17" s="15"/>
      <c r="P17" s="15"/>
      <c r="Q17" s="15"/>
      <c r="R17" s="15"/>
      <c r="W17" s="15" t="s">
        <v>545</v>
      </c>
      <c r="X17" s="15"/>
      <c r="Z17" s="15" t="s">
        <v>140</v>
      </c>
      <c r="AA17" s="15"/>
      <c r="AB17" s="15"/>
      <c r="AC17" s="15"/>
      <c r="AD17" s="15"/>
      <c r="AE17" s="15"/>
      <c r="AJ17" s="15" t="s">
        <v>545</v>
      </c>
      <c r="AK17" s="15"/>
      <c r="AM17" s="15" t="s">
        <v>140</v>
      </c>
      <c r="AN17" s="15"/>
      <c r="AO17" s="15"/>
      <c r="AP17" s="15"/>
      <c r="AQ17" s="15"/>
      <c r="AR17" s="15"/>
    </row>
    <row r="18" spans="10:44" ht="15" customHeight="1" x14ac:dyDescent="0.25">
      <c r="M18" s="16">
        <f>HEX2DEC(M5)</f>
        <v>65</v>
      </c>
      <c r="N18" s="16"/>
      <c r="O18" s="16">
        <f>HEX2DEC(O5)</f>
        <v>98</v>
      </c>
      <c r="P18" s="16"/>
      <c r="Q18" s="16">
        <f>HEX2DEC(Q5)</f>
        <v>11</v>
      </c>
      <c r="R18" s="16"/>
      <c r="Z18" s="16">
        <f>HEX2DEC(Z5)</f>
        <v>65</v>
      </c>
      <c r="AA18" s="16"/>
      <c r="AB18" s="16">
        <f>HEX2DEC(AB5)</f>
        <v>98</v>
      </c>
      <c r="AC18" s="16"/>
      <c r="AD18" s="16">
        <f>HEX2DEC(AD5)</f>
        <v>11</v>
      </c>
      <c r="AE18" s="16"/>
      <c r="AM18" s="16">
        <f>HEX2DEC(AM5)</f>
        <v>65</v>
      </c>
      <c r="AN18" s="16"/>
      <c r="AO18" s="16">
        <f>HEX2DEC(AO5)</f>
        <v>98</v>
      </c>
      <c r="AP18" s="16"/>
      <c r="AQ18" s="16">
        <f>HEX2DEC(AQ5)</f>
        <v>11</v>
      </c>
      <c r="AR18" s="16"/>
    </row>
    <row r="19" spans="10:44" ht="15" customHeight="1" x14ac:dyDescent="0.25">
      <c r="M19" s="16"/>
      <c r="N19" s="16"/>
      <c r="O19" s="16"/>
      <c r="P19" s="16"/>
      <c r="Q19" s="16"/>
      <c r="R19" s="16"/>
      <c r="Z19" s="16"/>
      <c r="AA19" s="16"/>
      <c r="AB19" s="16"/>
      <c r="AC19" s="16"/>
      <c r="AD19" s="16"/>
      <c r="AE19" s="16"/>
      <c r="AM19" s="16"/>
      <c r="AN19" s="16"/>
      <c r="AO19" s="16"/>
      <c r="AP19" s="16"/>
      <c r="AQ19" s="16"/>
      <c r="AR19" s="16"/>
    </row>
    <row r="20" spans="10:44" ht="23.25" x14ac:dyDescent="0.35">
      <c r="M20" s="15" t="s">
        <v>139</v>
      </c>
      <c r="N20" s="15"/>
      <c r="O20" s="15"/>
      <c r="P20" s="15"/>
      <c r="Q20" s="15"/>
      <c r="R20" s="15"/>
      <c r="Z20" s="15" t="s">
        <v>139</v>
      </c>
      <c r="AA20" s="15"/>
      <c r="AB20" s="15"/>
      <c r="AC20" s="15"/>
      <c r="AD20" s="15"/>
      <c r="AE20" s="15"/>
      <c r="AM20" s="15" t="s">
        <v>139</v>
      </c>
      <c r="AN20" s="15"/>
      <c r="AO20" s="15"/>
      <c r="AP20" s="15"/>
      <c r="AQ20" s="15"/>
      <c r="AR20" s="15"/>
    </row>
    <row r="21" spans="10:44" ht="15" customHeight="1" x14ac:dyDescent="0.25">
      <c r="M21" s="16">
        <f>_xlfn.NUMBERVALUE(_xlfn.CONCAT(M18,O18,Q18))</f>
        <v>659811</v>
      </c>
      <c r="N21" s="16"/>
      <c r="O21" s="16"/>
      <c r="P21" s="16"/>
      <c r="Q21" s="16"/>
      <c r="R21" s="16"/>
      <c r="Z21" s="16">
        <f>_xlfn.NUMBERVALUE(_xlfn.CONCAT(Z18,AB18,AD18))</f>
        <v>659811</v>
      </c>
      <c r="AA21" s="16"/>
      <c r="AB21" s="16"/>
      <c r="AC21" s="16"/>
      <c r="AD21" s="16"/>
      <c r="AE21" s="16"/>
      <c r="AM21" s="16">
        <f>_xlfn.NUMBERVALUE(_xlfn.CONCAT(AM18,AO18,AQ18))</f>
        <v>659811</v>
      </c>
      <c r="AN21" s="16"/>
      <c r="AO21" s="16"/>
      <c r="AP21" s="16"/>
      <c r="AQ21" s="16"/>
      <c r="AR21" s="16"/>
    </row>
    <row r="22" spans="10:44" ht="15" customHeight="1" x14ac:dyDescent="0.25">
      <c r="M22" s="16"/>
      <c r="N22" s="16"/>
      <c r="O22" s="16"/>
      <c r="P22" s="16"/>
      <c r="Q22" s="16"/>
      <c r="R22" s="16"/>
      <c r="Z22" s="16"/>
      <c r="AA22" s="16"/>
      <c r="AB22" s="16"/>
      <c r="AC22" s="16"/>
      <c r="AD22" s="16"/>
      <c r="AE22" s="16"/>
      <c r="AM22" s="16"/>
      <c r="AN22" s="16"/>
      <c r="AO22" s="16"/>
      <c r="AP22" s="16"/>
      <c r="AQ22" s="16"/>
      <c r="AR22" s="16"/>
    </row>
    <row r="23" spans="10:44" ht="15" customHeight="1" x14ac:dyDescent="0.25">
      <c r="M23" s="17" t="s">
        <v>138</v>
      </c>
      <c r="N23" s="17"/>
      <c r="O23" s="17"/>
      <c r="P23" s="17"/>
      <c r="Q23" s="17"/>
      <c r="R23" s="17"/>
      <c r="Z23" s="17" t="s">
        <v>138</v>
      </c>
      <c r="AA23" s="17"/>
      <c r="AB23" s="17"/>
      <c r="AC23" s="17"/>
      <c r="AD23" s="17"/>
      <c r="AE23" s="17"/>
      <c r="AM23" s="17" t="s">
        <v>138</v>
      </c>
      <c r="AN23" s="17"/>
      <c r="AO23" s="17"/>
      <c r="AP23" s="17"/>
      <c r="AQ23" s="17"/>
      <c r="AR23" s="17"/>
    </row>
    <row r="24" spans="10:44" ht="39.75" customHeight="1" x14ac:dyDescent="0.25">
      <c r="M24" s="17"/>
      <c r="N24" s="17"/>
      <c r="O24" s="17"/>
      <c r="P24" s="17"/>
      <c r="Q24" s="17"/>
      <c r="R24" s="17"/>
      <c r="Z24" s="17"/>
      <c r="AA24" s="17"/>
      <c r="AB24" s="17"/>
      <c r="AC24" s="17"/>
      <c r="AD24" s="17"/>
      <c r="AE24" s="17"/>
      <c r="AM24" s="17"/>
      <c r="AN24" s="17"/>
      <c r="AO24" s="17"/>
      <c r="AP24" s="17"/>
      <c r="AQ24" s="17"/>
      <c r="AR24" s="17"/>
    </row>
    <row r="25" spans="10:44" ht="15" customHeight="1" x14ac:dyDescent="0.25">
      <c r="M25" s="18">
        <f>(M21*0.0001)/25.4</f>
        <v>2.5976811023622046</v>
      </c>
      <c r="N25" s="18"/>
      <c r="O25" s="18"/>
      <c r="P25" s="18"/>
      <c r="Q25" s="18"/>
      <c r="R25" s="18"/>
      <c r="Z25" s="18">
        <f>(Z21*0.0001)/25.4</f>
        <v>2.5976811023622046</v>
      </c>
      <c r="AA25" s="18"/>
      <c r="AB25" s="18"/>
      <c r="AC25" s="18"/>
      <c r="AD25" s="18"/>
      <c r="AE25" s="18"/>
      <c r="AM25" s="18">
        <f>(AM21*0.0001)/25.4</f>
        <v>2.5976811023622046</v>
      </c>
      <c r="AN25" s="18"/>
      <c r="AO25" s="18"/>
      <c r="AP25" s="18"/>
      <c r="AQ25" s="18"/>
      <c r="AR25" s="18"/>
    </row>
    <row r="26" spans="10:44" ht="15" customHeight="1" x14ac:dyDescent="0.25">
      <c r="M26" s="18"/>
      <c r="N26" s="18"/>
      <c r="O26" s="18"/>
      <c r="P26" s="18"/>
      <c r="Q26" s="18"/>
      <c r="R26" s="18"/>
      <c r="Z26" s="18"/>
      <c r="AA26" s="18"/>
      <c r="AB26" s="18"/>
      <c r="AC26" s="18"/>
      <c r="AD26" s="18"/>
      <c r="AE26" s="18"/>
      <c r="AM26" s="18"/>
      <c r="AN26" s="18"/>
      <c r="AO26" s="18"/>
      <c r="AP26" s="18"/>
      <c r="AQ26" s="18"/>
      <c r="AR26" s="18"/>
    </row>
  </sheetData>
  <mergeCells count="69">
    <mergeCell ref="J5:K6"/>
    <mergeCell ref="G5:H6"/>
    <mergeCell ref="D5:E6"/>
    <mergeCell ref="Q5:R6"/>
    <mergeCell ref="M20:R20"/>
    <mergeCell ref="J7:K13"/>
    <mergeCell ref="J16:K16"/>
    <mergeCell ref="J17:K17"/>
    <mergeCell ref="T5:U6"/>
    <mergeCell ref="T7:U13"/>
    <mergeCell ref="M16:R16"/>
    <mergeCell ref="M17:R17"/>
    <mergeCell ref="M18:N19"/>
    <mergeCell ref="O18:P19"/>
    <mergeCell ref="Q18:R19"/>
    <mergeCell ref="M5:N6"/>
    <mergeCell ref="O5:P6"/>
    <mergeCell ref="M23:R24"/>
    <mergeCell ref="M25:R26"/>
    <mergeCell ref="T14:U15"/>
    <mergeCell ref="D10:E10"/>
    <mergeCell ref="G12:H13"/>
    <mergeCell ref="G14:H15"/>
    <mergeCell ref="G16:H16"/>
    <mergeCell ref="J14:K14"/>
    <mergeCell ref="M21:R22"/>
    <mergeCell ref="J15:K15"/>
    <mergeCell ref="W17:X17"/>
    <mergeCell ref="Z17:AE17"/>
    <mergeCell ref="W5:X6"/>
    <mergeCell ref="Z5:AA6"/>
    <mergeCell ref="AB5:AC6"/>
    <mergeCell ref="AD5:AE6"/>
    <mergeCell ref="W7:X13"/>
    <mergeCell ref="W14:X14"/>
    <mergeCell ref="AG14:AH15"/>
    <mergeCell ref="W15:X15"/>
    <mergeCell ref="W16:X16"/>
    <mergeCell ref="Z16:AE16"/>
    <mergeCell ref="AT5:AU6"/>
    <mergeCell ref="AJ7:AK13"/>
    <mergeCell ref="AT7:AU13"/>
    <mergeCell ref="AJ14:AK14"/>
    <mergeCell ref="AT14:AU15"/>
    <mergeCell ref="Z25:AE26"/>
    <mergeCell ref="AJ5:AK6"/>
    <mergeCell ref="AM5:AN6"/>
    <mergeCell ref="AO5:AP6"/>
    <mergeCell ref="AQ5:AR6"/>
    <mergeCell ref="Z18:AA19"/>
    <mergeCell ref="AB18:AC19"/>
    <mergeCell ref="AD18:AE19"/>
    <mergeCell ref="Z20:AE20"/>
    <mergeCell ref="Z21:AE22"/>
    <mergeCell ref="Z23:AE24"/>
    <mergeCell ref="AG5:AH6"/>
    <mergeCell ref="AG7:AH13"/>
    <mergeCell ref="AM20:AR20"/>
    <mergeCell ref="AM21:AR22"/>
    <mergeCell ref="AM23:AR24"/>
    <mergeCell ref="AM25:AR26"/>
    <mergeCell ref="AJ15:AK15"/>
    <mergeCell ref="AJ16:AK16"/>
    <mergeCell ref="AM16:AR16"/>
    <mergeCell ref="AJ17:AK17"/>
    <mergeCell ref="AM17:AR17"/>
    <mergeCell ref="AM18:AN19"/>
    <mergeCell ref="AO18:AP19"/>
    <mergeCell ref="AQ18:AR19"/>
  </mergeCells>
  <pageMargins left="0.7" right="0.7" top="0.75" bottom="0.75" header="0.3" footer="0.3"/>
  <pageSetup scale="21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D81E-ED46-4350-BE67-CF844246F995}">
  <sheetPr>
    <pageSetUpPr fitToPage="1"/>
  </sheetPr>
  <dimension ref="B4:H17"/>
  <sheetViews>
    <sheetView workbookViewId="0">
      <selection activeCell="H25" sqref="H25"/>
    </sheetView>
  </sheetViews>
  <sheetFormatPr defaultRowHeight="15" x14ac:dyDescent="0.25"/>
  <cols>
    <col min="2" max="2" width="10" bestFit="1" customWidth="1"/>
    <col min="4" max="4" width="5.140625" bestFit="1" customWidth="1"/>
    <col min="8" max="8" width="13.85546875" bestFit="1" customWidth="1"/>
  </cols>
  <sheetData>
    <row r="4" spans="2:8" x14ac:dyDescent="0.25">
      <c r="C4" t="s">
        <v>542</v>
      </c>
    </row>
    <row r="6" spans="2:8" x14ac:dyDescent="0.25">
      <c r="B6" t="s">
        <v>547</v>
      </c>
      <c r="C6" s="10" t="str">
        <f t="shared" ref="C6" ca="1" si="0">MID($F6,C$1,2)</f>
        <v>51</v>
      </c>
      <c r="D6" s="10" t="str">
        <f t="shared" ref="D6" ca="1" si="1">MID($F6,D$1+1,2)</f>
        <v>00</v>
      </c>
      <c r="E6" s="10" t="str">
        <f t="shared" ref="E6" ca="1" si="2">MID($F6,E$1+2,2)</f>
        <v>B4</v>
      </c>
      <c r="F6" s="10" t="str">
        <f t="shared" ref="F6" ca="1" si="3">MID($F6,F$1+3,2)</f>
        <v>1F</v>
      </c>
      <c r="G6" s="10" t="str">
        <f t="shared" ref="G6" ca="1" si="4">MID($F6,G$1+4,2)</f>
        <v>29</v>
      </c>
      <c r="H6" s="10" t="str">
        <f t="shared" ref="H6" ca="1" si="5">MID($F6,H$1+5,2)</f>
        <v>00</v>
      </c>
    </row>
    <row r="7" spans="2:8" x14ac:dyDescent="0.25">
      <c r="B7" t="s">
        <v>548</v>
      </c>
      <c r="C7" s="10">
        <v>81</v>
      </c>
      <c r="D7" s="10">
        <v>0</v>
      </c>
      <c r="E7" s="10">
        <v>180</v>
      </c>
      <c r="F7" s="10">
        <v>31</v>
      </c>
      <c r="G7" s="10">
        <v>41</v>
      </c>
      <c r="H7" s="10">
        <v>0</v>
      </c>
    </row>
    <row r="8" spans="2:8" x14ac:dyDescent="0.25">
      <c r="B8" t="s">
        <v>549</v>
      </c>
      <c r="C8" s="12" t="s">
        <v>546</v>
      </c>
      <c r="D8" s="10" t="s">
        <v>144</v>
      </c>
      <c r="E8" s="27" t="s">
        <v>551</v>
      </c>
      <c r="F8" s="27"/>
      <c r="G8" s="27"/>
      <c r="H8" s="10" t="s">
        <v>143</v>
      </c>
    </row>
    <row r="9" spans="2:8" x14ac:dyDescent="0.25">
      <c r="C9" s="3"/>
      <c r="D9" t="s">
        <v>543</v>
      </c>
      <c r="F9" s="11"/>
      <c r="G9" s="11"/>
    </row>
    <row r="10" spans="2:8" x14ac:dyDescent="0.25">
      <c r="C10" s="3"/>
      <c r="D10" t="s">
        <v>544</v>
      </c>
    </row>
    <row r="11" spans="2:8" x14ac:dyDescent="0.25">
      <c r="C11" s="3"/>
      <c r="D11" t="s">
        <v>545</v>
      </c>
    </row>
    <row r="13" spans="2:8" x14ac:dyDescent="0.25">
      <c r="E13" s="27">
        <v>1803141</v>
      </c>
      <c r="F13" s="27"/>
      <c r="G13" s="27"/>
    </row>
    <row r="15" spans="2:8" x14ac:dyDescent="0.25">
      <c r="E15" s="27" t="s">
        <v>550</v>
      </c>
      <c r="F15" s="27"/>
      <c r="G15" s="27"/>
    </row>
    <row r="17" spans="5:7" x14ac:dyDescent="0.25">
      <c r="E17" s="27">
        <f>E13*(0.0001/25.4)</f>
        <v>7.0989803149606301</v>
      </c>
      <c r="F17" s="27"/>
      <c r="G17" s="27"/>
    </row>
  </sheetData>
  <mergeCells count="4">
    <mergeCell ref="E8:G8"/>
    <mergeCell ref="E13:G13"/>
    <mergeCell ref="E17:G17"/>
    <mergeCell ref="E15:G15"/>
  </mergeCells>
  <pageMargins left="0.7" right="0.7" top="0.75" bottom="0.75" header="0.3" footer="0.3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Startup Only</vt:lpstr>
      <vt:lpstr>Program Datalog Overlay</vt:lpstr>
      <vt:lpstr>Command 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Sewell, Travis (Air MI)</dc:creator>
  <cp:lastModifiedBy>Sewell, Travis (Air MI)</cp:lastModifiedBy>
  <cp:lastPrinted>2021-11-12T20:22:59Z</cp:lastPrinted>
  <dcterms:created xsi:type="dcterms:W3CDTF">2021-11-12T19:53:52Z</dcterms:created>
  <dcterms:modified xsi:type="dcterms:W3CDTF">2021-11-12T20:25:39Z</dcterms:modified>
</cp:coreProperties>
</file>