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elXu\Desktop\"/>
    </mc:Choice>
  </mc:AlternateContent>
  <xr:revisionPtr revIDLastSave="0" documentId="8_{5A737254-5421-43C3-A8AD-283FB10CB1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甘特圖" sheetId="9" r:id="rId1"/>
  </sheets>
  <definedNames>
    <definedName name="prevWBS" localSheetId="0">甘特圖!$A1048576</definedName>
    <definedName name="_xlnm.Print_Area" localSheetId="0">甘特圖!$A$1:$BN$23</definedName>
    <definedName name="_xlnm.Print_Titles" localSheetId="0">甘特圖!$4:$7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9" l="1"/>
  <c r="I15" i="9" s="1"/>
  <c r="F13" i="9"/>
  <c r="I13" i="9" s="1"/>
  <c r="F12" i="9"/>
  <c r="F11" i="9"/>
  <c r="F9" i="9"/>
  <c r="I9" i="9" s="1"/>
  <c r="F22" i="9"/>
  <c r="I22" i="9" s="1"/>
  <c r="F14" i="9"/>
  <c r="I14" i="9" s="1"/>
  <c r="A8" i="9"/>
  <c r="F8" i="9"/>
  <c r="I8" i="9" s="1"/>
  <c r="K6" i="9"/>
  <c r="K4" i="9" s="1"/>
  <c r="K5" i="9" l="1"/>
  <c r="K7" i="9"/>
  <c r="I23" i="9" l="1"/>
  <c r="F27" i="9" l="1"/>
  <c r="F28" i="9" s="1"/>
  <c r="I28" i="9" s="1"/>
  <c r="F26" i="9"/>
  <c r="I26" i="9" s="1"/>
  <c r="F16" i="9"/>
  <c r="I16" i="9" s="1"/>
  <c r="F29" i="9" l="1"/>
  <c r="I29" i="9" s="1"/>
  <c r="I27" i="9"/>
  <c r="I12" i="9" l="1"/>
  <c r="F10" i="9"/>
  <c r="I10" i="9" s="1"/>
  <c r="A26" i="9"/>
  <c r="A27" i="9" s="1"/>
  <c r="A28" i="9" s="1"/>
  <c r="A29" i="9" s="1"/>
  <c r="L6" i="9" l="1"/>
  <c r="L7" i="9" s="1"/>
  <c r="F18" i="9" l="1"/>
  <c r="I18" i="9" s="1"/>
  <c r="F17" i="9"/>
  <c r="I17" i="9" s="1"/>
  <c r="M6" i="9"/>
  <c r="M7" i="9" s="1"/>
  <c r="N6" i="9" l="1"/>
  <c r="N7" i="9" s="1"/>
  <c r="O6" i="9" l="1"/>
  <c r="O7" i="9" s="1"/>
  <c r="I11" i="9" l="1"/>
  <c r="P6" i="9"/>
  <c r="P7" i="9" s="1"/>
  <c r="Q6" i="9" l="1"/>
  <c r="Q7" i="9" s="1"/>
  <c r="R6" i="9" l="1"/>
  <c r="R7" i="9" l="1"/>
  <c r="R4" i="9"/>
  <c r="R5" i="9"/>
  <c r="S6" i="9"/>
  <c r="S7" i="9" s="1"/>
  <c r="T6" i="9" l="1"/>
  <c r="T7" i="9" s="1"/>
  <c r="U6" i="9" l="1"/>
  <c r="U7" i="9" s="1"/>
  <c r="V6" i="9" l="1"/>
  <c r="V7" i="9" s="1"/>
  <c r="W6" i="9" l="1"/>
  <c r="W7" i="9" s="1"/>
  <c r="X6" i="9" l="1"/>
  <c r="X7" i="9" s="1"/>
  <c r="Y6" i="9" l="1"/>
  <c r="Y7" i="9" l="1"/>
  <c r="Y4" i="9"/>
  <c r="Y5" i="9"/>
  <c r="Z6" i="9"/>
  <c r="Z7" i="9" s="1"/>
  <c r="AA6" i="9" l="1"/>
  <c r="AA7" i="9" s="1"/>
  <c r="AB6" i="9" l="1"/>
  <c r="AB7" i="9" s="1"/>
  <c r="AC6" i="9" l="1"/>
  <c r="AC7" i="9" s="1"/>
  <c r="AD6" i="9" l="1"/>
  <c r="AD7" i="9" s="1"/>
  <c r="AE6" i="9" l="1"/>
  <c r="AE7" i="9" s="1"/>
  <c r="AF6" i="9" l="1"/>
  <c r="AF7" i="9" l="1"/>
  <c r="AF4" i="9"/>
  <c r="AF5" i="9"/>
  <c r="AG6" i="9"/>
  <c r="AG7" i="9" s="1"/>
  <c r="AH6" i="9" l="1"/>
  <c r="AH7" i="9" s="1"/>
  <c r="AI6" i="9" l="1"/>
  <c r="AI7" i="9" s="1"/>
  <c r="AJ6" i="9" l="1"/>
  <c r="AJ7" i="9" s="1"/>
  <c r="AK6" i="9" l="1"/>
  <c r="AK7" i="9" s="1"/>
  <c r="AL6" i="9" l="1"/>
  <c r="AL7" i="9" s="1"/>
  <c r="AM6" i="9" l="1"/>
  <c r="AM7" i="9" l="1"/>
  <c r="AM4" i="9"/>
  <c r="AM5" i="9"/>
  <c r="AN6" i="9"/>
  <c r="AN7" i="9" s="1"/>
  <c r="AO6" i="9" l="1"/>
  <c r="AO7" i="9" s="1"/>
  <c r="AP6" i="9" l="1"/>
  <c r="AP7" i="9" s="1"/>
  <c r="AQ6" i="9" l="1"/>
  <c r="AQ7" i="9" s="1"/>
  <c r="AR6" i="9" l="1"/>
  <c r="AR7" i="9" s="1"/>
  <c r="AS6" i="9" l="1"/>
  <c r="AS7" i="9" s="1"/>
  <c r="AT6" i="9" l="1"/>
  <c r="AT7" i="9" l="1"/>
  <c r="AT4" i="9"/>
  <c r="AT5" i="9"/>
  <c r="AU6" i="9"/>
  <c r="AU7" i="9" s="1"/>
  <c r="AV6" i="9" l="1"/>
  <c r="AV7" i="9" s="1"/>
  <c r="AW6" i="9" l="1"/>
  <c r="AW7" i="9" s="1"/>
  <c r="AX6" i="9" l="1"/>
  <c r="AX7" i="9" s="1"/>
  <c r="AY6" i="9" l="1"/>
  <c r="AY7" i="9" s="1"/>
  <c r="AZ6" i="9" l="1"/>
  <c r="AZ7" i="9" s="1"/>
  <c r="BA6" i="9" l="1"/>
  <c r="BA7" i="9" l="1"/>
  <c r="BA4" i="9"/>
  <c r="BA5" i="9"/>
  <c r="BB6" i="9"/>
  <c r="BB7" i="9" s="1"/>
  <c r="BC6" i="9" l="1"/>
  <c r="BC7" i="9" s="1"/>
  <c r="BD6" i="9" l="1"/>
  <c r="BD7" i="9" s="1"/>
  <c r="BE6" i="9" l="1"/>
  <c r="BE7" i="9" s="1"/>
  <c r="BF6" i="9" l="1"/>
  <c r="BF7" i="9" s="1"/>
  <c r="BG6" i="9" l="1"/>
  <c r="BG7" i="9" s="1"/>
  <c r="BH6" i="9" l="1"/>
  <c r="BH7" i="9" l="1"/>
  <c r="BH4" i="9"/>
  <c r="BH5" i="9"/>
  <c r="BI6" i="9"/>
  <c r="BI7" i="9" s="1"/>
  <c r="BJ6" i="9" l="1"/>
  <c r="BJ7" i="9" s="1"/>
  <c r="BK6" i="9" l="1"/>
  <c r="BK7" i="9" s="1"/>
  <c r="BL6" i="9" l="1"/>
  <c r="BL7" i="9" s="1"/>
  <c r="BM6" i="9" l="1"/>
  <c r="BM7" i="9" s="1"/>
  <c r="BN6" i="9" l="1"/>
  <c r="BN7" i="9" s="1"/>
  <c r="A9" i="9" l="1"/>
  <c r="A10" i="9" s="1"/>
  <c r="A11" i="9" s="1"/>
  <c r="A12" i="9" s="1"/>
  <c r="A13" i="9" l="1"/>
  <c r="A14" i="9" s="1"/>
  <c r="A15" i="9" s="1"/>
  <c r="A16" i="9" s="1"/>
  <c r="A17" i="9" s="1"/>
  <c r="A18" i="9" s="1"/>
  <c r="A19" i="9" s="1"/>
  <c r="A20" i="9" s="1"/>
  <c r="A21" i="9" s="1"/>
  <c r="A22" i="9" s="1"/>
  <c r="F19" i="9" l="1"/>
  <c r="I19" i="9" l="1"/>
  <c r="F20" i="9"/>
  <c r="I20" i="9" l="1"/>
  <c r="F21" i="9"/>
  <c r="I21" i="9" s="1"/>
</calcChain>
</file>

<file path=xl/sharedStrings.xml><?xml version="1.0" encoding="utf-8"?>
<sst xmlns="http://schemas.openxmlformats.org/spreadsheetml/2006/main" count="43" uniqueCount="30">
  <si>
    <t>PREDECESSOR</t>
  </si>
  <si>
    <t>[項目]</t>
    <phoneticPr fontId="3" type="noConversion"/>
  </si>
  <si>
    <t>[ 1階項目 ]</t>
    <phoneticPr fontId="3" type="noConversion"/>
  </si>
  <si>
    <t xml:space="preserve"> . [ 2階項目 ]</t>
    <phoneticPr fontId="3" type="noConversion"/>
  </si>
  <si>
    <t xml:space="preserve"> . . [ 3階項目 ]</t>
    <phoneticPr fontId="3" type="noConversion"/>
  </si>
  <si>
    <t xml:space="preserve"> . . . [ 4階項目 ]</t>
    <phoneticPr fontId="3" type="noConversion"/>
  </si>
  <si>
    <t>模板列</t>
    <phoneticPr fontId="3" type="noConversion"/>
  </si>
  <si>
    <t>不需使用時可隱藏</t>
    <phoneticPr fontId="3" type="noConversion"/>
  </si>
  <si>
    <t>階層</t>
    <phoneticPr fontId="3" type="noConversion"/>
  </si>
  <si>
    <t>工作項目</t>
    <phoneticPr fontId="3" type="noConversion"/>
  </si>
  <si>
    <t>負責人</t>
    <phoneticPr fontId="3" type="noConversion"/>
  </si>
  <si>
    <t>起始日</t>
    <phoneticPr fontId="3" type="noConversion"/>
  </si>
  <si>
    <t>結束日</t>
    <phoneticPr fontId="3" type="noConversion"/>
  </si>
  <si>
    <t>日曆天</t>
    <phoneticPr fontId="3" type="noConversion"/>
  </si>
  <si>
    <t>完成%</t>
    <phoneticPr fontId="3" type="noConversion"/>
  </si>
  <si>
    <t>[專案名稱] 甘特圖</t>
    <phoneticPr fontId="3" type="noConversion"/>
  </si>
  <si>
    <t>工作天</t>
    <phoneticPr fontId="3" type="noConversion"/>
  </si>
  <si>
    <t xml:space="preserve">專案起始日 </t>
    <phoneticPr fontId="3" type="noConversion"/>
  </si>
  <si>
    <t>顯示第</t>
    <phoneticPr fontId="3" type="noConversion"/>
  </si>
  <si>
    <t>周</t>
    <phoneticPr fontId="3" type="noConversion"/>
  </si>
  <si>
    <t xml:space="preserve">專案負責人 </t>
    <phoneticPr fontId="3" type="noConversion"/>
  </si>
  <si>
    <t>許冠文</t>
    <phoneticPr fontId="3" type="noConversion"/>
  </si>
  <si>
    <t>構思設計</t>
    <phoneticPr fontId="3" type="noConversion"/>
  </si>
  <si>
    <t>購買材料</t>
    <phoneticPr fontId="3" type="noConversion"/>
  </si>
  <si>
    <t>電路組裝</t>
    <phoneticPr fontId="3" type="noConversion"/>
  </si>
  <si>
    <t>網頁程式設計</t>
    <phoneticPr fontId="3" type="noConversion"/>
  </si>
  <si>
    <t>電路程式設計</t>
    <phoneticPr fontId="3" type="noConversion"/>
  </si>
  <si>
    <t>實務測試(完成)</t>
    <phoneticPr fontId="3" type="noConversion"/>
  </si>
  <si>
    <t>發表</t>
    <phoneticPr fontId="3" type="noConversion"/>
  </si>
  <si>
    <t>許冠文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</si>
</sst>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yy\ \(dddd\)"/>
    <numFmt numFmtId="177" formatCode="ddd\ m/dd/yy"/>
    <numFmt numFmtId="178" formatCode="d"/>
  </numFmts>
  <fonts count="4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14"/>
      <color indexed="56"/>
      <name val="Arial"/>
      <family val="2"/>
    </font>
    <font>
      <sz val="9"/>
      <name val="Arial"/>
      <family val="2"/>
    </font>
    <font>
      <sz val="7"/>
      <color indexed="55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微軟正黑體"/>
      <family val="2"/>
      <scheme val="minor"/>
    </font>
    <font>
      <sz val="10"/>
      <name val="微軟正黑體"/>
      <family val="1"/>
      <scheme val="major"/>
    </font>
    <font>
      <sz val="11"/>
      <name val="微軟正黑體"/>
      <family val="1"/>
      <scheme val="major"/>
    </font>
    <font>
      <sz val="10"/>
      <name val="微軟正黑體"/>
      <family val="2"/>
      <scheme val="minor"/>
    </font>
    <font>
      <b/>
      <sz val="11"/>
      <name val="微軟正黑體"/>
      <family val="2"/>
      <scheme val="minor"/>
    </font>
    <font>
      <sz val="9"/>
      <color rgb="FF000000"/>
      <name val="微軟正黑體"/>
      <family val="2"/>
      <scheme val="minor"/>
    </font>
    <font>
      <i/>
      <sz val="9"/>
      <name val="微軟正黑體"/>
      <family val="2"/>
      <scheme val="minor"/>
    </font>
    <font>
      <b/>
      <sz val="10"/>
      <color rgb="FF000000"/>
      <name val="微軟正黑體"/>
      <family val="2"/>
      <scheme val="minor"/>
    </font>
    <font>
      <sz val="10"/>
      <color rgb="FF000000"/>
      <name val="微軟正黑體"/>
      <family val="2"/>
      <scheme val="minor"/>
    </font>
    <font>
      <sz val="8"/>
      <name val="微軟正黑體"/>
      <family val="2"/>
      <scheme val="minor"/>
    </font>
    <font>
      <sz val="11"/>
      <name val="微軟正黑體"/>
      <family val="2"/>
      <scheme val="minor"/>
    </font>
    <font>
      <sz val="14"/>
      <name val="微軟正黑體"/>
      <family val="2"/>
      <scheme val="minor"/>
    </font>
    <font>
      <sz val="14"/>
      <color rgb="FF000000"/>
      <name val="微軟正黑體"/>
      <family val="2"/>
      <scheme val="minor"/>
    </font>
    <font>
      <sz val="10"/>
      <name val="微軟正黑體"/>
      <family val="2"/>
      <scheme val="major"/>
    </font>
    <font>
      <b/>
      <sz val="9"/>
      <name val="微軟正黑體"/>
      <family val="2"/>
      <scheme val="major"/>
    </font>
    <font>
      <b/>
      <sz val="8"/>
      <name val="微軟正黑體"/>
      <family val="2"/>
      <scheme val="major"/>
    </font>
    <font>
      <sz val="16"/>
      <color theme="4" tint="-0.249977111117893"/>
      <name val="微軟正黑體"/>
      <family val="1"/>
      <scheme val="major"/>
    </font>
    <font>
      <b/>
      <sz val="11"/>
      <color rgb="FF000000"/>
      <name val="微軟正黑體"/>
      <family val="2"/>
      <scheme val="minor"/>
    </font>
    <font>
      <i/>
      <sz val="8"/>
      <color theme="1" tint="0.34998626667073579"/>
      <name val="Arial"/>
      <family val="2"/>
    </font>
    <font>
      <sz val="10"/>
      <name val="微軟正黑體"/>
      <family val="2"/>
      <charset val="136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1" applyNumberFormat="0" applyAlignment="0" applyProtection="0"/>
    <xf numFmtId="0" fontId="13" fillId="18" borderId="2" applyNumberFormat="0" applyAlignment="0" applyProtection="0"/>
    <xf numFmtId="0" fontId="14" fillId="0" borderId="0" applyNumberFormat="0" applyFill="0" applyBorder="0" applyAlignment="0" applyProtection="0"/>
    <xf numFmtId="0" fontId="15" fillId="19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9" fillId="11" borderId="1" applyNumberFormat="0" applyAlignment="0" applyProtection="0"/>
    <xf numFmtId="0" fontId="20" fillId="0" borderId="6" applyNumberFormat="0" applyFill="0" applyAlignment="0" applyProtection="0"/>
    <xf numFmtId="0" fontId="21" fillId="5" borderId="0" applyNumberFormat="0" applyBorder="0" applyAlignment="0" applyProtection="0"/>
    <xf numFmtId="0" fontId="5" fillId="5" borderId="7" applyNumberFormat="0" applyFont="0" applyAlignment="0" applyProtection="0"/>
    <xf numFmtId="0" fontId="22" fillId="17" borderId="8" applyNumberFormat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84">
    <xf numFmtId="0" fontId="0" fillId="0" borderId="0" xfId="0"/>
    <xf numFmtId="0" fontId="0" fillId="20" borderId="0" xfId="0" applyFill="1"/>
    <xf numFmtId="0" fontId="7" fillId="0" borderId="0" xfId="0" applyFont="1" applyProtection="1">
      <protection locked="0"/>
    </xf>
    <xf numFmtId="0" fontId="2" fillId="0" borderId="0" xfId="34" applyAlignment="1" applyProtection="1">
      <alignment horizontal="left"/>
    </xf>
    <xf numFmtId="0" fontId="0" fillId="0" borderId="0" xfId="0" applyProtection="1">
      <protection locked="0"/>
    </xf>
    <xf numFmtId="0" fontId="4" fillId="20" borderId="0" xfId="34" applyNumberFormat="1" applyFont="1" applyFill="1" applyAlignment="1" applyProtection="1">
      <alignment horizontal="right"/>
      <protection locked="0"/>
    </xf>
    <xf numFmtId="0" fontId="6" fillId="0" borderId="0" xfId="0" applyFont="1" applyAlignment="1" applyProtection="1">
      <alignment vertical="center"/>
      <protection locked="0"/>
    </xf>
    <xf numFmtId="0" fontId="1" fillId="0" borderId="0" xfId="0" applyFont="1"/>
    <xf numFmtId="0" fontId="27" fillId="0" borderId="0" xfId="0" applyFont="1"/>
    <xf numFmtId="0" fontId="28" fillId="0" borderId="0" xfId="0" applyFont="1" applyAlignment="1" applyProtection="1">
      <alignment vertical="center"/>
      <protection locked="0"/>
    </xf>
    <xf numFmtId="0" fontId="26" fillId="0" borderId="10" xfId="0" applyFont="1" applyBorder="1" applyAlignment="1">
      <alignment horizontal="left" vertical="center"/>
    </xf>
    <xf numFmtId="0" fontId="26" fillId="0" borderId="10" xfId="0" applyFont="1" applyBorder="1" applyAlignment="1">
      <alignment vertical="center"/>
    </xf>
    <xf numFmtId="1" fontId="31" fillId="23" borderId="12" xfId="0" applyNumberFormat="1" applyFont="1" applyFill="1" applyBorder="1" applyAlignment="1">
      <alignment horizontal="center" vertical="center"/>
    </xf>
    <xf numFmtId="9" fontId="31" fillId="23" borderId="12" xfId="40" applyFont="1" applyFill="1" applyBorder="1" applyAlignment="1" applyProtection="1">
      <alignment horizontal="center" vertical="center"/>
    </xf>
    <xf numFmtId="1" fontId="31" fillId="0" borderId="12" xfId="0" applyNumberFormat="1" applyFont="1" applyBorder="1" applyAlignment="1">
      <alignment horizontal="center" vertical="center"/>
    </xf>
    <xf numFmtId="0" fontId="32" fillId="0" borderId="10" xfId="0" applyFont="1" applyBorder="1" applyAlignment="1">
      <alignment vertical="center"/>
    </xf>
    <xf numFmtId="0" fontId="26" fillId="0" borderId="10" xfId="0" applyFont="1" applyBorder="1" applyAlignment="1">
      <alignment horizontal="center" vertical="center"/>
    </xf>
    <xf numFmtId="1" fontId="26" fillId="0" borderId="10" xfId="40" applyNumberFormat="1" applyFont="1" applyFill="1" applyBorder="1" applyAlignment="1" applyProtection="1">
      <alignment horizontal="center" vertical="center"/>
    </xf>
    <xf numFmtId="9" fontId="26" fillId="0" borderId="10" xfId="40" applyFont="1" applyFill="1" applyBorder="1" applyAlignment="1" applyProtection="1">
      <alignment horizontal="center" vertical="center"/>
    </xf>
    <xf numFmtId="1" fontId="26" fillId="0" borderId="10" xfId="0" applyNumberFormat="1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31" fillId="21" borderId="11" xfId="0" applyFont="1" applyFill="1" applyBorder="1" applyAlignment="1">
      <alignment vertical="center"/>
    </xf>
    <xf numFmtId="0" fontId="31" fillId="0" borderId="12" xfId="0" quotePrefix="1" applyFont="1" applyBorder="1" applyAlignment="1">
      <alignment horizontal="center" vertical="center"/>
    </xf>
    <xf numFmtId="0" fontId="31" fillId="0" borderId="12" xfId="0" applyFont="1" applyBorder="1" applyAlignment="1">
      <alignment vertical="center"/>
    </xf>
    <xf numFmtId="0" fontId="31" fillId="0" borderId="12" xfId="0" applyFont="1" applyBorder="1" applyAlignment="1">
      <alignment horizontal="left" vertical="center"/>
    </xf>
    <xf numFmtId="1" fontId="38" fillId="0" borderId="12" xfId="0" applyNumberFormat="1" applyFont="1" applyBorder="1" applyAlignment="1">
      <alignment horizontal="center" vertical="center"/>
    </xf>
    <xf numFmtId="1" fontId="37" fillId="0" borderId="10" xfId="0" applyNumberFormat="1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9" fontId="26" fillId="0" borderId="10" xfId="0" applyNumberFormat="1" applyFont="1" applyBorder="1" applyAlignment="1">
      <alignment horizontal="left" vertical="center"/>
    </xf>
    <xf numFmtId="0" fontId="39" fillId="0" borderId="0" xfId="0" applyFont="1"/>
    <xf numFmtId="0" fontId="39" fillId="0" borderId="0" xfId="0" applyFont="1" applyAlignment="1">
      <alignment horizontal="right" vertical="center"/>
    </xf>
    <xf numFmtId="0" fontId="40" fillId="0" borderId="15" xfId="0" applyFont="1" applyBorder="1" applyAlignment="1">
      <alignment horizontal="left" vertical="center"/>
    </xf>
    <xf numFmtId="0" fontId="40" fillId="0" borderId="15" xfId="0" applyFont="1" applyBorder="1" applyAlignment="1">
      <alignment horizontal="center" vertical="center" wrapText="1"/>
    </xf>
    <xf numFmtId="0" fontId="41" fillId="0" borderId="15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/>
    </xf>
    <xf numFmtId="0" fontId="42" fillId="0" borderId="0" xfId="0" applyFont="1" applyAlignment="1" applyProtection="1">
      <alignment vertical="center"/>
      <protection locked="0"/>
    </xf>
    <xf numFmtId="0" fontId="26" fillId="0" borderId="10" xfId="0" applyFont="1" applyBorder="1" applyAlignment="1">
      <alignment vertical="center" wrapText="1"/>
    </xf>
    <xf numFmtId="0" fontId="31" fillId="0" borderId="12" xfId="0" applyFont="1" applyBorder="1" applyAlignment="1">
      <alignment horizontal="center" vertical="center"/>
    </xf>
    <xf numFmtId="0" fontId="30" fillId="0" borderId="10" xfId="0" applyFont="1" applyBorder="1" applyAlignment="1">
      <alignment horizontal="left" vertical="center"/>
    </xf>
    <xf numFmtId="0" fontId="43" fillId="21" borderId="11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Protection="1">
      <protection locked="0"/>
    </xf>
    <xf numFmtId="0" fontId="2" fillId="0" borderId="0" xfId="34" applyNumberFormat="1" applyFill="1" applyBorder="1" applyAlignment="1" applyProtection="1"/>
    <xf numFmtId="14" fontId="31" fillId="22" borderId="12" xfId="0" applyNumberFormat="1" applyFont="1" applyFill="1" applyBorder="1" applyAlignment="1">
      <alignment horizontal="center" vertical="center"/>
    </xf>
    <xf numFmtId="14" fontId="31" fillId="0" borderId="12" xfId="0" applyNumberFormat="1" applyFont="1" applyBorder="1" applyAlignment="1">
      <alignment horizontal="center" vertical="center"/>
    </xf>
    <xf numFmtId="178" fontId="3" fillId="0" borderId="17" xfId="0" applyNumberFormat="1" applyFont="1" applyBorder="1" applyAlignment="1">
      <alignment horizontal="center" vertical="center" shrinkToFit="1"/>
    </xf>
    <xf numFmtId="0" fontId="26" fillId="0" borderId="17" xfId="0" applyFont="1" applyBorder="1" applyAlignment="1">
      <alignment horizontal="center" vertical="center" shrinkToFit="1"/>
    </xf>
    <xf numFmtId="0" fontId="39" fillId="0" borderId="0" xfId="0" applyFont="1" applyAlignment="1">
      <alignment horizontal="left" vertical="center"/>
    </xf>
    <xf numFmtId="0" fontId="30" fillId="24" borderId="13" xfId="0" applyFont="1" applyFill="1" applyBorder="1" applyAlignment="1">
      <alignment horizontal="left" vertical="center"/>
    </xf>
    <xf numFmtId="0" fontId="30" fillId="24" borderId="13" xfId="0" applyFont="1" applyFill="1" applyBorder="1" applyAlignment="1">
      <alignment vertical="center"/>
    </xf>
    <xf numFmtId="0" fontId="26" fillId="24" borderId="13" xfId="0" applyFont="1" applyFill="1" applyBorder="1" applyAlignment="1">
      <alignment vertical="center"/>
    </xf>
    <xf numFmtId="0" fontId="26" fillId="24" borderId="13" xfId="0" applyFont="1" applyFill="1" applyBorder="1" applyAlignment="1">
      <alignment horizontal="center" vertical="center"/>
    </xf>
    <xf numFmtId="177" fontId="26" fillId="24" borderId="13" xfId="0" applyNumberFormat="1" applyFont="1" applyFill="1" applyBorder="1" applyAlignment="1">
      <alignment horizontal="right" vertical="center"/>
    </xf>
    <xf numFmtId="177" fontId="26" fillId="24" borderId="13" xfId="0" applyNumberFormat="1" applyFont="1" applyFill="1" applyBorder="1" applyAlignment="1">
      <alignment horizontal="center" vertical="center"/>
    </xf>
    <xf numFmtId="1" fontId="26" fillId="24" borderId="13" xfId="40" applyNumberFormat="1" applyFont="1" applyFill="1" applyBorder="1" applyAlignment="1" applyProtection="1">
      <alignment horizontal="center" vertical="center"/>
    </xf>
    <xf numFmtId="9" fontId="26" fillId="24" borderId="13" xfId="40" applyFont="1" applyFill="1" applyBorder="1" applyAlignment="1" applyProtection="1">
      <alignment horizontal="center" vertical="center"/>
    </xf>
    <xf numFmtId="1" fontId="26" fillId="24" borderId="13" xfId="0" applyNumberFormat="1" applyFont="1" applyFill="1" applyBorder="1" applyAlignment="1">
      <alignment horizontal="center" vertical="center"/>
    </xf>
    <xf numFmtId="1" fontId="37" fillId="24" borderId="13" xfId="0" applyNumberFormat="1" applyFont="1" applyFill="1" applyBorder="1" applyAlignment="1">
      <alignment horizontal="center" vertical="center"/>
    </xf>
    <xf numFmtId="0" fontId="26" fillId="24" borderId="13" xfId="0" applyFont="1" applyFill="1" applyBorder="1" applyAlignment="1">
      <alignment horizontal="left" vertical="center"/>
    </xf>
    <xf numFmtId="0" fontId="26" fillId="24" borderId="10" xfId="0" applyFont="1" applyFill="1" applyBorder="1" applyAlignment="1">
      <alignment vertical="center"/>
    </xf>
    <xf numFmtId="0" fontId="30" fillId="24" borderId="10" xfId="0" applyFont="1" applyFill="1" applyBorder="1" applyAlignment="1">
      <alignment horizontal="left" vertical="center"/>
    </xf>
    <xf numFmtId="0" fontId="30" fillId="24" borderId="10" xfId="0" applyFont="1" applyFill="1" applyBorder="1" applyAlignment="1">
      <alignment vertical="center"/>
    </xf>
    <xf numFmtId="0" fontId="26" fillId="24" borderId="10" xfId="0" applyFont="1" applyFill="1" applyBorder="1" applyAlignment="1">
      <alignment horizontal="center" vertical="center"/>
    </xf>
    <xf numFmtId="177" fontId="26" fillId="24" borderId="10" xfId="0" applyNumberFormat="1" applyFont="1" applyFill="1" applyBorder="1" applyAlignment="1">
      <alignment horizontal="center" vertical="center"/>
    </xf>
    <xf numFmtId="1" fontId="26" fillId="24" borderId="10" xfId="40" applyNumberFormat="1" applyFont="1" applyFill="1" applyBorder="1" applyAlignment="1" applyProtection="1">
      <alignment horizontal="center" vertical="center"/>
    </xf>
    <xf numFmtId="9" fontId="26" fillId="24" borderId="10" xfId="40" applyFont="1" applyFill="1" applyBorder="1" applyAlignment="1" applyProtection="1">
      <alignment horizontal="center" vertical="center"/>
    </xf>
    <xf numFmtId="1" fontId="26" fillId="24" borderId="10" xfId="0" applyNumberFormat="1" applyFont="1" applyFill="1" applyBorder="1" applyAlignment="1">
      <alignment horizontal="center" vertical="center"/>
    </xf>
    <xf numFmtId="1" fontId="37" fillId="24" borderId="10" xfId="0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left" vertical="center"/>
    </xf>
    <xf numFmtId="0" fontId="33" fillId="25" borderId="0" xfId="0" applyFont="1" applyFill="1" applyAlignment="1">
      <alignment vertical="center"/>
    </xf>
    <xf numFmtId="0" fontId="29" fillId="24" borderId="0" xfId="0" applyFont="1" applyFill="1" applyAlignment="1">
      <alignment vertical="center"/>
    </xf>
    <xf numFmtId="0" fontId="34" fillId="25" borderId="0" xfId="0" applyFont="1" applyFill="1" applyAlignment="1">
      <alignment vertical="center"/>
    </xf>
    <xf numFmtId="0" fontId="34" fillId="25" borderId="0" xfId="0" applyFont="1" applyFill="1" applyAlignment="1">
      <alignment horizontal="center" vertical="center"/>
    </xf>
    <xf numFmtId="0" fontId="35" fillId="24" borderId="0" xfId="0" applyFont="1" applyFill="1" applyAlignment="1">
      <alignment vertical="center"/>
    </xf>
    <xf numFmtId="0" fontId="31" fillId="25" borderId="0" xfId="0" applyFont="1" applyFill="1" applyAlignment="1">
      <alignment vertical="center"/>
    </xf>
    <xf numFmtId="0" fontId="26" fillId="24" borderId="0" xfId="0" applyFont="1" applyFill="1" applyAlignment="1">
      <alignment vertical="center"/>
    </xf>
    <xf numFmtId="0" fontId="26" fillId="24" borderId="0" xfId="0" applyFont="1" applyFill="1" applyAlignment="1">
      <alignment horizontal="center" vertical="center"/>
    </xf>
    <xf numFmtId="0" fontId="37" fillId="24" borderId="0" xfId="0" applyFont="1" applyFill="1" applyAlignment="1">
      <alignment vertical="center"/>
    </xf>
    <xf numFmtId="0" fontId="45" fillId="0" borderId="0" xfId="0" applyFont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31" fontId="29" fillId="0" borderId="17" xfId="0" applyNumberFormat="1" applyFont="1" applyBorder="1" applyAlignment="1">
      <alignment horizontal="center" vertical="center"/>
    </xf>
    <xf numFmtId="0" fontId="44" fillId="0" borderId="0" xfId="34" applyFont="1" applyBorder="1" applyAlignment="1" applyProtection="1">
      <alignment horizontal="left" vertical="center"/>
    </xf>
    <xf numFmtId="176" fontId="29" fillId="0" borderId="14" xfId="0" applyNumberFormat="1" applyFont="1" applyBorder="1" applyAlignment="1" applyProtection="1">
      <alignment horizontal="center" vertical="center" shrinkToFit="1"/>
      <protection locked="0"/>
    </xf>
    <xf numFmtId="14" fontId="29" fillId="23" borderId="16" xfId="0" applyNumberFormat="1" applyFont="1" applyFill="1" applyBorder="1" applyAlignment="1" applyProtection="1">
      <alignment horizontal="center" vertical="center" shrinkToFit="1"/>
      <protection locked="0"/>
    </xf>
  </cellXfs>
  <cellStyles count="44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37" builtinId="28" customBuiltin="1"/>
    <cellStyle name="合計" xfId="42" builtinId="25" customBuiltin="1"/>
    <cellStyle name="好" xfId="29" builtinId="26" customBuiltin="1"/>
    <cellStyle name="百分比" xfId="40" builtinId="5"/>
    <cellStyle name="計算方式" xfId="26" builtinId="22" customBuiltin="1"/>
    <cellStyle name="連結的儲存格" xfId="36" builtinId="24" customBuiltin="1"/>
    <cellStyle name="備註" xfId="38" builtinId="10" customBuiltin="1"/>
    <cellStyle name="超連結" xfId="34" builtinId="8"/>
    <cellStyle name="說明文字" xfId="28" builtinId="53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標題" xfId="41" builtinId="15" customBuiltin="1"/>
    <cellStyle name="標題 1" xfId="30" builtinId="16" customBuiltin="1"/>
    <cellStyle name="標題 2" xfId="31" builtinId="17" customBuiltin="1"/>
    <cellStyle name="標題 3" xfId="32" builtinId="18" customBuiltin="1"/>
    <cellStyle name="標題 4" xfId="33" builtinId="19" customBuiltin="1"/>
    <cellStyle name="輸入" xfId="35" builtinId="20" customBuiltin="1"/>
    <cellStyle name="輸出" xfId="39" builtinId="21" customBuiltin="1"/>
    <cellStyle name="檢查儲存格" xfId="27" builtinId="23" customBuiltin="1"/>
    <cellStyle name="壞" xfId="25" builtinId="27" customBuiltin="1"/>
    <cellStyle name="警告文字" xfId="43" builtinId="11" customBuiltin="1"/>
  </cellStyles>
  <dxfs count="7"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H$4" horiz="1" max="100" min="1" page="0"/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266700</xdr:colOff>
      <xdr:row>5</xdr:row>
      <xdr:rowOff>142875</xdr:rowOff>
    </xdr:from>
    <xdr:to>
      <xdr:col>29</xdr:col>
      <xdr:colOff>57150</xdr:colOff>
      <xdr:row>10</xdr:row>
      <xdr:rowOff>102414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1</xdr:row>
          <xdr:rowOff>123825</xdr:rowOff>
        </xdr:from>
        <xdr:to>
          <xdr:col>27</xdr:col>
          <xdr:colOff>104775</xdr:colOff>
          <xdr:row>2</xdr:row>
          <xdr:rowOff>114300</xdr:rowOff>
        </xdr:to>
        <xdr:sp macro="" textlink="">
          <xdr:nvSpPr>
            <xdr:cNvPr id="8238" name="Scroll Bar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0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BN30"/>
  <sheetViews>
    <sheetView showGridLines="0" tabSelected="1" zoomScale="125" zoomScaleNormal="125" workbookViewId="0">
      <pane ySplit="7" topLeftCell="A8" activePane="bottomLeft" state="frozen"/>
      <selection pane="bottomLeft" activeCell="A3" sqref="A3:BN15"/>
    </sheetView>
  </sheetViews>
  <sheetFormatPr defaultColWidth="9.140625" defaultRowHeight="12.75" x14ac:dyDescent="0.2"/>
  <cols>
    <col min="1" max="1" width="6.85546875" customWidth="1"/>
    <col min="2" max="2" width="19" customWidth="1"/>
    <col min="3" max="3" width="7.7109375" customWidth="1"/>
    <col min="4" max="4" width="6.85546875" hidden="1" customWidth="1"/>
    <col min="5" max="6" width="12" customWidth="1"/>
    <col min="7" max="7" width="6" customWidth="1"/>
    <col min="8" max="8" width="6.7109375" customWidth="1"/>
    <col min="9" max="9" width="6.42578125" customWidth="1"/>
    <col min="10" max="10" width="1.85546875" customWidth="1"/>
    <col min="11" max="66" width="2.42578125" customWidth="1"/>
  </cols>
  <sheetData>
    <row r="1" spans="1:66" ht="30" customHeight="1" x14ac:dyDescent="0.2">
      <c r="A1" s="35" t="s">
        <v>15</v>
      </c>
      <c r="B1" s="6"/>
      <c r="C1" s="6"/>
      <c r="D1" s="6"/>
      <c r="E1" s="6"/>
      <c r="F1" s="6"/>
      <c r="I1" s="40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</row>
    <row r="2" spans="1:66" ht="18" customHeight="1" x14ac:dyDescent="0.2">
      <c r="A2" s="9"/>
      <c r="B2" s="2"/>
      <c r="C2" s="2"/>
      <c r="D2" s="5"/>
      <c r="E2" s="41"/>
      <c r="F2" s="41"/>
      <c r="H2" s="1"/>
    </row>
    <row r="3" spans="1:66" ht="15" x14ac:dyDescent="0.2">
      <c r="A3" s="9"/>
      <c r="B3" s="7"/>
      <c r="H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66" ht="17.25" customHeight="1" x14ac:dyDescent="0.25">
      <c r="A4" s="29"/>
      <c r="B4" s="30" t="s">
        <v>17</v>
      </c>
      <c r="C4" s="83">
        <v>44778</v>
      </c>
      <c r="D4" s="83"/>
      <c r="E4" s="83"/>
      <c r="F4" s="29"/>
      <c r="G4" s="30" t="s">
        <v>18</v>
      </c>
      <c r="H4" s="78">
        <v>1</v>
      </c>
      <c r="I4" s="47" t="s">
        <v>19</v>
      </c>
      <c r="J4" s="8"/>
      <c r="K4" s="79" t="str">
        <f>"第 "&amp;(K6-($C$4-WEEKDAY($C$4,1)+2))/7+1&amp;" 周"</f>
        <v>第 1 周</v>
      </c>
      <c r="L4" s="79"/>
      <c r="M4" s="79"/>
      <c r="N4" s="79"/>
      <c r="O4" s="79"/>
      <c r="P4" s="79"/>
      <c r="Q4" s="79"/>
      <c r="R4" s="79" t="str">
        <f t="shared" ref="R4" si="0">"第 "&amp;(R6-($C$4-WEEKDAY($C$4,1)+2))/7+1&amp;" 周"</f>
        <v>第 2 周</v>
      </c>
      <c r="S4" s="79"/>
      <c r="T4" s="79"/>
      <c r="U4" s="79"/>
      <c r="V4" s="79"/>
      <c r="W4" s="79"/>
      <c r="X4" s="79"/>
      <c r="Y4" s="79" t="str">
        <f t="shared" ref="Y4" si="1">"第 "&amp;(Y6-($C$4-WEEKDAY($C$4,1)+2))/7+1&amp;" 周"</f>
        <v>第 3 周</v>
      </c>
      <c r="Z4" s="79"/>
      <c r="AA4" s="79"/>
      <c r="AB4" s="79"/>
      <c r="AC4" s="79"/>
      <c r="AD4" s="79"/>
      <c r="AE4" s="79"/>
      <c r="AF4" s="79" t="str">
        <f t="shared" ref="AF4" si="2">"第 "&amp;(AF6-($C$4-WEEKDAY($C$4,1)+2))/7+1&amp;" 周"</f>
        <v>第 4 周</v>
      </c>
      <c r="AG4" s="79"/>
      <c r="AH4" s="79"/>
      <c r="AI4" s="79"/>
      <c r="AJ4" s="79"/>
      <c r="AK4" s="79"/>
      <c r="AL4" s="79"/>
      <c r="AM4" s="79" t="str">
        <f t="shared" ref="AM4" si="3">"第 "&amp;(AM6-($C$4-WEEKDAY($C$4,1)+2))/7+1&amp;" 周"</f>
        <v>第 5 周</v>
      </c>
      <c r="AN4" s="79"/>
      <c r="AO4" s="79"/>
      <c r="AP4" s="79"/>
      <c r="AQ4" s="79"/>
      <c r="AR4" s="79"/>
      <c r="AS4" s="79"/>
      <c r="AT4" s="79" t="str">
        <f t="shared" ref="AT4" si="4">"第 "&amp;(AT6-($C$4-WEEKDAY($C$4,1)+2))/7+1&amp;" 周"</f>
        <v>第 6 周</v>
      </c>
      <c r="AU4" s="79"/>
      <c r="AV4" s="79"/>
      <c r="AW4" s="79"/>
      <c r="AX4" s="79"/>
      <c r="AY4" s="79"/>
      <c r="AZ4" s="79"/>
      <c r="BA4" s="79" t="str">
        <f t="shared" ref="BA4" si="5">"第 "&amp;(BA6-($C$4-WEEKDAY($C$4,1)+2))/7+1&amp;" 周"</f>
        <v>第 7 周</v>
      </c>
      <c r="BB4" s="79"/>
      <c r="BC4" s="79"/>
      <c r="BD4" s="79"/>
      <c r="BE4" s="79"/>
      <c r="BF4" s="79"/>
      <c r="BG4" s="79"/>
      <c r="BH4" s="79" t="str">
        <f t="shared" ref="BH4" si="6">"第 "&amp;(BH6-($C$4-WEEKDAY($C$4,1)+2))/7+1&amp;" 周"</f>
        <v>第 8 周</v>
      </c>
      <c r="BI4" s="79"/>
      <c r="BJ4" s="79"/>
      <c r="BK4" s="79"/>
      <c r="BL4" s="79"/>
      <c r="BM4" s="79"/>
      <c r="BN4" s="79"/>
    </row>
    <row r="5" spans="1:66" ht="17.25" customHeight="1" x14ac:dyDescent="0.25">
      <c r="A5" s="29"/>
      <c r="B5" s="30" t="s">
        <v>20</v>
      </c>
      <c r="C5" s="82" t="s">
        <v>21</v>
      </c>
      <c r="D5" s="82"/>
      <c r="E5" s="82"/>
      <c r="F5" s="29"/>
      <c r="G5" s="29"/>
      <c r="H5" s="29"/>
      <c r="I5" s="29"/>
      <c r="J5" s="8"/>
      <c r="K5" s="80">
        <f>K6</f>
        <v>44774</v>
      </c>
      <c r="L5" s="80"/>
      <c r="M5" s="80"/>
      <c r="N5" s="80"/>
      <c r="O5" s="80"/>
      <c r="P5" s="80"/>
      <c r="Q5" s="80"/>
      <c r="R5" s="80">
        <f t="shared" ref="R5" si="7">R6</f>
        <v>44781</v>
      </c>
      <c r="S5" s="80"/>
      <c r="T5" s="80"/>
      <c r="U5" s="80"/>
      <c r="V5" s="80"/>
      <c r="W5" s="80"/>
      <c r="X5" s="80"/>
      <c r="Y5" s="80">
        <f t="shared" ref="Y5" si="8">Y6</f>
        <v>44788</v>
      </c>
      <c r="Z5" s="80"/>
      <c r="AA5" s="80"/>
      <c r="AB5" s="80"/>
      <c r="AC5" s="80"/>
      <c r="AD5" s="80"/>
      <c r="AE5" s="80"/>
      <c r="AF5" s="80">
        <f t="shared" ref="AF5" si="9">AF6</f>
        <v>44795</v>
      </c>
      <c r="AG5" s="80"/>
      <c r="AH5" s="80"/>
      <c r="AI5" s="80"/>
      <c r="AJ5" s="80"/>
      <c r="AK5" s="80"/>
      <c r="AL5" s="80"/>
      <c r="AM5" s="80">
        <f t="shared" ref="AM5" si="10">AM6</f>
        <v>44802</v>
      </c>
      <c r="AN5" s="80"/>
      <c r="AO5" s="80"/>
      <c r="AP5" s="80"/>
      <c r="AQ5" s="80"/>
      <c r="AR5" s="80"/>
      <c r="AS5" s="80"/>
      <c r="AT5" s="80">
        <f t="shared" ref="AT5" si="11">AT6</f>
        <v>44809</v>
      </c>
      <c r="AU5" s="80"/>
      <c r="AV5" s="80"/>
      <c r="AW5" s="80"/>
      <c r="AX5" s="80"/>
      <c r="AY5" s="80"/>
      <c r="AZ5" s="80"/>
      <c r="BA5" s="80">
        <f t="shared" ref="BA5" si="12">BA6</f>
        <v>44816</v>
      </c>
      <c r="BB5" s="80"/>
      <c r="BC5" s="80"/>
      <c r="BD5" s="80"/>
      <c r="BE5" s="80"/>
      <c r="BF5" s="80"/>
      <c r="BG5" s="80"/>
      <c r="BH5" s="80">
        <f t="shared" ref="BH5" si="13">BH6</f>
        <v>44823</v>
      </c>
      <c r="BI5" s="80"/>
      <c r="BJ5" s="80"/>
      <c r="BK5" s="80"/>
      <c r="BL5" s="80"/>
      <c r="BM5" s="80"/>
      <c r="BN5" s="80"/>
    </row>
    <row r="6" spans="1:66" ht="13.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45">
        <f>C4-WEEKDAY(C4,1)+2+7*(H4-1)</f>
        <v>44774</v>
      </c>
      <c r="L6" s="45">
        <f t="shared" ref="L6:AQ6" si="14">K6+1</f>
        <v>44775</v>
      </c>
      <c r="M6" s="45">
        <f t="shared" si="14"/>
        <v>44776</v>
      </c>
      <c r="N6" s="45">
        <f t="shared" si="14"/>
        <v>44777</v>
      </c>
      <c r="O6" s="45">
        <f t="shared" si="14"/>
        <v>44778</v>
      </c>
      <c r="P6" s="45">
        <f t="shared" si="14"/>
        <v>44779</v>
      </c>
      <c r="Q6" s="45">
        <f t="shared" si="14"/>
        <v>44780</v>
      </c>
      <c r="R6" s="45">
        <f t="shared" si="14"/>
        <v>44781</v>
      </c>
      <c r="S6" s="45">
        <f t="shared" si="14"/>
        <v>44782</v>
      </c>
      <c r="T6" s="45">
        <f t="shared" si="14"/>
        <v>44783</v>
      </c>
      <c r="U6" s="45">
        <f t="shared" si="14"/>
        <v>44784</v>
      </c>
      <c r="V6" s="45">
        <f t="shared" si="14"/>
        <v>44785</v>
      </c>
      <c r="W6" s="45">
        <f t="shared" si="14"/>
        <v>44786</v>
      </c>
      <c r="X6" s="45">
        <f t="shared" si="14"/>
        <v>44787</v>
      </c>
      <c r="Y6" s="45">
        <f t="shared" si="14"/>
        <v>44788</v>
      </c>
      <c r="Z6" s="45">
        <f t="shared" si="14"/>
        <v>44789</v>
      </c>
      <c r="AA6" s="45">
        <f t="shared" si="14"/>
        <v>44790</v>
      </c>
      <c r="AB6" s="45">
        <f t="shared" si="14"/>
        <v>44791</v>
      </c>
      <c r="AC6" s="45">
        <f t="shared" si="14"/>
        <v>44792</v>
      </c>
      <c r="AD6" s="45">
        <f t="shared" si="14"/>
        <v>44793</v>
      </c>
      <c r="AE6" s="45">
        <f t="shared" si="14"/>
        <v>44794</v>
      </c>
      <c r="AF6" s="45">
        <f t="shared" si="14"/>
        <v>44795</v>
      </c>
      <c r="AG6" s="45">
        <f t="shared" si="14"/>
        <v>44796</v>
      </c>
      <c r="AH6" s="45">
        <f t="shared" si="14"/>
        <v>44797</v>
      </c>
      <c r="AI6" s="45">
        <f t="shared" si="14"/>
        <v>44798</v>
      </c>
      <c r="AJ6" s="45">
        <f t="shared" si="14"/>
        <v>44799</v>
      </c>
      <c r="AK6" s="45">
        <f t="shared" si="14"/>
        <v>44800</v>
      </c>
      <c r="AL6" s="45">
        <f t="shared" si="14"/>
        <v>44801</v>
      </c>
      <c r="AM6" s="45">
        <f t="shared" si="14"/>
        <v>44802</v>
      </c>
      <c r="AN6" s="45">
        <f t="shared" si="14"/>
        <v>44803</v>
      </c>
      <c r="AO6" s="45">
        <f t="shared" si="14"/>
        <v>44804</v>
      </c>
      <c r="AP6" s="45">
        <f t="shared" si="14"/>
        <v>44805</v>
      </c>
      <c r="AQ6" s="45">
        <f t="shared" si="14"/>
        <v>44806</v>
      </c>
      <c r="AR6" s="45">
        <f t="shared" ref="AR6:BN6" si="15">AQ6+1</f>
        <v>44807</v>
      </c>
      <c r="AS6" s="45">
        <f t="shared" si="15"/>
        <v>44808</v>
      </c>
      <c r="AT6" s="45">
        <f t="shared" si="15"/>
        <v>44809</v>
      </c>
      <c r="AU6" s="45">
        <f t="shared" si="15"/>
        <v>44810</v>
      </c>
      <c r="AV6" s="45">
        <f t="shared" si="15"/>
        <v>44811</v>
      </c>
      <c r="AW6" s="45">
        <f t="shared" si="15"/>
        <v>44812</v>
      </c>
      <c r="AX6" s="45">
        <f t="shared" si="15"/>
        <v>44813</v>
      </c>
      <c r="AY6" s="45">
        <f t="shared" si="15"/>
        <v>44814</v>
      </c>
      <c r="AZ6" s="45">
        <f t="shared" si="15"/>
        <v>44815</v>
      </c>
      <c r="BA6" s="45">
        <f t="shared" si="15"/>
        <v>44816</v>
      </c>
      <c r="BB6" s="45">
        <f t="shared" si="15"/>
        <v>44817</v>
      </c>
      <c r="BC6" s="45">
        <f t="shared" si="15"/>
        <v>44818</v>
      </c>
      <c r="BD6" s="45">
        <f t="shared" si="15"/>
        <v>44819</v>
      </c>
      <c r="BE6" s="45">
        <f t="shared" si="15"/>
        <v>44820</v>
      </c>
      <c r="BF6" s="45">
        <f t="shared" si="15"/>
        <v>44821</v>
      </c>
      <c r="BG6" s="45">
        <f t="shared" si="15"/>
        <v>44822</v>
      </c>
      <c r="BH6" s="45">
        <f t="shared" si="15"/>
        <v>44823</v>
      </c>
      <c r="BI6" s="45">
        <f t="shared" si="15"/>
        <v>44824</v>
      </c>
      <c r="BJ6" s="45">
        <f t="shared" si="15"/>
        <v>44825</v>
      </c>
      <c r="BK6" s="45">
        <f t="shared" si="15"/>
        <v>44826</v>
      </c>
      <c r="BL6" s="45">
        <f t="shared" si="15"/>
        <v>44827</v>
      </c>
      <c r="BM6" s="45">
        <f t="shared" si="15"/>
        <v>44828</v>
      </c>
      <c r="BN6" s="45">
        <f t="shared" si="15"/>
        <v>44829</v>
      </c>
    </row>
    <row r="7" spans="1:66" s="7" customFormat="1" ht="24.75" thickBot="1" x14ac:dyDescent="0.25">
      <c r="A7" s="31" t="s">
        <v>8</v>
      </c>
      <c r="B7" s="31" t="s">
        <v>9</v>
      </c>
      <c r="C7" s="32" t="s">
        <v>10</v>
      </c>
      <c r="D7" s="33" t="s">
        <v>0</v>
      </c>
      <c r="E7" s="34" t="s">
        <v>11</v>
      </c>
      <c r="F7" s="34" t="s">
        <v>12</v>
      </c>
      <c r="G7" s="32" t="s">
        <v>13</v>
      </c>
      <c r="H7" s="32" t="s">
        <v>14</v>
      </c>
      <c r="I7" s="32" t="s">
        <v>16</v>
      </c>
      <c r="J7" s="32"/>
      <c r="K7" s="46" t="str">
        <f>CHOOSE(WEEKDAY(K6,1),"日","一","二","三","四","五","六")</f>
        <v>一</v>
      </c>
      <c r="L7" s="46" t="str">
        <f t="shared" ref="L7:Q7" si="16">CHOOSE(WEEKDAY(L6,1),"日","一","二","三","四","五","六")</f>
        <v>二</v>
      </c>
      <c r="M7" s="46" t="str">
        <f t="shared" si="16"/>
        <v>三</v>
      </c>
      <c r="N7" s="46" t="str">
        <f t="shared" si="16"/>
        <v>四</v>
      </c>
      <c r="O7" s="46" t="str">
        <f t="shared" si="16"/>
        <v>五</v>
      </c>
      <c r="P7" s="46" t="str">
        <f t="shared" si="16"/>
        <v>六</v>
      </c>
      <c r="Q7" s="46" t="str">
        <f t="shared" si="16"/>
        <v>日</v>
      </c>
      <c r="R7" s="46" t="str">
        <f t="shared" ref="R7" si="17">CHOOSE(WEEKDAY(R6,1),"日","一","二","三","四","五","六")</f>
        <v>一</v>
      </c>
      <c r="S7" s="46" t="str">
        <f t="shared" ref="S7" si="18">CHOOSE(WEEKDAY(S6,1),"日","一","二","三","四","五","六")</f>
        <v>二</v>
      </c>
      <c r="T7" s="46" t="str">
        <f t="shared" ref="T7" si="19">CHOOSE(WEEKDAY(T6,1),"日","一","二","三","四","五","六")</f>
        <v>三</v>
      </c>
      <c r="U7" s="46" t="str">
        <f t="shared" ref="U7" si="20">CHOOSE(WEEKDAY(U6,1),"日","一","二","三","四","五","六")</f>
        <v>四</v>
      </c>
      <c r="V7" s="46" t="str">
        <f t="shared" ref="V7" si="21">CHOOSE(WEEKDAY(V6,1),"日","一","二","三","四","五","六")</f>
        <v>五</v>
      </c>
      <c r="W7" s="46" t="str">
        <f t="shared" ref="W7" si="22">CHOOSE(WEEKDAY(W6,1),"日","一","二","三","四","五","六")</f>
        <v>六</v>
      </c>
      <c r="X7" s="46" t="str">
        <f t="shared" ref="X7" si="23">CHOOSE(WEEKDAY(X6,1),"日","一","二","三","四","五","六")</f>
        <v>日</v>
      </c>
      <c r="Y7" s="46" t="str">
        <f t="shared" ref="Y7" si="24">CHOOSE(WEEKDAY(Y6,1),"日","一","二","三","四","五","六")</f>
        <v>一</v>
      </c>
      <c r="Z7" s="46" t="str">
        <f t="shared" ref="Z7" si="25">CHOOSE(WEEKDAY(Z6,1),"日","一","二","三","四","五","六")</f>
        <v>二</v>
      </c>
      <c r="AA7" s="46" t="str">
        <f t="shared" ref="AA7" si="26">CHOOSE(WEEKDAY(AA6,1),"日","一","二","三","四","五","六")</f>
        <v>三</v>
      </c>
      <c r="AB7" s="46" t="str">
        <f t="shared" ref="AB7" si="27">CHOOSE(WEEKDAY(AB6,1),"日","一","二","三","四","五","六")</f>
        <v>四</v>
      </c>
      <c r="AC7" s="46" t="str">
        <f t="shared" ref="AC7" si="28">CHOOSE(WEEKDAY(AC6,1),"日","一","二","三","四","五","六")</f>
        <v>五</v>
      </c>
      <c r="AD7" s="46" t="str">
        <f t="shared" ref="AD7" si="29">CHOOSE(WEEKDAY(AD6,1),"日","一","二","三","四","五","六")</f>
        <v>六</v>
      </c>
      <c r="AE7" s="46" t="str">
        <f t="shared" ref="AE7" si="30">CHOOSE(WEEKDAY(AE6,1),"日","一","二","三","四","五","六")</f>
        <v>日</v>
      </c>
      <c r="AF7" s="46" t="str">
        <f t="shared" ref="AF7" si="31">CHOOSE(WEEKDAY(AF6,1),"日","一","二","三","四","五","六")</f>
        <v>一</v>
      </c>
      <c r="AG7" s="46" t="str">
        <f t="shared" ref="AG7" si="32">CHOOSE(WEEKDAY(AG6,1),"日","一","二","三","四","五","六")</f>
        <v>二</v>
      </c>
      <c r="AH7" s="46" t="str">
        <f t="shared" ref="AH7" si="33">CHOOSE(WEEKDAY(AH6,1),"日","一","二","三","四","五","六")</f>
        <v>三</v>
      </c>
      <c r="AI7" s="46" t="str">
        <f t="shared" ref="AI7" si="34">CHOOSE(WEEKDAY(AI6,1),"日","一","二","三","四","五","六")</f>
        <v>四</v>
      </c>
      <c r="AJ7" s="46" t="str">
        <f t="shared" ref="AJ7" si="35">CHOOSE(WEEKDAY(AJ6,1),"日","一","二","三","四","五","六")</f>
        <v>五</v>
      </c>
      <c r="AK7" s="46" t="str">
        <f t="shared" ref="AK7" si="36">CHOOSE(WEEKDAY(AK6,1),"日","一","二","三","四","五","六")</f>
        <v>六</v>
      </c>
      <c r="AL7" s="46" t="str">
        <f t="shared" ref="AL7" si="37">CHOOSE(WEEKDAY(AL6,1),"日","一","二","三","四","五","六")</f>
        <v>日</v>
      </c>
      <c r="AM7" s="46" t="str">
        <f t="shared" ref="AM7" si="38">CHOOSE(WEEKDAY(AM6,1),"日","一","二","三","四","五","六")</f>
        <v>一</v>
      </c>
      <c r="AN7" s="46" t="str">
        <f t="shared" ref="AN7" si="39">CHOOSE(WEEKDAY(AN6,1),"日","一","二","三","四","五","六")</f>
        <v>二</v>
      </c>
      <c r="AO7" s="46" t="str">
        <f t="shared" ref="AO7" si="40">CHOOSE(WEEKDAY(AO6,1),"日","一","二","三","四","五","六")</f>
        <v>三</v>
      </c>
      <c r="AP7" s="46" t="str">
        <f t="shared" ref="AP7" si="41">CHOOSE(WEEKDAY(AP6,1),"日","一","二","三","四","五","六")</f>
        <v>四</v>
      </c>
      <c r="AQ7" s="46" t="str">
        <f t="shared" ref="AQ7" si="42">CHOOSE(WEEKDAY(AQ6,1),"日","一","二","三","四","五","六")</f>
        <v>五</v>
      </c>
      <c r="AR7" s="46" t="str">
        <f t="shared" ref="AR7" si="43">CHOOSE(WEEKDAY(AR6,1),"日","一","二","三","四","五","六")</f>
        <v>六</v>
      </c>
      <c r="AS7" s="46" t="str">
        <f t="shared" ref="AS7" si="44">CHOOSE(WEEKDAY(AS6,1),"日","一","二","三","四","五","六")</f>
        <v>日</v>
      </c>
      <c r="AT7" s="46" t="str">
        <f t="shared" ref="AT7" si="45">CHOOSE(WEEKDAY(AT6,1),"日","一","二","三","四","五","六")</f>
        <v>一</v>
      </c>
      <c r="AU7" s="46" t="str">
        <f t="shared" ref="AU7" si="46">CHOOSE(WEEKDAY(AU6,1),"日","一","二","三","四","五","六")</f>
        <v>二</v>
      </c>
      <c r="AV7" s="46" t="str">
        <f t="shared" ref="AV7" si="47">CHOOSE(WEEKDAY(AV6,1),"日","一","二","三","四","五","六")</f>
        <v>三</v>
      </c>
      <c r="AW7" s="46" t="str">
        <f t="shared" ref="AW7" si="48">CHOOSE(WEEKDAY(AW6,1),"日","一","二","三","四","五","六")</f>
        <v>四</v>
      </c>
      <c r="AX7" s="46" t="str">
        <f t="shared" ref="AX7" si="49">CHOOSE(WEEKDAY(AX6,1),"日","一","二","三","四","五","六")</f>
        <v>五</v>
      </c>
      <c r="AY7" s="46" t="str">
        <f t="shared" ref="AY7" si="50">CHOOSE(WEEKDAY(AY6,1),"日","一","二","三","四","五","六")</f>
        <v>六</v>
      </c>
      <c r="AZ7" s="46" t="str">
        <f t="shared" ref="AZ7" si="51">CHOOSE(WEEKDAY(AZ6,1),"日","一","二","三","四","五","六")</f>
        <v>日</v>
      </c>
      <c r="BA7" s="46" t="str">
        <f t="shared" ref="BA7" si="52">CHOOSE(WEEKDAY(BA6,1),"日","一","二","三","四","五","六")</f>
        <v>一</v>
      </c>
      <c r="BB7" s="46" t="str">
        <f t="shared" ref="BB7" si="53">CHOOSE(WEEKDAY(BB6,1),"日","一","二","三","四","五","六")</f>
        <v>二</v>
      </c>
      <c r="BC7" s="46" t="str">
        <f t="shared" ref="BC7" si="54">CHOOSE(WEEKDAY(BC6,1),"日","一","二","三","四","五","六")</f>
        <v>三</v>
      </c>
      <c r="BD7" s="46" t="str">
        <f t="shared" ref="BD7" si="55">CHOOSE(WEEKDAY(BD6,1),"日","一","二","三","四","五","六")</f>
        <v>四</v>
      </c>
      <c r="BE7" s="46" t="str">
        <f t="shared" ref="BE7" si="56">CHOOSE(WEEKDAY(BE6,1),"日","一","二","三","四","五","六")</f>
        <v>五</v>
      </c>
      <c r="BF7" s="46" t="str">
        <f t="shared" ref="BF7" si="57">CHOOSE(WEEKDAY(BF6,1),"日","一","二","三","四","五","六")</f>
        <v>六</v>
      </c>
      <c r="BG7" s="46" t="str">
        <f t="shared" ref="BG7" si="58">CHOOSE(WEEKDAY(BG6,1),"日","一","二","三","四","五","六")</f>
        <v>日</v>
      </c>
      <c r="BH7" s="46" t="str">
        <f t="shared" ref="BH7" si="59">CHOOSE(WEEKDAY(BH6,1),"日","一","二","三","四","五","六")</f>
        <v>一</v>
      </c>
      <c r="BI7" s="46" t="str">
        <f t="shared" ref="BI7" si="60">CHOOSE(WEEKDAY(BI6,1),"日","一","二","三","四","五","六")</f>
        <v>二</v>
      </c>
      <c r="BJ7" s="46" t="str">
        <f t="shared" ref="BJ7" si="61">CHOOSE(WEEKDAY(BJ6,1),"日","一","二","三","四","五","六")</f>
        <v>三</v>
      </c>
      <c r="BK7" s="46" t="str">
        <f t="shared" ref="BK7" si="62">CHOOSE(WEEKDAY(BK6,1),"日","一","二","三","四","五","六")</f>
        <v>四</v>
      </c>
      <c r="BL7" s="46" t="str">
        <f t="shared" ref="BL7" si="63">CHOOSE(WEEKDAY(BL6,1),"日","一","二","三","四","五","六")</f>
        <v>五</v>
      </c>
      <c r="BM7" s="46" t="str">
        <f t="shared" ref="BM7" si="64">CHOOSE(WEEKDAY(BM6,1),"日","一","二","三","四","五","六")</f>
        <v>六</v>
      </c>
      <c r="BN7" s="46" t="str">
        <f t="shared" ref="BN7" si="65">CHOOSE(WEEKDAY(BN6,1),"日","一","二","三","四","五","六")</f>
        <v>日</v>
      </c>
    </row>
    <row r="8" spans="1:66" s="59" customFormat="1" ht="18.75" x14ac:dyDescent="0.2">
      <c r="A8" s="48" t="str">
        <f>IF(ISERROR(VALUE(SUBSTITUTE(prevWBS,".",""))),"1",IF(ISERROR(FIND("`",SUBSTITUTE(prevWBS,".","`",1))),TEXT(VALUE(prevWBS)+1,"#"),TEXT(VALUE(LEFT(prevWBS,FIND("`",SUBSTITUTE(prevWBS,".","`",1))-1))+1,"#")))</f>
        <v>1</v>
      </c>
      <c r="B8" s="49" t="s">
        <v>1</v>
      </c>
      <c r="C8" s="50"/>
      <c r="D8" s="51"/>
      <c r="E8" s="52"/>
      <c r="F8" s="53" t="str">
        <f>IF(ISBLANK(E8)," - ",IF(G8=0,E8,E8+G8-1))</f>
        <v xml:space="preserve"> - </v>
      </c>
      <c r="G8" s="54"/>
      <c r="H8" s="55"/>
      <c r="I8" s="56" t="str">
        <f t="shared" ref="I8:I23" si="66">IF(OR(F8=0,E8=0)," - ",NETWORKDAYS(E8,F8))</f>
        <v xml:space="preserve"> - </v>
      </c>
      <c r="J8" s="57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</row>
    <row r="9" spans="1:66" s="11" customFormat="1" ht="18.75" x14ac:dyDescent="0.2">
      <c r="A9" s="10" t="str">
        <f t="shared" ref="A9:A12" si="67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9" s="36" t="s">
        <v>22</v>
      </c>
      <c r="C9" s="11" t="s">
        <v>29</v>
      </c>
      <c r="D9" s="37"/>
      <c r="E9" s="43">
        <v>44778</v>
      </c>
      <c r="F9" s="44">
        <f>IF(ISBLANK(E9)," - ",IF(G9=0,E9,E9+G9-1))</f>
        <v>44779</v>
      </c>
      <c r="G9" s="12">
        <v>2</v>
      </c>
      <c r="H9" s="13">
        <v>1</v>
      </c>
      <c r="I9" s="14">
        <f>IF(OR(F9=0,E9=0)," - ",NETWORKDAYS(E9,F9))</f>
        <v>1</v>
      </c>
      <c r="J9" s="25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</row>
    <row r="10" spans="1:66" s="11" customFormat="1" ht="18.75" x14ac:dyDescent="0.2">
      <c r="A10" s="10" t="str">
        <f t="shared" si="67"/>
        <v>1.2</v>
      </c>
      <c r="B10" s="36" t="s">
        <v>23</v>
      </c>
      <c r="C10" s="11" t="s">
        <v>29</v>
      </c>
      <c r="D10" s="37"/>
      <c r="E10" s="43">
        <v>44786</v>
      </c>
      <c r="F10" s="44">
        <f t="shared" ref="F10:F22" si="68">IF(ISBLANK(E10)," - ",IF(G10=0,E10,E10+G10-1))</f>
        <v>44788</v>
      </c>
      <c r="G10" s="12">
        <v>3</v>
      </c>
      <c r="H10" s="13">
        <v>1</v>
      </c>
      <c r="I10" s="14">
        <f t="shared" si="66"/>
        <v>1</v>
      </c>
      <c r="J10" s="25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</row>
    <row r="11" spans="1:66" s="11" customFormat="1" ht="18.75" x14ac:dyDescent="0.2">
      <c r="A11" s="10" t="str">
        <f t="shared" si="67"/>
        <v>1.3</v>
      </c>
      <c r="B11" s="36" t="s">
        <v>24</v>
      </c>
      <c r="C11" s="11" t="s">
        <v>29</v>
      </c>
      <c r="D11" s="37"/>
      <c r="E11" s="43">
        <v>44794</v>
      </c>
      <c r="F11" s="44">
        <f>IF(ISBLANK(E11)," - ",IF(G11=0,E11,E11+G11-1))</f>
        <v>44801</v>
      </c>
      <c r="G11" s="12">
        <v>8</v>
      </c>
      <c r="H11" s="13">
        <v>1</v>
      </c>
      <c r="I11" s="14">
        <f t="shared" si="66"/>
        <v>5</v>
      </c>
      <c r="J11" s="25"/>
      <c r="K11" s="10"/>
      <c r="L11" s="10"/>
      <c r="M11" s="28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</row>
    <row r="12" spans="1:66" s="11" customFormat="1" ht="18.75" x14ac:dyDescent="0.2">
      <c r="A12" s="10" t="str">
        <f t="shared" si="67"/>
        <v>1.4</v>
      </c>
      <c r="B12" s="36" t="s">
        <v>26</v>
      </c>
      <c r="C12" s="11" t="s">
        <v>29</v>
      </c>
      <c r="D12" s="37"/>
      <c r="E12" s="43">
        <v>44796</v>
      </c>
      <c r="F12" s="44">
        <f>IF(ISBLANK(E12)," - ",IF(G12=0,E12,E12+G12-1))</f>
        <v>44808</v>
      </c>
      <c r="G12" s="12">
        <v>13</v>
      </c>
      <c r="H12" s="13">
        <v>1</v>
      </c>
      <c r="I12" s="14">
        <f t="shared" si="66"/>
        <v>9</v>
      </c>
      <c r="J12" s="25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</row>
    <row r="13" spans="1:66" s="20" customFormat="1" ht="18.75" x14ac:dyDescent="0.2">
      <c r="A13" s="10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1.5</v>
      </c>
      <c r="B13" s="23" t="s">
        <v>25</v>
      </c>
      <c r="C13" s="11" t="s">
        <v>29</v>
      </c>
      <c r="D13" s="22"/>
      <c r="E13" s="43">
        <v>44805</v>
      </c>
      <c r="F13" s="44">
        <f>IF(ISBLANK(E13)," - ",IF(G13=0,E13,E13+G13-1))</f>
        <v>44814</v>
      </c>
      <c r="G13" s="12">
        <v>10</v>
      </c>
      <c r="H13" s="13">
        <v>1</v>
      </c>
      <c r="I13" s="14">
        <f t="shared" si="66"/>
        <v>7</v>
      </c>
      <c r="J13" s="25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</row>
    <row r="14" spans="1:66" s="20" customFormat="1" ht="18.75" x14ac:dyDescent="0.2">
      <c r="A14" s="10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1.6</v>
      </c>
      <c r="B14" s="23" t="s">
        <v>27</v>
      </c>
      <c r="C14" s="11" t="s">
        <v>29</v>
      </c>
      <c r="D14" s="22"/>
      <c r="E14" s="43">
        <v>44807</v>
      </c>
      <c r="F14" s="44">
        <f t="shared" si="68"/>
        <v>44815</v>
      </c>
      <c r="G14" s="12">
        <v>9</v>
      </c>
      <c r="H14" s="13">
        <v>1</v>
      </c>
      <c r="I14" s="14">
        <f>IF(OR(F14=0,E14=0)," - ",NETWORKDAYS(E14,F14))</f>
        <v>5</v>
      </c>
      <c r="J14" s="25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</row>
    <row r="15" spans="1:66" s="20" customFormat="1" ht="18.75" x14ac:dyDescent="0.2">
      <c r="A15" s="10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1.7</v>
      </c>
      <c r="B15" s="23" t="s">
        <v>28</v>
      </c>
      <c r="C15" s="11" t="s">
        <v>29</v>
      </c>
      <c r="D15" s="22"/>
      <c r="E15" s="43">
        <v>44820</v>
      </c>
      <c r="F15" s="44">
        <f>IF(ISBLANK(E15)," - ",IF(G15=0,E15,E15+G15-1))</f>
        <v>44820</v>
      </c>
      <c r="G15" s="12">
        <v>1</v>
      </c>
      <c r="H15" s="13">
        <v>1</v>
      </c>
      <c r="I15" s="14">
        <f t="shared" ref="I15" si="69">IF(OR(F15=0,E15=0)," - ",NETWORKDAYS(E15,F15))</f>
        <v>1</v>
      </c>
      <c r="J15" s="25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</row>
    <row r="16" spans="1:66" s="59" customFormat="1" ht="18.75" x14ac:dyDescent="0.2">
      <c r="A16" s="60" t="str">
        <f>IF(ISERROR(VALUE(SUBSTITUTE(prevWBS,".",""))),"1",IF(ISERROR(FIND("`",SUBSTITUTE(prevWBS,".","`",1))),TEXT(VALUE(prevWBS)+1,"#"),TEXT(VALUE(LEFT(prevWBS,FIND("`",SUBSTITUTE(prevWBS,".","`",1))-1))+1,"#")))</f>
        <v>2</v>
      </c>
      <c r="B16" s="61" t="s">
        <v>1</v>
      </c>
      <c r="D16" s="62"/>
      <c r="E16" s="63"/>
      <c r="F16" s="63" t="str">
        <f t="shared" si="68"/>
        <v xml:space="preserve"> - </v>
      </c>
      <c r="G16" s="64"/>
      <c r="H16" s="65"/>
      <c r="I16" s="66" t="str">
        <f t="shared" si="66"/>
        <v xml:space="preserve"> - </v>
      </c>
      <c r="J16" s="67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</row>
    <row r="17" spans="1:66" s="11" customFormat="1" ht="18.75" x14ac:dyDescent="0.2">
      <c r="A17" s="10" t="str">
        <f t="shared" ref="A17:A22" si="70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17" s="36" t="s">
        <v>1</v>
      </c>
      <c r="D17" s="37"/>
      <c r="E17" s="43">
        <v>44027</v>
      </c>
      <c r="F17" s="44">
        <f t="shared" si="68"/>
        <v>44030</v>
      </c>
      <c r="G17" s="12">
        <v>4</v>
      </c>
      <c r="H17" s="13">
        <v>1</v>
      </c>
      <c r="I17" s="14">
        <f t="shared" si="66"/>
        <v>3</v>
      </c>
      <c r="J17" s="25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spans="1:66" s="11" customFormat="1" ht="18.75" x14ac:dyDescent="0.2">
      <c r="A18" s="10" t="str">
        <f t="shared" si="70"/>
        <v>2.2</v>
      </c>
      <c r="B18" s="36" t="s">
        <v>1</v>
      </c>
      <c r="D18" s="37"/>
      <c r="E18" s="43">
        <v>44030</v>
      </c>
      <c r="F18" s="44">
        <f t="shared" si="68"/>
        <v>44032</v>
      </c>
      <c r="G18" s="12">
        <v>3</v>
      </c>
      <c r="H18" s="13">
        <v>1</v>
      </c>
      <c r="I18" s="14">
        <f t="shared" si="66"/>
        <v>1</v>
      </c>
      <c r="J18" s="25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</row>
    <row r="19" spans="1:66" s="11" customFormat="1" ht="18.75" x14ac:dyDescent="0.2">
      <c r="A19" s="10" t="str">
        <f t="shared" si="70"/>
        <v>2.3</v>
      </c>
      <c r="B19" s="36" t="s">
        <v>1</v>
      </c>
      <c r="D19" s="37"/>
      <c r="E19" s="43">
        <v>44033</v>
      </c>
      <c r="F19" s="44">
        <f t="shared" si="68"/>
        <v>44047</v>
      </c>
      <c r="G19" s="12">
        <v>15</v>
      </c>
      <c r="H19" s="13">
        <v>1</v>
      </c>
      <c r="I19" s="14">
        <f t="shared" si="66"/>
        <v>11</v>
      </c>
      <c r="J19" s="25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</row>
    <row r="20" spans="1:66" s="11" customFormat="1" ht="18.75" x14ac:dyDescent="0.2">
      <c r="A20" s="10" t="str">
        <f t="shared" si="70"/>
        <v>2.4</v>
      </c>
      <c r="B20" s="36" t="s">
        <v>1</v>
      </c>
      <c r="D20" s="37"/>
      <c r="E20" s="43">
        <v>44047</v>
      </c>
      <c r="F20" s="44">
        <f t="shared" si="68"/>
        <v>44051</v>
      </c>
      <c r="G20" s="12">
        <v>5</v>
      </c>
      <c r="H20" s="13">
        <v>1</v>
      </c>
      <c r="I20" s="14">
        <f t="shared" si="66"/>
        <v>4</v>
      </c>
      <c r="J20" s="25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</row>
    <row r="21" spans="1:66" s="11" customFormat="1" ht="18.75" x14ac:dyDescent="0.2">
      <c r="A21" s="10" t="str">
        <f t="shared" si="70"/>
        <v>2.5</v>
      </c>
      <c r="B21" s="36" t="s">
        <v>1</v>
      </c>
      <c r="D21" s="37"/>
      <c r="E21" s="43">
        <v>44052</v>
      </c>
      <c r="F21" s="44">
        <f t="shared" si="68"/>
        <v>44059</v>
      </c>
      <c r="G21" s="12">
        <v>8</v>
      </c>
      <c r="H21" s="13">
        <v>0.6</v>
      </c>
      <c r="I21" s="14">
        <f t="shared" si="66"/>
        <v>5</v>
      </c>
      <c r="J21" s="25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</row>
    <row r="22" spans="1:66" s="20" customFormat="1" ht="18.75" x14ac:dyDescent="0.2">
      <c r="A22" s="10" t="str">
        <f t="shared" si="70"/>
        <v>2.6</v>
      </c>
      <c r="B22" s="23" t="s">
        <v>1</v>
      </c>
      <c r="C22" s="23"/>
      <c r="D22" s="22"/>
      <c r="E22" s="43">
        <v>44059</v>
      </c>
      <c r="F22" s="44">
        <f t="shared" si="68"/>
        <v>44061</v>
      </c>
      <c r="G22" s="12">
        <v>3</v>
      </c>
      <c r="H22" s="13">
        <v>0</v>
      </c>
      <c r="I22" s="14">
        <f t="shared" si="66"/>
        <v>2</v>
      </c>
      <c r="J22" s="25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</row>
    <row r="23" spans="1:66" s="20" customFormat="1" ht="18.75" x14ac:dyDescent="0.2">
      <c r="A23" s="10"/>
      <c r="B23" s="15"/>
      <c r="C23" s="15"/>
      <c r="D23" s="16"/>
      <c r="E23" s="27"/>
      <c r="F23" s="27"/>
      <c r="G23" s="17"/>
      <c r="H23" s="18"/>
      <c r="I23" s="19" t="str">
        <f t="shared" si="66"/>
        <v xml:space="preserve"> - </v>
      </c>
      <c r="J23" s="26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</row>
    <row r="24" spans="1:66" s="73" customFormat="1" ht="18.75" x14ac:dyDescent="0.2">
      <c r="A24" s="69" t="s">
        <v>6</v>
      </c>
      <c r="B24" s="70"/>
      <c r="C24" s="71"/>
      <c r="D24" s="71"/>
      <c r="E24" s="72"/>
      <c r="F24" s="72"/>
      <c r="J24" s="77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</row>
    <row r="25" spans="1:66" s="75" customFormat="1" ht="18.75" x14ac:dyDescent="0.2">
      <c r="A25" s="74" t="s">
        <v>7</v>
      </c>
      <c r="E25" s="76"/>
      <c r="F25" s="76"/>
      <c r="J25" s="77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</row>
    <row r="26" spans="1:66" s="20" customFormat="1" ht="18.75" x14ac:dyDescent="0.2">
      <c r="A26" s="38" t="str">
        <f>IF(ISERROR(VALUE(SUBSTITUTE(prevWBS,".",""))),"1",IF(ISERROR(FIND("`",SUBSTITUTE(prevWBS,".","`",1))),TEXT(VALUE(prevWBS)+1,"#"),TEXT(VALUE(LEFT(prevWBS,FIND("`",SUBSTITUTE(prevWBS,".","`",1))-1))+1,"#")))</f>
        <v>1</v>
      </c>
      <c r="B26" s="39" t="s">
        <v>2</v>
      </c>
      <c r="C26" s="21"/>
      <c r="D26" s="22"/>
      <c r="E26" s="43"/>
      <c r="F26" s="44" t="str">
        <f t="shared" ref="F26:F29" si="71">IF(ISBLANK(E26)," - ",IF(G26=0,E26,E26+G26-1))</f>
        <v xml:space="preserve"> - </v>
      </c>
      <c r="G26" s="12"/>
      <c r="H26" s="13"/>
      <c r="I26" s="14" t="str">
        <f>IF(OR(F26=0,E26=0)," - ",NETWORKDAYS(E26,F26))</f>
        <v xml:space="preserve"> - </v>
      </c>
      <c r="J26" s="25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</row>
    <row r="27" spans="1:66" s="20" customFormat="1" ht="18.75" x14ac:dyDescent="0.2">
      <c r="A27" s="10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27" s="23" t="s">
        <v>3</v>
      </c>
      <c r="C27" s="23"/>
      <c r="D27" s="22"/>
      <c r="E27" s="43"/>
      <c r="F27" s="44" t="str">
        <f t="shared" si="71"/>
        <v xml:space="preserve"> - </v>
      </c>
      <c r="G27" s="12"/>
      <c r="H27" s="13"/>
      <c r="I27" s="14" t="str">
        <f t="shared" ref="I27:I29" si="72">IF(OR(F27=0,E27=0)," - ",NETWORKDAYS(E27,F27))</f>
        <v xml:space="preserve"> - </v>
      </c>
      <c r="J27" s="25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</row>
    <row r="28" spans="1:66" s="20" customFormat="1" ht="18.75" x14ac:dyDescent="0.2">
      <c r="A28" s="10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1.1.1</v>
      </c>
      <c r="B28" s="24" t="s">
        <v>4</v>
      </c>
      <c r="C28" s="23"/>
      <c r="D28" s="22"/>
      <c r="E28" s="43"/>
      <c r="F28" s="44" t="str">
        <f t="shared" si="71"/>
        <v xml:space="preserve"> - </v>
      </c>
      <c r="G28" s="12"/>
      <c r="H28" s="13"/>
      <c r="I28" s="14" t="str">
        <f t="shared" si="72"/>
        <v xml:space="preserve"> - </v>
      </c>
      <c r="J28" s="25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</row>
    <row r="29" spans="1:66" s="20" customFormat="1" ht="18.75" x14ac:dyDescent="0.2">
      <c r="A29" s="10" t="str">
        <f>IF(ISERROR(VALUE(SUBSTITUTE(prevWBS,".",""))),"0.0.0.1",IF(ISERROR(FIND("`",SUBSTITUTE(prevWBS,".","`",3))),prevWBS&amp;".1",LEFT(prevWBS,FIND("`",SUBSTITUTE(prevWBS,".","`",3)))&amp;IF(ISERROR(FIND("`",SUBSTITUTE(prevWBS,".","`",4))),VALUE(RIGHT(prevWBS,LEN(prevWBS)-FIND("`",SUBSTITUTE(prevWBS,".","`",3))))+1,VALUE(MID(prevWBS,FIND("`",SUBSTITUTE(prevWBS,".","`",3))+1,(FIND("`",SUBSTITUTE(prevWBS,".","`",4))-FIND("`",SUBSTITUTE(prevWBS,".","`",3))-1)))+1)))</f>
        <v>1.1.1.1</v>
      </c>
      <c r="B29" s="24" t="s">
        <v>5</v>
      </c>
      <c r="C29" s="23"/>
      <c r="D29" s="22"/>
      <c r="E29" s="43"/>
      <c r="F29" s="44" t="str">
        <f t="shared" si="71"/>
        <v xml:space="preserve"> - </v>
      </c>
      <c r="G29" s="12"/>
      <c r="H29" s="13"/>
      <c r="I29" s="14" t="str">
        <f t="shared" si="72"/>
        <v xml:space="preserve"> - </v>
      </c>
      <c r="J29" s="25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</row>
    <row r="30" spans="1:66" s="4" customFormat="1" x14ac:dyDescent="0.2">
      <c r="A30" s="42"/>
    </row>
  </sheetData>
  <sheetProtection formatCells="0" formatColumns="0" formatRows="0" insertRows="0" deleteRows="0"/>
  <mergeCells count="19">
    <mergeCell ref="K1:AE1"/>
    <mergeCell ref="C5:E5"/>
    <mergeCell ref="R4:X4"/>
    <mergeCell ref="K4:Q4"/>
    <mergeCell ref="C4:E4"/>
    <mergeCell ref="R5:X5"/>
    <mergeCell ref="K5:Q5"/>
    <mergeCell ref="Y4:AE4"/>
    <mergeCell ref="Y5:AE5"/>
    <mergeCell ref="AF4:AL4"/>
    <mergeCell ref="AF5:AL5"/>
    <mergeCell ref="BH4:BN4"/>
    <mergeCell ref="BH5:BN5"/>
    <mergeCell ref="AM5:AS5"/>
    <mergeCell ref="AT4:AZ4"/>
    <mergeCell ref="AT5:AZ5"/>
    <mergeCell ref="AM4:AS4"/>
    <mergeCell ref="BA4:BG4"/>
    <mergeCell ref="BA5:BG5"/>
  </mergeCells>
  <phoneticPr fontId="3" type="noConversion"/>
  <conditionalFormatting sqref="H8:H12 H16:H21 H23:H25">
    <cfRule type="dataBar" priority="2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{0A58A75E-4698-465A-8593-F06B91A3A900}</x14:id>
        </ext>
      </extLst>
    </cfRule>
  </conditionalFormatting>
  <conditionalFormatting sqref="K6:BN7">
    <cfRule type="expression" dxfId="6" priority="67">
      <formula>K$6=TODAY()</formula>
    </cfRule>
  </conditionalFormatting>
  <conditionalFormatting sqref="K8:BN29">
    <cfRule type="expression" dxfId="5" priority="70">
      <formula>AND($E8&lt;=K$6,ROUNDDOWN(($F8-$E8+1)*$H8,0)+$E8-1&gt;=K$6)</formula>
    </cfRule>
    <cfRule type="expression" dxfId="4" priority="71">
      <formula>AND(NOT(ISBLANK($E8)),$E8&lt;=K$6,$F8&gt;=K$6)</formula>
    </cfRule>
  </conditionalFormatting>
  <conditionalFormatting sqref="K6:BN12 K16:BN21 K23:BN29">
    <cfRule type="expression" dxfId="3" priority="30">
      <formula>K$6=TODAY()</formula>
    </cfRule>
  </conditionalFormatting>
  <conditionalFormatting sqref="K14:BN15">
    <cfRule type="expression" dxfId="2" priority="12">
      <formula>K$6=TODAY()</formula>
    </cfRule>
  </conditionalFormatting>
  <conditionalFormatting sqref="K13:BN13">
    <cfRule type="expression" dxfId="1" priority="8">
      <formula>K$6=TODAY()</formula>
    </cfRule>
  </conditionalFormatting>
  <conditionalFormatting sqref="H13:H15">
    <cfRule type="dataBar" priority="6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{8AFBA2A6-5B5C-4BED-933D-F3B6B9BBF95D}</x14:id>
        </ext>
      </extLst>
    </cfRule>
  </conditionalFormatting>
  <conditionalFormatting sqref="H26:H29">
    <cfRule type="dataBar" priority="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{CFBC0021-59A2-42D9-A18F-D58D54622FDC}</x14:id>
        </ext>
      </extLst>
    </cfRule>
  </conditionalFormatting>
  <conditionalFormatting sqref="K22:BN22">
    <cfRule type="expression" dxfId="0" priority="2">
      <formula>K$6=TODAY()</formula>
    </cfRule>
  </conditionalFormatting>
  <conditionalFormatting sqref="H22">
    <cfRule type="dataBar" priority="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{35BB2B04-81B6-49C9-BD4B-EA0B941F8061}</x14:id>
        </ext>
      </extLst>
    </cfRule>
  </conditionalFormatting>
  <pageMargins left="0.25" right="0.25" top="0.5" bottom="0.5" header="0.5" footer="0.25"/>
  <pageSetup scale="63" fitToHeight="0" orientation="landscape" r:id="rId1"/>
  <headerFooter alignWithMargins="0"/>
  <ignoredErrors>
    <ignoredError sqref="H9 A23:B23 B25 B24 E16 E23:H25 G16:H16 G26 G27:G28 G29" unlockedFormula="1"/>
    <ignoredError sqref="A16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38" r:id="rId4" name="Scroll Bar 46">
              <controlPr defaultSize="0" print="0" autoPict="0">
                <anchor moveWithCells="1">
                  <from>
                    <xdr:col>9</xdr:col>
                    <xdr:colOff>95250</xdr:colOff>
                    <xdr:row>1</xdr:row>
                    <xdr:rowOff>123825</xdr:rowOff>
                  </from>
                  <to>
                    <xdr:col>27</xdr:col>
                    <xdr:colOff>104775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8A75E-4698-465A-8593-F06B91A3A9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H8:H12 H16:H21 H23:H25</xm:sqref>
        </x14:conditionalFormatting>
        <x14:conditionalFormatting xmlns:xm="http://schemas.microsoft.com/office/excel/2006/main">
          <x14:cfRule type="dataBar" id="{8AFBA2A6-5B5C-4BED-933D-F3B6B9BBF95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H13:H15</xm:sqref>
        </x14:conditionalFormatting>
        <x14:conditionalFormatting xmlns:xm="http://schemas.microsoft.com/office/excel/2006/main">
          <x14:cfRule type="dataBar" id="{CFBC0021-59A2-42D9-A18F-D58D54622FD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H26:H29</xm:sqref>
        </x14:conditionalFormatting>
        <x14:conditionalFormatting xmlns:xm="http://schemas.microsoft.com/office/excel/2006/main">
          <x14:cfRule type="dataBar" id="{35BB2B04-81B6-49C9-BD4B-EA0B941F80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3</vt:i4>
      </vt:variant>
    </vt:vector>
  </HeadingPairs>
  <TitlesOfParts>
    <vt:vector size="4" baseType="lpstr">
      <vt:lpstr>甘特圖</vt:lpstr>
      <vt:lpstr>甘特圖!prevWBS</vt:lpstr>
      <vt:lpstr>甘特圖!Print_Area</vt:lpstr>
      <vt:lpstr>甘特圖!Print_Titles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甘特圖模板</dc:title>
  <dc:creator>SeanWu</dc:creator>
  <dc:description/>
  <cp:lastModifiedBy>MichaelXu</cp:lastModifiedBy>
  <cp:lastPrinted>2018-02-12T20:25:38Z</cp:lastPrinted>
  <dcterms:created xsi:type="dcterms:W3CDTF">2010-06-09T16:05:03Z</dcterms:created>
  <dcterms:modified xsi:type="dcterms:W3CDTF">2022-09-15T02:34:29Z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3.1.1</vt:lpwstr>
  </property>
  <property fmtid="{D5CDD505-2E9C-101B-9397-08002B2CF9AE}" pid="4" name="Source">
    <vt:lpwstr>https://www.vertex42.com/ExcelTemplates/excel-gantt-chart.html</vt:lpwstr>
  </property>
</Properties>
</file>