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DDA72068-FE88-420D-8224-33AD8D102238}" xr6:coauthVersionLast="47" xr6:coauthVersionMax="47" xr10:uidLastSave="{00000000-0000-0000-0000-000000000000}"/>
  <bookViews>
    <workbookView xWindow="-120" yWindow="-120" windowWidth="29040" windowHeight="15840" xr2:uid="{66029647-83CA-4E58-92C4-31D400875225}"/>
  </bookViews>
  <sheets>
    <sheet name="Sheet1" sheetId="1" r:id="rId1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Sheet1!$G$6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3" i="1" l="1"/>
  <c r="D222" i="1"/>
  <c r="B219" i="1"/>
  <c r="I206" i="1"/>
  <c r="I205" i="1"/>
  <c r="I204" i="1"/>
  <c r="I203" i="1"/>
  <c r="B200" i="1"/>
  <c r="D187" i="1"/>
  <c r="D186" i="1"/>
  <c r="D185" i="1"/>
  <c r="B182" i="1"/>
  <c r="D169" i="1"/>
  <c r="D168" i="1"/>
  <c r="D167" i="1"/>
  <c r="B164" i="1"/>
  <c r="D144" i="1"/>
  <c r="D143" i="1"/>
  <c r="D142" i="1"/>
  <c r="B139" i="1"/>
  <c r="D127" i="1"/>
  <c r="D126" i="1"/>
  <c r="B123" i="1"/>
  <c r="E110" i="1"/>
  <c r="E109" i="1"/>
  <c r="E108" i="1"/>
  <c r="E107" i="1"/>
  <c r="E106" i="1"/>
  <c r="B103" i="1"/>
  <c r="G91" i="1"/>
  <c r="I90" i="1"/>
  <c r="G90" i="1"/>
  <c r="I89" i="1"/>
  <c r="G89" i="1"/>
  <c r="G88" i="1"/>
  <c r="B82" i="1"/>
  <c r="D70" i="1"/>
  <c r="D69" i="1"/>
  <c r="B66" i="1"/>
  <c r="D55" i="1"/>
  <c r="D54" i="1"/>
  <c r="D53" i="1"/>
  <c r="D52" i="1"/>
  <c r="D47" i="1"/>
  <c r="D46" i="1"/>
  <c r="D45" i="1"/>
  <c r="D43" i="1"/>
  <c r="D34" i="1"/>
  <c r="D33" i="1"/>
  <c r="B30" i="1"/>
  <c r="D16" i="1"/>
  <c r="D15" i="1"/>
  <c r="D14" i="1"/>
  <c r="D13" i="1"/>
  <c r="B7" i="1"/>
  <c r="G222" i="1"/>
  <c r="C219" i="1"/>
  <c r="L205" i="1"/>
  <c r="G168" i="1"/>
  <c r="H106" i="1"/>
  <c r="J91" i="1"/>
  <c r="G53" i="1"/>
  <c r="G13" i="1"/>
  <c r="L204" i="1"/>
  <c r="G167" i="1"/>
  <c r="H109" i="1"/>
  <c r="G70" i="1"/>
  <c r="G52" i="1"/>
  <c r="G34" i="1"/>
  <c r="G223" i="1"/>
  <c r="G143" i="1"/>
  <c r="G33" i="1"/>
  <c r="G185" i="1"/>
  <c r="C82" i="1"/>
  <c r="G16" i="1"/>
  <c r="J88" i="1"/>
  <c r="H110" i="1"/>
  <c r="G14" i="1"/>
  <c r="L203" i="1"/>
  <c r="C164" i="1"/>
  <c r="H108" i="1"/>
  <c r="G69" i="1"/>
  <c r="E45" i="1"/>
  <c r="G187" i="1"/>
  <c r="G144" i="1"/>
  <c r="H107" i="1"/>
  <c r="G55" i="1"/>
  <c r="E48" i="1"/>
  <c r="G142" i="1"/>
  <c r="E46" i="1"/>
  <c r="L206" i="1"/>
  <c r="C182" i="1"/>
  <c r="C139" i="1"/>
  <c r="G54" i="1"/>
  <c r="G200" i="1"/>
  <c r="E47" i="1"/>
  <c r="J90" i="1"/>
  <c r="G15" i="1"/>
  <c r="G169" i="1"/>
  <c r="J89" i="1"/>
  <c r="G186" i="1"/>
  <c r="D48" i="1" l="1"/>
</calcChain>
</file>

<file path=xl/sharedStrings.xml><?xml version="1.0" encoding="utf-8"?>
<sst xmlns="http://schemas.openxmlformats.org/spreadsheetml/2006/main" count="254" uniqueCount="133">
  <si>
    <t>No. of Radio Ads</t>
  </si>
  <si>
    <t>No. of TV ads</t>
  </si>
  <si>
    <t>Variables:</t>
  </si>
  <si>
    <t>&lt;--dummy numbers</t>
  </si>
  <si>
    <t>&lt;--coeff for objective</t>
  </si>
  <si>
    <t>Objective: (max)</t>
  </si>
  <si>
    <t>No. of People Reached:</t>
  </si>
  <si>
    <t>Constraint Table:</t>
  </si>
  <si>
    <t>LHS</t>
  </si>
  <si>
    <t>Sign</t>
  </si>
  <si>
    <t>RHS</t>
  </si>
  <si>
    <t>Budget:</t>
  </si>
  <si>
    <t>&lt;=</t>
  </si>
  <si>
    <t>at least 10 radio</t>
  </si>
  <si>
    <t>&gt;=</t>
  </si>
  <si>
    <t>at least 10 TV</t>
  </si>
  <si>
    <t>R &gt;= T</t>
  </si>
  <si>
    <t>Summary Sentence:</t>
  </si>
  <si>
    <t>Purchase 175 radio ads, 10 TV ads, to reach a maximum of 595,000 people.</t>
  </si>
  <si>
    <t>(LHS formula)</t>
  </si>
  <si>
    <t>Example 2</t>
  </si>
  <si>
    <t>x</t>
  </si>
  <si>
    <t>y</t>
  </si>
  <si>
    <t>Variables</t>
  </si>
  <si>
    <t>&lt;--dummy values</t>
  </si>
  <si>
    <t>Profit per unit</t>
  </si>
  <si>
    <t>Objective (max)</t>
  </si>
  <si>
    <t>Profit</t>
  </si>
  <si>
    <t>Constraints</t>
  </si>
  <si>
    <t>2x+y &lt;= 120</t>
  </si>
  <si>
    <t>2x+3y &lt;= 240</t>
  </si>
  <si>
    <t>Example 3</t>
  </si>
  <si>
    <t>No. of Basics</t>
  </si>
  <si>
    <t>No. of XPs</t>
  </si>
  <si>
    <t>Total:</t>
  </si>
  <si>
    <t>Revenue:</t>
  </si>
  <si>
    <t>Costs:</t>
  </si>
  <si>
    <t>Parts:</t>
  </si>
  <si>
    <t>Labor/Assem:</t>
  </si>
  <si>
    <t>for Assembly</t>
  </si>
  <si>
    <t>Labor/Testing:</t>
  </si>
  <si>
    <t>for Labor</t>
  </si>
  <si>
    <t>Profit:</t>
  </si>
  <si>
    <t>Constraints:</t>
  </si>
  <si>
    <t>at most 600 basics</t>
  </si>
  <si>
    <t>at most 1200 XPs</t>
  </si>
  <si>
    <t>Assembly Hours</t>
  </si>
  <si>
    <t>Testing Hours</t>
  </si>
  <si>
    <t>Produce 560 Basic Computers, 1200 XP computers for max net profit of $199,600.</t>
  </si>
  <si>
    <t>Example 1</t>
  </si>
  <si>
    <t>Example 4</t>
  </si>
  <si>
    <t>No. of Benches</t>
  </si>
  <si>
    <t>No. of Tables</t>
  </si>
  <si>
    <t>9b + 36t &lt;= 3600</t>
  </si>
  <si>
    <t>4b + 6t &lt;= 1250</t>
  </si>
  <si>
    <t>Produce 260 Benches, 35 Tables for a maximum profit of $3,820.</t>
  </si>
  <si>
    <t>Example 5</t>
  </si>
  <si>
    <t>X1</t>
  </si>
  <si>
    <t>X2</t>
  </si>
  <si>
    <t>X3</t>
  </si>
  <si>
    <t>X4</t>
  </si>
  <si>
    <t>X5</t>
  </si>
  <si>
    <t>Actual Return:</t>
  </si>
  <si>
    <t>Budget</t>
  </si>
  <si>
    <t>Muni 20%</t>
  </si>
  <si>
    <t>40% in Tech</t>
  </si>
  <si>
    <t>no more 50% in high risk</t>
  </si>
  <si>
    <t>Recommend $50,000 in L.A. Municipal Bond, $175,000 in Palmer Technologies, and $25,000 in HDN Stock for an actual return of $20,300</t>
  </si>
  <si>
    <t>Example 6</t>
  </si>
  <si>
    <t>Oat</t>
  </si>
  <si>
    <t>Grain</t>
  </si>
  <si>
    <t>Mineral</t>
  </si>
  <si>
    <t>Objective: (min)</t>
  </si>
  <si>
    <t>Cost</t>
  </si>
  <si>
    <t>A</t>
  </si>
  <si>
    <t>B</t>
  </si>
  <si>
    <t>C</t>
  </si>
  <si>
    <t>D</t>
  </si>
  <si>
    <t>E</t>
  </si>
  <si>
    <t>Recommend purchasing 0.25 pounds of Oat product, 4.5 pounds of Grain product, and 0 pounds of Mineral product for a minimized cost of $0.56.</t>
  </si>
  <si>
    <t>Example 7</t>
  </si>
  <si>
    <t>No. of Soccer Balls</t>
  </si>
  <si>
    <t>No. of Basketballs</t>
  </si>
  <si>
    <t>Profit per unit:</t>
  </si>
  <si>
    <t>Daily profit:</t>
  </si>
  <si>
    <t>1.5s + 3b &lt;= 42</t>
  </si>
  <si>
    <t>3s + b &lt;= 24</t>
  </si>
  <si>
    <t>Produce 4 Soccer Balls and 12 Basketballs each day for a maximum daily profit of $200.</t>
  </si>
  <si>
    <t>Example 8</t>
  </si>
  <si>
    <t>Peak</t>
  </si>
  <si>
    <t>Off Peak</t>
  </si>
  <si>
    <t>&lt;--dummy variables</t>
  </si>
  <si>
    <t>&lt;-- objective function</t>
  </si>
  <si>
    <t>People reached:</t>
  </si>
  <si>
    <t>No more than 6 OP</t>
  </si>
  <si>
    <t>At least 2 Peak</t>
  </si>
  <si>
    <t>In an Integer Programming example, do not round variables returned by Solver.</t>
  </si>
  <si>
    <t>Solution: add integer constraints to Solver.</t>
  </si>
  <si>
    <t>(Correct Answer): Buy 4 peak ads, 1 off peak ad to reach a maximum of 37,900 people.</t>
  </si>
  <si>
    <t>&lt;--Obviously buying 4.25 television ads doesn't make sense</t>
  </si>
  <si>
    <t>Recommend 2 peak ads and 4.25 off peak ads.</t>
  </si>
  <si>
    <t>Example 9</t>
  </si>
  <si>
    <t>No. of 20lb bags</t>
  </si>
  <si>
    <t>lbs. of grinded beans</t>
  </si>
  <si>
    <t>Objective (max):</t>
  </si>
  <si>
    <t>Purchase forty-four (44) 20lb bags and 20lbs of grinded beans to achieve  a maximized profit of $3,770.</t>
  </si>
  <si>
    <t>Example 10</t>
  </si>
  <si>
    <t>Large poster</t>
  </si>
  <si>
    <t>Small poster</t>
  </si>
  <si>
    <t>objective (max):</t>
  </si>
  <si>
    <t>profit:</t>
  </si>
  <si>
    <t>Up to 4 large posters</t>
  </si>
  <si>
    <t>Up to 6 small posters</t>
  </si>
  <si>
    <t>3l + 1.5s &lt;= 15</t>
  </si>
  <si>
    <t>Recommend producing 2 large posters and 6 small posters to achieve a maximized profit of $52.</t>
  </si>
  <si>
    <t>Example 11</t>
  </si>
  <si>
    <t>X6</t>
  </si>
  <si>
    <t>X7</t>
  </si>
  <si>
    <t>(0,1)</t>
  </si>
  <si>
    <t>(000s)</t>
  </si>
  <si>
    <t>Return</t>
  </si>
  <si>
    <t>at least 2 Texas</t>
  </si>
  <si>
    <t>no more 1 foreign</t>
  </si>
  <si>
    <t>1 CA</t>
  </si>
  <si>
    <t xml:space="preserve"> =</t>
  </si>
  <si>
    <t>Summary sentence</t>
  </si>
  <si>
    <t>Purchase X3 through X7 for a return of $360,000)</t>
  </si>
  <si>
    <t>Example 12</t>
  </si>
  <si>
    <t>Geometry Text</t>
  </si>
  <si>
    <t>Calculus Text</t>
  </si>
  <si>
    <t>Assembly Time</t>
  </si>
  <si>
    <t>Proofing</t>
  </si>
  <si>
    <t>Produce 35 Geometry Textbooks and 50 Calculus textbooks to achieve a maximized profit of $5,050.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</si>
</sst>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</cellStyleXfs>
  <cellXfs count="42">
    <xf numFmtId="0" fontId="0" fillId="0" borderId="0" xfId="0"/>
    <xf numFmtId="0" fontId="6" fillId="2" borderId="0" xfId="3" applyFont="1" applyAlignment="1">
      <alignment horizontal="center" vertical="center"/>
    </xf>
    <xf numFmtId="0" fontId="0" fillId="0" borderId="0" xfId="0" applyAlignment="1">
      <alignment horizontal="center"/>
    </xf>
    <xf numFmtId="164" fontId="4" fillId="3" borderId="2" xfId="4" applyNumberFormat="1"/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2" borderId="0" xfId="3" applyAlignment="1">
      <alignment horizontal="center"/>
    </xf>
    <xf numFmtId="165" fontId="4" fillId="3" borderId="2" xfId="4" applyNumberForma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6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0" xfId="3"/>
    <xf numFmtId="167" fontId="0" fillId="0" borderId="0" xfId="0" applyNumberFormat="1"/>
    <xf numFmtId="9" fontId="0" fillId="0" borderId="3" xfId="0" applyNumberFormat="1" applyBorder="1" applyAlignment="1">
      <alignment horizontal="center"/>
    </xf>
    <xf numFmtId="166" fontId="4" fillId="3" borderId="2" xfId="4" applyNumberFormat="1"/>
    <xf numFmtId="166" fontId="0" fillId="0" borderId="0" xfId="0" applyNumberFormat="1" applyAlignment="1">
      <alignment horizontal="center"/>
    </xf>
    <xf numFmtId="0" fontId="6" fillId="2" borderId="0" xfId="3" applyFont="1" applyAlignment="1">
      <alignment horizontal="center"/>
    </xf>
    <xf numFmtId="165" fontId="0" fillId="0" borderId="0" xfId="0" applyNumberFormat="1" applyAlignment="1">
      <alignment horizontal="center"/>
    </xf>
    <xf numFmtId="164" fontId="4" fillId="3" borderId="2" xfId="1" applyNumberFormat="1" applyFont="1" applyFill="1" applyBorder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2" fontId="3" fillId="2" borderId="0" xfId="3" applyNumberFormat="1" applyAlignment="1">
      <alignment horizontal="center"/>
    </xf>
    <xf numFmtId="0" fontId="0" fillId="0" borderId="3" xfId="0" applyBorder="1" applyAlignment="1">
      <alignment horizontal="left"/>
    </xf>
    <xf numFmtId="0" fontId="6" fillId="2" borderId="3" xfId="3" applyFont="1" applyBorder="1" applyAlignment="1">
      <alignment horizontal="center"/>
    </xf>
    <xf numFmtId="0" fontId="2" fillId="0" borderId="1" xfId="2" applyAlignment="1">
      <alignment horizontal="center"/>
    </xf>
    <xf numFmtId="0" fontId="4" fillId="3" borderId="5" xfId="4" applyBorder="1" applyAlignment="1">
      <alignment horizontal="center"/>
    </xf>
    <xf numFmtId="0" fontId="4" fillId="3" borderId="6" xfId="4" applyBorder="1" applyAlignment="1">
      <alignment horizontal="center"/>
    </xf>
    <xf numFmtId="0" fontId="4" fillId="3" borderId="7" xfId="4" applyBorder="1" applyAlignment="1">
      <alignment horizontal="center"/>
    </xf>
    <xf numFmtId="0" fontId="0" fillId="0" borderId="0" xfId="0"/>
  </cellXfs>
  <cellStyles count="5">
    <cellStyle name="Comma" xfId="1" builtinId="3"/>
    <cellStyle name="Good" xfId="3" builtinId="26"/>
    <cellStyle name="Heading 1" xfId="2" builtinId="16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78C9-C14B-4C35-B80C-B7E7F41A6549}">
  <dimension ref="A1:L234"/>
  <sheetViews>
    <sheetView tabSelected="1" workbookViewId="0">
      <selection sqref="A1:G1"/>
    </sheetView>
  </sheetViews>
  <sheetFormatPr defaultRowHeight="15" x14ac:dyDescent="0.25"/>
  <cols>
    <col min="1" max="1" width="21.42578125" customWidth="1"/>
    <col min="2" max="2" width="15.7109375" bestFit="1" customWidth="1"/>
    <col min="3" max="3" width="12.5703125" bestFit="1" customWidth="1"/>
    <col min="4" max="4" width="12.7109375" customWidth="1"/>
    <col min="5" max="5" width="6.85546875" customWidth="1"/>
    <col min="6" max="6" width="6" bestFit="1" customWidth="1"/>
    <col min="7" max="7" width="11.42578125" customWidth="1"/>
  </cols>
  <sheetData>
    <row r="1" spans="1:7" ht="20.25" thickBot="1" x14ac:dyDescent="0.35">
      <c r="A1" s="37" t="s">
        <v>49</v>
      </c>
      <c r="B1" s="37"/>
      <c r="C1" s="37"/>
      <c r="D1" s="37"/>
      <c r="E1" s="37"/>
      <c r="F1" s="37"/>
      <c r="G1" s="37"/>
    </row>
    <row r="2" spans="1:7" ht="15.75" thickTop="1" x14ac:dyDescent="0.25"/>
    <row r="3" spans="1:7" x14ac:dyDescent="0.25">
      <c r="B3" t="s">
        <v>0</v>
      </c>
      <c r="C3" t="s">
        <v>1</v>
      </c>
    </row>
    <row r="4" spans="1:7" x14ac:dyDescent="0.25">
      <c r="A4" t="s">
        <v>2</v>
      </c>
      <c r="B4" s="1">
        <v>175</v>
      </c>
      <c r="C4" s="1">
        <v>10.000000000000007</v>
      </c>
      <c r="D4" t="s">
        <v>3</v>
      </c>
    </row>
    <row r="5" spans="1:7" x14ac:dyDescent="0.25">
      <c r="B5" s="2">
        <v>3000</v>
      </c>
      <c r="C5" s="2">
        <v>7000</v>
      </c>
      <c r="D5" t="s">
        <v>4</v>
      </c>
    </row>
    <row r="6" spans="1:7" x14ac:dyDescent="0.25">
      <c r="A6" t="s">
        <v>5</v>
      </c>
    </row>
    <row r="7" spans="1:7" x14ac:dyDescent="0.25">
      <c r="A7" t="s">
        <v>6</v>
      </c>
      <c r="B7" s="3">
        <f>SUMPRODUCT(B4:C4,B5:C5)</f>
        <v>595000</v>
      </c>
    </row>
    <row r="12" spans="1:7" x14ac:dyDescent="0.25">
      <c r="A12" s="4" t="s">
        <v>7</v>
      </c>
      <c r="B12" s="4"/>
      <c r="C12" s="4"/>
      <c r="D12" s="5" t="s">
        <v>8</v>
      </c>
      <c r="E12" s="5" t="s">
        <v>9</v>
      </c>
      <c r="F12" s="5" t="s">
        <v>10</v>
      </c>
      <c r="G12" s="10" t="s">
        <v>19</v>
      </c>
    </row>
    <row r="13" spans="1:7" x14ac:dyDescent="0.25">
      <c r="A13" s="6" t="s">
        <v>11</v>
      </c>
      <c r="B13" s="7">
        <v>200</v>
      </c>
      <c r="C13" s="7">
        <v>500</v>
      </c>
      <c r="D13" s="7">
        <f>SUMPRODUCT($B$4:$C$4,B13:C13)</f>
        <v>40000</v>
      </c>
      <c r="E13" s="7" t="s">
        <v>12</v>
      </c>
      <c r="F13" s="7">
        <v>40000</v>
      </c>
      <c r="G13" t="str">
        <f ca="1">_xlfn.FORMULATEXT(D13)</f>
        <v>=SUMPRODUCT($B$4:$C$4,B13:C13)</v>
      </c>
    </row>
    <row r="14" spans="1:7" x14ac:dyDescent="0.25">
      <c r="A14" s="8" t="s">
        <v>13</v>
      </c>
      <c r="B14" s="7">
        <v>1</v>
      </c>
      <c r="C14" s="7"/>
      <c r="D14" s="7">
        <f>SUMPRODUCT($B$4:$C$4,B14:C14)</f>
        <v>175</v>
      </c>
      <c r="E14" s="7" t="s">
        <v>14</v>
      </c>
      <c r="F14" s="7">
        <v>10</v>
      </c>
      <c r="G14" t="str">
        <f t="shared" ref="G14:G16" ca="1" si="0">_xlfn.FORMULATEXT(D14)</f>
        <v>=SUMPRODUCT($B$4:$C$4,B14:C14)</v>
      </c>
    </row>
    <row r="15" spans="1:7" x14ac:dyDescent="0.25">
      <c r="A15" s="8" t="s">
        <v>15</v>
      </c>
      <c r="B15" s="7"/>
      <c r="C15" s="7">
        <v>1</v>
      </c>
      <c r="D15" s="7">
        <f>SUMPRODUCT($B$4:$C$4,B15:C15)</f>
        <v>10.000000000000007</v>
      </c>
      <c r="E15" s="7" t="s">
        <v>14</v>
      </c>
      <c r="F15" s="7">
        <v>10</v>
      </c>
      <c r="G15" t="str">
        <f t="shared" ca="1" si="0"/>
        <v>=SUMPRODUCT($B$4:$C$4,B15:C15)</v>
      </c>
    </row>
    <row r="16" spans="1:7" x14ac:dyDescent="0.25">
      <c r="A16" s="8" t="s">
        <v>16</v>
      </c>
      <c r="B16" s="7">
        <v>1</v>
      </c>
      <c r="C16" s="7">
        <v>-1</v>
      </c>
      <c r="D16" s="7">
        <f>SUMPRODUCT($B$4:$C$4,B16:C16)</f>
        <v>165</v>
      </c>
      <c r="E16" s="7" t="s">
        <v>14</v>
      </c>
      <c r="F16" s="7">
        <v>0</v>
      </c>
      <c r="G16" t="str">
        <f t="shared" ca="1" si="0"/>
        <v>=SUMPRODUCT($B$4:$C$4,B16:C16)</v>
      </c>
    </row>
    <row r="19" spans="1:7" x14ac:dyDescent="0.25">
      <c r="A19" s="9" t="s">
        <v>17</v>
      </c>
    </row>
    <row r="20" spans="1:7" x14ac:dyDescent="0.25">
      <c r="A20" s="9" t="s">
        <v>18</v>
      </c>
    </row>
    <row r="23" spans="1:7" ht="20.25" thickBot="1" x14ac:dyDescent="0.35">
      <c r="A23" s="37" t="s">
        <v>20</v>
      </c>
      <c r="B23" s="37"/>
      <c r="C23" s="37"/>
      <c r="D23" s="37"/>
      <c r="E23" s="37"/>
      <c r="F23" s="37"/>
      <c r="G23" s="37"/>
    </row>
    <row r="24" spans="1:7" ht="15.75" thickTop="1" x14ac:dyDescent="0.25"/>
    <row r="25" spans="1:7" x14ac:dyDescent="0.25">
      <c r="B25" s="2" t="s">
        <v>21</v>
      </c>
      <c r="C25" s="2" t="s">
        <v>22</v>
      </c>
    </row>
    <row r="26" spans="1:7" x14ac:dyDescent="0.25">
      <c r="A26" t="s">
        <v>23</v>
      </c>
      <c r="B26" s="11">
        <v>29.999999999999996</v>
      </c>
      <c r="C26" s="11">
        <v>60</v>
      </c>
      <c r="D26" t="s">
        <v>24</v>
      </c>
    </row>
    <row r="27" spans="1:7" x14ac:dyDescent="0.25">
      <c r="A27" t="s">
        <v>25</v>
      </c>
      <c r="B27" s="2">
        <v>3</v>
      </c>
      <c r="C27" s="2">
        <v>7</v>
      </c>
    </row>
    <row r="29" spans="1:7" x14ac:dyDescent="0.25">
      <c r="A29" t="s">
        <v>26</v>
      </c>
    </row>
    <row r="30" spans="1:7" x14ac:dyDescent="0.25">
      <c r="A30" t="s">
        <v>27</v>
      </c>
      <c r="B30" s="12">
        <f>SUMPRODUCT(B26:C26,B27:C27)</f>
        <v>510</v>
      </c>
    </row>
    <row r="32" spans="1:7" x14ac:dyDescent="0.25">
      <c r="A32" s="4" t="s">
        <v>28</v>
      </c>
      <c r="B32" s="4"/>
      <c r="C32" s="4"/>
      <c r="D32" s="13" t="s">
        <v>8</v>
      </c>
      <c r="E32" s="13" t="s">
        <v>9</v>
      </c>
      <c r="F32" s="13" t="s">
        <v>10</v>
      </c>
      <c r="G32" s="16" t="s">
        <v>19</v>
      </c>
    </row>
    <row r="33" spans="1:9" x14ac:dyDescent="0.25">
      <c r="A33" s="4" t="s">
        <v>29</v>
      </c>
      <c r="B33" s="15">
        <v>2</v>
      </c>
      <c r="C33" s="15">
        <v>1</v>
      </c>
      <c r="D33" s="15">
        <f>SUMPRODUCT($B$3:$C$3,B33:C33)</f>
        <v>0</v>
      </c>
      <c r="E33" s="15" t="s">
        <v>12</v>
      </c>
      <c r="F33" s="15">
        <v>120</v>
      </c>
      <c r="G33" t="str">
        <f ca="1">_xlfn.FORMULATEXT(D33)</f>
        <v>=SUMPRODUCT($B$3:$C$3,B33:C33)</v>
      </c>
    </row>
    <row r="34" spans="1:9" x14ac:dyDescent="0.25">
      <c r="A34" s="4" t="s">
        <v>30</v>
      </c>
      <c r="B34" s="15">
        <v>2</v>
      </c>
      <c r="C34" s="15">
        <v>3</v>
      </c>
      <c r="D34" s="15">
        <f>SUMPRODUCT($B$3:$C$3,B34:C34)</f>
        <v>0</v>
      </c>
      <c r="E34" s="15" t="s">
        <v>12</v>
      </c>
      <c r="F34" s="15">
        <v>240</v>
      </c>
      <c r="G34" t="str">
        <f ca="1">_xlfn.FORMULATEXT(D34)</f>
        <v>=SUMPRODUCT($B$3:$C$3,B34:C34)</v>
      </c>
    </row>
    <row r="37" spans="1:9" ht="20.25" thickBot="1" x14ac:dyDescent="0.35">
      <c r="A37" s="37" t="s">
        <v>31</v>
      </c>
      <c r="B37" s="37"/>
      <c r="C37" s="37"/>
      <c r="D37" s="37"/>
      <c r="E37" s="37"/>
      <c r="F37" s="37"/>
      <c r="G37" s="37"/>
    </row>
    <row r="38" spans="1:9" ht="15.75" thickTop="1" x14ac:dyDescent="0.25"/>
    <row r="39" spans="1:9" x14ac:dyDescent="0.25">
      <c r="B39" t="s">
        <v>32</v>
      </c>
      <c r="C39" t="s">
        <v>33</v>
      </c>
    </row>
    <row r="40" spans="1:9" x14ac:dyDescent="0.25">
      <c r="A40" t="s">
        <v>23</v>
      </c>
      <c r="B40" s="1">
        <v>560</v>
      </c>
      <c r="C40" s="1">
        <v>1200</v>
      </c>
      <c r="D40" t="s">
        <v>3</v>
      </c>
    </row>
    <row r="42" spans="1:9" x14ac:dyDescent="0.25">
      <c r="A42" t="s">
        <v>5</v>
      </c>
      <c r="D42" t="s">
        <v>34</v>
      </c>
    </row>
    <row r="43" spans="1:9" x14ac:dyDescent="0.25">
      <c r="A43" t="s">
        <v>35</v>
      </c>
      <c r="B43">
        <v>300</v>
      </c>
      <c r="C43">
        <v>450</v>
      </c>
      <c r="D43" s="17">
        <f>SUMPRODUCT(B40:C40,B43:C43)</f>
        <v>708000</v>
      </c>
    </row>
    <row r="44" spans="1:9" x14ac:dyDescent="0.25">
      <c r="A44" t="s">
        <v>36</v>
      </c>
    </row>
    <row r="45" spans="1:9" x14ac:dyDescent="0.25">
      <c r="A45" s="18" t="s">
        <v>37</v>
      </c>
      <c r="B45">
        <v>150</v>
      </c>
      <c r="C45">
        <v>225</v>
      </c>
      <c r="D45" s="19">
        <f>SUMPRODUCT(B40:C40,B45:C45)</f>
        <v>354000</v>
      </c>
      <c r="E45" t="str">
        <f t="shared" ref="E45:E47" ca="1" si="1">_xlfn.FORMULATEXT(D45)</f>
        <v>=SUMPRODUCT(B40:C40,B45:C45)</v>
      </c>
    </row>
    <row r="46" spans="1:9" x14ac:dyDescent="0.25">
      <c r="A46" s="18" t="s">
        <v>38</v>
      </c>
      <c r="B46">
        <v>5</v>
      </c>
      <c r="C46">
        <v>6</v>
      </c>
      <c r="D46" s="20">
        <f>SUMPRODUCT(B40:C40,B46:C46)*H46</f>
        <v>110000</v>
      </c>
      <c r="E46" t="str">
        <f t="shared" ca="1" si="1"/>
        <v>=SUMPRODUCT(B40:C40,B46:C46)*H46</v>
      </c>
      <c r="H46" s="20">
        <v>11</v>
      </c>
      <c r="I46" t="s">
        <v>39</v>
      </c>
    </row>
    <row r="47" spans="1:9" x14ac:dyDescent="0.25">
      <c r="A47" s="18" t="s">
        <v>40</v>
      </c>
      <c r="B47">
        <v>1</v>
      </c>
      <c r="C47">
        <v>2</v>
      </c>
      <c r="D47" s="20">
        <f>SUMPRODUCT(B40:C40,B47:C47)*H47</f>
        <v>44400</v>
      </c>
      <c r="E47" t="str">
        <f t="shared" ca="1" si="1"/>
        <v>=SUMPRODUCT(B40:C40,B47:C47)*H47</v>
      </c>
      <c r="H47" s="20">
        <v>15</v>
      </c>
      <c r="I47" t="s">
        <v>41</v>
      </c>
    </row>
    <row r="48" spans="1:9" x14ac:dyDescent="0.25">
      <c r="A48" t="s">
        <v>42</v>
      </c>
      <c r="D48" s="12">
        <f>D43-D45-D46-D47</f>
        <v>199600</v>
      </c>
      <c r="E48" t="str">
        <f ca="1">_xlfn.FORMULATEXT(D48)</f>
        <v>=D43-D45-D46-D47</v>
      </c>
    </row>
    <row r="51" spans="1:7" x14ac:dyDescent="0.25">
      <c r="A51" s="4" t="s">
        <v>43</v>
      </c>
      <c r="B51" s="4"/>
      <c r="C51" s="4"/>
      <c r="D51" s="4" t="s">
        <v>8</v>
      </c>
      <c r="E51" s="4" t="s">
        <v>9</v>
      </c>
      <c r="F51" s="4" t="s">
        <v>10</v>
      </c>
    </row>
    <row r="52" spans="1:7" x14ac:dyDescent="0.25">
      <c r="A52" s="4" t="s">
        <v>44</v>
      </c>
      <c r="B52" s="4">
        <v>1</v>
      </c>
      <c r="C52" s="4"/>
      <c r="D52" s="15">
        <f>SUMPRODUCT($B$3:$C$3,B52:C52)</f>
        <v>0</v>
      </c>
      <c r="E52" s="15" t="s">
        <v>12</v>
      </c>
      <c r="F52" s="15">
        <v>600</v>
      </c>
      <c r="G52" t="str">
        <f ca="1">_xlfn.FORMULATEXT(D52)</f>
        <v>=SUMPRODUCT($B$3:$C$3,B52:C52)</v>
      </c>
    </row>
    <row r="53" spans="1:7" x14ac:dyDescent="0.25">
      <c r="A53" s="4" t="s">
        <v>45</v>
      </c>
      <c r="B53" s="4"/>
      <c r="C53" s="4">
        <v>1</v>
      </c>
      <c r="D53" s="15">
        <f>SUMPRODUCT($B$3:$C$3,B53:C53)</f>
        <v>0</v>
      </c>
      <c r="E53" s="15" t="s">
        <v>12</v>
      </c>
      <c r="F53" s="15">
        <v>1200</v>
      </c>
      <c r="G53" t="str">
        <f ca="1">_xlfn.FORMULATEXT(D53)</f>
        <v>=SUMPRODUCT($B$3:$C$3,B53:C53)</v>
      </c>
    </row>
    <row r="54" spans="1:7" x14ac:dyDescent="0.25">
      <c r="A54" s="4" t="s">
        <v>46</v>
      </c>
      <c r="B54" s="4">
        <v>5</v>
      </c>
      <c r="C54" s="4">
        <v>6</v>
      </c>
      <c r="D54" s="15">
        <f>SUMPRODUCT($B$3:$C$3,B54:C54)</f>
        <v>0</v>
      </c>
      <c r="E54" s="15" t="s">
        <v>12</v>
      </c>
      <c r="F54" s="15">
        <v>10000</v>
      </c>
      <c r="G54" t="str">
        <f ca="1">_xlfn.FORMULATEXT(D54)</f>
        <v>=SUMPRODUCT($B$3:$C$3,B54:C54)</v>
      </c>
    </row>
    <row r="55" spans="1:7" x14ac:dyDescent="0.25">
      <c r="A55" s="4" t="s">
        <v>47</v>
      </c>
      <c r="B55" s="4">
        <v>1</v>
      </c>
      <c r="C55" s="4">
        <v>2</v>
      </c>
      <c r="D55" s="15">
        <f>SUMPRODUCT($B$3:$C$3,B55:C55)</f>
        <v>0</v>
      </c>
      <c r="E55" s="15" t="s">
        <v>12</v>
      </c>
      <c r="F55" s="15">
        <v>3000</v>
      </c>
      <c r="G55" t="str">
        <f ca="1">_xlfn.FORMULATEXT(D55)</f>
        <v>=SUMPRODUCT($B$3:$C$3,B55:C55)</v>
      </c>
    </row>
    <row r="57" spans="1:7" x14ac:dyDescent="0.25">
      <c r="A57" s="21" t="s">
        <v>17</v>
      </c>
    </row>
    <row r="58" spans="1:7" x14ac:dyDescent="0.25">
      <c r="A58" s="21" t="s">
        <v>48</v>
      </c>
    </row>
    <row r="60" spans="1:7" ht="20.25" thickBot="1" x14ac:dyDescent="0.35">
      <c r="A60" s="37" t="s">
        <v>50</v>
      </c>
      <c r="B60" s="37"/>
      <c r="C60" s="37"/>
      <c r="D60" s="37"/>
      <c r="E60" s="37"/>
      <c r="F60" s="37"/>
      <c r="G60" s="37"/>
    </row>
    <row r="61" spans="1:7" ht="15.75" thickTop="1" x14ac:dyDescent="0.25"/>
    <row r="62" spans="1:7" x14ac:dyDescent="0.25">
      <c r="B62" t="s">
        <v>51</v>
      </c>
      <c r="C62" t="s">
        <v>52</v>
      </c>
    </row>
    <row r="63" spans="1:7" x14ac:dyDescent="0.25">
      <c r="A63" t="s">
        <v>2</v>
      </c>
      <c r="B63" s="11">
        <v>260</v>
      </c>
      <c r="C63" s="11">
        <v>35</v>
      </c>
    </row>
    <row r="64" spans="1:7" x14ac:dyDescent="0.25">
      <c r="B64" s="2">
        <v>12</v>
      </c>
      <c r="C64" s="2">
        <v>20</v>
      </c>
    </row>
    <row r="66" spans="1:7" x14ac:dyDescent="0.25">
      <c r="A66" t="s">
        <v>5</v>
      </c>
      <c r="B66" s="12">
        <f>SUMPRODUCT(B63:C63,B64:C64)</f>
        <v>3820</v>
      </c>
    </row>
    <row r="68" spans="1:7" x14ac:dyDescent="0.25">
      <c r="A68" s="4" t="s">
        <v>28</v>
      </c>
      <c r="B68" s="15"/>
      <c r="C68" s="15"/>
      <c r="D68" s="13" t="s">
        <v>8</v>
      </c>
      <c r="E68" s="13" t="s">
        <v>9</v>
      </c>
      <c r="F68" s="13" t="s">
        <v>10</v>
      </c>
    </row>
    <row r="69" spans="1:7" x14ac:dyDescent="0.25">
      <c r="A69" s="4" t="s">
        <v>53</v>
      </c>
      <c r="B69" s="15">
        <v>9</v>
      </c>
      <c r="C69" s="15">
        <v>36</v>
      </c>
      <c r="D69" s="15">
        <f>SUMPRODUCT($B$2:$C$2,B69:C69)</f>
        <v>0</v>
      </c>
      <c r="E69" s="15" t="s">
        <v>12</v>
      </c>
      <c r="F69" s="15">
        <v>3600</v>
      </c>
      <c r="G69" t="str">
        <f ca="1">_xlfn.FORMULATEXT(D69)</f>
        <v>=SUMPRODUCT($B$2:$C$2,B69:C69)</v>
      </c>
    </row>
    <row r="70" spans="1:7" x14ac:dyDescent="0.25">
      <c r="A70" s="4" t="s">
        <v>54</v>
      </c>
      <c r="B70" s="15">
        <v>4</v>
      </c>
      <c r="C70" s="15">
        <v>6</v>
      </c>
      <c r="D70" s="15">
        <f>SUMPRODUCT($B$2:$C$2,B70:C70)</f>
        <v>0</v>
      </c>
      <c r="E70" s="15" t="s">
        <v>12</v>
      </c>
      <c r="F70" s="15">
        <v>1250</v>
      </c>
      <c r="G70" t="str">
        <f ca="1">_xlfn.FORMULATEXT(D70)</f>
        <v>=SUMPRODUCT($B$2:$C$2,B70:C70)</v>
      </c>
    </row>
    <row r="72" spans="1:7" x14ac:dyDescent="0.25">
      <c r="A72" s="21" t="s">
        <v>17</v>
      </c>
    </row>
    <row r="73" spans="1:7" x14ac:dyDescent="0.25">
      <c r="A73" s="21" t="s">
        <v>55</v>
      </c>
    </row>
    <row r="75" spans="1:7" ht="20.25" thickBot="1" x14ac:dyDescent="0.35">
      <c r="A75" s="37" t="s">
        <v>56</v>
      </c>
      <c r="B75" s="37"/>
      <c r="C75" s="37"/>
      <c r="D75" s="37"/>
      <c r="E75" s="37"/>
      <c r="F75" s="37"/>
      <c r="G75" s="37"/>
    </row>
    <row r="76" spans="1:7" ht="15.75" thickTop="1" x14ac:dyDescent="0.25"/>
    <row r="77" spans="1:7" x14ac:dyDescent="0.25">
      <c r="B77" s="22" t="s">
        <v>57</v>
      </c>
      <c r="C77" s="22" t="s">
        <v>58</v>
      </c>
      <c r="D77" s="22" t="s">
        <v>59</v>
      </c>
      <c r="E77" s="22" t="s">
        <v>60</v>
      </c>
      <c r="F77" s="22" t="s">
        <v>61</v>
      </c>
    </row>
    <row r="78" spans="1:7" x14ac:dyDescent="0.25">
      <c r="A78" t="s">
        <v>2</v>
      </c>
      <c r="B78" s="11">
        <v>50000</v>
      </c>
      <c r="C78" s="11">
        <v>0</v>
      </c>
      <c r="D78" s="11">
        <v>0</v>
      </c>
      <c r="E78" s="11">
        <v>175000</v>
      </c>
      <c r="F78" s="11">
        <v>25000</v>
      </c>
    </row>
    <row r="79" spans="1:7" x14ac:dyDescent="0.25">
      <c r="B79" s="24">
        <v>5.2999999999999999E-2</v>
      </c>
      <c r="C79" s="24">
        <v>6.8000000000000005E-2</v>
      </c>
      <c r="D79" s="24">
        <v>4.9000000000000002E-2</v>
      </c>
      <c r="E79" s="24">
        <v>8.4000000000000005E-2</v>
      </c>
      <c r="F79" s="24">
        <v>0.11799999999999999</v>
      </c>
    </row>
    <row r="81" spans="1:10" x14ac:dyDescent="0.25">
      <c r="A81" t="s">
        <v>5</v>
      </c>
    </row>
    <row r="82" spans="1:10" x14ac:dyDescent="0.25">
      <c r="A82" t="s">
        <v>62</v>
      </c>
      <c r="B82" s="12">
        <f>SUMPRODUCT(B78:F78,B79:F79)</f>
        <v>20300</v>
      </c>
      <c r="C82" t="str">
        <f ca="1">_xlfn.FORMULATEXT(B82)</f>
        <v>=SUMPRODUCT(B78:F78,B79:F79)</v>
      </c>
    </row>
    <row r="87" spans="1:10" x14ac:dyDescent="0.25">
      <c r="A87" s="4" t="s">
        <v>43</v>
      </c>
      <c r="B87" s="15"/>
      <c r="C87" s="15"/>
      <c r="D87" s="15"/>
      <c r="E87" s="15"/>
      <c r="F87" s="15"/>
      <c r="G87" s="13" t="s">
        <v>8</v>
      </c>
      <c r="H87" s="13" t="s">
        <v>9</v>
      </c>
      <c r="I87" s="13" t="s">
        <v>10</v>
      </c>
      <c r="J87" s="14" t="s">
        <v>19</v>
      </c>
    </row>
    <row r="88" spans="1:10" x14ac:dyDescent="0.25">
      <c r="A88" s="4" t="s">
        <v>63</v>
      </c>
      <c r="B88" s="15">
        <v>1</v>
      </c>
      <c r="C88" s="15">
        <v>1</v>
      </c>
      <c r="D88" s="15">
        <v>1</v>
      </c>
      <c r="E88" s="15">
        <v>1</v>
      </c>
      <c r="F88" s="15">
        <v>1</v>
      </c>
      <c r="G88" s="15">
        <f>SUMPRODUCT($B$2:$F$2,B88:F88)</f>
        <v>0</v>
      </c>
      <c r="H88" s="15" t="s">
        <v>12</v>
      </c>
      <c r="I88" s="15">
        <v>250000</v>
      </c>
      <c r="J88" t="str">
        <f ca="1">_xlfn.FORMULATEXT(G88)</f>
        <v>=SUMPRODUCT($B$2:$F$2,B88:F88)</v>
      </c>
    </row>
    <row r="89" spans="1:10" x14ac:dyDescent="0.25">
      <c r="A89" s="4" t="s">
        <v>64</v>
      </c>
      <c r="B89" s="15">
        <v>1</v>
      </c>
      <c r="C89" s="15"/>
      <c r="D89" s="15"/>
      <c r="E89" s="15"/>
      <c r="F89" s="15"/>
      <c r="G89" s="15">
        <f t="shared" ref="G89:G91" si="2">SUMPRODUCT($B$2:$F$2,B89:F89)</f>
        <v>0</v>
      </c>
      <c r="H89" s="15" t="s">
        <v>14</v>
      </c>
      <c r="I89" s="15">
        <f>20%*I88</f>
        <v>50000</v>
      </c>
      <c r="J89" t="str">
        <f t="shared" ref="J89:J91" ca="1" si="3">_xlfn.FORMULATEXT(G89)</f>
        <v>=SUMPRODUCT($B$2:$F$2,B89:F89)</v>
      </c>
    </row>
    <row r="90" spans="1:10" x14ac:dyDescent="0.25">
      <c r="A90" s="4" t="s">
        <v>65</v>
      </c>
      <c r="B90" s="15"/>
      <c r="C90" s="15">
        <v>1</v>
      </c>
      <c r="D90" s="15">
        <v>1</v>
      </c>
      <c r="E90" s="15">
        <v>1</v>
      </c>
      <c r="F90" s="15"/>
      <c r="G90" s="15">
        <f t="shared" si="2"/>
        <v>0</v>
      </c>
      <c r="H90" s="15" t="s">
        <v>14</v>
      </c>
      <c r="I90" s="15">
        <f>40%*I88</f>
        <v>100000</v>
      </c>
      <c r="J90" t="str">
        <f t="shared" ca="1" si="3"/>
        <v>=SUMPRODUCT($B$2:$F$2,B90:F90)</v>
      </c>
    </row>
    <row r="91" spans="1:10" x14ac:dyDescent="0.25">
      <c r="A91" s="4" t="s">
        <v>66</v>
      </c>
      <c r="B91" s="25">
        <v>-0.5</v>
      </c>
      <c r="C91" s="15"/>
      <c r="D91" s="15"/>
      <c r="E91" s="15"/>
      <c r="F91" s="15">
        <v>1</v>
      </c>
      <c r="G91" s="15">
        <f t="shared" si="2"/>
        <v>0</v>
      </c>
      <c r="H91" s="15" t="s">
        <v>12</v>
      </c>
      <c r="I91" s="15">
        <v>0</v>
      </c>
      <c r="J91" t="str">
        <f t="shared" ca="1" si="3"/>
        <v>=SUMPRODUCT($B$2:$F$2,B91:F91)</v>
      </c>
    </row>
    <row r="93" spans="1:10" x14ac:dyDescent="0.25">
      <c r="A93" s="21" t="s">
        <v>17</v>
      </c>
    </row>
    <row r="94" spans="1:10" x14ac:dyDescent="0.25">
      <c r="A94" s="21" t="s">
        <v>67</v>
      </c>
    </row>
    <row r="96" spans="1:10" ht="20.25" thickBot="1" x14ac:dyDescent="0.35">
      <c r="A96" s="37" t="s">
        <v>68</v>
      </c>
      <c r="B96" s="37"/>
      <c r="C96" s="37"/>
      <c r="D96" s="37"/>
      <c r="E96" s="37"/>
      <c r="F96" s="37"/>
      <c r="G96" s="37"/>
    </row>
    <row r="97" spans="1:8" ht="15.75" thickTop="1" x14ac:dyDescent="0.25"/>
    <row r="98" spans="1:8" x14ac:dyDescent="0.25">
      <c r="B98" s="22" t="s">
        <v>69</v>
      </c>
      <c r="C98" s="22" t="s">
        <v>70</v>
      </c>
      <c r="D98" s="22" t="s">
        <v>71</v>
      </c>
    </row>
    <row r="99" spans="1:8" x14ac:dyDescent="0.25">
      <c r="A99" t="s">
        <v>2</v>
      </c>
      <c r="B99" s="11">
        <v>0.25</v>
      </c>
      <c r="C99" s="11">
        <v>4.4999999999999991</v>
      </c>
      <c r="D99" s="11">
        <v>0</v>
      </c>
    </row>
    <row r="100" spans="1:8" x14ac:dyDescent="0.25">
      <c r="B100" s="27">
        <v>0.09</v>
      </c>
      <c r="C100" s="27">
        <v>0.12</v>
      </c>
      <c r="D100" s="27">
        <v>0.18</v>
      </c>
    </row>
    <row r="102" spans="1:8" x14ac:dyDescent="0.25">
      <c r="A102" t="s">
        <v>72</v>
      </c>
    </row>
    <row r="103" spans="1:8" x14ac:dyDescent="0.25">
      <c r="A103" t="s">
        <v>73</v>
      </c>
      <c r="B103" s="26">
        <f>SUMPRODUCT(B99:D99,B100:D100)</f>
        <v>0.56249999999999989</v>
      </c>
    </row>
    <row r="105" spans="1:8" x14ac:dyDescent="0.25">
      <c r="A105" s="4" t="s">
        <v>43</v>
      </c>
      <c r="B105" s="15"/>
      <c r="C105" s="15"/>
      <c r="D105" s="15"/>
      <c r="E105" s="13" t="s">
        <v>8</v>
      </c>
      <c r="F105" s="13" t="s">
        <v>9</v>
      </c>
      <c r="G105" s="13" t="s">
        <v>10</v>
      </c>
      <c r="H105" s="14" t="s">
        <v>19</v>
      </c>
    </row>
    <row r="106" spans="1:8" x14ac:dyDescent="0.25">
      <c r="A106" s="4" t="s">
        <v>74</v>
      </c>
      <c r="B106" s="15">
        <v>3</v>
      </c>
      <c r="C106" s="15">
        <v>4</v>
      </c>
      <c r="D106" s="15">
        <v>2</v>
      </c>
      <c r="E106" s="15">
        <f>SUMPRODUCT($B$2:$D$2,B106:D106)</f>
        <v>0</v>
      </c>
      <c r="F106" s="15" t="s">
        <v>14</v>
      </c>
      <c r="G106" s="15">
        <v>5</v>
      </c>
      <c r="H106" t="str">
        <f ca="1">_xlfn.FORMULATEXT(E106)</f>
        <v>=SUMPRODUCT($B$2:$D$2,B106:D106)</v>
      </c>
    </row>
    <row r="107" spans="1:8" x14ac:dyDescent="0.25">
      <c r="A107" s="4" t="s">
        <v>75</v>
      </c>
      <c r="B107" s="15">
        <v>0.5</v>
      </c>
      <c r="C107" s="15">
        <v>1</v>
      </c>
      <c r="D107" s="15">
        <v>1</v>
      </c>
      <c r="E107" s="15">
        <f t="shared" ref="E107:E110" si="4">SUMPRODUCT($B$2:$D$2,B107:D107)</f>
        <v>0</v>
      </c>
      <c r="F107" s="15" t="s">
        <v>14</v>
      </c>
      <c r="G107" s="15">
        <v>2</v>
      </c>
      <c r="H107" t="str">
        <f t="shared" ref="H107:H110" ca="1" si="5">_xlfn.FORMULATEXT(E107)</f>
        <v>=SUMPRODUCT($B$2:$D$2,B107:D107)</v>
      </c>
    </row>
    <row r="108" spans="1:8" x14ac:dyDescent="0.25">
      <c r="A108" s="4" t="s">
        <v>76</v>
      </c>
      <c r="B108" s="15">
        <v>4</v>
      </c>
      <c r="C108" s="15">
        <v>2</v>
      </c>
      <c r="D108" s="15">
        <v>6</v>
      </c>
      <c r="E108" s="15">
        <f t="shared" si="4"/>
        <v>0</v>
      </c>
      <c r="F108" s="15" t="s">
        <v>14</v>
      </c>
      <c r="G108" s="15">
        <v>10</v>
      </c>
      <c r="H108" t="str">
        <f t="shared" ca="1" si="5"/>
        <v>=SUMPRODUCT($B$2:$D$2,B108:D108)</v>
      </c>
    </row>
    <row r="109" spans="1:8" x14ac:dyDescent="0.25">
      <c r="A109" s="4" t="s">
        <v>77</v>
      </c>
      <c r="B109" s="15">
        <v>1</v>
      </c>
      <c r="C109" s="15">
        <v>1.5</v>
      </c>
      <c r="D109" s="15">
        <v>2</v>
      </c>
      <c r="E109" s="15">
        <f t="shared" si="4"/>
        <v>0</v>
      </c>
      <c r="F109" s="15" t="s">
        <v>14</v>
      </c>
      <c r="G109" s="15">
        <v>7</v>
      </c>
      <c r="H109" t="str">
        <f t="shared" ca="1" si="5"/>
        <v>=SUMPRODUCT($B$2:$D$2,B109:D109)</v>
      </c>
    </row>
    <row r="110" spans="1:8" x14ac:dyDescent="0.25">
      <c r="A110" s="4" t="s">
        <v>78</v>
      </c>
      <c r="B110" s="15">
        <v>0.5</v>
      </c>
      <c r="C110" s="15">
        <v>1.5</v>
      </c>
      <c r="D110" s="15">
        <v>0.5</v>
      </c>
      <c r="E110" s="15">
        <f t="shared" si="4"/>
        <v>0</v>
      </c>
      <c r="F110" s="15" t="s">
        <v>14</v>
      </c>
      <c r="G110" s="15">
        <v>6</v>
      </c>
      <c r="H110" t="str">
        <f t="shared" ca="1" si="5"/>
        <v>=SUMPRODUCT($B$2:$D$2,B110:D110)</v>
      </c>
    </row>
    <row r="112" spans="1:8" x14ac:dyDescent="0.25">
      <c r="A112" s="21" t="s">
        <v>17</v>
      </c>
    </row>
    <row r="113" spans="1:7" x14ac:dyDescent="0.25">
      <c r="A113" s="21" t="s">
        <v>79</v>
      </c>
    </row>
    <row r="116" spans="1:7" ht="20.25" thickBot="1" x14ac:dyDescent="0.35">
      <c r="A116" s="37" t="s">
        <v>80</v>
      </c>
      <c r="B116" s="37"/>
      <c r="C116" s="37"/>
      <c r="D116" s="37"/>
      <c r="E116" s="37"/>
      <c r="F116" s="37"/>
      <c r="G116" s="37"/>
    </row>
    <row r="117" spans="1:7" ht="15.75" thickTop="1" x14ac:dyDescent="0.25"/>
    <row r="118" spans="1:7" x14ac:dyDescent="0.25">
      <c r="B118" t="s">
        <v>81</v>
      </c>
      <c r="C118" t="s">
        <v>82</v>
      </c>
    </row>
    <row r="119" spans="1:7" x14ac:dyDescent="0.25">
      <c r="A119" t="s">
        <v>2</v>
      </c>
      <c r="B119" s="28">
        <v>4</v>
      </c>
      <c r="C119" s="28">
        <v>12</v>
      </c>
    </row>
    <row r="120" spans="1:7" x14ac:dyDescent="0.25">
      <c r="A120" t="s">
        <v>83</v>
      </c>
      <c r="B120" s="29">
        <v>20</v>
      </c>
      <c r="C120" s="29">
        <v>10</v>
      </c>
    </row>
    <row r="122" spans="1:7" x14ac:dyDescent="0.25">
      <c r="A122" t="s">
        <v>5</v>
      </c>
    </row>
    <row r="123" spans="1:7" x14ac:dyDescent="0.25">
      <c r="A123" t="s">
        <v>84</v>
      </c>
      <c r="B123" s="12">
        <f>SUMPRODUCT(B119:C119,B120:C120)</f>
        <v>200</v>
      </c>
    </row>
    <row r="125" spans="1:7" x14ac:dyDescent="0.25">
      <c r="A125" s="4" t="s">
        <v>28</v>
      </c>
      <c r="B125" s="15"/>
      <c r="C125" s="15"/>
      <c r="D125" s="13" t="s">
        <v>8</v>
      </c>
      <c r="E125" s="13" t="s">
        <v>9</v>
      </c>
      <c r="F125" s="13" t="s">
        <v>10</v>
      </c>
    </row>
    <row r="126" spans="1:7" x14ac:dyDescent="0.25">
      <c r="A126" s="4" t="s">
        <v>85</v>
      </c>
      <c r="B126" s="15">
        <v>1.5</v>
      </c>
      <c r="C126" s="15">
        <v>3</v>
      </c>
      <c r="D126" s="15">
        <f>SUMPRODUCT($B$2:$C$2,B126:C126)</f>
        <v>0</v>
      </c>
      <c r="E126" s="15" t="s">
        <v>12</v>
      </c>
      <c r="F126" s="15">
        <v>42</v>
      </c>
    </row>
    <row r="127" spans="1:7" x14ac:dyDescent="0.25">
      <c r="A127" s="4" t="s">
        <v>86</v>
      </c>
      <c r="B127" s="15">
        <v>3</v>
      </c>
      <c r="C127" s="15">
        <v>1</v>
      </c>
      <c r="D127" s="15">
        <f>SUMPRODUCT($B$2:$C$2,B127:C127)</f>
        <v>0</v>
      </c>
      <c r="E127" s="15" t="s">
        <v>12</v>
      </c>
      <c r="F127" s="15">
        <v>24</v>
      </c>
    </row>
    <row r="129" spans="1:7" x14ac:dyDescent="0.25">
      <c r="A129" s="21" t="s">
        <v>17</v>
      </c>
    </row>
    <row r="130" spans="1:7" x14ac:dyDescent="0.25">
      <c r="A130" s="21" t="s">
        <v>87</v>
      </c>
    </row>
    <row r="132" spans="1:7" ht="20.25" thickBot="1" x14ac:dyDescent="0.35">
      <c r="A132" s="37" t="s">
        <v>88</v>
      </c>
      <c r="B132" s="37"/>
      <c r="C132" s="37"/>
      <c r="D132" s="37"/>
      <c r="E132" s="37"/>
      <c r="F132" s="37"/>
      <c r="G132" s="37"/>
    </row>
    <row r="133" spans="1:7" ht="15.75" thickTop="1" x14ac:dyDescent="0.25"/>
    <row r="134" spans="1:7" x14ac:dyDescent="0.25">
      <c r="A134" t="s">
        <v>2</v>
      </c>
      <c r="B134" t="s">
        <v>89</v>
      </c>
      <c r="C134" t="s">
        <v>90</v>
      </c>
    </row>
    <row r="135" spans="1:7" x14ac:dyDescent="0.25">
      <c r="B135" s="11">
        <v>4</v>
      </c>
      <c r="C135" s="11">
        <v>1</v>
      </c>
      <c r="D135" t="s">
        <v>91</v>
      </c>
    </row>
    <row r="136" spans="1:7" x14ac:dyDescent="0.25">
      <c r="B136" s="2">
        <v>8200</v>
      </c>
      <c r="C136" s="2">
        <v>5100</v>
      </c>
      <c r="D136" t="s">
        <v>92</v>
      </c>
    </row>
    <row r="138" spans="1:7" x14ac:dyDescent="0.25">
      <c r="A138" t="s">
        <v>5</v>
      </c>
    </row>
    <row r="139" spans="1:7" x14ac:dyDescent="0.25">
      <c r="A139" t="s">
        <v>93</v>
      </c>
      <c r="B139" s="30">
        <f>SUMPRODUCT(B135:C135,B136:C136)</f>
        <v>37900</v>
      </c>
      <c r="C139" t="str">
        <f ca="1">_xlfn.FORMULATEXT(B139)</f>
        <v>=SUMPRODUCT(B135:C135,B136:C136)</v>
      </c>
    </row>
    <row r="141" spans="1:7" x14ac:dyDescent="0.25">
      <c r="A141" s="4" t="s">
        <v>43</v>
      </c>
      <c r="B141" s="15"/>
      <c r="C141" s="15"/>
      <c r="D141" s="15" t="s">
        <v>8</v>
      </c>
      <c r="E141" s="15" t="s">
        <v>9</v>
      </c>
      <c r="F141" s="15" t="s">
        <v>10</v>
      </c>
    </row>
    <row r="142" spans="1:7" x14ac:dyDescent="0.25">
      <c r="A142" s="4" t="s">
        <v>63</v>
      </c>
      <c r="B142" s="15">
        <v>390</v>
      </c>
      <c r="C142" s="15">
        <v>240</v>
      </c>
      <c r="D142" s="15">
        <f>SUMPRODUCT($B$4:$C$4,B142:C142)</f>
        <v>70650</v>
      </c>
      <c r="E142" s="15" t="s">
        <v>12</v>
      </c>
      <c r="F142" s="15">
        <v>1800</v>
      </c>
      <c r="G142" t="str">
        <f ca="1">_xlfn.FORMULATEXT(D142)</f>
        <v>=SUMPRODUCT($B$4:$C$4,B142:C142)</v>
      </c>
    </row>
    <row r="143" spans="1:7" x14ac:dyDescent="0.25">
      <c r="A143" s="4" t="s">
        <v>94</v>
      </c>
      <c r="B143" s="15"/>
      <c r="C143" s="15">
        <v>1</v>
      </c>
      <c r="D143" s="15">
        <f t="shared" ref="D143:D144" si="6">SUMPRODUCT($B$4:$C$4,B143:C143)</f>
        <v>10.000000000000007</v>
      </c>
      <c r="E143" s="15" t="s">
        <v>12</v>
      </c>
      <c r="F143" s="15">
        <v>6</v>
      </c>
      <c r="G143" t="str">
        <f t="shared" ref="G143:G144" ca="1" si="7">_xlfn.FORMULATEXT(D143)</f>
        <v>=SUMPRODUCT($B$4:$C$4,B143:C143)</v>
      </c>
    </row>
    <row r="144" spans="1:7" x14ac:dyDescent="0.25">
      <c r="A144" s="4" t="s">
        <v>95</v>
      </c>
      <c r="B144" s="15">
        <v>1</v>
      </c>
      <c r="C144" s="15"/>
      <c r="D144" s="15">
        <f t="shared" si="6"/>
        <v>175</v>
      </c>
      <c r="E144" s="15" t="s">
        <v>14</v>
      </c>
      <c r="F144" s="15">
        <v>2</v>
      </c>
      <c r="G144" t="str">
        <f t="shared" ca="1" si="7"/>
        <v>=SUMPRODUCT($B$4:$C$4,B144:C144)</v>
      </c>
    </row>
    <row r="146" spans="1:7" x14ac:dyDescent="0.25">
      <c r="A146" s="21" t="s">
        <v>17</v>
      </c>
    </row>
    <row r="147" spans="1:7" x14ac:dyDescent="0.25">
      <c r="A147" s="21" t="s">
        <v>100</v>
      </c>
      <c r="D147" s="32" t="s">
        <v>99</v>
      </c>
    </row>
    <row r="149" spans="1:7" x14ac:dyDescent="0.25">
      <c r="A149" s="33" t="s">
        <v>96</v>
      </c>
    </row>
    <row r="151" spans="1:7" x14ac:dyDescent="0.25">
      <c r="A151" s="31" t="s">
        <v>97</v>
      </c>
    </row>
    <row r="153" spans="1:7" x14ac:dyDescent="0.25">
      <c r="A153" s="21" t="s">
        <v>17</v>
      </c>
    </row>
    <row r="154" spans="1:7" x14ac:dyDescent="0.25">
      <c r="A154" s="21" t="s">
        <v>98</v>
      </c>
    </row>
    <row r="157" spans="1:7" ht="20.25" thickBot="1" x14ac:dyDescent="0.35">
      <c r="A157" s="37" t="s">
        <v>101</v>
      </c>
      <c r="B157" s="37"/>
      <c r="C157" s="37"/>
      <c r="D157" s="37"/>
      <c r="E157" s="37"/>
      <c r="F157" s="37"/>
      <c r="G157" s="37"/>
    </row>
    <row r="158" spans="1:7" ht="15.75" thickTop="1" x14ac:dyDescent="0.25"/>
    <row r="159" spans="1:7" x14ac:dyDescent="0.25">
      <c r="A159" t="s">
        <v>23</v>
      </c>
      <c r="B159" t="s">
        <v>102</v>
      </c>
      <c r="C159" t="s">
        <v>103</v>
      </c>
    </row>
    <row r="160" spans="1:7" x14ac:dyDescent="0.25">
      <c r="B160" s="11">
        <v>44</v>
      </c>
      <c r="C160" s="34">
        <v>20</v>
      </c>
    </row>
    <row r="161" spans="1:7" x14ac:dyDescent="0.25">
      <c r="B161" s="27">
        <v>85</v>
      </c>
      <c r="C161" s="27">
        <v>1.5</v>
      </c>
    </row>
    <row r="163" spans="1:7" x14ac:dyDescent="0.25">
      <c r="A163" t="s">
        <v>104</v>
      </c>
    </row>
    <row r="164" spans="1:7" x14ac:dyDescent="0.25">
      <c r="A164" t="s">
        <v>27</v>
      </c>
      <c r="B164" s="26">
        <f>SUMPRODUCT(B160:C160,B161:C161)</f>
        <v>3770</v>
      </c>
      <c r="C164" t="str">
        <f ca="1">_xlfn.FORMULATEXT(B164)</f>
        <v>=SUMPRODUCT(B160:C160,B161:C161)</v>
      </c>
    </row>
    <row r="166" spans="1:7" x14ac:dyDescent="0.25">
      <c r="A166" s="4" t="s">
        <v>43</v>
      </c>
      <c r="B166" s="15"/>
      <c r="C166" s="15"/>
      <c r="D166" s="15" t="s">
        <v>8</v>
      </c>
      <c r="E166" s="15" t="s">
        <v>9</v>
      </c>
      <c r="F166" s="15" t="s">
        <v>10</v>
      </c>
    </row>
    <row r="167" spans="1:7" x14ac:dyDescent="0.25">
      <c r="A167" s="15" t="s">
        <v>74</v>
      </c>
      <c r="B167" s="15">
        <v>30</v>
      </c>
      <c r="C167" s="15">
        <v>0.5</v>
      </c>
      <c r="D167" s="15">
        <f>SUMPRODUCT($B$2:$C$2,B167:C167)</f>
        <v>0</v>
      </c>
      <c r="E167" s="15" t="s">
        <v>12</v>
      </c>
      <c r="F167" s="15">
        <v>2000</v>
      </c>
      <c r="G167" t="str">
        <f ca="1">_xlfn.FORMULATEXT(D167)</f>
        <v>=SUMPRODUCT($B$2:$C$2,B167:C167)</v>
      </c>
    </row>
    <row r="168" spans="1:7" x14ac:dyDescent="0.25">
      <c r="A168" s="15" t="s">
        <v>75</v>
      </c>
      <c r="B168" s="15">
        <v>18</v>
      </c>
      <c r="C168" s="15">
        <v>0.4</v>
      </c>
      <c r="D168" s="15">
        <f t="shared" ref="D168:D169" si="8">SUMPRODUCT($B$2:$C$2,B168:C168)</f>
        <v>0</v>
      </c>
      <c r="E168" s="15" t="s">
        <v>12</v>
      </c>
      <c r="F168" s="15">
        <v>800</v>
      </c>
      <c r="G168" t="str">
        <f t="shared" ref="G168:G169" ca="1" si="9">_xlfn.FORMULATEXT(D168)</f>
        <v>=SUMPRODUCT($B$2:$C$2,B168:C168)</v>
      </c>
    </row>
    <row r="169" spans="1:7" x14ac:dyDescent="0.25">
      <c r="A169" s="15" t="s">
        <v>76</v>
      </c>
      <c r="B169" s="15">
        <v>2</v>
      </c>
      <c r="C169" s="15">
        <v>0.1</v>
      </c>
      <c r="D169" s="15">
        <f t="shared" si="8"/>
        <v>0</v>
      </c>
      <c r="E169" s="15" t="s">
        <v>12</v>
      </c>
      <c r="F169" s="15">
        <v>200</v>
      </c>
      <c r="G169" t="str">
        <f t="shared" ca="1" si="9"/>
        <v>=SUMPRODUCT($B$2:$C$2,B169:C169)</v>
      </c>
    </row>
    <row r="171" spans="1:7" x14ac:dyDescent="0.25">
      <c r="A171" s="21" t="s">
        <v>17</v>
      </c>
    </row>
    <row r="172" spans="1:7" x14ac:dyDescent="0.25">
      <c r="A172" s="21" t="s">
        <v>105</v>
      </c>
    </row>
    <row r="175" spans="1:7" ht="20.25" thickBot="1" x14ac:dyDescent="0.35">
      <c r="A175" s="37" t="s">
        <v>106</v>
      </c>
      <c r="B175" s="37"/>
      <c r="C175" s="37"/>
      <c r="D175" s="37"/>
      <c r="E175" s="37"/>
      <c r="F175" s="37"/>
      <c r="G175" s="37"/>
    </row>
    <row r="176" spans="1:7" ht="15.75" thickTop="1" x14ac:dyDescent="0.25"/>
    <row r="177" spans="1:7" x14ac:dyDescent="0.25">
      <c r="B177" t="s">
        <v>107</v>
      </c>
      <c r="C177" t="s">
        <v>108</v>
      </c>
    </row>
    <row r="178" spans="1:7" x14ac:dyDescent="0.25">
      <c r="A178" t="s">
        <v>2</v>
      </c>
      <c r="B178" s="23">
        <v>2</v>
      </c>
      <c r="C178" s="23">
        <v>6</v>
      </c>
    </row>
    <row r="179" spans="1:7" x14ac:dyDescent="0.25">
      <c r="B179" s="17">
        <v>5</v>
      </c>
      <c r="C179" s="17">
        <v>7</v>
      </c>
    </row>
    <row r="181" spans="1:7" x14ac:dyDescent="0.25">
      <c r="A181" t="s">
        <v>109</v>
      </c>
    </row>
    <row r="182" spans="1:7" x14ac:dyDescent="0.25">
      <c r="A182" t="s">
        <v>110</v>
      </c>
      <c r="B182" s="26">
        <f>SUMPRODUCT(B178:C178,B179:C179)</f>
        <v>52</v>
      </c>
      <c r="C182" t="str">
        <f ca="1">_xlfn.FORMULATEXT(B182)</f>
        <v>=SUMPRODUCT(B178:C178,B179:C179)</v>
      </c>
    </row>
    <row r="184" spans="1:7" x14ac:dyDescent="0.25">
      <c r="A184" s="4" t="s">
        <v>43</v>
      </c>
      <c r="B184" s="15"/>
      <c r="C184" s="15"/>
      <c r="D184" s="13" t="s">
        <v>8</v>
      </c>
      <c r="E184" s="13" t="s">
        <v>9</v>
      </c>
      <c r="F184" s="13" t="s">
        <v>10</v>
      </c>
    </row>
    <row r="185" spans="1:7" x14ac:dyDescent="0.25">
      <c r="A185" s="35" t="s">
        <v>111</v>
      </c>
      <c r="B185" s="15">
        <v>1</v>
      </c>
      <c r="C185" s="15"/>
      <c r="D185" s="15">
        <f>SUMPRODUCT($B$3:$C$3,B185:C185)</f>
        <v>0</v>
      </c>
      <c r="E185" s="15" t="s">
        <v>12</v>
      </c>
      <c r="F185" s="15">
        <v>4</v>
      </c>
      <c r="G185" t="str">
        <f ca="1">_xlfn.FORMULATEXT(D185)</f>
        <v>=SUMPRODUCT($B$3:$C$3,B185:C185)</v>
      </c>
    </row>
    <row r="186" spans="1:7" x14ac:dyDescent="0.25">
      <c r="A186" s="35" t="s">
        <v>112</v>
      </c>
      <c r="B186" s="15"/>
      <c r="C186" s="15">
        <v>1</v>
      </c>
      <c r="D186" s="15">
        <f t="shared" ref="D186:D187" si="10">SUMPRODUCT($B$3:$C$3,B186:C186)</f>
        <v>0</v>
      </c>
      <c r="E186" s="15" t="s">
        <v>12</v>
      </c>
      <c r="F186" s="15">
        <v>6</v>
      </c>
      <c r="G186" t="str">
        <f t="shared" ref="G186:G187" ca="1" si="11">_xlfn.FORMULATEXT(D186)</f>
        <v>=SUMPRODUCT($B$3:$C$3,B186:C186)</v>
      </c>
    </row>
    <row r="187" spans="1:7" x14ac:dyDescent="0.25">
      <c r="A187" s="35" t="s">
        <v>113</v>
      </c>
      <c r="B187" s="15">
        <v>3</v>
      </c>
      <c r="C187" s="15">
        <v>1.5</v>
      </c>
      <c r="D187" s="15">
        <f t="shared" si="10"/>
        <v>0</v>
      </c>
      <c r="E187" s="15" t="s">
        <v>12</v>
      </c>
      <c r="F187" s="15">
        <v>15</v>
      </c>
      <c r="G187" t="str">
        <f t="shared" ca="1" si="11"/>
        <v>=SUMPRODUCT($B$3:$C$3,B187:C187)</v>
      </c>
    </row>
    <row r="189" spans="1:7" x14ac:dyDescent="0.25">
      <c r="A189" s="16" t="s">
        <v>17</v>
      </c>
    </row>
    <row r="190" spans="1:7" x14ac:dyDescent="0.25">
      <c r="A190" s="16" t="s">
        <v>114</v>
      </c>
    </row>
    <row r="193" spans="1:12" ht="20.25" thickBot="1" x14ac:dyDescent="0.35">
      <c r="A193" s="37" t="s">
        <v>115</v>
      </c>
      <c r="B193" s="37"/>
      <c r="C193" s="37"/>
      <c r="D193" s="37"/>
      <c r="E193" s="37"/>
      <c r="F193" s="37"/>
      <c r="G193" s="37"/>
    </row>
    <row r="194" spans="1:12" ht="15.75" thickTop="1" x14ac:dyDescent="0.25"/>
    <row r="195" spans="1:12" x14ac:dyDescent="0.25">
      <c r="A195" t="s">
        <v>2</v>
      </c>
      <c r="B195" s="15" t="s">
        <v>57</v>
      </c>
      <c r="C195" s="15" t="s">
        <v>58</v>
      </c>
      <c r="D195" s="15" t="s">
        <v>59</v>
      </c>
      <c r="E195" s="15" t="s">
        <v>60</v>
      </c>
      <c r="F195" s="15" t="s">
        <v>61</v>
      </c>
      <c r="G195" s="15" t="s">
        <v>116</v>
      </c>
      <c r="H195" s="15" t="s">
        <v>117</v>
      </c>
    </row>
    <row r="196" spans="1:12" x14ac:dyDescent="0.25">
      <c r="A196" t="s">
        <v>118</v>
      </c>
      <c r="B196" s="36">
        <v>0</v>
      </c>
      <c r="C196" s="36">
        <v>0</v>
      </c>
      <c r="D196" s="36">
        <v>1</v>
      </c>
      <c r="E196" s="36">
        <v>1</v>
      </c>
      <c r="F196" s="36">
        <v>1</v>
      </c>
      <c r="G196" s="36">
        <v>1</v>
      </c>
      <c r="H196" s="36">
        <v>0</v>
      </c>
    </row>
    <row r="197" spans="1:12" x14ac:dyDescent="0.25">
      <c r="B197" s="2">
        <v>50</v>
      </c>
      <c r="C197" s="2">
        <v>80</v>
      </c>
      <c r="D197" s="2">
        <v>90</v>
      </c>
      <c r="E197" s="2">
        <v>120</v>
      </c>
      <c r="F197" s="2">
        <v>110</v>
      </c>
      <c r="G197" s="2">
        <v>40</v>
      </c>
      <c r="H197" s="2">
        <v>75</v>
      </c>
      <c r="I197" t="s">
        <v>119</v>
      </c>
    </row>
    <row r="199" spans="1:12" x14ac:dyDescent="0.25">
      <c r="A199" t="s">
        <v>104</v>
      </c>
    </row>
    <row r="200" spans="1:12" x14ac:dyDescent="0.25">
      <c r="A200" t="s">
        <v>120</v>
      </c>
      <c r="B200" s="38">
        <f>SUMPRODUCT(B196:H196,B197:H197)</f>
        <v>360</v>
      </c>
      <c r="C200" s="39"/>
      <c r="D200" s="39"/>
      <c r="E200" s="40"/>
      <c r="F200" t="s">
        <v>119</v>
      </c>
      <c r="G200" t="str">
        <f ca="1">_xlfn.FORMULATEXT(B200)</f>
        <v>=SUMPRODUCT(B196:H196,B197:H197)</v>
      </c>
    </row>
    <row r="202" spans="1:12" x14ac:dyDescent="0.25">
      <c r="A202" s="4" t="s">
        <v>43</v>
      </c>
      <c r="B202" s="15"/>
      <c r="C202" s="15"/>
      <c r="D202" s="15"/>
      <c r="E202" s="15"/>
      <c r="F202" s="15"/>
      <c r="G202" s="15"/>
      <c r="H202" s="15"/>
      <c r="I202" s="13" t="s">
        <v>8</v>
      </c>
      <c r="J202" s="13" t="s">
        <v>9</v>
      </c>
      <c r="K202" s="13" t="s">
        <v>10</v>
      </c>
    </row>
    <row r="203" spans="1:12" x14ac:dyDescent="0.25">
      <c r="A203" s="4" t="s">
        <v>121</v>
      </c>
      <c r="B203" s="15">
        <v>1</v>
      </c>
      <c r="C203" s="15"/>
      <c r="D203" s="15"/>
      <c r="E203" s="15">
        <v>1</v>
      </c>
      <c r="F203" s="15">
        <v>1</v>
      </c>
      <c r="G203" s="15"/>
      <c r="H203" s="15"/>
      <c r="I203" s="15">
        <f>SUMPRODUCT($B$2:$H$2,B203:H203)</f>
        <v>0</v>
      </c>
      <c r="J203" s="15" t="s">
        <v>14</v>
      </c>
      <c r="K203" s="15">
        <v>2</v>
      </c>
      <c r="L203" t="str">
        <f ca="1">_xlfn.FORMULATEXT(I203)</f>
        <v>=SUMPRODUCT($B$2:$H$2,B203:H203)</v>
      </c>
    </row>
    <row r="204" spans="1:12" x14ac:dyDescent="0.25">
      <c r="A204" s="4" t="s">
        <v>122</v>
      </c>
      <c r="B204" s="15"/>
      <c r="C204" s="15">
        <v>1</v>
      </c>
      <c r="D204" s="15">
        <v>1</v>
      </c>
      <c r="E204" s="15"/>
      <c r="F204" s="15"/>
      <c r="G204" s="15"/>
      <c r="H204" s="15"/>
      <c r="I204" s="15">
        <f>SUMPRODUCT($B$2:$H$2,B204:H204)</f>
        <v>0</v>
      </c>
      <c r="J204" s="15" t="s">
        <v>12</v>
      </c>
      <c r="K204" s="15">
        <v>1</v>
      </c>
      <c r="L204" t="str">
        <f t="shared" ref="L204:L206" ca="1" si="12">_xlfn.FORMULATEXT(I204)</f>
        <v>=SUMPRODUCT($B$2:$H$2,B204:H204)</v>
      </c>
    </row>
    <row r="205" spans="1:12" x14ac:dyDescent="0.25">
      <c r="A205" s="4" t="s">
        <v>123</v>
      </c>
      <c r="B205" s="15"/>
      <c r="C205" s="15"/>
      <c r="D205" s="15"/>
      <c r="E205" s="15"/>
      <c r="F205" s="15"/>
      <c r="G205" s="15">
        <v>1</v>
      </c>
      <c r="H205" s="15">
        <v>1</v>
      </c>
      <c r="I205" s="15">
        <f>SUMPRODUCT($B$2:$H$2,B205:H205)</f>
        <v>0</v>
      </c>
      <c r="J205" s="15" t="s">
        <v>124</v>
      </c>
      <c r="K205" s="15">
        <v>1</v>
      </c>
      <c r="L205" t="str">
        <f t="shared" ca="1" si="12"/>
        <v>=SUMPRODUCT($B$2:$H$2,B205:H205)</v>
      </c>
    </row>
    <row r="206" spans="1:12" x14ac:dyDescent="0.25">
      <c r="A206" s="4" t="s">
        <v>63</v>
      </c>
      <c r="B206" s="15">
        <v>480</v>
      </c>
      <c r="C206" s="15">
        <v>540</v>
      </c>
      <c r="D206" s="15">
        <v>680</v>
      </c>
      <c r="E206" s="15">
        <v>1000</v>
      </c>
      <c r="F206" s="15">
        <v>700</v>
      </c>
      <c r="G206" s="15">
        <v>510</v>
      </c>
      <c r="H206" s="15">
        <v>900</v>
      </c>
      <c r="I206" s="15">
        <f>SUMPRODUCT($B$2:$H$2,B206:H206)</f>
        <v>0</v>
      </c>
      <c r="J206" s="15" t="s">
        <v>12</v>
      </c>
      <c r="K206" s="15">
        <v>3000</v>
      </c>
      <c r="L206" t="str">
        <f t="shared" ca="1" si="12"/>
        <v>=SUMPRODUCT($B$2:$H$2,B206:H206)</v>
      </c>
    </row>
    <row r="208" spans="1:12" x14ac:dyDescent="0.25">
      <c r="A208" s="21" t="s">
        <v>125</v>
      </c>
    </row>
    <row r="209" spans="1:7" x14ac:dyDescent="0.25">
      <c r="A209" s="21" t="s">
        <v>126</v>
      </c>
    </row>
    <row r="212" spans="1:7" ht="20.25" thickBot="1" x14ac:dyDescent="0.35">
      <c r="A212" s="37" t="s">
        <v>127</v>
      </c>
      <c r="B212" s="37"/>
      <c r="C212" s="37"/>
      <c r="D212" s="37"/>
      <c r="E212" s="37"/>
      <c r="F212" s="37"/>
      <c r="G212" s="37"/>
    </row>
    <row r="213" spans="1:7" ht="15.75" thickTop="1" x14ac:dyDescent="0.25"/>
    <row r="214" spans="1:7" x14ac:dyDescent="0.25">
      <c r="A214" t="s">
        <v>2</v>
      </c>
      <c r="B214" s="2" t="s">
        <v>128</v>
      </c>
      <c r="C214" s="2" t="s">
        <v>129</v>
      </c>
    </row>
    <row r="215" spans="1:7" x14ac:dyDescent="0.25">
      <c r="B215" s="11">
        <v>35</v>
      </c>
      <c r="C215" s="11">
        <v>50</v>
      </c>
    </row>
    <row r="216" spans="1:7" x14ac:dyDescent="0.25">
      <c r="B216" s="27">
        <v>80</v>
      </c>
      <c r="C216" s="27">
        <v>45</v>
      </c>
    </row>
    <row r="218" spans="1:7" x14ac:dyDescent="0.25">
      <c r="A218" t="s">
        <v>104</v>
      </c>
    </row>
    <row r="219" spans="1:7" x14ac:dyDescent="0.25">
      <c r="A219" t="s">
        <v>42</v>
      </c>
      <c r="B219" s="12">
        <f>SUMPRODUCT(B215:C215,B216:C216)</f>
        <v>5050</v>
      </c>
      <c r="C219" t="str">
        <f ca="1">_xlfn.FORMULATEXT(B219)</f>
        <v>=SUMPRODUCT(B215:C215,B216:C216)</v>
      </c>
    </row>
    <row r="221" spans="1:7" x14ac:dyDescent="0.25">
      <c r="A221" s="4" t="s">
        <v>43</v>
      </c>
      <c r="B221" s="15"/>
      <c r="C221" s="15"/>
      <c r="D221" s="15" t="s">
        <v>8</v>
      </c>
      <c r="E221" s="15" t="s">
        <v>9</v>
      </c>
      <c r="F221" s="15" t="s">
        <v>10</v>
      </c>
    </row>
    <row r="222" spans="1:7" x14ac:dyDescent="0.25">
      <c r="A222" s="4" t="s">
        <v>130</v>
      </c>
      <c r="B222" s="15">
        <v>3</v>
      </c>
      <c r="C222" s="15">
        <v>5</v>
      </c>
      <c r="D222" s="15">
        <f>SUMPRODUCT($B$4:$C$4,B222:C222)</f>
        <v>575</v>
      </c>
      <c r="E222" s="15" t="s">
        <v>12</v>
      </c>
      <c r="F222" s="15">
        <v>360</v>
      </c>
      <c r="G222" t="str">
        <f ca="1">_xlfn.FORMULATEXT(D222)</f>
        <v>=SUMPRODUCT($B$4:$C$4,B222:C222)</v>
      </c>
    </row>
    <row r="223" spans="1:7" x14ac:dyDescent="0.25">
      <c r="A223" s="4" t="s">
        <v>131</v>
      </c>
      <c r="B223" s="15">
        <v>4</v>
      </c>
      <c r="C223" s="15">
        <v>2</v>
      </c>
      <c r="D223" s="15">
        <f>SUMPRODUCT($B$4:$C$4,B223:C223)</f>
        <v>720</v>
      </c>
      <c r="E223" s="15" t="s">
        <v>12</v>
      </c>
      <c r="F223" s="15">
        <v>240</v>
      </c>
      <c r="G223" t="str">
        <f ca="1">_xlfn.FORMULATEXT(D223)</f>
        <v>=SUMPRODUCT($B$4:$C$4,B223:C223)</v>
      </c>
    </row>
    <row r="225" spans="1:7" x14ac:dyDescent="0.25">
      <c r="A225" s="21" t="s">
        <v>17</v>
      </c>
    </row>
    <row r="226" spans="1:7" x14ac:dyDescent="0.25">
      <c r="A226" s="21" t="s">
        <v>132</v>
      </c>
    </row>
    <row r="234" spans="1:7" x14ac:dyDescent="0.25">
      <c r="A234" s="41"/>
      <c r="B234" s="41"/>
      <c r="C234" s="41"/>
      <c r="D234" s="41"/>
      <c r="E234" s="41"/>
      <c r="F234" s="41"/>
      <c r="G234" s="41"/>
    </row>
  </sheetData>
  <mergeCells count="14">
    <mergeCell ref="A175:G175"/>
    <mergeCell ref="A37:G37"/>
    <mergeCell ref="A23:G23"/>
    <mergeCell ref="A1:G1"/>
    <mergeCell ref="A60:G60"/>
    <mergeCell ref="A75:G75"/>
    <mergeCell ref="A96:G96"/>
    <mergeCell ref="A116:G116"/>
    <mergeCell ref="A132:G132"/>
    <mergeCell ref="A157:G157"/>
    <mergeCell ref="A212:G212"/>
    <mergeCell ref="A193:G193"/>
    <mergeCell ref="B200:E200"/>
    <mergeCell ref="A234:G2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2025-02-09T17:27:09Z</dcterms:created>
  <dcterms:modified xsi:type="dcterms:W3CDTF">2025-02-10T07:42:23Z</dcterms:modified>
</cp:coreProperties>
</file>