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ne\Downloads\"/>
    </mc:Choice>
  </mc:AlternateContent>
  <xr:revisionPtr revIDLastSave="0" documentId="8_{FCABF190-362B-453F-BED3-E4C778A7CB2E}" xr6:coauthVersionLast="47" xr6:coauthVersionMax="47" xr10:uidLastSave="{00000000-0000-0000-0000-000000000000}"/>
  <bookViews>
    <workbookView xWindow="-120" yWindow="-120" windowWidth="29040" windowHeight="15840" xr2:uid="{320E48C4-28C5-465B-A41B-C9DA89EA9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3" i="1"/>
  <c r="B202" i="1"/>
  <c r="B201" i="1"/>
  <c r="B197" i="1"/>
  <c r="B196" i="1"/>
  <c r="B195" i="1"/>
  <c r="B177" i="1"/>
  <c r="B175" i="1"/>
  <c r="B174" i="1"/>
  <c r="B173" i="1"/>
  <c r="B169" i="1"/>
  <c r="B168" i="1"/>
  <c r="C164" i="1"/>
  <c r="C163" i="1"/>
  <c r="C162" i="1"/>
  <c r="C161" i="1"/>
  <c r="C160" i="1"/>
  <c r="C159" i="1"/>
  <c r="B153" i="1"/>
  <c r="E148" i="1"/>
  <c r="D148" i="1"/>
  <c r="C148" i="1"/>
  <c r="B148" i="1"/>
  <c r="F147" i="1"/>
  <c r="F146" i="1"/>
  <c r="F145" i="1"/>
  <c r="F144" i="1"/>
  <c r="B130" i="1"/>
  <c r="E125" i="1"/>
  <c r="D125" i="1"/>
  <c r="C125" i="1"/>
  <c r="B125" i="1"/>
  <c r="F124" i="1"/>
  <c r="F123" i="1"/>
  <c r="F122" i="1"/>
  <c r="F121" i="1"/>
  <c r="B102" i="1"/>
  <c r="E97" i="1"/>
  <c r="D97" i="1"/>
  <c r="C97" i="1"/>
  <c r="B97" i="1"/>
  <c r="F96" i="1"/>
  <c r="F95" i="1"/>
  <c r="F94" i="1"/>
  <c r="B78" i="1"/>
  <c r="B76" i="1"/>
  <c r="B75" i="1"/>
  <c r="B74" i="1"/>
  <c r="B70" i="1"/>
  <c r="B69" i="1"/>
  <c r="B68" i="1"/>
  <c r="B50" i="1"/>
  <c r="B48" i="1"/>
  <c r="B47" i="1"/>
  <c r="B46" i="1"/>
  <c r="B42" i="1"/>
  <c r="B41" i="1"/>
  <c r="B40" i="1"/>
  <c r="B19" i="1"/>
  <c r="E15" i="1"/>
  <c r="D15" i="1"/>
  <c r="C15" i="1"/>
  <c r="F14" i="1"/>
  <c r="F13" i="1"/>
  <c r="F12" i="1"/>
  <c r="E203" i="1"/>
  <c r="E196" i="1"/>
  <c r="E202" i="1"/>
  <c r="E195" i="1"/>
  <c r="E201" i="1"/>
  <c r="E197" i="1"/>
  <c r="E159" i="1"/>
  <c r="E175" i="1"/>
  <c r="E174" i="1"/>
  <c r="E164" i="1"/>
  <c r="E160" i="1"/>
  <c r="E173" i="1"/>
  <c r="E161" i="1"/>
  <c r="E163" i="1"/>
  <c r="E169" i="1"/>
  <c r="E162" i="1"/>
  <c r="E168" i="1"/>
  <c r="C130" i="1"/>
  <c r="C102" i="1"/>
  <c r="C78" i="1"/>
  <c r="E70" i="1"/>
  <c r="E75" i="1"/>
  <c r="E68" i="1"/>
  <c r="E76" i="1"/>
  <c r="E69" i="1"/>
  <c r="E74" i="1"/>
  <c r="E48" i="1"/>
  <c r="E41" i="1"/>
  <c r="E47" i="1"/>
  <c r="E40" i="1"/>
  <c r="E46" i="1"/>
  <c r="E50" i="1"/>
  <c r="E42" i="1"/>
  <c r="C19" i="1"/>
  <c r="G14" i="1"/>
  <c r="E16" i="1"/>
  <c r="G13" i="1"/>
  <c r="D16" i="1"/>
  <c r="C16" i="1"/>
  <c r="G12" i="1"/>
</calcChain>
</file>

<file path=xl/sharedStrings.xml><?xml version="1.0" encoding="utf-8"?>
<sst xmlns="http://schemas.openxmlformats.org/spreadsheetml/2006/main" count="304" uniqueCount="105">
  <si>
    <t>Transportation Example #1</t>
  </si>
  <si>
    <t>Data Table:</t>
  </si>
  <si>
    <t>Albany</t>
  </si>
  <si>
    <t>Boston</t>
  </si>
  <si>
    <t>Cleveland</t>
  </si>
  <si>
    <t>Output:</t>
  </si>
  <si>
    <t>Sources:</t>
  </si>
  <si>
    <t>Des Moines</t>
  </si>
  <si>
    <t>Evanston</t>
  </si>
  <si>
    <t>Ft. Lauderdale</t>
  </si>
  <si>
    <t>Demand:</t>
  </si>
  <si>
    <t>Shipment Table:</t>
  </si>
  <si>
    <t>Objective:  (min)</t>
  </si>
  <si>
    <t>Total Cost:</t>
  </si>
  <si>
    <t>Summary Sentence:</t>
  </si>
  <si>
    <t>Ship 100 units from Des Moines to Albany; 200 units from Evanston to Boston; 100 from Evanston to Cleveland; 200 from Ft. Lauderdale to Albany; 100 from Ft. Lauderdale to Cleveland for a minimum cost of $3,900.</t>
  </si>
  <si>
    <t>Transportation Example #2</t>
  </si>
  <si>
    <t>Origin/Factories</t>
  </si>
  <si>
    <t>Destinations/Stores</t>
  </si>
  <si>
    <t>Unit Costs</t>
  </si>
  <si>
    <t>Shipments</t>
  </si>
  <si>
    <t>Supply Constraints</t>
  </si>
  <si>
    <t>Factories:</t>
  </si>
  <si>
    <t>Outflows</t>
  </si>
  <si>
    <t>Sign</t>
  </si>
  <si>
    <t>Capacity</t>
  </si>
  <si>
    <t>&lt;=</t>
  </si>
  <si>
    <t>Demand Constraints</t>
  </si>
  <si>
    <t>Stores</t>
  </si>
  <si>
    <t>Inflow</t>
  </si>
  <si>
    <t>Demand</t>
  </si>
  <si>
    <t>&gt;=</t>
  </si>
  <si>
    <t>Objective (min) Cost:</t>
  </si>
  <si>
    <t>Transportation Example #1 (Variation)</t>
  </si>
  <si>
    <t>Origin</t>
  </si>
  <si>
    <t>Destination</t>
  </si>
  <si>
    <t>Unit Cost</t>
  </si>
  <si>
    <t>Plant 1</t>
  </si>
  <si>
    <t>Project A</t>
  </si>
  <si>
    <t>Project B</t>
  </si>
  <si>
    <t>Project C</t>
  </si>
  <si>
    <t>Plant 2</t>
  </si>
  <si>
    <t>Plant 3</t>
  </si>
  <si>
    <t>Objective (min) cost:</t>
  </si>
  <si>
    <t>40 from Plant 1 to Project A, 40 from Plant 1 to Project B, 0 from Plant 1 to Project C, etc… to achieve a minimized cost of $1,060.</t>
  </si>
  <si>
    <t>Transportation Example #3</t>
  </si>
  <si>
    <t>Cost Table (Given):</t>
  </si>
  <si>
    <t>Relocation:</t>
  </si>
  <si>
    <t>Omaha</t>
  </si>
  <si>
    <t>Miami</t>
  </si>
  <si>
    <t>Dallas</t>
  </si>
  <si>
    <t>New York City</t>
  </si>
  <si>
    <t>Jones</t>
  </si>
  <si>
    <t>Smith</t>
  </si>
  <si>
    <t>Wilson</t>
  </si>
  <si>
    <t>Assignment Table</t>
  </si>
  <si>
    <t>Total</t>
  </si>
  <si>
    <t>"Each candidate assigned an office"</t>
  </si>
  <si>
    <t xml:space="preserve"> =</t>
  </si>
  <si>
    <t>Total:</t>
  </si>
  <si>
    <t>Objective: (min)</t>
  </si>
  <si>
    <t>Relocation Cost:</t>
  </si>
  <si>
    <t>Send Jones to Miami, Smith to New York City, and Wilson to Omaha for a total minimized relocation cost of $2,400.</t>
  </si>
  <si>
    <t>Transportation Example #4</t>
  </si>
  <si>
    <t>Distance (mi)</t>
  </si>
  <si>
    <t>To:</t>
  </si>
  <si>
    <t>From:</t>
  </si>
  <si>
    <t>Kansas City</t>
  </si>
  <si>
    <t>Chicago</t>
  </si>
  <si>
    <t>Detroit</t>
  </si>
  <si>
    <t>Toronto</t>
  </si>
  <si>
    <t>Seattle</t>
  </si>
  <si>
    <t>Arlington</t>
  </si>
  <si>
    <t>Oakland</t>
  </si>
  <si>
    <t>x</t>
  </si>
  <si>
    <t>Baltimore</t>
  </si>
  <si>
    <t>Assignments:</t>
  </si>
  <si>
    <t>Totals:</t>
  </si>
  <si>
    <t>Distance (mi):</t>
  </si>
  <si>
    <t>Transportation Example #5</t>
  </si>
  <si>
    <t>Statistics</t>
  </si>
  <si>
    <t>Management</t>
  </si>
  <si>
    <t>Finance</t>
  </si>
  <si>
    <t>Economics</t>
  </si>
  <si>
    <t>Bain</t>
  </si>
  <si>
    <t>Carey</t>
  </si>
  <si>
    <t>Dio</t>
  </si>
  <si>
    <t>Powell</t>
  </si>
  <si>
    <t>Objective: (max)</t>
  </si>
  <si>
    <t>Rating:</t>
  </si>
  <si>
    <t>Transportation Example #6, Pt. 1</t>
  </si>
  <si>
    <t>Costs</t>
  </si>
  <si>
    <t>Manufacturing costs per jersey</t>
  </si>
  <si>
    <t>Factory 1</t>
  </si>
  <si>
    <t>Store A</t>
  </si>
  <si>
    <t>Store B</t>
  </si>
  <si>
    <t>Factory 2</t>
  </si>
  <si>
    <t>Store C</t>
  </si>
  <si>
    <t>objective: (min) cost:</t>
  </si>
  <si>
    <t>Transportation Example #6, Pt. 2</t>
  </si>
  <si>
    <t>Units</t>
  </si>
  <si>
    <t>Plant A</t>
  </si>
  <si>
    <t>Plant B</t>
  </si>
  <si>
    <t>Plant C</t>
  </si>
  <si>
    <t>objective (max) 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</si>
</sst>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1" fillId="4" borderId="0" applyNumberFormat="0" applyBorder="0" applyAlignment="0" applyProtection="0"/>
  </cellStyleXfs>
  <cellXfs count="53">
    <xf numFmtId="0" fontId="0" fillId="0" borderId="0" xfId="0"/>
    <xf numFmtId="0" fontId="2" fillId="0" borderId="1" xfId="1" applyAlignment="1">
      <alignment horizontal="center"/>
    </xf>
    <xf numFmtId="0" fontId="0" fillId="0" borderId="3" xfId="0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Alignment="1">
      <alignment horizontal="center" textRotation="90"/>
    </xf>
    <xf numFmtId="0" fontId="5" fillId="0" borderId="6" xfId="0" applyFont="1" applyBorder="1"/>
    <xf numFmtId="0" fontId="5" fillId="0" borderId="7" xfId="0" applyFont="1" applyBorder="1" applyAlignment="1">
      <alignment horizontal="center"/>
    </xf>
    <xf numFmtId="0" fontId="0" fillId="0" borderId="5" xfId="0" applyBorder="1"/>
    <xf numFmtId="0" fontId="5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0" xfId="0" applyFont="1"/>
    <xf numFmtId="0" fontId="0" fillId="0" borderId="10" xfId="0" applyBorder="1"/>
    <xf numFmtId="0" fontId="0" fillId="0" borderId="11" xfId="0" applyBorder="1"/>
    <xf numFmtId="0" fontId="5" fillId="0" borderId="12" xfId="0" applyFont="1" applyBorder="1"/>
    <xf numFmtId="0" fontId="6" fillId="2" borderId="7" xfId="2" applyFont="1" applyBorder="1" applyAlignment="1">
      <alignment horizontal="center"/>
    </xf>
    <xf numFmtId="0" fontId="6" fillId="2" borderId="13" xfId="2" applyFont="1" applyBorder="1" applyAlignment="1">
      <alignment horizontal="center"/>
    </xf>
    <xf numFmtId="0" fontId="6" fillId="2" borderId="9" xfId="2" applyFont="1" applyBorder="1" applyAlignment="1">
      <alignment horizontal="center"/>
    </xf>
    <xf numFmtId="164" fontId="4" fillId="3" borderId="2" xfId="3" applyNumberFormat="1"/>
    <xf numFmtId="0" fontId="5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6" fillId="2" borderId="14" xfId="2" applyFont="1" applyBorder="1" applyAlignment="1">
      <alignment horizontal="center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horizontal="center" vertical="top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4" xfId="0" applyBorder="1"/>
    <xf numFmtId="164" fontId="0" fillId="0" borderId="14" xfId="0" applyNumberFormat="1" applyBorder="1" applyAlignment="1">
      <alignment horizontal="center"/>
    </xf>
    <xf numFmtId="0" fontId="3" fillId="2" borderId="14" xfId="2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164" fontId="1" fillId="4" borderId="14" xfId="4" applyNumberFormat="1" applyBorder="1"/>
    <xf numFmtId="0" fontId="0" fillId="0" borderId="14" xfId="0" applyBorder="1" applyAlignment="1">
      <alignment horizontal="left"/>
    </xf>
    <xf numFmtId="0" fontId="3" fillId="2" borderId="14" xfId="2" applyNumberFormat="1" applyBorder="1"/>
    <xf numFmtId="0" fontId="1" fillId="4" borderId="14" xfId="4" applyBorder="1" applyAlignment="1">
      <alignment horizontal="center"/>
    </xf>
    <xf numFmtId="0" fontId="0" fillId="0" borderId="15" xfId="0" applyBorder="1"/>
    <xf numFmtId="0" fontId="3" fillId="2" borderId="14" xfId="2" applyBorder="1" applyAlignment="1"/>
    <xf numFmtId="0" fontId="4" fillId="3" borderId="2" xfId="3"/>
    <xf numFmtId="0" fontId="0" fillId="0" borderId="16" xfId="0" applyBorder="1"/>
    <xf numFmtId="0" fontId="0" fillId="0" borderId="0" xfId="0" applyBorder="1"/>
    <xf numFmtId="0" fontId="5" fillId="0" borderId="0" xfId="0" applyFont="1" applyBorder="1"/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8" xfId="0" applyBorder="1"/>
    <xf numFmtId="0" fontId="1" fillId="4" borderId="14" xfId="4" applyBorder="1"/>
    <xf numFmtId="0" fontId="0" fillId="0" borderId="19" xfId="0" applyBorder="1"/>
    <xf numFmtId="0" fontId="0" fillId="0" borderId="20" xfId="0" applyBorder="1"/>
    <xf numFmtId="6" fontId="0" fillId="0" borderId="14" xfId="0" applyNumberFormat="1" applyBorder="1"/>
    <xf numFmtId="0" fontId="3" fillId="2" borderId="14" xfId="2" applyBorder="1"/>
    <xf numFmtId="6" fontId="3" fillId="2" borderId="14" xfId="2" applyNumberFormat="1" applyBorder="1"/>
    <xf numFmtId="8" fontId="3" fillId="2" borderId="14" xfId="2" applyNumberFormat="1" applyBorder="1"/>
    <xf numFmtId="8" fontId="0" fillId="0" borderId="14" xfId="0" applyNumberFormat="1" applyBorder="1"/>
    <xf numFmtId="0" fontId="5" fillId="0" borderId="14" xfId="0" applyFont="1" applyBorder="1" applyAlignment="1">
      <alignment horizontal="left"/>
    </xf>
  </cellXfs>
  <cellStyles count="5">
    <cellStyle name="20% - Accent1" xfId="4" builtinId="30"/>
    <cellStyle name="Good" xfId="2" builtinId="26"/>
    <cellStyle name="Heading 1" xfId="1" builtinId="16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EEF2-91E2-4326-A617-59B80E7FD460}">
  <dimension ref="A1:H205"/>
  <sheetViews>
    <sheetView tabSelected="1" topLeftCell="A178" workbookViewId="0">
      <selection activeCell="M200" sqref="M200"/>
    </sheetView>
  </sheetViews>
  <sheetFormatPr defaultRowHeight="15" x14ac:dyDescent="0.25"/>
  <cols>
    <col min="1" max="1" width="19.7109375" customWidth="1"/>
    <col min="2" max="2" width="19.28515625" customWidth="1"/>
    <col min="3" max="3" width="28.28515625" bestFit="1" customWidth="1"/>
    <col min="4" max="4" width="14.5703125" bestFit="1" customWidth="1"/>
    <col min="5" max="5" width="14" bestFit="1" customWidth="1"/>
    <col min="6" max="6" width="7.85546875" bestFit="1" customWidth="1"/>
    <col min="7" max="7" width="14.140625" bestFit="1" customWidth="1"/>
  </cols>
  <sheetData>
    <row r="1" spans="1:7" ht="20.25" thickBot="1" x14ac:dyDescent="0.35">
      <c r="A1" s="1" t="s">
        <v>0</v>
      </c>
      <c r="B1" s="1"/>
      <c r="C1" s="1"/>
      <c r="D1" s="1"/>
      <c r="E1" s="1"/>
      <c r="F1" s="1"/>
    </row>
    <row r="2" spans="1:7" ht="16.5" thickTop="1" thickBot="1" x14ac:dyDescent="0.3"/>
    <row r="3" spans="1:7" x14ac:dyDescent="0.25">
      <c r="A3" t="s">
        <v>1</v>
      </c>
      <c r="B3" s="2"/>
      <c r="C3" s="3" t="s">
        <v>2</v>
      </c>
      <c r="D3" s="14" t="s">
        <v>3</v>
      </c>
      <c r="E3" s="3" t="s">
        <v>4</v>
      </c>
      <c r="F3" s="40" t="s">
        <v>5</v>
      </c>
    </row>
    <row r="4" spans="1:7" x14ac:dyDescent="0.25">
      <c r="A4" s="5" t="s">
        <v>6</v>
      </c>
      <c r="B4" s="6" t="s">
        <v>7</v>
      </c>
      <c r="C4" s="7">
        <v>5</v>
      </c>
      <c r="D4" s="41">
        <v>4</v>
      </c>
      <c r="E4" s="7">
        <v>3</v>
      </c>
      <c r="F4" s="39">
        <v>100</v>
      </c>
    </row>
    <row r="5" spans="1:7" x14ac:dyDescent="0.25">
      <c r="A5" s="5"/>
      <c r="B5" s="6" t="s">
        <v>8</v>
      </c>
      <c r="C5" s="7">
        <v>8</v>
      </c>
      <c r="D5" s="41">
        <v>4</v>
      </c>
      <c r="E5" s="7">
        <v>3</v>
      </c>
      <c r="F5" s="39">
        <v>300</v>
      </c>
    </row>
    <row r="6" spans="1:7" ht="15.75" thickBot="1" x14ac:dyDescent="0.3">
      <c r="A6" s="5"/>
      <c r="B6" s="9" t="s">
        <v>9</v>
      </c>
      <c r="C6" s="10">
        <v>9</v>
      </c>
      <c r="D6" s="42">
        <v>7</v>
      </c>
      <c r="E6" s="10">
        <v>5</v>
      </c>
      <c r="F6" s="39">
        <v>300</v>
      </c>
    </row>
    <row r="7" spans="1:7" x14ac:dyDescent="0.25">
      <c r="B7" s="11" t="s">
        <v>10</v>
      </c>
      <c r="C7" s="12">
        <v>300</v>
      </c>
      <c r="D7" s="13">
        <v>200</v>
      </c>
      <c r="E7" s="43">
        <v>200</v>
      </c>
    </row>
    <row r="10" spans="1:7" ht="15.75" thickBot="1" x14ac:dyDescent="0.3"/>
    <row r="11" spans="1:7" x14ac:dyDescent="0.25">
      <c r="A11" t="s">
        <v>11</v>
      </c>
      <c r="B11" s="2"/>
      <c r="C11" s="3" t="s">
        <v>2</v>
      </c>
      <c r="D11" s="14" t="s">
        <v>3</v>
      </c>
      <c r="E11" s="3" t="s">
        <v>4</v>
      </c>
      <c r="F11" s="4" t="s">
        <v>5</v>
      </c>
    </row>
    <row r="12" spans="1:7" x14ac:dyDescent="0.25">
      <c r="A12" s="5" t="s">
        <v>6</v>
      </c>
      <c r="B12" s="6" t="s">
        <v>7</v>
      </c>
      <c r="C12" s="15">
        <v>100</v>
      </c>
      <c r="D12" s="16">
        <v>0</v>
      </c>
      <c r="E12" s="15">
        <v>0</v>
      </c>
      <c r="F12" s="8">
        <f>SUM(C12:E12)</f>
        <v>100</v>
      </c>
      <c r="G12" t="str">
        <f ca="1">_xlfn.FORMULATEXT(F12)</f>
        <v>=SUM(C12:E12)</v>
      </c>
    </row>
    <row r="13" spans="1:7" x14ac:dyDescent="0.25">
      <c r="A13" s="5"/>
      <c r="B13" s="6" t="s">
        <v>8</v>
      </c>
      <c r="C13" s="15">
        <v>0</v>
      </c>
      <c r="D13" s="15">
        <v>200</v>
      </c>
      <c r="E13" s="15">
        <v>100</v>
      </c>
      <c r="F13" s="8">
        <f t="shared" ref="F13:F14" si="0">SUM(C13:E13)</f>
        <v>300</v>
      </c>
      <c r="G13" t="str">
        <f t="shared" ref="G13:G14" ca="1" si="1">_xlfn.FORMULATEXT(F13)</f>
        <v>=SUM(C13:E13)</v>
      </c>
    </row>
    <row r="14" spans="1:7" ht="15.75" thickBot="1" x14ac:dyDescent="0.3">
      <c r="A14" s="5"/>
      <c r="B14" s="9" t="s">
        <v>9</v>
      </c>
      <c r="C14" s="17">
        <v>200</v>
      </c>
      <c r="D14" s="17">
        <v>0</v>
      </c>
      <c r="E14" s="17">
        <v>100</v>
      </c>
      <c r="F14" s="8">
        <f t="shared" si="0"/>
        <v>300</v>
      </c>
      <c r="G14" t="str">
        <f t="shared" ca="1" si="1"/>
        <v>=SUM(C14:E14)</v>
      </c>
    </row>
    <row r="15" spans="1:7" x14ac:dyDescent="0.25">
      <c r="B15" s="11" t="s">
        <v>10</v>
      </c>
      <c r="C15" s="12">
        <f>SUM(C12:C14)</f>
        <v>300</v>
      </c>
      <c r="D15" s="12">
        <f t="shared" ref="D15:E15" si="2">SUM(D12:D14)</f>
        <v>200</v>
      </c>
      <c r="E15" s="12">
        <f t="shared" si="2"/>
        <v>200</v>
      </c>
    </row>
    <row r="16" spans="1:7" x14ac:dyDescent="0.25">
      <c r="C16" t="str">
        <f ca="1">_xlfn.FORMULATEXT(C15)</f>
        <v>=SUM(C12:C14)</v>
      </c>
      <c r="D16" t="str">
        <f t="shared" ref="D16:E16" ca="1" si="3">_xlfn.FORMULATEXT(D15)</f>
        <v>=SUM(D12:D14)</v>
      </c>
      <c r="E16" t="str">
        <f t="shared" ca="1" si="3"/>
        <v>=SUM(E12:E14)</v>
      </c>
    </row>
    <row r="18" spans="1:5" x14ac:dyDescent="0.25">
      <c r="A18" t="s">
        <v>12</v>
      </c>
    </row>
    <row r="19" spans="1:5" x14ac:dyDescent="0.25">
      <c r="A19" t="s">
        <v>13</v>
      </c>
      <c r="B19" s="18">
        <f>SUMPRODUCT(C4:E6,C12:E14)</f>
        <v>3900</v>
      </c>
      <c r="C19" t="str">
        <f ca="1">_xlfn.FORMULATEXT(B19)</f>
        <v>=SUMPRODUCT(C4:E6,C12:E14)</v>
      </c>
    </row>
    <row r="21" spans="1:5" x14ac:dyDescent="0.25">
      <c r="A21" s="11" t="s">
        <v>14</v>
      </c>
    </row>
    <row r="22" spans="1:5" x14ac:dyDescent="0.25">
      <c r="A22" s="11" t="s">
        <v>15</v>
      </c>
    </row>
    <row r="25" spans="1:5" ht="20.25" thickBot="1" x14ac:dyDescent="0.35">
      <c r="A25" s="1" t="s">
        <v>33</v>
      </c>
      <c r="B25" s="1"/>
      <c r="C25" s="1"/>
      <c r="D25" s="1"/>
      <c r="E25" s="1"/>
    </row>
    <row r="26" spans="1:5" ht="15.75" thickTop="1" x14ac:dyDescent="0.25"/>
    <row r="27" spans="1:5" x14ac:dyDescent="0.25">
      <c r="A27" s="19" t="s">
        <v>17</v>
      </c>
      <c r="B27" s="52" t="s">
        <v>18</v>
      </c>
      <c r="C27" s="19" t="s">
        <v>19</v>
      </c>
      <c r="D27" s="19" t="s">
        <v>20</v>
      </c>
    </row>
    <row r="28" spans="1:5" x14ac:dyDescent="0.25">
      <c r="A28" s="20" t="s">
        <v>7</v>
      </c>
      <c r="B28" s="20" t="s">
        <v>2</v>
      </c>
      <c r="C28" s="20">
        <v>5</v>
      </c>
      <c r="D28" s="21">
        <v>100</v>
      </c>
    </row>
    <row r="29" spans="1:5" x14ac:dyDescent="0.25">
      <c r="A29" s="20" t="s">
        <v>7</v>
      </c>
      <c r="B29" s="20" t="s">
        <v>3</v>
      </c>
      <c r="C29" s="20">
        <v>4</v>
      </c>
      <c r="D29" s="21">
        <v>0</v>
      </c>
    </row>
    <row r="30" spans="1:5" x14ac:dyDescent="0.25">
      <c r="A30" s="20" t="s">
        <v>7</v>
      </c>
      <c r="B30" s="20" t="s">
        <v>4</v>
      </c>
      <c r="C30" s="20">
        <v>3</v>
      </c>
      <c r="D30" s="21">
        <v>0</v>
      </c>
    </row>
    <row r="31" spans="1:5" x14ac:dyDescent="0.25">
      <c r="A31" s="20" t="s">
        <v>8</v>
      </c>
      <c r="B31" s="20" t="s">
        <v>2</v>
      </c>
      <c r="C31" s="20">
        <v>8</v>
      </c>
      <c r="D31" s="21">
        <v>0</v>
      </c>
    </row>
    <row r="32" spans="1:5" x14ac:dyDescent="0.25">
      <c r="A32" s="20" t="s">
        <v>8</v>
      </c>
      <c r="B32" s="20" t="s">
        <v>3</v>
      </c>
      <c r="C32" s="20">
        <v>4</v>
      </c>
      <c r="D32" s="21">
        <v>200</v>
      </c>
    </row>
    <row r="33" spans="1:5" x14ac:dyDescent="0.25">
      <c r="A33" s="20" t="s">
        <v>8</v>
      </c>
      <c r="B33" s="20" t="s">
        <v>4</v>
      </c>
      <c r="C33" s="20">
        <v>3</v>
      </c>
      <c r="D33" s="21">
        <v>100</v>
      </c>
    </row>
    <row r="34" spans="1:5" x14ac:dyDescent="0.25">
      <c r="A34" s="20" t="s">
        <v>9</v>
      </c>
      <c r="B34" s="20" t="s">
        <v>2</v>
      </c>
      <c r="C34" s="20">
        <v>9</v>
      </c>
      <c r="D34" s="21">
        <v>200</v>
      </c>
    </row>
    <row r="35" spans="1:5" x14ac:dyDescent="0.25">
      <c r="A35" s="20" t="s">
        <v>9</v>
      </c>
      <c r="B35" s="20" t="s">
        <v>3</v>
      </c>
      <c r="C35" s="20">
        <v>7</v>
      </c>
      <c r="D35" s="21">
        <v>0</v>
      </c>
    </row>
    <row r="36" spans="1:5" x14ac:dyDescent="0.25">
      <c r="A36" s="20" t="s">
        <v>9</v>
      </c>
      <c r="B36" s="20" t="s">
        <v>4</v>
      </c>
      <c r="C36" s="20">
        <v>5</v>
      </c>
      <c r="D36" s="21">
        <v>100</v>
      </c>
    </row>
    <row r="38" spans="1:5" x14ac:dyDescent="0.25">
      <c r="A38" s="22" t="s">
        <v>21</v>
      </c>
    </row>
    <row r="39" spans="1:5" x14ac:dyDescent="0.25">
      <c r="A39" s="23" t="s">
        <v>22</v>
      </c>
      <c r="B39" s="23" t="s">
        <v>23</v>
      </c>
      <c r="C39" s="23" t="s">
        <v>24</v>
      </c>
      <c r="D39" s="23" t="s">
        <v>25</v>
      </c>
    </row>
    <row r="40" spans="1:5" x14ac:dyDescent="0.25">
      <c r="A40" s="23" t="s">
        <v>7</v>
      </c>
      <c r="B40" s="23">
        <f>SUMIF($A$27:$A$35,A40,$D$27:$D$35)</f>
        <v>100</v>
      </c>
      <c r="C40" s="23" t="s">
        <v>26</v>
      </c>
      <c r="D40" s="23">
        <v>100</v>
      </c>
      <c r="E40" t="str">
        <f ca="1">_xlfn.FORMULATEXT(B40)</f>
        <v>=SUMIF($A$27:$A$35,A40,$D$27:$D$35)</v>
      </c>
    </row>
    <row r="41" spans="1:5" x14ac:dyDescent="0.25">
      <c r="A41" s="23" t="s">
        <v>8</v>
      </c>
      <c r="B41" s="23">
        <f t="shared" ref="B41:B42" si="4">SUMIF($A$27:$A$35,A41,$D$27:$D$35)</f>
        <v>300</v>
      </c>
      <c r="C41" s="23" t="s">
        <v>26</v>
      </c>
      <c r="D41" s="23">
        <v>300</v>
      </c>
      <c r="E41" t="str">
        <f t="shared" ref="E41:E42" ca="1" si="5">_xlfn.FORMULATEXT(B41)</f>
        <v>=SUMIF($A$27:$A$35,A41,$D$27:$D$35)</v>
      </c>
    </row>
    <row r="42" spans="1:5" x14ac:dyDescent="0.25">
      <c r="A42" s="23" t="s">
        <v>9</v>
      </c>
      <c r="B42" s="23">
        <f t="shared" si="4"/>
        <v>200</v>
      </c>
      <c r="C42" s="23" t="s">
        <v>26</v>
      </c>
      <c r="D42" s="23">
        <v>300</v>
      </c>
      <c r="E42" t="str">
        <f t="shared" ca="1" si="5"/>
        <v>=SUMIF($A$27:$A$35,A42,$D$27:$D$35)</v>
      </c>
    </row>
    <row r="44" spans="1:5" x14ac:dyDescent="0.25">
      <c r="A44" s="24" t="s">
        <v>27</v>
      </c>
    </row>
    <row r="45" spans="1:5" x14ac:dyDescent="0.25">
      <c r="A45" s="23" t="s">
        <v>28</v>
      </c>
      <c r="B45" s="20" t="s">
        <v>29</v>
      </c>
      <c r="C45" s="23" t="s">
        <v>24</v>
      </c>
      <c r="D45" s="20" t="s">
        <v>30</v>
      </c>
    </row>
    <row r="46" spans="1:5" x14ac:dyDescent="0.25">
      <c r="A46" s="23" t="s">
        <v>2</v>
      </c>
      <c r="B46" s="20">
        <f>SUMIF($B$27:$B$35,A46,$D$27:$D$35)</f>
        <v>300</v>
      </c>
      <c r="C46" s="23" t="s">
        <v>31</v>
      </c>
      <c r="D46" s="20">
        <v>300</v>
      </c>
      <c r="E46" t="str">
        <f ca="1">_xlfn.FORMULATEXT(B46)</f>
        <v>=SUMIF($B$27:$B$35,A46,$D$27:$D$35)</v>
      </c>
    </row>
    <row r="47" spans="1:5" x14ac:dyDescent="0.25">
      <c r="A47" s="23" t="s">
        <v>3</v>
      </c>
      <c r="B47" s="20">
        <f t="shared" ref="B47:B48" si="6">SUMIF($B$27:$B$35,A47,$D$27:$D$35)</f>
        <v>200</v>
      </c>
      <c r="C47" s="23" t="s">
        <v>31</v>
      </c>
      <c r="D47" s="20">
        <v>200</v>
      </c>
      <c r="E47" t="str">
        <f t="shared" ref="E47:E48" ca="1" si="7">_xlfn.FORMULATEXT(B47)</f>
        <v>=SUMIF($B$27:$B$35,A47,$D$27:$D$35)</v>
      </c>
    </row>
    <row r="48" spans="1:5" x14ac:dyDescent="0.25">
      <c r="A48" s="23" t="s">
        <v>4</v>
      </c>
      <c r="B48" s="20">
        <f t="shared" si="6"/>
        <v>100</v>
      </c>
      <c r="C48" s="23" t="s">
        <v>31</v>
      </c>
      <c r="D48" s="20">
        <v>200</v>
      </c>
      <c r="E48" t="str">
        <f t="shared" ca="1" si="7"/>
        <v>=SUMIF($B$27:$B$35,A48,$D$27:$D$35)</v>
      </c>
    </row>
    <row r="50" spans="1:5" x14ac:dyDescent="0.25">
      <c r="A50" s="25" t="s">
        <v>32</v>
      </c>
      <c r="B50" s="18">
        <f>SUMPRODUCT(C28:C36,D28:D36)</f>
        <v>3900</v>
      </c>
      <c r="E50" t="str">
        <f ca="1">_xlfn.FORMULATEXT(B50)</f>
        <v>=SUMPRODUCT(C28:C36,D28:D36)</v>
      </c>
    </row>
    <row r="53" spans="1:5" ht="20.25" thickBot="1" x14ac:dyDescent="0.35">
      <c r="A53" s="1" t="s">
        <v>16</v>
      </c>
      <c r="B53" s="1"/>
      <c r="C53" s="1"/>
      <c r="D53" s="1"/>
      <c r="E53" s="1"/>
    </row>
    <row r="54" spans="1:5" ht="15.75" thickTop="1" x14ac:dyDescent="0.25"/>
    <row r="55" spans="1:5" x14ac:dyDescent="0.25">
      <c r="A55" s="26" t="s">
        <v>34</v>
      </c>
      <c r="B55" s="26" t="s">
        <v>35</v>
      </c>
      <c r="C55" s="26" t="s">
        <v>36</v>
      </c>
      <c r="D55" s="26" t="s">
        <v>20</v>
      </c>
    </row>
    <row r="56" spans="1:5" x14ac:dyDescent="0.25">
      <c r="A56" s="26" t="s">
        <v>37</v>
      </c>
      <c r="B56" s="26" t="s">
        <v>38</v>
      </c>
      <c r="C56" s="27">
        <v>10</v>
      </c>
      <c r="D56" s="28">
        <v>40</v>
      </c>
    </row>
    <row r="57" spans="1:5" x14ac:dyDescent="0.25">
      <c r="A57" s="26" t="s">
        <v>37</v>
      </c>
      <c r="B57" s="26" t="s">
        <v>39</v>
      </c>
      <c r="C57" s="27">
        <v>4</v>
      </c>
      <c r="D57" s="28">
        <v>40</v>
      </c>
    </row>
    <row r="58" spans="1:5" x14ac:dyDescent="0.25">
      <c r="A58" s="26" t="s">
        <v>37</v>
      </c>
      <c r="B58" s="26" t="s">
        <v>40</v>
      </c>
      <c r="C58" s="27">
        <v>9</v>
      </c>
      <c r="D58" s="28">
        <v>0</v>
      </c>
    </row>
    <row r="59" spans="1:5" x14ac:dyDescent="0.25">
      <c r="A59" s="26" t="s">
        <v>41</v>
      </c>
      <c r="B59" s="26" t="s">
        <v>38</v>
      </c>
      <c r="C59" s="27">
        <v>12</v>
      </c>
      <c r="D59" s="28">
        <v>0</v>
      </c>
    </row>
    <row r="60" spans="1:5" x14ac:dyDescent="0.25">
      <c r="A60" s="26" t="s">
        <v>41</v>
      </c>
      <c r="B60" s="26" t="s">
        <v>39</v>
      </c>
      <c r="C60" s="27">
        <v>6</v>
      </c>
      <c r="D60" s="28">
        <v>0</v>
      </c>
    </row>
    <row r="61" spans="1:5" x14ac:dyDescent="0.25">
      <c r="A61" s="26" t="s">
        <v>41</v>
      </c>
      <c r="B61" s="26" t="s">
        <v>40</v>
      </c>
      <c r="C61" s="27">
        <v>8</v>
      </c>
      <c r="D61" s="28">
        <v>40</v>
      </c>
    </row>
    <row r="62" spans="1:5" x14ac:dyDescent="0.25">
      <c r="A62" s="26" t="s">
        <v>42</v>
      </c>
      <c r="B62" s="26" t="s">
        <v>38</v>
      </c>
      <c r="C62" s="27">
        <v>8</v>
      </c>
      <c r="D62" s="28">
        <v>10</v>
      </c>
    </row>
    <row r="63" spans="1:5" x14ac:dyDescent="0.25">
      <c r="A63" s="26" t="s">
        <v>42</v>
      </c>
      <c r="B63" s="26" t="s">
        <v>39</v>
      </c>
      <c r="C63" s="27">
        <v>9</v>
      </c>
      <c r="D63" s="28">
        <v>0</v>
      </c>
    </row>
    <row r="64" spans="1:5" x14ac:dyDescent="0.25">
      <c r="A64" s="26" t="s">
        <v>42</v>
      </c>
      <c r="B64" s="26" t="s">
        <v>40</v>
      </c>
      <c r="C64" s="27">
        <v>5</v>
      </c>
      <c r="D64" s="28">
        <v>20</v>
      </c>
    </row>
    <row r="66" spans="1:5" x14ac:dyDescent="0.25">
      <c r="A66" s="29" t="s">
        <v>21</v>
      </c>
      <c r="B66" s="29"/>
    </row>
    <row r="67" spans="1:5" x14ac:dyDescent="0.25">
      <c r="A67" s="26" t="s">
        <v>34</v>
      </c>
      <c r="B67" s="26" t="s">
        <v>23</v>
      </c>
      <c r="C67" s="26" t="s">
        <v>24</v>
      </c>
      <c r="D67" s="26" t="s">
        <v>25</v>
      </c>
    </row>
    <row r="68" spans="1:5" x14ac:dyDescent="0.25">
      <c r="A68" s="26" t="s">
        <v>37</v>
      </c>
      <c r="B68" s="26">
        <f>SUMIF($A$2:$A$10,A68,$D$2:$D$10)</f>
        <v>0</v>
      </c>
      <c r="C68" s="26" t="s">
        <v>26</v>
      </c>
      <c r="D68" s="26">
        <v>80</v>
      </c>
      <c r="E68" t="str">
        <f ca="1">_xlfn.FORMULATEXT(B68)</f>
        <v>=SUMIF($A$2:$A$10,A68,$D$2:$D$10)</v>
      </c>
    </row>
    <row r="69" spans="1:5" x14ac:dyDescent="0.25">
      <c r="A69" s="26" t="s">
        <v>41</v>
      </c>
      <c r="B69" s="26">
        <f t="shared" ref="B69:B70" si="8">SUMIF($A$2:$A$10,A69,$D$2:$D$10)</f>
        <v>0</v>
      </c>
      <c r="C69" s="26" t="s">
        <v>26</v>
      </c>
      <c r="D69" s="26">
        <v>40</v>
      </c>
      <c r="E69" t="str">
        <f t="shared" ref="E69:E70" ca="1" si="9">_xlfn.FORMULATEXT(B69)</f>
        <v>=SUMIF($A$2:$A$10,A69,$D$2:$D$10)</v>
      </c>
    </row>
    <row r="70" spans="1:5" x14ac:dyDescent="0.25">
      <c r="A70" s="26" t="s">
        <v>42</v>
      </c>
      <c r="B70" s="26">
        <f t="shared" si="8"/>
        <v>0</v>
      </c>
      <c r="C70" s="26" t="s">
        <v>26</v>
      </c>
      <c r="D70" s="26">
        <v>30</v>
      </c>
      <c r="E70" t="str">
        <f t="shared" ca="1" si="9"/>
        <v>=SUMIF($A$2:$A$10,A70,$D$2:$D$10)</v>
      </c>
    </row>
    <row r="72" spans="1:5" x14ac:dyDescent="0.25">
      <c r="A72" s="29" t="s">
        <v>27</v>
      </c>
      <c r="B72" s="29"/>
    </row>
    <row r="73" spans="1:5" x14ac:dyDescent="0.25">
      <c r="A73" s="26" t="s">
        <v>35</v>
      </c>
      <c r="B73" s="26" t="s">
        <v>29</v>
      </c>
      <c r="C73" s="26" t="s">
        <v>24</v>
      </c>
      <c r="D73" s="26" t="s">
        <v>30</v>
      </c>
    </row>
    <row r="74" spans="1:5" x14ac:dyDescent="0.25">
      <c r="A74" s="26" t="s">
        <v>38</v>
      </c>
      <c r="B74" s="26">
        <f>SUMIF($B$2:$B$10,A74,$D$2:$D$10)</f>
        <v>0</v>
      </c>
      <c r="C74" s="26" t="s">
        <v>31</v>
      </c>
      <c r="D74" s="26">
        <v>50</v>
      </c>
      <c r="E74" t="str">
        <f ca="1">_xlfn.FORMULATEXT(B74)</f>
        <v>=SUMIF($B$2:$B$10,A74,$D$2:$D$10)</v>
      </c>
    </row>
    <row r="75" spans="1:5" x14ac:dyDescent="0.25">
      <c r="A75" s="26" t="s">
        <v>39</v>
      </c>
      <c r="B75" s="26">
        <f t="shared" ref="B75:B76" si="10">SUMIF($B$2:$B$10,A75,$D$2:$D$10)</f>
        <v>0</v>
      </c>
      <c r="C75" s="26" t="s">
        <v>31</v>
      </c>
      <c r="D75" s="26">
        <v>40</v>
      </c>
      <c r="E75" t="str">
        <f t="shared" ref="E75:E76" ca="1" si="11">_xlfn.FORMULATEXT(B75)</f>
        <v>=SUMIF($B$2:$B$10,A75,$D$2:$D$10)</v>
      </c>
    </row>
    <row r="76" spans="1:5" x14ac:dyDescent="0.25">
      <c r="A76" s="26" t="s">
        <v>40</v>
      </c>
      <c r="B76" s="26">
        <f t="shared" si="10"/>
        <v>0</v>
      </c>
      <c r="C76" s="26" t="s">
        <v>31</v>
      </c>
      <c r="D76" s="26">
        <v>60</v>
      </c>
      <c r="E76" t="str">
        <f t="shared" ca="1" si="11"/>
        <v>=SUMIF($B$2:$B$10,A76,$D$2:$D$10)</v>
      </c>
    </row>
    <row r="78" spans="1:5" x14ac:dyDescent="0.25">
      <c r="A78" t="s">
        <v>43</v>
      </c>
      <c r="B78" s="18">
        <f>SUMPRODUCT(C56:C64,D56:D64)</f>
        <v>1060</v>
      </c>
      <c r="C78" t="str">
        <f ca="1">_xlfn.FORMULATEXT(B78)</f>
        <v>=SUMPRODUCT(C56:C64,D56:D64)</v>
      </c>
    </row>
    <row r="80" spans="1:5" x14ac:dyDescent="0.25">
      <c r="A80" s="11" t="s">
        <v>14</v>
      </c>
    </row>
    <row r="81" spans="1:8" x14ac:dyDescent="0.25">
      <c r="A81" s="11" t="s">
        <v>44</v>
      </c>
    </row>
    <row r="84" spans="1:8" ht="20.25" thickBot="1" x14ac:dyDescent="0.35">
      <c r="A84" s="1" t="s">
        <v>45</v>
      </c>
      <c r="B84" s="1"/>
      <c r="C84" s="1"/>
      <c r="D84" s="1"/>
      <c r="E84" s="1"/>
    </row>
    <row r="85" spans="1:8" ht="15.75" thickTop="1" x14ac:dyDescent="0.25"/>
    <row r="86" spans="1:8" x14ac:dyDescent="0.25">
      <c r="A86" t="s">
        <v>46</v>
      </c>
      <c r="B86" t="s">
        <v>47</v>
      </c>
    </row>
    <row r="87" spans="1:8" x14ac:dyDescent="0.25">
      <c r="A87" s="26"/>
      <c r="B87" s="26" t="s">
        <v>48</v>
      </c>
      <c r="C87" s="26" t="s">
        <v>49</v>
      </c>
      <c r="D87" s="26" t="s">
        <v>50</v>
      </c>
      <c r="E87" s="26" t="s">
        <v>51</v>
      </c>
    </row>
    <row r="88" spans="1:8" x14ac:dyDescent="0.25">
      <c r="A88" s="26" t="s">
        <v>52</v>
      </c>
      <c r="B88" s="31">
        <v>800</v>
      </c>
      <c r="C88" s="31">
        <v>1100</v>
      </c>
      <c r="D88" s="31">
        <v>1200</v>
      </c>
      <c r="E88" s="31">
        <v>1000</v>
      </c>
    </row>
    <row r="89" spans="1:8" x14ac:dyDescent="0.25">
      <c r="A89" s="26" t="s">
        <v>53</v>
      </c>
      <c r="B89" s="31">
        <v>500</v>
      </c>
      <c r="C89" s="31">
        <v>1600</v>
      </c>
      <c r="D89" s="31">
        <v>1300</v>
      </c>
      <c r="E89" s="31">
        <v>800</v>
      </c>
    </row>
    <row r="90" spans="1:8" x14ac:dyDescent="0.25">
      <c r="A90" s="26" t="s">
        <v>54</v>
      </c>
      <c r="B90" s="31">
        <v>500</v>
      </c>
      <c r="C90" s="31">
        <v>1000</v>
      </c>
      <c r="D90" s="31">
        <v>2300</v>
      </c>
      <c r="E90" s="31">
        <v>1500</v>
      </c>
    </row>
    <row r="92" spans="1:8" x14ac:dyDescent="0.25">
      <c r="A92" t="s">
        <v>55</v>
      </c>
      <c r="B92" t="s">
        <v>47</v>
      </c>
    </row>
    <row r="93" spans="1:8" x14ac:dyDescent="0.25">
      <c r="A93" s="26"/>
      <c r="B93" s="26" t="s">
        <v>48</v>
      </c>
      <c r="C93" s="26" t="s">
        <v>49</v>
      </c>
      <c r="D93" s="26" t="s">
        <v>50</v>
      </c>
      <c r="E93" s="26" t="s">
        <v>51</v>
      </c>
      <c r="F93" s="20" t="s">
        <v>56</v>
      </c>
      <c r="G93" s="20" t="s">
        <v>24</v>
      </c>
      <c r="H93" s="32" t="s">
        <v>57</v>
      </c>
    </row>
    <row r="94" spans="1:8" x14ac:dyDescent="0.25">
      <c r="A94" s="26" t="s">
        <v>52</v>
      </c>
      <c r="B94" s="33">
        <v>0</v>
      </c>
      <c r="C94" s="33">
        <v>1</v>
      </c>
      <c r="D94" s="33">
        <v>0</v>
      </c>
      <c r="E94" s="33">
        <v>0</v>
      </c>
      <c r="F94" s="20">
        <f>SUM(B94:E94)</f>
        <v>1</v>
      </c>
      <c r="G94" s="20" t="s">
        <v>58</v>
      </c>
      <c r="H94" s="20">
        <v>1</v>
      </c>
    </row>
    <row r="95" spans="1:8" x14ac:dyDescent="0.25">
      <c r="A95" s="26" t="s">
        <v>53</v>
      </c>
      <c r="B95" s="33">
        <v>0</v>
      </c>
      <c r="C95" s="33">
        <v>0</v>
      </c>
      <c r="D95" s="33">
        <v>0</v>
      </c>
      <c r="E95" s="33">
        <v>1</v>
      </c>
      <c r="F95" s="20">
        <f t="shared" ref="F95:F96" si="12">SUM(B95:E95)</f>
        <v>1</v>
      </c>
      <c r="G95" s="20" t="s">
        <v>58</v>
      </c>
      <c r="H95" s="20">
        <v>1</v>
      </c>
    </row>
    <row r="96" spans="1:8" x14ac:dyDescent="0.25">
      <c r="A96" s="26" t="s">
        <v>54</v>
      </c>
      <c r="B96" s="33">
        <v>1</v>
      </c>
      <c r="C96" s="33">
        <v>0</v>
      </c>
      <c r="D96" s="33">
        <v>0</v>
      </c>
      <c r="E96" s="33">
        <v>0</v>
      </c>
      <c r="F96" s="20">
        <f t="shared" si="12"/>
        <v>1</v>
      </c>
      <c r="G96" s="20" t="s">
        <v>58</v>
      </c>
      <c r="H96" s="20">
        <v>1</v>
      </c>
    </row>
    <row r="97" spans="1:5" x14ac:dyDescent="0.25">
      <c r="A97" t="s">
        <v>59</v>
      </c>
      <c r="B97" s="30">
        <f>SUM(B94:B96)</f>
        <v>1</v>
      </c>
      <c r="C97" s="30">
        <f t="shared" ref="C97:E97" si="13">SUM(C94:C96)</f>
        <v>1</v>
      </c>
      <c r="D97" s="30">
        <f t="shared" si="13"/>
        <v>0</v>
      </c>
      <c r="E97" s="30">
        <f t="shared" si="13"/>
        <v>1</v>
      </c>
    </row>
    <row r="98" spans="1:5" x14ac:dyDescent="0.25">
      <c r="B98" s="30" t="s">
        <v>26</v>
      </c>
      <c r="C98" s="30" t="s">
        <v>26</v>
      </c>
      <c r="D98" s="30" t="s">
        <v>26</v>
      </c>
      <c r="E98" s="30" t="s">
        <v>26</v>
      </c>
    </row>
    <row r="99" spans="1:5" x14ac:dyDescent="0.25">
      <c r="B99" s="30">
        <v>1</v>
      </c>
      <c r="C99" s="30">
        <v>1</v>
      </c>
      <c r="D99" s="30">
        <v>1</v>
      </c>
      <c r="E99" s="30">
        <v>1</v>
      </c>
    </row>
    <row r="101" spans="1:5" x14ac:dyDescent="0.25">
      <c r="A101" t="s">
        <v>60</v>
      </c>
    </row>
    <row r="102" spans="1:5" x14ac:dyDescent="0.25">
      <c r="A102" t="s">
        <v>61</v>
      </c>
      <c r="B102" s="18">
        <f>SUMPRODUCT(B88:E90,B94:E96)</f>
        <v>2400</v>
      </c>
      <c r="C102" t="str">
        <f ca="1">_xlfn.FORMULATEXT(B102)</f>
        <v>=SUMPRODUCT(B88:E90,B94:E96)</v>
      </c>
    </row>
    <row r="104" spans="1:5" x14ac:dyDescent="0.25">
      <c r="A104" s="11" t="s">
        <v>14</v>
      </c>
    </row>
    <row r="105" spans="1:5" x14ac:dyDescent="0.25">
      <c r="A105" s="11" t="s">
        <v>62</v>
      </c>
    </row>
    <row r="108" spans="1:5" ht="20.25" thickBot="1" x14ac:dyDescent="0.35">
      <c r="A108" s="1" t="s">
        <v>63</v>
      </c>
      <c r="B108" s="1"/>
      <c r="C108" s="1"/>
      <c r="D108" s="1"/>
      <c r="E108" s="1"/>
    </row>
    <row r="109" spans="1:5" ht="15.75" thickTop="1" x14ac:dyDescent="0.25"/>
    <row r="110" spans="1:5" x14ac:dyDescent="0.25">
      <c r="A110" t="s">
        <v>64</v>
      </c>
    </row>
    <row r="111" spans="1:5" x14ac:dyDescent="0.25">
      <c r="B111" t="s">
        <v>65</v>
      </c>
    </row>
    <row r="112" spans="1:5" x14ac:dyDescent="0.25">
      <c r="A112" s="26" t="s">
        <v>66</v>
      </c>
      <c r="B112" s="26" t="s">
        <v>67</v>
      </c>
      <c r="C112" s="26" t="s">
        <v>68</v>
      </c>
      <c r="D112" s="26" t="s">
        <v>69</v>
      </c>
      <c r="E112" s="26" t="s">
        <v>70</v>
      </c>
    </row>
    <row r="113" spans="1:8" x14ac:dyDescent="0.25">
      <c r="A113" s="26" t="s">
        <v>71</v>
      </c>
      <c r="B113" s="34">
        <v>1500</v>
      </c>
      <c r="C113" s="34">
        <v>1730</v>
      </c>
      <c r="D113" s="34">
        <v>1940</v>
      </c>
      <c r="E113" s="34">
        <v>2070</v>
      </c>
    </row>
    <row r="114" spans="1:8" x14ac:dyDescent="0.25">
      <c r="A114" s="26" t="s">
        <v>72</v>
      </c>
      <c r="B114" s="34">
        <v>460</v>
      </c>
      <c r="C114" s="34">
        <v>810</v>
      </c>
      <c r="D114" s="34">
        <v>1020</v>
      </c>
      <c r="E114" s="34">
        <v>1270</v>
      </c>
    </row>
    <row r="115" spans="1:8" x14ac:dyDescent="0.25">
      <c r="A115" s="26" t="s">
        <v>73</v>
      </c>
      <c r="B115" s="34">
        <v>1500</v>
      </c>
      <c r="C115" s="34">
        <v>1850</v>
      </c>
      <c r="D115" s="34">
        <v>2080</v>
      </c>
      <c r="E115" s="34" t="s">
        <v>74</v>
      </c>
    </row>
    <row r="116" spans="1:8" x14ac:dyDescent="0.25">
      <c r="A116" s="26" t="s">
        <v>75</v>
      </c>
      <c r="B116" s="34">
        <v>960</v>
      </c>
      <c r="C116" s="34">
        <v>610</v>
      </c>
      <c r="D116" s="34">
        <v>400</v>
      </c>
      <c r="E116" s="34">
        <v>330</v>
      </c>
    </row>
    <row r="118" spans="1:8" x14ac:dyDescent="0.25">
      <c r="A118" t="s">
        <v>76</v>
      </c>
    </row>
    <row r="119" spans="1:8" x14ac:dyDescent="0.25">
      <c r="B119" t="s">
        <v>65</v>
      </c>
    </row>
    <row r="120" spans="1:8" x14ac:dyDescent="0.25">
      <c r="A120" s="26" t="s">
        <v>66</v>
      </c>
      <c r="B120" s="26" t="s">
        <v>67</v>
      </c>
      <c r="C120" s="26" t="s">
        <v>68</v>
      </c>
      <c r="D120" s="26" t="s">
        <v>69</v>
      </c>
      <c r="E120" s="38" t="s">
        <v>70</v>
      </c>
      <c r="F120" s="39" t="s">
        <v>56</v>
      </c>
    </row>
    <row r="121" spans="1:8" x14ac:dyDescent="0.25">
      <c r="A121" s="26" t="s">
        <v>71</v>
      </c>
      <c r="B121" s="36">
        <v>0</v>
      </c>
      <c r="C121" s="36">
        <v>0</v>
      </c>
      <c r="D121" s="36">
        <v>1</v>
      </c>
      <c r="E121" s="36">
        <v>0</v>
      </c>
      <c r="F121" s="30">
        <f>SUM(B121:E121)</f>
        <v>1</v>
      </c>
      <c r="G121" s="30" t="s">
        <v>58</v>
      </c>
      <c r="H121" s="30">
        <v>1</v>
      </c>
    </row>
    <row r="122" spans="1:8" x14ac:dyDescent="0.25">
      <c r="A122" s="26" t="s">
        <v>72</v>
      </c>
      <c r="B122" s="36">
        <v>0</v>
      </c>
      <c r="C122" s="36">
        <v>1</v>
      </c>
      <c r="D122" s="36">
        <v>0</v>
      </c>
      <c r="E122" s="36">
        <v>0</v>
      </c>
      <c r="F122" s="30">
        <f t="shared" ref="F122:F124" si="14">SUM(B122:E122)</f>
        <v>1</v>
      </c>
      <c r="G122" s="30" t="s">
        <v>58</v>
      </c>
      <c r="H122" s="30">
        <v>1</v>
      </c>
    </row>
    <row r="123" spans="1:8" x14ac:dyDescent="0.25">
      <c r="A123" s="26" t="s">
        <v>73</v>
      </c>
      <c r="B123" s="36">
        <v>1</v>
      </c>
      <c r="C123" s="36">
        <v>0</v>
      </c>
      <c r="D123" s="36">
        <v>0</v>
      </c>
      <c r="E123" s="36">
        <v>0</v>
      </c>
      <c r="F123" s="30">
        <f t="shared" si="14"/>
        <v>1</v>
      </c>
      <c r="G123" s="30" t="s">
        <v>58</v>
      </c>
      <c r="H123" s="30">
        <v>1</v>
      </c>
    </row>
    <row r="124" spans="1:8" x14ac:dyDescent="0.25">
      <c r="A124" s="26" t="s">
        <v>75</v>
      </c>
      <c r="B124" s="36">
        <v>0</v>
      </c>
      <c r="C124" s="36">
        <v>0</v>
      </c>
      <c r="D124" s="36">
        <v>0</v>
      </c>
      <c r="E124" s="36">
        <v>1</v>
      </c>
      <c r="F124" s="30">
        <f t="shared" si="14"/>
        <v>1</v>
      </c>
      <c r="G124" s="30" t="s">
        <v>58</v>
      </c>
      <c r="H124" s="30">
        <v>1</v>
      </c>
    </row>
    <row r="125" spans="1:8" x14ac:dyDescent="0.25">
      <c r="A125" s="35" t="s">
        <v>77</v>
      </c>
      <c r="B125" s="30">
        <f>SUM(B121:B124)</f>
        <v>1</v>
      </c>
      <c r="C125" s="30">
        <f t="shared" ref="C125:E125" si="15">SUM(C121:C124)</f>
        <v>1</v>
      </c>
      <c r="D125" s="30">
        <f t="shared" si="15"/>
        <v>1</v>
      </c>
      <c r="E125" s="30">
        <f t="shared" si="15"/>
        <v>1</v>
      </c>
    </row>
    <row r="126" spans="1:8" x14ac:dyDescent="0.25">
      <c r="B126" s="30" t="s">
        <v>26</v>
      </c>
      <c r="C126" s="30" t="s">
        <v>26</v>
      </c>
      <c r="D126" s="30" t="s">
        <v>26</v>
      </c>
      <c r="E126" s="30" t="s">
        <v>26</v>
      </c>
    </row>
    <row r="127" spans="1:8" x14ac:dyDescent="0.25">
      <c r="B127" s="30">
        <v>1</v>
      </c>
      <c r="C127" s="30">
        <v>1</v>
      </c>
      <c r="D127" s="30">
        <v>1</v>
      </c>
      <c r="E127" s="30">
        <v>1</v>
      </c>
    </row>
    <row r="129" spans="1:8" x14ac:dyDescent="0.25">
      <c r="A129" t="s">
        <v>60</v>
      </c>
    </row>
    <row r="130" spans="1:8" x14ac:dyDescent="0.25">
      <c r="A130" t="s">
        <v>78</v>
      </c>
      <c r="B130" s="37">
        <f>SUMPRODUCT(B113:E116,B121:E124)</f>
        <v>4580</v>
      </c>
      <c r="C130" t="str">
        <f ca="1">_xlfn.FORMULATEXT(B130)</f>
        <v>=SUMPRODUCT(B113:E116,B121:E124)</v>
      </c>
    </row>
    <row r="133" spans="1:8" ht="20.25" thickBot="1" x14ac:dyDescent="0.35">
      <c r="A133" s="1" t="s">
        <v>79</v>
      </c>
      <c r="B133" s="1"/>
      <c r="C133" s="1"/>
      <c r="D133" s="1"/>
      <c r="E133" s="1"/>
    </row>
    <row r="134" spans="1:8" ht="15.75" thickTop="1" x14ac:dyDescent="0.25"/>
    <row r="137" spans="1:8" x14ac:dyDescent="0.25">
      <c r="A137" s="26"/>
      <c r="B137" s="26" t="s">
        <v>80</v>
      </c>
      <c r="C137" s="26" t="s">
        <v>81</v>
      </c>
      <c r="D137" s="26" t="s">
        <v>82</v>
      </c>
      <c r="E137" s="26" t="s">
        <v>83</v>
      </c>
    </row>
    <row r="138" spans="1:8" x14ac:dyDescent="0.25">
      <c r="A138" s="26" t="s">
        <v>84</v>
      </c>
      <c r="B138" s="44">
        <v>80</v>
      </c>
      <c r="C138" s="44">
        <v>85</v>
      </c>
      <c r="D138" s="44">
        <v>95</v>
      </c>
      <c r="E138" s="44">
        <v>40</v>
      </c>
    </row>
    <row r="139" spans="1:8" x14ac:dyDescent="0.25">
      <c r="A139" s="26" t="s">
        <v>85</v>
      </c>
      <c r="B139" s="44">
        <v>85</v>
      </c>
      <c r="C139" s="44">
        <v>30</v>
      </c>
      <c r="D139" s="44">
        <v>75</v>
      </c>
      <c r="E139" s="44">
        <v>65</v>
      </c>
    </row>
    <row r="140" spans="1:8" x14ac:dyDescent="0.25">
      <c r="A140" s="26" t="s">
        <v>86</v>
      </c>
      <c r="B140" s="44">
        <v>90</v>
      </c>
      <c r="C140" s="44">
        <v>55</v>
      </c>
      <c r="D140" s="44">
        <v>80</v>
      </c>
      <c r="E140" s="44">
        <v>70</v>
      </c>
    </row>
    <row r="141" spans="1:8" x14ac:dyDescent="0.25">
      <c r="A141" s="26" t="s">
        <v>87</v>
      </c>
      <c r="B141" s="44">
        <v>55</v>
      </c>
      <c r="C141" s="44">
        <v>80</v>
      </c>
      <c r="D141" s="44">
        <v>65</v>
      </c>
      <c r="E141" s="44">
        <v>50</v>
      </c>
    </row>
    <row r="143" spans="1:8" x14ac:dyDescent="0.25">
      <c r="A143" s="26"/>
      <c r="B143" s="26" t="s">
        <v>80</v>
      </c>
      <c r="C143" s="26" t="s">
        <v>81</v>
      </c>
      <c r="D143" s="26" t="s">
        <v>82</v>
      </c>
      <c r="E143" s="26" t="s">
        <v>83</v>
      </c>
      <c r="F143" s="45" t="s">
        <v>56</v>
      </c>
      <c r="G143" s="39"/>
    </row>
    <row r="144" spans="1:8" x14ac:dyDescent="0.25">
      <c r="A144" s="26" t="s">
        <v>84</v>
      </c>
      <c r="B144" s="28">
        <v>0</v>
      </c>
      <c r="C144" s="28">
        <v>0</v>
      </c>
      <c r="D144" s="28">
        <v>1</v>
      </c>
      <c r="E144" s="28">
        <v>0</v>
      </c>
      <c r="F144" s="30">
        <f>SUM(B144:E144)</f>
        <v>1</v>
      </c>
      <c r="G144" s="30" t="s">
        <v>58</v>
      </c>
      <c r="H144" s="30">
        <v>1</v>
      </c>
    </row>
    <row r="145" spans="1:8" x14ac:dyDescent="0.25">
      <c r="A145" s="26" t="s">
        <v>85</v>
      </c>
      <c r="B145" s="28">
        <v>0</v>
      </c>
      <c r="C145" s="28">
        <v>0</v>
      </c>
      <c r="D145" s="28">
        <v>0</v>
      </c>
      <c r="E145" s="28">
        <v>1</v>
      </c>
      <c r="F145" s="30">
        <f t="shared" ref="F145:F147" si="16">SUM(B145:E145)</f>
        <v>1</v>
      </c>
      <c r="G145" s="30" t="s">
        <v>58</v>
      </c>
      <c r="H145" s="30">
        <v>1</v>
      </c>
    </row>
    <row r="146" spans="1:8" x14ac:dyDescent="0.25">
      <c r="A146" s="26" t="s">
        <v>86</v>
      </c>
      <c r="B146" s="28">
        <v>1</v>
      </c>
      <c r="C146" s="28">
        <v>0</v>
      </c>
      <c r="D146" s="28">
        <v>0</v>
      </c>
      <c r="E146" s="28">
        <v>0</v>
      </c>
      <c r="F146" s="30">
        <f t="shared" si="16"/>
        <v>1</v>
      </c>
      <c r="G146" s="30" t="s">
        <v>58</v>
      </c>
      <c r="H146" s="30">
        <v>1</v>
      </c>
    </row>
    <row r="147" spans="1:8" x14ac:dyDescent="0.25">
      <c r="A147" s="26" t="s">
        <v>87</v>
      </c>
      <c r="B147" s="28">
        <v>0</v>
      </c>
      <c r="C147" s="28">
        <v>1</v>
      </c>
      <c r="D147" s="28">
        <v>0</v>
      </c>
      <c r="E147" s="28">
        <v>0</v>
      </c>
      <c r="F147" s="30">
        <f t="shared" si="16"/>
        <v>1</v>
      </c>
      <c r="G147" s="30" t="s">
        <v>58</v>
      </c>
      <c r="H147" s="30">
        <v>1</v>
      </c>
    </row>
    <row r="148" spans="1:8" x14ac:dyDescent="0.25">
      <c r="B148" s="30">
        <f>SUM(B144:B147)</f>
        <v>1</v>
      </c>
      <c r="C148" s="30">
        <f t="shared" ref="C148:E148" si="17">SUM(C144:C147)</f>
        <v>1</v>
      </c>
      <c r="D148" s="30">
        <f t="shared" si="17"/>
        <v>1</v>
      </c>
      <c r="E148" s="30">
        <f t="shared" si="17"/>
        <v>1</v>
      </c>
    </row>
    <row r="149" spans="1:8" x14ac:dyDescent="0.25">
      <c r="B149" s="30" t="s">
        <v>26</v>
      </c>
      <c r="C149" s="30" t="s">
        <v>26</v>
      </c>
      <c r="D149" s="30" t="s">
        <v>26</v>
      </c>
      <c r="E149" s="30" t="s">
        <v>26</v>
      </c>
    </row>
    <row r="150" spans="1:8" x14ac:dyDescent="0.25">
      <c r="B150" s="30">
        <v>1</v>
      </c>
      <c r="C150" s="30">
        <v>1</v>
      </c>
      <c r="D150" s="30">
        <v>1</v>
      </c>
      <c r="E150" s="30">
        <v>1</v>
      </c>
    </row>
    <row r="152" spans="1:8" x14ac:dyDescent="0.25">
      <c r="A152" t="s">
        <v>88</v>
      </c>
    </row>
    <row r="153" spans="1:8" x14ac:dyDescent="0.25">
      <c r="A153" t="s">
        <v>89</v>
      </c>
      <c r="B153" s="37">
        <f>SUMPRODUCT(B138:E141,B144:E147)</f>
        <v>330</v>
      </c>
    </row>
    <row r="156" spans="1:8" ht="20.25" thickBot="1" x14ac:dyDescent="0.35">
      <c r="A156" s="1" t="s">
        <v>90</v>
      </c>
      <c r="B156" s="1"/>
      <c r="C156" s="1"/>
      <c r="D156" s="1"/>
      <c r="E156" s="1"/>
    </row>
    <row r="157" spans="1:8" ht="15.75" thickTop="1" x14ac:dyDescent="0.25"/>
    <row r="158" spans="1:8" x14ac:dyDescent="0.25">
      <c r="A158" s="26" t="s">
        <v>34</v>
      </c>
      <c r="B158" s="26" t="s">
        <v>35</v>
      </c>
      <c r="C158" s="26" t="s">
        <v>91</v>
      </c>
      <c r="D158" s="26" t="s">
        <v>20</v>
      </c>
      <c r="G158" s="46" t="s">
        <v>92</v>
      </c>
      <c r="H158" s="46"/>
    </row>
    <row r="159" spans="1:8" x14ac:dyDescent="0.25">
      <c r="A159" s="26" t="s">
        <v>93</v>
      </c>
      <c r="B159" s="26" t="s">
        <v>94</v>
      </c>
      <c r="C159" s="47">
        <f>22+H159</f>
        <v>28</v>
      </c>
      <c r="D159" s="48">
        <v>0</v>
      </c>
      <c r="E159" t="str">
        <f ca="1">_xlfn.FORMULATEXT(C159)</f>
        <v>=22+H159</v>
      </c>
      <c r="G159" s="26" t="s">
        <v>93</v>
      </c>
      <c r="H159" s="49">
        <v>6</v>
      </c>
    </row>
    <row r="160" spans="1:8" x14ac:dyDescent="0.25">
      <c r="A160" s="26" t="s">
        <v>93</v>
      </c>
      <c r="B160" s="26" t="s">
        <v>95</v>
      </c>
      <c r="C160" s="47">
        <f>14+H159</f>
        <v>20</v>
      </c>
      <c r="D160" s="48">
        <v>60</v>
      </c>
      <c r="E160" t="str">
        <f t="shared" ref="E160:E164" ca="1" si="18">_xlfn.FORMULATEXT(C160)</f>
        <v>=14+H159</v>
      </c>
      <c r="G160" s="26" t="s">
        <v>96</v>
      </c>
      <c r="H160" s="50">
        <v>6.25</v>
      </c>
    </row>
    <row r="161" spans="1:5" x14ac:dyDescent="0.25">
      <c r="A161" s="26" t="s">
        <v>93</v>
      </c>
      <c r="B161" s="26" t="s">
        <v>97</v>
      </c>
      <c r="C161" s="47">
        <f>30+H159</f>
        <v>36</v>
      </c>
      <c r="D161" s="48">
        <v>30</v>
      </c>
      <c r="E161" t="str">
        <f t="shared" ca="1" si="18"/>
        <v>=30+H159</v>
      </c>
    </row>
    <row r="162" spans="1:5" x14ac:dyDescent="0.25">
      <c r="A162" s="26" t="s">
        <v>96</v>
      </c>
      <c r="B162" s="26" t="s">
        <v>94</v>
      </c>
      <c r="C162" s="51">
        <f>16+H160</f>
        <v>22.25</v>
      </c>
      <c r="D162" s="48">
        <v>80</v>
      </c>
      <c r="E162" t="str">
        <f t="shared" ca="1" si="18"/>
        <v>=16+H160</v>
      </c>
    </row>
    <row r="163" spans="1:5" x14ac:dyDescent="0.25">
      <c r="A163" s="26" t="s">
        <v>96</v>
      </c>
      <c r="B163" s="26" t="s">
        <v>95</v>
      </c>
      <c r="C163" s="51">
        <f>20+H160</f>
        <v>26.25</v>
      </c>
      <c r="D163" s="48">
        <v>0</v>
      </c>
      <c r="E163" t="str">
        <f t="shared" ca="1" si="18"/>
        <v>=20+H160</v>
      </c>
    </row>
    <row r="164" spans="1:5" x14ac:dyDescent="0.25">
      <c r="A164" s="26" t="s">
        <v>96</v>
      </c>
      <c r="B164" s="26" t="s">
        <v>97</v>
      </c>
      <c r="C164" s="51">
        <f>24+H160</f>
        <v>30.25</v>
      </c>
      <c r="D164" s="48">
        <v>40</v>
      </c>
      <c r="E164" t="str">
        <f t="shared" ca="1" si="18"/>
        <v>=24+H160</v>
      </c>
    </row>
    <row r="166" spans="1:5" x14ac:dyDescent="0.25">
      <c r="A166" s="29" t="s">
        <v>21</v>
      </c>
      <c r="B166" s="29"/>
    </row>
    <row r="167" spans="1:5" x14ac:dyDescent="0.25">
      <c r="A167" s="26" t="s">
        <v>34</v>
      </c>
      <c r="B167" s="20" t="s">
        <v>23</v>
      </c>
      <c r="C167" s="20" t="s">
        <v>24</v>
      </c>
      <c r="D167" s="20" t="s">
        <v>25</v>
      </c>
    </row>
    <row r="168" spans="1:5" x14ac:dyDescent="0.25">
      <c r="A168" s="26" t="s">
        <v>93</v>
      </c>
      <c r="B168" s="20">
        <f>SUMIF($A$3:$A$8,A168,$D$3:$D$8)</f>
        <v>0</v>
      </c>
      <c r="C168" s="20" t="s">
        <v>26</v>
      </c>
      <c r="D168" s="20">
        <v>100</v>
      </c>
      <c r="E168" t="str">
        <f ca="1">_xlfn.FORMULATEXT(B168)</f>
        <v>=SUMIF($A$3:$A$8,A168,$D$3:$D$8)</v>
      </c>
    </row>
    <row r="169" spans="1:5" x14ac:dyDescent="0.25">
      <c r="A169" s="26" t="s">
        <v>96</v>
      </c>
      <c r="B169" s="20">
        <f>SUMIF($A$3:$A$8,A169,$D$3:$D$8)</f>
        <v>0</v>
      </c>
      <c r="C169" s="20" t="s">
        <v>26</v>
      </c>
      <c r="D169" s="20">
        <v>120</v>
      </c>
      <c r="E169" t="str">
        <f ca="1">_xlfn.FORMULATEXT(B169)</f>
        <v>=SUMIF($A$3:$A$8,A169,$D$3:$D$8)</v>
      </c>
    </row>
    <row r="171" spans="1:5" x14ac:dyDescent="0.25">
      <c r="A171" s="29" t="s">
        <v>27</v>
      </c>
      <c r="B171" s="29"/>
    </row>
    <row r="172" spans="1:5" x14ac:dyDescent="0.25">
      <c r="A172" s="26" t="s">
        <v>35</v>
      </c>
      <c r="B172" s="26" t="s">
        <v>29</v>
      </c>
      <c r="C172" s="20" t="s">
        <v>24</v>
      </c>
      <c r="D172" s="26" t="s">
        <v>30</v>
      </c>
    </row>
    <row r="173" spans="1:5" x14ac:dyDescent="0.25">
      <c r="A173" s="26" t="s">
        <v>94</v>
      </c>
      <c r="B173" s="26">
        <f>SUMIF($B$3:$B$8,A173,$D$3:$D$8)</f>
        <v>0</v>
      </c>
      <c r="C173" s="20" t="s">
        <v>31</v>
      </c>
      <c r="D173" s="26">
        <v>80</v>
      </c>
      <c r="E173" t="str">
        <f ca="1">_xlfn.FORMULATEXT(B173)</f>
        <v>=SUMIF($B$3:$B$8,A173,$D$3:$D$8)</v>
      </c>
    </row>
    <row r="174" spans="1:5" x14ac:dyDescent="0.25">
      <c r="A174" s="26" t="s">
        <v>95</v>
      </c>
      <c r="B174" s="26">
        <f t="shared" ref="B174:B175" si="19">SUMIF($B$3:$B$8,A174,$D$3:$D$8)</f>
        <v>0</v>
      </c>
      <c r="C174" s="20" t="s">
        <v>31</v>
      </c>
      <c r="D174" s="26">
        <v>60</v>
      </c>
      <c r="E174" t="str">
        <f t="shared" ref="E174:E175" ca="1" si="20">_xlfn.FORMULATEXT(B174)</f>
        <v>=SUMIF($B$3:$B$8,A174,$D$3:$D$8)</v>
      </c>
    </row>
    <row r="175" spans="1:5" x14ac:dyDescent="0.25">
      <c r="A175" s="26" t="s">
        <v>97</v>
      </c>
      <c r="B175" s="26">
        <f t="shared" si="19"/>
        <v>0</v>
      </c>
      <c r="C175" s="20" t="s">
        <v>31</v>
      </c>
      <c r="D175" s="26">
        <v>70</v>
      </c>
      <c r="E175" t="str">
        <f t="shared" ca="1" si="20"/>
        <v>=SUMIF($B$3:$B$8,A175,$D$3:$D$8)</v>
      </c>
    </row>
    <row r="177" spans="1:5" x14ac:dyDescent="0.25">
      <c r="A177" t="s">
        <v>98</v>
      </c>
      <c r="B177" s="18">
        <f>SUMPRODUCT(C159:C164,D159:D164)</f>
        <v>5270</v>
      </c>
    </row>
    <row r="180" spans="1:5" ht="20.25" thickBot="1" x14ac:dyDescent="0.35">
      <c r="A180" s="1" t="s">
        <v>99</v>
      </c>
      <c r="B180" s="1"/>
      <c r="C180" s="1"/>
      <c r="D180" s="1"/>
      <c r="E180" s="1"/>
    </row>
    <row r="181" spans="1:5" ht="15.75" thickTop="1" x14ac:dyDescent="0.25"/>
    <row r="182" spans="1:5" x14ac:dyDescent="0.25">
      <c r="A182" s="26" t="s">
        <v>34</v>
      </c>
      <c r="B182" s="26" t="s">
        <v>35</v>
      </c>
      <c r="C182" s="26" t="s">
        <v>100</v>
      </c>
      <c r="D182" s="26" t="s">
        <v>20</v>
      </c>
    </row>
    <row r="183" spans="1:5" x14ac:dyDescent="0.25">
      <c r="A183" s="26" t="s">
        <v>37</v>
      </c>
      <c r="B183" s="26" t="s">
        <v>101</v>
      </c>
      <c r="C183" s="26">
        <v>5</v>
      </c>
      <c r="D183" s="48">
        <v>0</v>
      </c>
    </row>
    <row r="184" spans="1:5" x14ac:dyDescent="0.25">
      <c r="A184" s="26" t="s">
        <v>37</v>
      </c>
      <c r="B184" s="26" t="s">
        <v>102</v>
      </c>
      <c r="C184" s="26">
        <v>8</v>
      </c>
      <c r="D184" s="48">
        <v>60</v>
      </c>
    </row>
    <row r="185" spans="1:5" x14ac:dyDescent="0.25">
      <c r="A185" s="26" t="s">
        <v>37</v>
      </c>
      <c r="B185" s="26" t="s">
        <v>103</v>
      </c>
      <c r="C185" s="26">
        <v>6</v>
      </c>
      <c r="D185" s="48">
        <v>0</v>
      </c>
    </row>
    <row r="186" spans="1:5" x14ac:dyDescent="0.25">
      <c r="A186" s="26" t="s">
        <v>41</v>
      </c>
      <c r="B186" s="26" t="s">
        <v>101</v>
      </c>
      <c r="C186" s="26">
        <v>10</v>
      </c>
      <c r="D186" s="48">
        <v>45</v>
      </c>
    </row>
    <row r="187" spans="1:5" x14ac:dyDescent="0.25">
      <c r="A187" s="26" t="s">
        <v>41</v>
      </c>
      <c r="B187" s="26" t="s">
        <v>102</v>
      </c>
      <c r="C187" s="26">
        <v>9</v>
      </c>
      <c r="D187" s="48">
        <v>30</v>
      </c>
    </row>
    <row r="188" spans="1:5" x14ac:dyDescent="0.25">
      <c r="A188" s="26" t="s">
        <v>41</v>
      </c>
      <c r="B188" s="26" t="s">
        <v>103</v>
      </c>
      <c r="C188" s="26">
        <v>12</v>
      </c>
      <c r="D188" s="48">
        <v>30</v>
      </c>
    </row>
    <row r="189" spans="1:5" x14ac:dyDescent="0.25">
      <c r="A189" s="26" t="s">
        <v>42</v>
      </c>
      <c r="B189" s="26" t="s">
        <v>101</v>
      </c>
      <c r="C189" s="26">
        <v>7</v>
      </c>
      <c r="D189" s="48">
        <v>0</v>
      </c>
    </row>
    <row r="190" spans="1:5" x14ac:dyDescent="0.25">
      <c r="A190" s="26" t="s">
        <v>42</v>
      </c>
      <c r="B190" s="26" t="s">
        <v>102</v>
      </c>
      <c r="C190" s="26">
        <v>6</v>
      </c>
      <c r="D190" s="48">
        <v>0</v>
      </c>
    </row>
    <row r="191" spans="1:5" x14ac:dyDescent="0.25">
      <c r="A191" s="26" t="s">
        <v>42</v>
      </c>
      <c r="B191" s="26" t="s">
        <v>103</v>
      </c>
      <c r="C191" s="26">
        <v>10</v>
      </c>
      <c r="D191" s="48">
        <v>5</v>
      </c>
    </row>
    <row r="193" spans="1:5" x14ac:dyDescent="0.25">
      <c r="A193" s="26" t="s">
        <v>21</v>
      </c>
    </row>
    <row r="194" spans="1:5" x14ac:dyDescent="0.25">
      <c r="A194" s="26" t="s">
        <v>34</v>
      </c>
      <c r="B194" s="20" t="s">
        <v>23</v>
      </c>
      <c r="C194" s="20" t="s">
        <v>24</v>
      </c>
      <c r="D194" s="20" t="s">
        <v>25</v>
      </c>
    </row>
    <row r="195" spans="1:5" x14ac:dyDescent="0.25">
      <c r="A195" s="26" t="s">
        <v>37</v>
      </c>
      <c r="B195" s="20">
        <f>SUMIF($A$25:$A$33,A195,$D$25:$D$33)</f>
        <v>0</v>
      </c>
      <c r="C195" s="20" t="s">
        <v>26</v>
      </c>
      <c r="D195" s="20">
        <v>60</v>
      </c>
      <c r="E195" t="str">
        <f ca="1">_xlfn.FORMULATEXT(B195)</f>
        <v>=SUMIF($A$25:$A$33,A195,$D$25:$D$33)</v>
      </c>
    </row>
    <row r="196" spans="1:5" x14ac:dyDescent="0.25">
      <c r="A196" s="26" t="s">
        <v>41</v>
      </c>
      <c r="B196" s="20">
        <f t="shared" ref="B196:B197" si="21">SUMIF($A$25:$A$33,A196,$D$25:$D$33)</f>
        <v>0</v>
      </c>
      <c r="C196" s="20" t="s">
        <v>26</v>
      </c>
      <c r="D196" s="20">
        <v>105</v>
      </c>
      <c r="E196" t="str">
        <f t="shared" ref="E196:E197" ca="1" si="22">_xlfn.FORMULATEXT(B196)</f>
        <v>=SUMIF($A$25:$A$33,A196,$D$25:$D$33)</v>
      </c>
    </row>
    <row r="197" spans="1:5" x14ac:dyDescent="0.25">
      <c r="A197" s="26" t="s">
        <v>42</v>
      </c>
      <c r="B197" s="20">
        <f t="shared" si="21"/>
        <v>0</v>
      </c>
      <c r="C197" s="20" t="s">
        <v>26</v>
      </c>
      <c r="D197" s="20">
        <v>70</v>
      </c>
      <c r="E197" t="str">
        <f t="shared" ca="1" si="22"/>
        <v>=SUMIF($A$25:$A$33,A197,$D$25:$D$33)</v>
      </c>
    </row>
    <row r="199" spans="1:5" x14ac:dyDescent="0.25">
      <c r="A199" s="26" t="s">
        <v>27</v>
      </c>
    </row>
    <row r="200" spans="1:5" x14ac:dyDescent="0.25">
      <c r="A200" s="26" t="s">
        <v>35</v>
      </c>
      <c r="B200" s="20" t="s">
        <v>29</v>
      </c>
      <c r="C200" s="20" t="s">
        <v>24</v>
      </c>
      <c r="D200" s="20" t="s">
        <v>30</v>
      </c>
    </row>
    <row r="201" spans="1:5" x14ac:dyDescent="0.25">
      <c r="A201" s="26" t="s">
        <v>101</v>
      </c>
      <c r="B201" s="20">
        <f>SUMIF($B$25:$B$33,A201,$D$25:$D$33)</f>
        <v>0</v>
      </c>
      <c r="C201" s="20" t="s">
        <v>26</v>
      </c>
      <c r="D201" s="20">
        <v>45</v>
      </c>
      <c r="E201" t="str">
        <f ca="1">_xlfn.FORMULATEXT(B201)</f>
        <v>=SUMIF($B$25:$B$33,A201,$D$25:$D$33)</v>
      </c>
    </row>
    <row r="202" spans="1:5" x14ac:dyDescent="0.25">
      <c r="A202" s="26" t="s">
        <v>102</v>
      </c>
      <c r="B202" s="20">
        <f t="shared" ref="B202:B203" si="23">SUMIF($B$25:$B$33,A202,$D$25:$D$33)</f>
        <v>0</v>
      </c>
      <c r="C202" s="20" t="s">
        <v>26</v>
      </c>
      <c r="D202" s="20">
        <v>90</v>
      </c>
      <c r="E202" t="str">
        <f t="shared" ref="E202:E203" ca="1" si="24">_xlfn.FORMULATEXT(B202)</f>
        <v>=SUMIF($B$25:$B$33,A202,$D$25:$D$33)</v>
      </c>
    </row>
    <row r="203" spans="1:5" x14ac:dyDescent="0.25">
      <c r="A203" s="26" t="s">
        <v>103</v>
      </c>
      <c r="B203" s="20">
        <f t="shared" si="23"/>
        <v>0</v>
      </c>
      <c r="C203" s="20" t="s">
        <v>26</v>
      </c>
      <c r="D203" s="20">
        <v>35</v>
      </c>
      <c r="E203" t="str">
        <f t="shared" ca="1" si="24"/>
        <v>=SUMIF($B$25:$B$33,A203,$D$25:$D$33)</v>
      </c>
    </row>
    <row r="205" spans="1:5" x14ac:dyDescent="0.25">
      <c r="A205" t="s">
        <v>104</v>
      </c>
      <c r="B205" s="37">
        <f>SUMPRODUCT(C183:C191,D183:D191)</f>
        <v>1610</v>
      </c>
    </row>
  </sheetData>
  <mergeCells count="14">
    <mergeCell ref="A180:E180"/>
    <mergeCell ref="A84:E84"/>
    <mergeCell ref="A108:E108"/>
    <mergeCell ref="A133:E133"/>
    <mergeCell ref="A156:E156"/>
    <mergeCell ref="A166:B166"/>
    <mergeCell ref="A171:B171"/>
    <mergeCell ref="A1:F1"/>
    <mergeCell ref="A4:A6"/>
    <mergeCell ref="A12:A14"/>
    <mergeCell ref="A25:E25"/>
    <mergeCell ref="A66:B66"/>
    <mergeCell ref="A72:B72"/>
    <mergeCell ref="A53:E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Giovanni</dc:creator>
  <cp:lastModifiedBy>Rodney Giovanni</cp:lastModifiedBy>
  <dcterms:created xsi:type="dcterms:W3CDTF">2025-02-11T08:42:38Z</dcterms:created>
  <dcterms:modified xsi:type="dcterms:W3CDTF">2025-02-11T08:53:38Z</dcterms:modified>
</cp:coreProperties>
</file>