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9F268542-7983-457F-AD5F-E78B574DF9BE}" xr6:coauthVersionLast="47" xr6:coauthVersionMax="47" xr10:uidLastSave="{00000000-0000-0000-0000-000000000000}"/>
  <bookViews>
    <workbookView xWindow="-120" yWindow="-120" windowWidth="29040" windowHeight="15840" xr2:uid="{6421B95E-7D3C-4018-865D-156723874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12" i="1"/>
  <c r="F6" i="1"/>
  <c r="F7" i="1" s="1"/>
  <c r="F5" i="1"/>
  <c r="C36" i="1"/>
  <c r="G24" i="1"/>
  <c r="G20" i="1"/>
  <c r="G16" i="1"/>
  <c r="G10" i="1"/>
  <c r="G6" i="1"/>
  <c r="G23" i="1"/>
  <c r="G19" i="1"/>
  <c r="G15" i="1"/>
  <c r="G12" i="1"/>
  <c r="G9" i="1"/>
  <c r="G5" i="1"/>
  <c r="G22" i="1"/>
  <c r="G18" i="1"/>
  <c r="G14" i="1"/>
  <c r="C11" i="1"/>
  <c r="G8" i="1"/>
  <c r="G21" i="1"/>
  <c r="G17" i="1"/>
  <c r="G11" i="1"/>
  <c r="G7" i="1"/>
  <c r="G13" i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B11" i="1" l="1"/>
  <c r="B13" i="1" s="1"/>
</calcChain>
</file>

<file path=xl/sharedStrings.xml><?xml version="1.0" encoding="utf-8"?>
<sst xmlns="http://schemas.openxmlformats.org/spreadsheetml/2006/main" count="24" uniqueCount="21">
  <si>
    <t>Cash Flows:</t>
  </si>
  <si>
    <t>Development Cost:</t>
  </si>
  <si>
    <t>millions</t>
  </si>
  <si>
    <t>End of Year</t>
  </si>
  <si>
    <t>Gross Margin ($M)</t>
  </si>
  <si>
    <t>Lifetime:</t>
  </si>
  <si>
    <t>years</t>
  </si>
  <si>
    <t>Year 1 Margin:</t>
  </si>
  <si>
    <t>Inc through year:</t>
  </si>
  <si>
    <t>Rate of increase:</t>
  </si>
  <si>
    <t>Rate of decrease:</t>
  </si>
  <si>
    <t>Discount Rate:</t>
  </si>
  <si>
    <t>(Net) Present Value</t>
  </si>
  <si>
    <t>Net Present Value</t>
  </si>
  <si>
    <t>million</t>
  </si>
  <si>
    <t>Year</t>
  </si>
  <si>
    <t>Cash inflow (end of year)</t>
  </si>
  <si>
    <t>Initial Investment</t>
  </si>
  <si>
    <t>Discount Rate</t>
  </si>
  <si>
    <t>Example 1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</si>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</sst>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"/>
    <numFmt numFmtId="165" formatCode="&quot;$&quot;#,##0.00"/>
    <numFmt numFmtId="166" formatCode="&quot;$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9" fontId="0" fillId="0" borderId="2" xfId="0" applyNumberFormat="1" applyBorder="1"/>
    <xf numFmtId="8" fontId="0" fillId="0" borderId="0" xfId="0" applyNumberFormat="1"/>
    <xf numFmtId="44" fontId="0" fillId="0" borderId="0" xfId="1" applyFont="1"/>
    <xf numFmtId="0" fontId="3" fillId="2" borderId="0" xfId="3" applyFont="1"/>
    <xf numFmtId="8" fontId="3" fillId="2" borderId="0" xfId="3" applyNumberFormat="1" applyFont="1"/>
    <xf numFmtId="166" fontId="0" fillId="0" borderId="2" xfId="1" applyNumberFormat="1" applyFont="1" applyBorder="1"/>
    <xf numFmtId="166" fontId="0" fillId="0" borderId="0" xfId="0" applyNumberFormat="1"/>
    <xf numFmtId="0" fontId="4" fillId="0" borderId="0" xfId="0" applyFont="1"/>
    <xf numFmtId="166" fontId="0" fillId="0" borderId="0" xfId="1" applyNumberFormat="1" applyFont="1" applyFill="1" applyBorder="1"/>
    <xf numFmtId="9" fontId="0" fillId="0" borderId="0" xfId="0" applyNumberFormat="1"/>
    <xf numFmtId="0" fontId="2" fillId="0" borderId="1" xfId="2" applyAlignment="1">
      <alignment horizontal="center"/>
    </xf>
  </cellXfs>
  <cellStyles count="4">
    <cellStyle name="Accent1" xfId="3" builtinId="29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8198-B5E7-4B63-9527-14CB5B883681}">
  <dimension ref="A1:G38"/>
  <sheetViews>
    <sheetView tabSelected="1" workbookViewId="0">
      <selection sqref="A1:B1"/>
    </sheetView>
  </sheetViews>
  <sheetFormatPr defaultRowHeight="15" x14ac:dyDescent="0.25"/>
  <cols>
    <col min="1" max="1" width="18.140625" bestFit="1" customWidth="1"/>
    <col min="2" max="2" width="23.140625" bestFit="1" customWidth="1"/>
    <col min="3" max="3" width="22" bestFit="1" customWidth="1"/>
    <col min="5" max="5" width="11.140625" bestFit="1" customWidth="1"/>
    <col min="6" max="6" width="17.42578125" bestFit="1" customWidth="1"/>
    <col min="7" max="7" width="12.7109375" customWidth="1"/>
  </cols>
  <sheetData>
    <row r="1" spans="1:7" ht="20.25" thickBot="1" x14ac:dyDescent="0.35">
      <c r="A1" s="16" t="s">
        <v>19</v>
      </c>
      <c r="B1" s="16"/>
    </row>
    <row r="2" spans="1:7" ht="15.75" thickTop="1" x14ac:dyDescent="0.25"/>
    <row r="3" spans="1:7" x14ac:dyDescent="0.25">
      <c r="A3" s="2" t="s">
        <v>1</v>
      </c>
      <c r="B3" s="2">
        <v>9.3000000000000007</v>
      </c>
      <c r="C3" t="s">
        <v>2</v>
      </c>
      <c r="E3" s="1" t="s">
        <v>0</v>
      </c>
      <c r="F3" s="1"/>
    </row>
    <row r="4" spans="1:7" x14ac:dyDescent="0.25">
      <c r="A4" s="2" t="s">
        <v>5</v>
      </c>
      <c r="B4" s="2">
        <v>20</v>
      </c>
      <c r="C4" t="s">
        <v>6</v>
      </c>
      <c r="E4" s="3" t="s">
        <v>3</v>
      </c>
      <c r="F4" s="3" t="s">
        <v>4</v>
      </c>
    </row>
    <row r="5" spans="1:7" x14ac:dyDescent="0.25">
      <c r="A5" s="2" t="s">
        <v>7</v>
      </c>
      <c r="B5" s="2">
        <v>1.2</v>
      </c>
      <c r="C5" t="s">
        <v>2</v>
      </c>
      <c r="E5" s="2">
        <v>1</v>
      </c>
      <c r="F5" s="4">
        <f>B5</f>
        <v>1.2</v>
      </c>
      <c r="G5" t="str">
        <f ca="1">_xlfn.FORMULATEXT(F5)</f>
        <v>=B5</v>
      </c>
    </row>
    <row r="6" spans="1:7" x14ac:dyDescent="0.25">
      <c r="A6" s="2" t="s">
        <v>8</v>
      </c>
      <c r="B6" s="2">
        <v>8</v>
      </c>
      <c r="E6" s="2">
        <v>2</v>
      </c>
      <c r="F6" s="5">
        <f>IF(E6&lt;=$B$6,F5+F5*$B$7,F5-F5*$B$8)</f>
        <v>1.3199999999999998</v>
      </c>
      <c r="G6" t="str">
        <f ca="1">_xlfn.FORMULATEXT(F6)</f>
        <v>=IF(E6&lt;=$B$6,F5+F5*$B$7,F5-F5*$B$8)</v>
      </c>
    </row>
    <row r="7" spans="1:7" x14ac:dyDescent="0.25">
      <c r="A7" s="2" t="s">
        <v>9</v>
      </c>
      <c r="B7" s="6">
        <v>0.1</v>
      </c>
      <c r="E7" s="2">
        <v>3</v>
      </c>
      <c r="F7" s="5">
        <f t="shared" ref="F7:F24" si="0">IF(E7&lt;=$B$6,F6+F6*$B$7,F6-F6*$B$8)</f>
        <v>1.4519999999999997</v>
      </c>
      <c r="G7" t="str">
        <f t="shared" ref="G7:G24" ca="1" si="1">_xlfn.FORMULATEXT(F7)</f>
        <v>=IF(E7&lt;=$B$6,F6+F6*$B$7,F6-F6*$B$8)</v>
      </c>
    </row>
    <row r="8" spans="1:7" x14ac:dyDescent="0.25">
      <c r="A8" s="2" t="s">
        <v>10</v>
      </c>
      <c r="B8" s="6">
        <v>0.05</v>
      </c>
      <c r="E8" s="2">
        <v>4</v>
      </c>
      <c r="F8" s="5">
        <f t="shared" si="0"/>
        <v>1.5971999999999997</v>
      </c>
      <c r="G8" t="str">
        <f t="shared" ca="1" si="1"/>
        <v>=IF(E8&lt;=$B$6,F7+F7*$B$7,F7-F7*$B$8)</v>
      </c>
    </row>
    <row r="9" spans="1:7" x14ac:dyDescent="0.25">
      <c r="A9" s="2" t="s">
        <v>11</v>
      </c>
      <c r="B9" s="6">
        <v>0.12</v>
      </c>
      <c r="E9" s="2">
        <v>5</v>
      </c>
      <c r="F9" s="5">
        <f t="shared" si="0"/>
        <v>1.7569199999999996</v>
      </c>
      <c r="G9" t="str">
        <f t="shared" ca="1" si="1"/>
        <v>=IF(E9&lt;=$B$6,F8+F8*$B$7,F8-F8*$B$8)</v>
      </c>
    </row>
    <row r="10" spans="1:7" x14ac:dyDescent="0.25">
      <c r="E10" s="2">
        <v>6</v>
      </c>
      <c r="F10" s="5">
        <f t="shared" si="0"/>
        <v>1.9326119999999996</v>
      </c>
      <c r="G10" t="str">
        <f t="shared" ca="1" si="1"/>
        <v>=IF(E10&lt;=$B$6,F9+F9*$B$7,F9-F9*$B$8)</v>
      </c>
    </row>
    <row r="11" spans="1:7" x14ac:dyDescent="0.25">
      <c r="A11" t="s">
        <v>12</v>
      </c>
      <c r="B11" s="7">
        <f>NPV(B9,F5:F24)</f>
        <v>12.600290735832383</v>
      </c>
      <c r="C11" t="str">
        <f ca="1">_xlfn.FORMULATEXT(B11)</f>
        <v>=NPV(B9,F5:F24)</v>
      </c>
      <c r="E11" s="2">
        <v>7</v>
      </c>
      <c r="F11" s="5">
        <f t="shared" si="0"/>
        <v>2.1258731999999996</v>
      </c>
      <c r="G11" t="str">
        <f t="shared" ca="1" si="1"/>
        <v>=IF(E11&lt;=$B$6,F10+F10*$B$7,F10-F10*$B$8)</v>
      </c>
    </row>
    <row r="12" spans="1:7" x14ac:dyDescent="0.25">
      <c r="A12" t="s">
        <v>1</v>
      </c>
      <c r="B12" s="8">
        <f>B3</f>
        <v>9.3000000000000007</v>
      </c>
      <c r="E12" s="2">
        <v>8</v>
      </c>
      <c r="F12" s="5">
        <f t="shared" si="0"/>
        <v>2.3384605199999995</v>
      </c>
      <c r="G12" t="str">
        <f t="shared" ca="1" si="1"/>
        <v>=IF(E12&lt;=$B$6,F11+F11*$B$7,F11-F11*$B$8)</v>
      </c>
    </row>
    <row r="13" spans="1:7" x14ac:dyDescent="0.25">
      <c r="A13" s="9" t="s">
        <v>13</v>
      </c>
      <c r="B13" s="10">
        <f>B11-B12</f>
        <v>3.3002907358323821</v>
      </c>
      <c r="C13" t="s">
        <v>14</v>
      </c>
      <c r="E13" s="2">
        <v>9</v>
      </c>
      <c r="F13" s="5">
        <f t="shared" si="0"/>
        <v>2.2215374939999997</v>
      </c>
      <c r="G13" t="str">
        <f t="shared" ca="1" si="1"/>
        <v>=IF(E13&lt;=$B$6,F12+F12*$B$7,F12-F12*$B$8)</v>
      </c>
    </row>
    <row r="14" spans="1:7" x14ac:dyDescent="0.25">
      <c r="E14" s="2">
        <v>10</v>
      </c>
      <c r="F14" s="5">
        <f t="shared" si="0"/>
        <v>2.1104606192999995</v>
      </c>
      <c r="G14" t="str">
        <f t="shared" ca="1" si="1"/>
        <v>=IF(E14&lt;=$B$6,F13+F13*$B$7,F13-F13*$B$8)</v>
      </c>
    </row>
    <row r="15" spans="1:7" x14ac:dyDescent="0.25">
      <c r="E15" s="2">
        <v>11</v>
      </c>
      <c r="F15" s="5">
        <f t="shared" si="0"/>
        <v>2.0049375883349994</v>
      </c>
      <c r="G15" t="str">
        <f t="shared" ca="1" si="1"/>
        <v>=IF(E15&lt;=$B$6,F14+F14*$B$7,F14-F14*$B$8)</v>
      </c>
    </row>
    <row r="16" spans="1:7" x14ac:dyDescent="0.25">
      <c r="E16" s="2">
        <v>12</v>
      </c>
      <c r="F16" s="5">
        <f t="shared" si="0"/>
        <v>1.9046907089182494</v>
      </c>
      <c r="G16" t="str">
        <f t="shared" ca="1" si="1"/>
        <v>=IF(E16&lt;=$B$6,F15+F15*$B$7,F15-F15*$B$8)</v>
      </c>
    </row>
    <row r="17" spans="1:7" x14ac:dyDescent="0.25">
      <c r="E17" s="2">
        <v>13</v>
      </c>
      <c r="F17" s="5">
        <f t="shared" si="0"/>
        <v>1.8094561734723369</v>
      </c>
      <c r="G17" t="str">
        <f t="shared" ca="1" si="1"/>
        <v>=IF(E17&lt;=$B$6,F16+F16*$B$7,F16-F16*$B$8)</v>
      </c>
    </row>
    <row r="18" spans="1:7" x14ac:dyDescent="0.25">
      <c r="E18" s="2">
        <v>14</v>
      </c>
      <c r="F18" s="5">
        <f t="shared" si="0"/>
        <v>1.71898336479872</v>
      </c>
      <c r="G18" t="str">
        <f t="shared" ca="1" si="1"/>
        <v>=IF(E18&lt;=$B$6,F17+F17*$B$7,F17-F17*$B$8)</v>
      </c>
    </row>
    <row r="19" spans="1:7" x14ac:dyDescent="0.25">
      <c r="E19" s="2">
        <v>15</v>
      </c>
      <c r="F19" s="5">
        <f t="shared" si="0"/>
        <v>1.633034196558784</v>
      </c>
      <c r="G19" t="str">
        <f t="shared" ca="1" si="1"/>
        <v>=IF(E19&lt;=$B$6,F18+F18*$B$7,F18-F18*$B$8)</v>
      </c>
    </row>
    <row r="20" spans="1:7" x14ac:dyDescent="0.25">
      <c r="E20" s="2">
        <v>16</v>
      </c>
      <c r="F20" s="5">
        <f t="shared" si="0"/>
        <v>1.5513824867308448</v>
      </c>
      <c r="G20" t="str">
        <f t="shared" ca="1" si="1"/>
        <v>=IF(E20&lt;=$B$6,F19+F19*$B$7,F19-F19*$B$8)</v>
      </c>
    </row>
    <row r="21" spans="1:7" x14ac:dyDescent="0.25">
      <c r="E21" s="2">
        <v>17</v>
      </c>
      <c r="F21" s="5">
        <f t="shared" si="0"/>
        <v>1.4738133623943026</v>
      </c>
      <c r="G21" t="str">
        <f t="shared" ca="1" si="1"/>
        <v>=IF(E21&lt;=$B$6,F20+F20*$B$7,F20-F20*$B$8)</v>
      </c>
    </row>
    <row r="22" spans="1:7" x14ac:dyDescent="0.25">
      <c r="E22" s="2">
        <v>18</v>
      </c>
      <c r="F22" s="5">
        <f t="shared" si="0"/>
        <v>1.4001226942745875</v>
      </c>
      <c r="G22" t="str">
        <f t="shared" ca="1" si="1"/>
        <v>=IF(E22&lt;=$B$6,F21+F21*$B$7,F21-F21*$B$8)</v>
      </c>
    </row>
    <row r="23" spans="1:7" x14ac:dyDescent="0.25">
      <c r="E23" s="2">
        <v>19</v>
      </c>
      <c r="F23" s="5">
        <f t="shared" si="0"/>
        <v>1.3301165595608582</v>
      </c>
      <c r="G23" t="str">
        <f t="shared" ca="1" si="1"/>
        <v>=IF(E23&lt;=$B$6,F22+F22*$B$7,F22-F22*$B$8)</v>
      </c>
    </row>
    <row r="24" spans="1:7" x14ac:dyDescent="0.25">
      <c r="E24" s="2">
        <v>20</v>
      </c>
      <c r="F24" s="5">
        <f t="shared" si="0"/>
        <v>1.2636107315828153</v>
      </c>
      <c r="G24" t="str">
        <f t="shared" ca="1" si="1"/>
        <v>=IF(E24&lt;=$B$6,F23+F23*$B$7,F23-F23*$B$8)</v>
      </c>
    </row>
    <row r="26" spans="1:7" ht="20.25" thickBot="1" x14ac:dyDescent="0.35">
      <c r="A26" s="16" t="s">
        <v>20</v>
      </c>
      <c r="B26" s="16"/>
    </row>
    <row r="27" spans="1:7" ht="15.75" thickTop="1" x14ac:dyDescent="0.25"/>
    <row r="28" spans="1:7" x14ac:dyDescent="0.25">
      <c r="A28" s="2" t="s">
        <v>15</v>
      </c>
      <c r="B28" s="2" t="s">
        <v>16</v>
      </c>
    </row>
    <row r="29" spans="1:7" x14ac:dyDescent="0.25">
      <c r="A29" s="2">
        <v>1</v>
      </c>
      <c r="B29" s="11">
        <v>30000</v>
      </c>
    </row>
    <row r="30" spans="1:7" x14ac:dyDescent="0.25">
      <c r="A30" s="2">
        <v>2</v>
      </c>
      <c r="B30" s="11">
        <v>65000</v>
      </c>
    </row>
    <row r="31" spans="1:7" x14ac:dyDescent="0.25">
      <c r="A31" s="2">
        <v>3</v>
      </c>
      <c r="B31" s="11">
        <v>80000</v>
      </c>
    </row>
    <row r="32" spans="1:7" x14ac:dyDescent="0.25">
      <c r="A32" s="2">
        <v>4</v>
      </c>
      <c r="B32" s="11">
        <v>75000</v>
      </c>
    </row>
    <row r="33" spans="1:3" x14ac:dyDescent="0.25">
      <c r="A33" s="2">
        <v>5</v>
      </c>
      <c r="B33" s="11">
        <v>55000</v>
      </c>
    </row>
    <row r="34" spans="1:3" x14ac:dyDescent="0.25">
      <c r="B34" s="12"/>
    </row>
    <row r="35" spans="1:3" x14ac:dyDescent="0.25">
      <c r="A35" s="13" t="s">
        <v>17</v>
      </c>
      <c r="B35" s="14">
        <v>150000</v>
      </c>
    </row>
    <row r="36" spans="1:3" x14ac:dyDescent="0.25">
      <c r="A36" s="13" t="s">
        <v>18</v>
      </c>
      <c r="B36" s="15">
        <v>0.15</v>
      </c>
      <c r="C36" t="str">
        <f ca="1">_xlfn.FORMULATEXT(B38)</f>
        <v>=NPV(B36,B29:B33)-B35</v>
      </c>
    </row>
    <row r="38" spans="1:3" x14ac:dyDescent="0.25">
      <c r="A38" s="9" t="s">
        <v>13</v>
      </c>
      <c r="B38" s="10">
        <f>NPV(B36,B29:B33)-B35</f>
        <v>48063.807351472788</v>
      </c>
    </row>
  </sheetData>
  <mergeCells count="3">
    <mergeCell ref="E3:F3"/>
    <mergeCell ref="A1:B1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2025-02-08T20:10:35Z</dcterms:created>
  <dcterms:modified xsi:type="dcterms:W3CDTF">2025-02-08T20:16:42Z</dcterms:modified>
</cp:coreProperties>
</file>