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8BE04CC7-1950-49AD-8F80-85450B787960}" xr6:coauthVersionLast="47" xr6:coauthVersionMax="47" xr10:uidLastSave="{00000000-0000-0000-0000-000000000000}"/>
  <bookViews>
    <workbookView xWindow="-120" yWindow="-120" windowWidth="29040" windowHeight="15840" xr2:uid="{C2575E26-C56D-4751-9D4F-2A11F1E8660F}"/>
  </bookViews>
  <sheets>
    <sheet name="Sheet1" sheetId="1" r:id="rId1"/>
  </sheets>
  <definedNames>
    <definedName name="solver_adj" localSheetId="0" hidden="1">Sheet1!$B$25:$C$25</definedName>
    <definedName name="solver_eng" localSheetId="0" hidden="1">1</definedName>
    <definedName name="solver_lhs1" localSheetId="0" hidden="1">Sheet1!$B$25:$C$25</definedName>
    <definedName name="solver_lhs2" localSheetId="0" hidden="1">Sheet1!$D$32</definedName>
    <definedName name="solver_neg" localSheetId="0" hidden="1">1</definedName>
    <definedName name="solver_num" localSheetId="0" hidden="1">2</definedName>
    <definedName name="solver_opt" localSheetId="0" hidden="1">Sheet1!$B$28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Sheet1!$F$31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B67" i="1" s="1"/>
  <c r="B45" i="1"/>
  <c r="B46" i="1" s="1"/>
  <c r="C41" i="1"/>
  <c r="B48" i="1" s="1"/>
  <c r="D32" i="1"/>
  <c r="E25" i="1"/>
  <c r="D25" i="1"/>
  <c r="D17" i="1"/>
  <c r="D16" i="1"/>
  <c r="D8" i="1"/>
  <c r="C8" i="1"/>
  <c r="B8" i="1"/>
  <c r="C51" i="1"/>
  <c r="C48" i="1"/>
  <c r="C46" i="1"/>
  <c r="G30" i="1"/>
  <c r="G15" i="1"/>
  <c r="G14" i="1"/>
  <c r="C13" i="1"/>
  <c r="D9" i="1"/>
  <c r="C9" i="1"/>
  <c r="B9" i="1"/>
  <c r="B13" i="1" l="1"/>
  <c r="B51" i="1"/>
  <c r="B28" i="1"/>
  <c r="B64" i="1"/>
  <c r="B65" i="1" s="1"/>
  <c r="B70" i="1" s="1"/>
</calcChain>
</file>

<file path=xl/sharedStrings.xml><?xml version="1.0" encoding="utf-8"?>
<sst xmlns="http://schemas.openxmlformats.org/spreadsheetml/2006/main" count="67" uniqueCount="52">
  <si>
    <t>X</t>
  </si>
  <si>
    <t>Y</t>
  </si>
  <si>
    <t>Variables:</t>
  </si>
  <si>
    <t>Non-linear vars:</t>
  </si>
  <si>
    <t>x^2</t>
  </si>
  <si>
    <t>xy</t>
  </si>
  <si>
    <t>y^2</t>
  </si>
  <si>
    <t>formulas:</t>
  </si>
  <si>
    <t>Objective (min):</t>
  </si>
  <si>
    <t>Variance:</t>
  </si>
  <si>
    <t>Constraints</t>
  </si>
  <si>
    <t>LHS</t>
  </si>
  <si>
    <t>Sign</t>
  </si>
  <si>
    <t>RHS</t>
  </si>
  <si>
    <t>all funds invested:</t>
  </si>
  <si>
    <t xml:space="preserve"> =</t>
  </si>
  <si>
    <t>Exp. Return 9%</t>
  </si>
  <si>
    <t>&gt;=</t>
  </si>
  <si>
    <t>Summary sentence:</t>
  </si>
  <si>
    <t>Invest 93% into X and 7% into Y to minimize variance.</t>
  </si>
  <si>
    <t>X = XJ6</t>
  </si>
  <si>
    <t>Y = XJ8</t>
  </si>
  <si>
    <t>4 - .1x</t>
  </si>
  <si>
    <t>5-.02*y</t>
  </si>
  <si>
    <t>Objective (max):</t>
  </si>
  <si>
    <t>Revenue</t>
  </si>
  <si>
    <t>(000s)</t>
  </si>
  <si>
    <t>Constraints:</t>
  </si>
  <si>
    <t>Hours</t>
  </si>
  <si>
    <t>&lt;=</t>
  </si>
  <si>
    <t>Summary Sentence:</t>
  </si>
  <si>
    <t>Produce 10 XJ6 snowmobiles and 15 XJ8 snowmobiles for a maximum revenue of $100,500.</t>
  </si>
  <si>
    <t>Example 2</t>
  </si>
  <si>
    <t>Example 3</t>
  </si>
  <si>
    <t>Variable:</t>
  </si>
  <si>
    <t>Hot Dog Demand</t>
  </si>
  <si>
    <t>p(x) = -0.0001x+4</t>
  </si>
  <si>
    <t>Costs:</t>
  </si>
  <si>
    <t>Fixed:</t>
  </si>
  <si>
    <t>equipment</t>
  </si>
  <si>
    <t>$0.80 per hot dog</t>
  </si>
  <si>
    <t>Total Cost:</t>
  </si>
  <si>
    <t>Revenue:</t>
  </si>
  <si>
    <t>Profit:</t>
  </si>
  <si>
    <t>Set the price of a hotdog at $2.40 to achieve a maximized profit of $24,100.</t>
  </si>
  <si>
    <t>Example 4</t>
  </si>
  <si>
    <t>Hamburger Price</t>
  </si>
  <si>
    <t>d(x) = -10000p + 70000</t>
  </si>
  <si>
    <t>$0.60 per hamburger</t>
  </si>
  <si>
    <t>Total:</t>
  </si>
  <si>
    <t>Set the price of a hamburger to $3.80 to achieve a maximized profit of $99,900.</t>
  </si>
  <si>
    <t>Example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</si>
</sst>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8" formatCode="0.000000"/>
    <numFmt numFmtId="170" formatCode="0.0000"/>
    <numFmt numFmtId="171" formatCode="_(&quot;$&quot;* #,##0_);_(&quot;$&quot;* \(#,##0\);_(&quot;$&quot;* &quot;-&quot;??_);_(@_)"/>
    <numFmt numFmtId="172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3" borderId="2" xfId="5"/>
    <xf numFmtId="9" fontId="0" fillId="0" borderId="3" xfId="2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5" fillId="0" borderId="0" xfId="0" applyFont="1"/>
    <xf numFmtId="168" fontId="4" fillId="3" borderId="2" xfId="5" applyNumberFormat="1"/>
    <xf numFmtId="9" fontId="3" fillId="2" borderId="0" xfId="4" applyNumberFormat="1" applyAlignment="1">
      <alignment horizontal="center"/>
    </xf>
    <xf numFmtId="168" fontId="0" fillId="0" borderId="3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3" fillId="2" borderId="0" xfId="4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3" applyAlignment="1">
      <alignment horizontal="center"/>
    </xf>
    <xf numFmtId="0" fontId="3" fillId="2" borderId="0" xfId="1" applyNumberFormat="1" applyFont="1" applyFill="1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44" fontId="0" fillId="0" borderId="0" xfId="0" applyNumberFormat="1"/>
    <xf numFmtId="171" fontId="4" fillId="3" borderId="2" xfId="5" applyNumberFormat="1"/>
    <xf numFmtId="172" fontId="3" fillId="2" borderId="0" xfId="4" applyNumberFormat="1"/>
    <xf numFmtId="172" fontId="0" fillId="0" borderId="0" xfId="0" applyNumberFormat="1"/>
    <xf numFmtId="172" fontId="4" fillId="3" borderId="2" xfId="5" applyNumberFormat="1"/>
  </cellXfs>
  <cellStyles count="6">
    <cellStyle name="Currency" xfId="1" builtinId="4"/>
    <cellStyle name="Good" xfId="4" builtinId="26"/>
    <cellStyle name="Heading 1" xfId="3" builtinId="16"/>
    <cellStyle name="Normal" xfId="0" builtinId="0"/>
    <cellStyle name="Output" xfId="5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822-6E86-49F0-95D9-CCB8B22FEEE1}">
  <dimension ref="A1:G73"/>
  <sheetViews>
    <sheetView tabSelected="1" workbookViewId="0">
      <selection activeCell="I55" sqref="I55"/>
    </sheetView>
  </sheetViews>
  <sheetFormatPr defaultRowHeight="15" x14ac:dyDescent="0.25"/>
  <cols>
    <col min="1" max="1" width="18.7109375" customWidth="1"/>
    <col min="2" max="2" width="16.5703125" customWidth="1"/>
    <col min="3" max="3" width="12.7109375" customWidth="1"/>
    <col min="4" max="4" width="12" bestFit="1" customWidth="1"/>
    <col min="5" max="5" width="7.7109375" customWidth="1"/>
    <col min="6" max="6" width="5.5703125" bestFit="1" customWidth="1"/>
    <col min="7" max="7" width="7.42578125" customWidth="1"/>
  </cols>
  <sheetData>
    <row r="1" spans="1:7" ht="20.25" thickBot="1" x14ac:dyDescent="0.35">
      <c r="A1" s="14" t="s">
        <v>51</v>
      </c>
      <c r="B1" s="14"/>
      <c r="C1" s="14"/>
      <c r="D1" s="14"/>
      <c r="E1" s="14"/>
    </row>
    <row r="2" spans="1:7" ht="15.75" thickTop="1" x14ac:dyDescent="0.25"/>
    <row r="3" spans="1:7" x14ac:dyDescent="0.25">
      <c r="B3" s="1" t="s">
        <v>0</v>
      </c>
      <c r="C3" s="1" t="s">
        <v>1</v>
      </c>
    </row>
    <row r="4" spans="1:7" x14ac:dyDescent="0.25">
      <c r="A4" t="s">
        <v>2</v>
      </c>
      <c r="B4" s="9">
        <v>0.93023256126453513</v>
      </c>
      <c r="C4" s="9">
        <v>6.9767438735465051E-2</v>
      </c>
    </row>
    <row r="6" spans="1:7" x14ac:dyDescent="0.25">
      <c r="A6" s="2" t="s">
        <v>3</v>
      </c>
      <c r="B6" s="2"/>
      <c r="C6" s="2"/>
      <c r="D6" s="2"/>
    </row>
    <row r="7" spans="1:7" x14ac:dyDescent="0.25">
      <c r="A7" s="2"/>
      <c r="B7" s="3" t="s">
        <v>4</v>
      </c>
      <c r="C7" s="3" t="s">
        <v>5</v>
      </c>
      <c r="D7" s="3" t="s">
        <v>6</v>
      </c>
    </row>
    <row r="8" spans="1:7" x14ac:dyDescent="0.25">
      <c r="A8" s="2" t="s">
        <v>7</v>
      </c>
      <c r="B8" s="10">
        <f>B4^2</f>
        <v>0.86533261803677708</v>
      </c>
      <c r="C8" s="11">
        <f>B4*C4</f>
        <v>6.4899943227758189E-2</v>
      </c>
      <c r="D8" s="10">
        <f>C4^2</f>
        <v>4.8674955077068691E-3</v>
      </c>
    </row>
    <row r="9" spans="1:7" x14ac:dyDescent="0.25">
      <c r="A9" s="2"/>
      <c r="B9" s="3" t="str">
        <f ca="1">_xlfn.FORMULATEXT(B8)</f>
        <v>=B4^2</v>
      </c>
      <c r="C9" s="3" t="str">
        <f t="shared" ref="C9:D9" ca="1" si="0">_xlfn.FORMULATEXT(C8)</f>
        <v>=B4*C4</v>
      </c>
      <c r="D9" s="3" t="str">
        <f t="shared" ca="1" si="0"/>
        <v>=C4^2</v>
      </c>
    </row>
    <row r="10" spans="1:7" x14ac:dyDescent="0.25">
      <c r="A10" s="2"/>
      <c r="B10" s="3">
        <v>0.16</v>
      </c>
      <c r="C10" s="3">
        <v>0.2</v>
      </c>
      <c r="D10" s="3">
        <v>0.9</v>
      </c>
    </row>
    <row r="12" spans="1:7" x14ac:dyDescent="0.25">
      <c r="A12" t="s">
        <v>8</v>
      </c>
    </row>
    <row r="13" spans="1:7" x14ac:dyDescent="0.25">
      <c r="A13" t="s">
        <v>9</v>
      </c>
      <c r="B13" s="8">
        <f>SUMPRODUCT(B8:D8,B10:D10)</f>
        <v>0.15581395348837215</v>
      </c>
      <c r="C13" t="str">
        <f ca="1">_xlfn.FORMULATEXT(B13)</f>
        <v>=SUMPRODUCT(B8:D8,B10:D10)</v>
      </c>
    </row>
    <row r="14" spans="1:7" x14ac:dyDescent="0.25">
      <c r="F14" s="3" t="s">
        <v>13</v>
      </c>
      <c r="G14" t="str">
        <f ca="1">_xlfn.FORMULATEXT(D16)</f>
        <v>=SUMPRODUCT($B$4:$C$4,B16:C16)</v>
      </c>
    </row>
    <row r="15" spans="1:7" x14ac:dyDescent="0.25">
      <c r="A15" s="2" t="s">
        <v>10</v>
      </c>
      <c r="B15" s="3"/>
      <c r="C15" s="3"/>
      <c r="D15" s="3" t="s">
        <v>11</v>
      </c>
      <c r="E15" s="3" t="s">
        <v>12</v>
      </c>
      <c r="F15" s="6">
        <v>1</v>
      </c>
      <c r="G15" t="str">
        <f ca="1">_xlfn.FORMULATEXT(D17)</f>
        <v>=SUMPRODUCT($B$4:$C$4,B17:C17)</v>
      </c>
    </row>
    <row r="16" spans="1:7" x14ac:dyDescent="0.25">
      <c r="A16" s="2" t="s">
        <v>14</v>
      </c>
      <c r="B16" s="3">
        <v>1</v>
      </c>
      <c r="C16" s="3">
        <v>1</v>
      </c>
      <c r="D16" s="5">
        <f>SUMPRODUCT($B$4:$C$4,B16:C16)</f>
        <v>1.0000000000000002</v>
      </c>
      <c r="E16" s="3" t="s">
        <v>15</v>
      </c>
      <c r="F16" s="6">
        <v>0.09</v>
      </c>
    </row>
    <row r="17" spans="1:7" x14ac:dyDescent="0.25">
      <c r="A17" s="2" t="s">
        <v>16</v>
      </c>
      <c r="B17" s="6">
        <v>0.11</v>
      </c>
      <c r="C17" s="6">
        <v>0.08</v>
      </c>
      <c r="D17" s="5">
        <f>SUMPRODUCT($B$4:$C$4,B17:C17)</f>
        <v>0.10790697683793607</v>
      </c>
      <c r="E17" s="3" t="s">
        <v>17</v>
      </c>
    </row>
    <row r="19" spans="1:7" x14ac:dyDescent="0.25">
      <c r="A19" s="7" t="s">
        <v>18</v>
      </c>
    </row>
    <row r="20" spans="1:7" x14ac:dyDescent="0.25">
      <c r="A20" s="7" t="s">
        <v>19</v>
      </c>
    </row>
    <row r="22" spans="1:7" ht="20.25" thickBot="1" x14ac:dyDescent="0.35">
      <c r="A22" s="14" t="s">
        <v>32</v>
      </c>
      <c r="B22" s="14"/>
      <c r="C22" s="14"/>
      <c r="D22" s="14"/>
      <c r="E22" s="14"/>
    </row>
    <row r="23" spans="1:7" ht="15.75" thickTop="1" x14ac:dyDescent="0.25"/>
    <row r="24" spans="1:7" x14ac:dyDescent="0.25">
      <c r="A24" t="s">
        <v>2</v>
      </c>
      <c r="B24" s="1" t="s">
        <v>20</v>
      </c>
      <c r="C24" s="1" t="s">
        <v>21</v>
      </c>
      <c r="D24" s="1" t="s">
        <v>22</v>
      </c>
      <c r="E24" s="1" t="s">
        <v>23</v>
      </c>
    </row>
    <row r="25" spans="1:7" x14ac:dyDescent="0.25">
      <c r="B25" s="12">
        <v>10</v>
      </c>
      <c r="C25" s="12">
        <v>15</v>
      </c>
      <c r="D25" s="1">
        <f>4-0.1*B25</f>
        <v>3</v>
      </c>
      <c r="E25" s="13">
        <f>5-0.02*C25</f>
        <v>4.7</v>
      </c>
    </row>
    <row r="27" spans="1:7" x14ac:dyDescent="0.25">
      <c r="A27" t="s">
        <v>24</v>
      </c>
    </row>
    <row r="28" spans="1:7" x14ac:dyDescent="0.25">
      <c r="A28" t="s">
        <v>25</v>
      </c>
      <c r="B28" s="4">
        <f>B25*D25+C25*E25</f>
        <v>100.5</v>
      </c>
      <c r="C28" t="s">
        <v>26</v>
      </c>
    </row>
    <row r="30" spans="1:7" x14ac:dyDescent="0.25">
      <c r="F30" s="3" t="s">
        <v>13</v>
      </c>
      <c r="G30" t="str">
        <f ca="1">_xlfn.FORMULATEXT(D32)</f>
        <v>=SUMPRODUCT(B25:C25,B32:C32)</v>
      </c>
    </row>
    <row r="31" spans="1:7" x14ac:dyDescent="0.25">
      <c r="A31" s="2" t="s">
        <v>27</v>
      </c>
      <c r="B31" s="3"/>
      <c r="C31" s="3"/>
      <c r="D31" s="3" t="s">
        <v>11</v>
      </c>
      <c r="E31" s="3" t="s">
        <v>12</v>
      </c>
      <c r="F31" s="3">
        <v>40</v>
      </c>
    </row>
    <row r="32" spans="1:7" x14ac:dyDescent="0.25">
      <c r="A32" s="2" t="s">
        <v>28</v>
      </c>
      <c r="B32" s="3">
        <v>1</v>
      </c>
      <c r="C32" s="3">
        <v>2</v>
      </c>
      <c r="D32" s="3">
        <f>SUMPRODUCT(B25:C25,B32:C32)</f>
        <v>40</v>
      </c>
      <c r="E32" s="3" t="s">
        <v>29</v>
      </c>
    </row>
    <row r="34" spans="1:5" x14ac:dyDescent="0.25">
      <c r="A34" s="7" t="s">
        <v>30</v>
      </c>
    </row>
    <row r="35" spans="1:5" x14ac:dyDescent="0.25">
      <c r="A35" s="7" t="s">
        <v>31</v>
      </c>
    </row>
    <row r="38" spans="1:5" ht="20.25" thickBot="1" x14ac:dyDescent="0.35">
      <c r="A38" s="14" t="s">
        <v>33</v>
      </c>
      <c r="B38" s="14"/>
      <c r="C38" s="14"/>
      <c r="D38" s="14"/>
      <c r="E38" s="14"/>
    </row>
    <row r="39" spans="1:5" ht="15.75" thickTop="1" x14ac:dyDescent="0.25"/>
    <row r="40" spans="1:5" x14ac:dyDescent="0.25">
      <c r="A40" t="s">
        <v>34</v>
      </c>
      <c r="B40" t="s">
        <v>35</v>
      </c>
      <c r="C40" t="s">
        <v>36</v>
      </c>
    </row>
    <row r="41" spans="1:5" x14ac:dyDescent="0.25">
      <c r="B41" s="15">
        <v>15999.999999999998</v>
      </c>
      <c r="C41" s="16">
        <f>(-0.0001*B41)+4</f>
        <v>2.4000000000000004</v>
      </c>
    </row>
    <row r="43" spans="1:5" x14ac:dyDescent="0.25">
      <c r="A43" t="s">
        <v>37</v>
      </c>
    </row>
    <row r="44" spans="1:5" x14ac:dyDescent="0.25">
      <c r="A44" s="17" t="s">
        <v>38</v>
      </c>
      <c r="B44" s="16">
        <v>1500</v>
      </c>
      <c r="C44" t="s">
        <v>39</v>
      </c>
    </row>
    <row r="45" spans="1:5" x14ac:dyDescent="0.25">
      <c r="A45" s="17" t="s">
        <v>34</v>
      </c>
      <c r="B45" s="16">
        <f>0.8*B41</f>
        <v>12800</v>
      </c>
      <c r="C45" t="s">
        <v>40</v>
      </c>
    </row>
    <row r="46" spans="1:5" x14ac:dyDescent="0.25">
      <c r="A46" t="s">
        <v>41</v>
      </c>
      <c r="B46" s="18">
        <f>B44+B45</f>
        <v>14300</v>
      </c>
      <c r="C46" t="str">
        <f ca="1">_xlfn.FORMULATEXT(B46)</f>
        <v>=B44+B45</v>
      </c>
    </row>
    <row r="48" spans="1:5" x14ac:dyDescent="0.25">
      <c r="A48" t="s">
        <v>42</v>
      </c>
      <c r="B48" s="18">
        <f>B41*C41</f>
        <v>38400</v>
      </c>
      <c r="C48" t="str">
        <f ca="1">_xlfn.FORMULATEXT(B48)</f>
        <v>=B41*C41</v>
      </c>
    </row>
    <row r="50" spans="1:5" x14ac:dyDescent="0.25">
      <c r="A50" t="s">
        <v>24</v>
      </c>
    </row>
    <row r="51" spans="1:5" x14ac:dyDescent="0.25">
      <c r="A51" t="s">
        <v>43</v>
      </c>
      <c r="B51" s="19">
        <f>B48-B46</f>
        <v>24100</v>
      </c>
      <c r="C51" t="str">
        <f ca="1">_xlfn.FORMULATEXT(B51)</f>
        <v>=B48-B46</v>
      </c>
    </row>
    <row r="53" spans="1:5" x14ac:dyDescent="0.25">
      <c r="A53" s="7" t="s">
        <v>30</v>
      </c>
    </row>
    <row r="54" spans="1:5" x14ac:dyDescent="0.25">
      <c r="A54" s="7" t="s">
        <v>44</v>
      </c>
    </row>
    <row r="57" spans="1:5" ht="20.25" thickBot="1" x14ac:dyDescent="0.35">
      <c r="A57" s="14" t="s">
        <v>45</v>
      </c>
      <c r="B57" s="14"/>
      <c r="C57" s="14"/>
      <c r="D57" s="14"/>
      <c r="E57" s="14"/>
    </row>
    <row r="58" spans="1:5" ht="15.75" thickTop="1" x14ac:dyDescent="0.25"/>
    <row r="59" spans="1:5" x14ac:dyDescent="0.25">
      <c r="A59" t="s">
        <v>2</v>
      </c>
      <c r="B59" t="s">
        <v>46</v>
      </c>
      <c r="C59" t="s">
        <v>47</v>
      </c>
    </row>
    <row r="60" spans="1:5" x14ac:dyDescent="0.25">
      <c r="B60" s="20">
        <v>3.8000000000000003</v>
      </c>
      <c r="C60">
        <f>-10000*B60+70000</f>
        <v>32000</v>
      </c>
    </row>
    <row r="62" spans="1:5" x14ac:dyDescent="0.25">
      <c r="A62" t="s">
        <v>37</v>
      </c>
    </row>
    <row r="63" spans="1:5" x14ac:dyDescent="0.25">
      <c r="A63" s="17" t="s">
        <v>38</v>
      </c>
      <c r="B63" s="21">
        <v>2500</v>
      </c>
    </row>
    <row r="64" spans="1:5" x14ac:dyDescent="0.25">
      <c r="A64" s="17" t="s">
        <v>34</v>
      </c>
      <c r="B64" s="21">
        <f>0.6*C60</f>
        <v>19200</v>
      </c>
      <c r="C64" t="s">
        <v>48</v>
      </c>
    </row>
    <row r="65" spans="1:2" x14ac:dyDescent="0.25">
      <c r="A65" s="7" t="s">
        <v>49</v>
      </c>
      <c r="B65" s="21">
        <f>B63+B64</f>
        <v>21700</v>
      </c>
    </row>
    <row r="67" spans="1:2" x14ac:dyDescent="0.25">
      <c r="A67" t="s">
        <v>42</v>
      </c>
      <c r="B67" s="21">
        <f>B60*C60</f>
        <v>121600.00000000001</v>
      </c>
    </row>
    <row r="69" spans="1:2" x14ac:dyDescent="0.25">
      <c r="A69" t="s">
        <v>24</v>
      </c>
    </row>
    <row r="70" spans="1:2" x14ac:dyDescent="0.25">
      <c r="A70" t="s">
        <v>43</v>
      </c>
      <c r="B70" s="22">
        <f>B67-B65</f>
        <v>99900.000000000015</v>
      </c>
    </row>
    <row r="72" spans="1:2" x14ac:dyDescent="0.25">
      <c r="A72" s="7" t="s">
        <v>30</v>
      </c>
    </row>
    <row r="73" spans="1:2" x14ac:dyDescent="0.25">
      <c r="A73" s="7" t="s">
        <v>50</v>
      </c>
    </row>
  </sheetData>
  <mergeCells count="4">
    <mergeCell ref="A57:E57"/>
    <mergeCell ref="A1:E1"/>
    <mergeCell ref="A22:E22"/>
    <mergeCell ref="A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2025-02-10T07:44:31Z</dcterms:created>
  <dcterms:modified xsi:type="dcterms:W3CDTF">2025-02-10T07:59:49Z</dcterms:modified>
</cp:coreProperties>
</file>