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icha\Desktop\Michaela\Skola\VS\bakalarka\python\pymupdf\Theses-Checker\theses\"/>
    </mc:Choice>
  </mc:AlternateContent>
  <xr:revisionPtr revIDLastSave="0" documentId="13_ncr:1_{A2FE79F2-2384-44F2-BCD2-9750C57E65F9}" xr6:coauthVersionLast="47" xr6:coauthVersionMax="47" xr10:uidLastSave="{00000000-0000-0000-0000-000000000000}"/>
  <bookViews>
    <workbookView xWindow="-108" yWindow="-108" windowWidth="23256" windowHeight="12456" firstSheet="5" activeTab="5" xr2:uid="{466126B8-30B6-459D-8490-4F2EBCF8186B}"/>
  </bookViews>
  <sheets>
    <sheet name="List1" sheetId="1" r:id="rId1"/>
    <sheet name="hodnoceni oznaceni" sheetId="2" r:id="rId2"/>
    <sheet name="dokázali jste zkontrolovat" sheetId="4" r:id="rId3"/>
    <sheet name="dokázali jste nahrát" sheetId="5" r:id="rId4"/>
    <sheet name="pop-up anotace" sheetId="6" r:id="rId5"/>
    <sheet name="špatné označení" sheetId="7" r:id="rId6"/>
    <sheet name="práce se stránkou jednoduchá" sheetId="8" r:id="rId7"/>
    <sheet name="prohlížeč"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9" l="1"/>
  <c r="G6" i="9"/>
  <c r="G7" i="9"/>
  <c r="G8" i="9"/>
  <c r="G9" i="9"/>
  <c r="G10" i="9"/>
  <c r="G4" i="9"/>
  <c r="F5" i="9"/>
  <c r="F6" i="9"/>
  <c r="F7" i="9"/>
  <c r="F8" i="9"/>
  <c r="F9" i="9"/>
  <c r="F10" i="9"/>
  <c r="F4" i="9"/>
  <c r="G5" i="7"/>
  <c r="G4" i="7"/>
  <c r="F5" i="7"/>
  <c r="F4" i="7"/>
  <c r="E9" i="9"/>
  <c r="E8" i="9"/>
  <c r="E6" i="9"/>
  <c r="E5" i="9"/>
  <c r="E4" i="9"/>
  <c r="E5" i="8"/>
  <c r="E4" i="8"/>
  <c r="E5" i="7"/>
  <c r="E4" i="7"/>
  <c r="E5" i="6"/>
  <c r="E4" i="6"/>
  <c r="E5" i="5"/>
  <c r="E4" i="5"/>
  <c r="E5" i="4"/>
  <c r="E4" i="4"/>
  <c r="M7" i="2"/>
  <c r="M5" i="2"/>
  <c r="M8" i="2"/>
  <c r="M9" i="2"/>
  <c r="M6" i="2"/>
  <c r="E7" i="9"/>
  <c r="E10" i="9" l="1"/>
  <c r="N6" i="2"/>
  <c r="O6" i="2" s="1"/>
  <c r="N9" i="2"/>
  <c r="O9" i="2" s="1"/>
  <c r="N7" i="2"/>
  <c r="O7" i="2" s="1"/>
  <c r="N8" i="2"/>
  <c r="O8" i="2" s="1"/>
  <c r="N10" i="2"/>
  <c r="O10" i="2" s="1"/>
  <c r="N5" i="2"/>
  <c r="O5" i="2" s="1"/>
</calcChain>
</file>

<file path=xl/sharedStrings.xml><?xml version="1.0" encoding="utf-8"?>
<sst xmlns="http://schemas.openxmlformats.org/spreadsheetml/2006/main" count="510" uniqueCount="72">
  <si>
    <t>Časová značka</t>
  </si>
  <si>
    <t>Pomocí jakého prohlížeče jste aplikaci použili?</t>
  </si>
  <si>
    <t>Dokázali jste pomocí aplikace Theses Checker zkontrolovat svou diplomovou práci?</t>
  </si>
  <si>
    <t>Dokázali jste jednoduše nahrát PDF soubor?</t>
  </si>
  <si>
    <t>Zhodnoťte přehlednost označení chyb ve výsledném PDF:</t>
  </si>
  <si>
    <t>Zobrazují se vám pop-up anotace? Viz obrázek.</t>
  </si>
  <si>
    <t>Bylo něco špatně označeno jako chyba?</t>
  </si>
  <si>
    <t>Jaký typ chyby byl špatně označen?</t>
  </si>
  <si>
    <t>Uveďte prosím přesnější popis nesprávného označení. (Např. bylo označeno za chybu "help()", ale help je název funkce)</t>
  </si>
  <si>
    <t>Popište co Vám při používání webu nebylo jasné.</t>
  </si>
  <si>
    <t>Pokud máte nějaké nápady na rozšíření či vylepšení, napište je zde:</t>
  </si>
  <si>
    <t>Google Chrome</t>
  </si>
  <si>
    <t>Ano</t>
  </si>
  <si>
    <t>Vynechaná mezera před levou závorkou, Výskyt textu mezi nadpisy</t>
  </si>
  <si>
    <t>Závorka ve vzorci a v regulárním výrazu. Text mezi nadpisy v obrázku.</t>
  </si>
  <si>
    <t>Opera</t>
  </si>
  <si>
    <t>Přetečení za okraj vpravo, Vynechaná mezera před levou závorkou, Výskyt textu mezi nadpisy</t>
  </si>
  <si>
    <t xml:space="preserve">- závorky před funkcema v matematickém zápíse i kódech a taky například násobení v rovnicích kde se vynechává * často
- detekován chybějící text mezi nadpisy ve vektorových obrázcích
příklady hodně zde: https://www.fit.vut.cz/study/phd-thesis/666/
- a taky po výpisu kódu a následujícím nadpise
https://www.fit.vut.cz/study/thesis/24405/
- zde text mezi nadpisy u obsahu:
https://www.fit.vut.cz/study/thesis/9301/
- sice označen nadpis 3. úrovně v obsahu, ale pop-up okno s chybou jen problikne při najetí v Opeře - asi protože je to označené číslo klikací?
https://www.fit.vut.cz/study/thesis/24770
- u přetečení se často neobjeví pop-up okno s chybou když na to najedu
- v příloze ty dva nadpisy asi uplně na závadu nejsou
https://www.fit.vut.cz/study/thesis/24779/
- rozdělení nadpisu se stává automaticky v šabloně někdy pokud nejde slovo přesunout, zde je to označeno jako chyba
https://www.fit.vut.cz/study/thesis/24400/
</t>
  </si>
  <si>
    <t>Implementovat více častých chyb, zrovna ten spojovník mi nepřijde třeba až tak závažná věc.</t>
  </si>
  <si>
    <t>Chybějící text mezi nadpisy - označeno u kódu, popisků obrázků a podobně.</t>
  </si>
  <si>
    <t>Kontroly např.: Krátké sekce, dlouhé odstavce, obrázky jinde než na začátku stránky, špatná kvalita obrázk - rastrové grafy, citace by neměly být za odstavcema, rovnice musí být součástí vět.</t>
  </si>
  <si>
    <t>Přetečení za okraj vlevo, Přetečení za okraj vpravo, Používání spojovníku místo pomlčky, Vynechaná mezera před levou závorkou, Výskyt textu mezi nadpisy</t>
  </si>
  <si>
    <t>Přetečení za okraje v zadání.
Použití spojovníku a vynechané mezery v kódu vysázeném pomocí balíčku minted a příkazu \texttt (např. \texttt{performance.now()}).
Chybějící text mezi nadpisy v pár pixelů širokém prostoru mezi dvěmi horizontálními čárami oddělující záhlaví tabulky (ze všech takových tabulek v textu označená pouze jedna)</t>
  </si>
  <si>
    <t>Ne</t>
  </si>
  <si>
    <t>Přetečení za okraj vpravo</t>
  </si>
  <si>
    <t>Pravý okraj zakaždým ukázalo inak veľký. Dokonca až príiš.</t>
  </si>
  <si>
    <t>Přetečení za okraj vlevo, Přetečení za okraj vpravo, Vynechaná mezera před levou závorkou</t>
  </si>
  <si>
    <t>Some(T), ale je to název funkce</t>
  </si>
  <si>
    <t>Mozilla Firefox</t>
  </si>
  <si>
    <t>Používání spojovníku místo pomlčky, Výskyt textu mezi nadpisy</t>
  </si>
  <si>
    <t>Nie som si istý, či pri písaní vzorcov má byť medzera pred zátvorkou (je to len warning), ale od klasického textu sa to dá odlíšiť len ťažko :(
Taktiež mi pri jednom obrázku zvláštne vyznačilo chybu 'Chýba text medzi nadpismi'</t>
  </si>
  <si>
    <t>Super práca, len tak ďalej :)</t>
  </si>
  <si>
    <t>Výskyt textu mezi nadpisy</t>
  </si>
  <si>
    <t>text mezi nadpisy mezi llisting funkci a novym nadpisem i kdyz mezi dvema nadpisy text byl</t>
  </si>
  <si>
    <t>Vynechaná mezera před levou závorkou</t>
  </si>
  <si>
    <t>Nejčastěji právě u názvů funkce, dále také například u množin. Párkrát byl také text nesprávně považován za nadpis.</t>
  </si>
  <si>
    <t>Mozno by bol fajn dat uzivatelovi moznost vypnut niektore warnings. V mojom pripade boli skoro vsetky warnings o tom ze mi chyba medzera pred zatvorkou, ale to v matematickych vzorcoch nedava moc zmysel. Tym ze tam mam dost tej matiky tak to bolo neskutocne neprehladne takze by bolo fajn proste keby sa niektore nechybove hlasenia dali ignorovat.</t>
  </si>
  <si>
    <t>Výskyt textu mezi nadpisy, Špatně uvedená reference</t>
  </si>
  <si>
    <t>Používání spojovníku místo pomlčky, Vynechaná mezera před levou závorkou</t>
  </si>
  <si>
    <t>bylo označeno za chybu "help()", ale help je název funkce, ukazovaly se chyby ze tam maji byt spojovniky, ale spravne tam maji byt pomlcky</t>
  </si>
  <si>
    <t>Intuitivní, dělá, co bych čekal. Hezká práce. :)</t>
  </si>
  <si>
    <t>Přetečení za okraj vlevo, Přetečení za okraj vpravo</t>
  </si>
  <si>
    <t>Pokud výsledné pdf bylo zkompilováno pomocí Overleaf, tak nebyl s označením problém, ale pokud bylo pdf zkompilováno pomocí příkazu make v linuxu nebo pomocí rozšíření do VS Code LaTeX WorkShop, tak byly označeny okraje (jak levé, tak i pravé červeně). Přitom výsledné pdf mělo stejný vzhled jako to z Overleafu.</t>
  </si>
  <si>
    <t>Možná by nebylo od věci, aby se při zobrazeném zkontrolovaném pdf, bylo tlačítko na znovunahrání pdf, aby nebylo nutné se vracet zpět na úvodní stránku. Jako uživatel bych to očekával, ale není to potřebné. Pěkná práce :)</t>
  </si>
  <si>
    <t>Brave</t>
  </si>
  <si>
    <t>Názvy funkcí v textu práce - např. main() háže varování že chybí mezera před závorkou. Taky bych uvítal seznam chyb někde na straně, ale každopádně velmi pomohlo, díky! :)</t>
  </si>
  <si>
    <t>vložené zadání bylo označené jako, kdyby mělo přetečení na obou okrajích</t>
  </si>
  <si>
    <t>Přetečení za okraj vlevo</t>
  </si>
  <si>
    <t>Preteceny okraj vlevo kdyz jsem tam vlozil zadani (takze ten overflow tam je, jenom ho tam chci mit). U funkcí v texttt mi to hlasi chybu, ze pred levou zavorkou neni mezera, ale je to funkce, tak tam byt nema. Jinak v ukazkach yaml kodu vlozenych pres minted taky haze chyby, ze tam mam - a ma misto toho byt spojovnik nebo co. Jinak mi to nejake chyby naslo, takze jsem rad, ze to existuje, a v pripade tohohle nastroje je lepsi dostat false positive nez nedostat upozorneni na chybu.</t>
  </si>
  <si>
    <t>Odpovedeno v predchozi otazce.</t>
  </si>
  <si>
    <t>Brave - chromium based</t>
  </si>
  <si>
    <t>ano, velakrat aj vramci matematickch blokov. Napr pri syntexi $\mathcal{FRC}_{[H]}$ alebo v ukazke kodu.</t>
  </si>
  <si>
    <t>Super tool, diki &lt;3</t>
  </si>
  <si>
    <t>Napriklad u matematickych vyrazu log_{10}(x) si to stezuje na vynechanou mezeru, ale to nemam jak ovlivnit, protoze latex resi mezery v matematickych vyrazech po svem.</t>
  </si>
  <si>
    <t>Brave (chromium)</t>
  </si>
  <si>
    <t>Třídy</t>
  </si>
  <si>
    <t>Další</t>
  </si>
  <si>
    <t>Četnost</t>
  </si>
  <si>
    <t>Moznosti</t>
  </si>
  <si>
    <t>Cetnost</t>
  </si>
  <si>
    <t>Byla práce s webovou stránkou jednoduchá?</t>
  </si>
  <si>
    <t>Microsoft Edge</t>
  </si>
  <si>
    <t>Safari</t>
  </si>
  <si>
    <t>Špatně uvedená reference</t>
  </si>
  <si>
    <t>Dej do predchozi otazky moznost ostatni. 
Nachazelo mi to pomlcky v lstlisting (kodu). Coz mi navadilo, ale nevidel bych to za chybu.</t>
  </si>
  <si>
    <t>Nemusel bych to tam nahravat 2x :D</t>
  </si>
  <si>
    <t>hlidani footnote, priklad: Flutter 6 -&gt; aby to bylo Flutter\footnote{.....
naopak hlidani mezer u \ref{} aby to nebylo kapitola5.7 -&gt; ale kapitola \ref{.....
Ale je to pecka!</t>
  </si>
  <si>
    <t>bylo označeno za chybu "help()", ale help je název funkce, bylo označeno za chybu "P[x]", ale jedná se o součýst rovnice</t>
  </si>
  <si>
    <t>Niektoré anotácie nezobrazili pop-up a nevedel som, čo s nimi bolo zle: napríklad mám figure na celú šírku stránky a checker mi na jej ľavý a pravý okraj pridal červené čiary s nejakými šípkami. Netuším ale, čo chcel povedať</t>
  </si>
  <si>
    <t>Vynechaná mezera před levou závorkou, Výskyt textu mezi nadpisy, Oznacenie dolneho indexu ako zatvorky, ktorej chyba medzera na lavej strane</t>
  </si>
  <si>
    <t>Oznacovanie chybajucej medzery pred zatvorkou v matematickych funkciach v matematickom prostredi, napr `sin(x)`.</t>
  </si>
  <si>
    <t>vynechaná medzera pred zatvorkou v názvoch funkcií bola označena za chybu ako aj pred zatvrkou v rovniciach ale to je mozno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</si>
</sst>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10"/>
      <color theme="1"/>
      <name val="Arial"/>
      <family val="2"/>
      <charset val="238"/>
    </font>
    <font>
      <i/>
      <sz val="11"/>
      <color theme="1"/>
      <name val="Calibri"/>
      <family val="2"/>
      <charset val="238"/>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top style="medium">
        <color indexed="64"/>
      </top>
      <bottom style="thin">
        <color indexed="64"/>
      </bottom>
      <diagonal/>
    </border>
    <border>
      <left style="medium">
        <color rgb="FFCCCCCC"/>
      </left>
      <right style="medium">
        <color rgb="FFCCCCCC"/>
      </right>
      <top/>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0" fillId="0" borderId="2" xfId="0" applyBorder="1"/>
    <xf numFmtId="0" fontId="2" fillId="0" borderId="3" xfId="0" applyFont="1" applyBorder="1" applyAlignment="1">
      <alignment horizontal="center"/>
    </xf>
    <xf numFmtId="0" fontId="1" fillId="0" borderId="1" xfId="0" applyFont="1" applyBorder="1" applyAlignment="1">
      <alignment vertical="center"/>
    </xf>
    <xf numFmtId="0" fontId="1" fillId="0" borderId="4" xfId="0" applyFont="1" applyBorder="1" applyAlignment="1">
      <alignment wrapText="1"/>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Četnost</c:v>
          </c:tx>
          <c:invertIfNegative val="0"/>
          <c:dLbls>
            <c:dLbl>
              <c:idx val="0"/>
              <c:tx>
                <c:rich>
                  <a:bodyPr/>
                  <a:lstStyle/>
                  <a:p>
                    <a:fld id="{4E4BB3F7-FF89-4675-8673-BBD5A604101A}" type="CELLRANGE">
                      <a:rPr lang="en-US"/>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A7D-4AF4-AD2F-440C68D0C15F}"/>
                </c:ext>
              </c:extLst>
            </c:dLbl>
            <c:dLbl>
              <c:idx val="1"/>
              <c:tx>
                <c:rich>
                  <a:bodyPr/>
                  <a:lstStyle/>
                  <a:p>
                    <a:fld id="{25F127F0-1C68-40FC-93E3-ECA6C7FC67A6}" type="CELLRANGE">
                      <a:rPr lang="cs-CZ"/>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A7D-4AF4-AD2F-440C68D0C15F}"/>
                </c:ext>
              </c:extLst>
            </c:dLbl>
            <c:dLbl>
              <c:idx val="2"/>
              <c:tx>
                <c:rich>
                  <a:bodyPr/>
                  <a:lstStyle/>
                  <a:p>
                    <a:fld id="{C5D2DF28-9C81-4246-8B32-3B2DC3250AE0}" type="CELLRANGE">
                      <a:rPr lang="cs-CZ"/>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A7D-4AF4-AD2F-440C68D0C15F}"/>
                </c:ext>
              </c:extLst>
            </c:dLbl>
            <c:dLbl>
              <c:idx val="3"/>
              <c:tx>
                <c:rich>
                  <a:bodyPr/>
                  <a:lstStyle/>
                  <a:p>
                    <a:fld id="{AF6F58AC-82E9-4049-AA66-734001D24EBC}" type="CELLRANGE">
                      <a:rPr lang="cs-CZ"/>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A7D-4AF4-AD2F-440C68D0C15F}"/>
                </c:ext>
              </c:extLst>
            </c:dLbl>
            <c:dLbl>
              <c:idx val="4"/>
              <c:tx>
                <c:rich>
                  <a:bodyPr/>
                  <a:lstStyle/>
                  <a:p>
                    <a:fld id="{1953E239-9377-41D1-B4E5-7CA5BD00007F}" type="CELLRANGE">
                      <a:rPr lang="cs-CZ"/>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A7D-4AF4-AD2F-440C68D0C15F}"/>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extLst>
                <c:ext xmlns:c15="http://schemas.microsoft.com/office/drawing/2012/chart" uri="{02D57815-91ED-43cb-92C2-25804820EDAC}">
                  <c15:fullRef>
                    <c15:sqref>'hodnoceni oznaceni'!$L$5:$L$10</c15:sqref>
                  </c15:fullRef>
                </c:ext>
              </c:extLst>
              <c:f>'hodnoceni oznaceni'!$L$5:$L$9</c:f>
              <c:strCache>
                <c:ptCount val="5"/>
                <c:pt idx="0">
                  <c:v>1</c:v>
                </c:pt>
                <c:pt idx="1">
                  <c:v>2</c:v>
                </c:pt>
                <c:pt idx="2">
                  <c:v>3</c:v>
                </c:pt>
                <c:pt idx="3">
                  <c:v>4</c:v>
                </c:pt>
                <c:pt idx="4">
                  <c:v>5</c:v>
                </c:pt>
              </c:strCache>
            </c:strRef>
          </c:cat>
          <c:val>
            <c:numRef>
              <c:extLst>
                <c:ext xmlns:c15="http://schemas.microsoft.com/office/drawing/2012/chart" uri="{02D57815-91ED-43cb-92C2-25804820EDAC}">
                  <c15:fullRef>
                    <c15:sqref>'hodnoceni oznaceni'!$M$5:$M$10</c15:sqref>
                  </c15:fullRef>
                </c:ext>
              </c:extLst>
              <c:f>'hodnoceni oznaceni'!$M$5:$M$9</c:f>
              <c:numCache>
                <c:formatCode>General</c:formatCode>
                <c:ptCount val="5"/>
                <c:pt idx="0">
                  <c:v>0</c:v>
                </c:pt>
                <c:pt idx="1">
                  <c:v>0</c:v>
                </c:pt>
                <c:pt idx="2">
                  <c:v>3</c:v>
                </c:pt>
                <c:pt idx="3">
                  <c:v>11</c:v>
                </c:pt>
                <c:pt idx="4">
                  <c:v>20</c:v>
                </c:pt>
              </c:numCache>
            </c:numRef>
          </c:val>
          <c:extLst>
            <c:ext xmlns:c15="http://schemas.microsoft.com/office/drawing/2012/chart" uri="{02D57815-91ED-43cb-92C2-25804820EDAC}">
              <c15:datalabelsRange>
                <c15:f>'hodnoceni oznaceni'!$O$5:$O$10</c15:f>
                <c15:dlblRangeCache>
                  <c:ptCount val="6"/>
                  <c:pt idx="0">
                    <c:v>0 (0 %)</c:v>
                  </c:pt>
                  <c:pt idx="1">
                    <c:v>0 (0 %)</c:v>
                  </c:pt>
                  <c:pt idx="2">
                    <c:v>3 (8,8 %)</c:v>
                  </c:pt>
                  <c:pt idx="3">
                    <c:v>11 (32,4 %)</c:v>
                  </c:pt>
                  <c:pt idx="4">
                    <c:v>20 (58,8 %)</c:v>
                  </c:pt>
                  <c:pt idx="5">
                    <c:v>0 (0 %)</c:v>
                  </c:pt>
                </c15:dlblRangeCache>
              </c15:datalabelsRange>
            </c:ext>
            <c:ext xmlns:c16="http://schemas.microsoft.com/office/drawing/2014/chart" uri="{C3380CC4-5D6E-409C-BE32-E72D297353CC}">
              <c16:uniqueId val="{00000001-FA7D-4AF4-AD2F-440C68D0C15F}"/>
            </c:ext>
          </c:extLst>
        </c:ser>
        <c:dLbls>
          <c:dLblPos val="outEnd"/>
          <c:showLegendKey val="0"/>
          <c:showVal val="1"/>
          <c:showCatName val="0"/>
          <c:showSerName val="0"/>
          <c:showPercent val="0"/>
          <c:showBubbleSize val="0"/>
        </c:dLbls>
        <c:gapWidth val="50"/>
        <c:axId val="1964137391"/>
        <c:axId val="1964139311"/>
      </c:barChart>
      <c:catAx>
        <c:axId val="1964137391"/>
        <c:scaling>
          <c:orientation val="minMax"/>
        </c:scaling>
        <c:delete val="0"/>
        <c:axPos val="b"/>
        <c:title>
          <c:tx>
            <c:rich>
              <a:bodyPr/>
              <a:lstStyle/>
              <a:p>
                <a:pPr>
                  <a:defRPr/>
                </a:pPr>
                <a:r>
                  <a:rPr lang="cs-CZ" sz="1200">
                    <a:latin typeface="Times New Roman" panose="02020603050405020304" pitchFamily="18" charset="0"/>
                    <a:cs typeface="Times New Roman" panose="02020603050405020304" pitchFamily="18" charset="0"/>
                  </a:rPr>
                  <a:t>Hodnocení</a:t>
                </a:r>
              </a:p>
            </c:rich>
          </c:tx>
          <c:overlay val="0"/>
        </c:title>
        <c:numFmt formatCode="General" sourceLinked="1"/>
        <c:majorTickMark val="out"/>
        <c:minorTickMark val="none"/>
        <c:tickLblPos val="nextTo"/>
        <c:crossAx val="1964139311"/>
        <c:crosses val="autoZero"/>
        <c:auto val="1"/>
        <c:lblAlgn val="ctr"/>
        <c:lblOffset val="100"/>
        <c:noMultiLvlLbl val="0"/>
      </c:catAx>
      <c:valAx>
        <c:axId val="1964139311"/>
        <c:scaling>
          <c:orientation val="minMax"/>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cs-CZ" sz="1200">
                    <a:latin typeface="Times New Roman" panose="02020603050405020304" pitchFamily="18" charset="0"/>
                    <a:cs typeface="Times New Roman" panose="02020603050405020304" pitchFamily="18" charset="0"/>
                  </a:rPr>
                  <a:t>Počet odpovědí</a:t>
                </a:r>
              </a:p>
            </c:rich>
          </c:tx>
          <c:layout>
            <c:manualLayout>
              <c:xMode val="edge"/>
              <c:yMode val="edge"/>
              <c:x val="1.3051006828656722E-2"/>
              <c:y val="0.20356712765642665"/>
            </c:manualLayout>
          </c:layout>
          <c:overlay val="0"/>
        </c:title>
        <c:numFmt formatCode="General" sourceLinked="1"/>
        <c:majorTickMark val="out"/>
        <c:minorTickMark val="none"/>
        <c:tickLblPos val="nextTo"/>
        <c:spPr>
          <a:ln/>
        </c:spPr>
        <c:crossAx val="1964137391"/>
        <c:crosses val="autoZero"/>
        <c:crossBetween val="between"/>
        <c:majorUnit val="5"/>
        <c:minorUnit val="2.5"/>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'dokázali jste zkontrolovat'!$E$3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EB-4B8A-878F-F77E2801BB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EB-4B8A-878F-F77E2801BB65}"/>
              </c:ext>
            </c:extLst>
          </c:dPt>
          <c:cat>
            <c:strRef>
              <c:f>'dokázali jste zkontrolovat'!$D$4:$D$5</c:f>
              <c:strCache>
                <c:ptCount val="2"/>
                <c:pt idx="0">
                  <c:v>Ano</c:v>
                </c:pt>
                <c:pt idx="1">
                  <c:v>Ne</c:v>
                </c:pt>
              </c:strCache>
            </c:strRef>
          </c:cat>
          <c:val>
            <c:numRef>
              <c:f>'dokázali jste zkontrolovat'!$E$4:$E$5</c:f>
              <c:numCache>
                <c:formatCode>General</c:formatCode>
                <c:ptCount val="2"/>
                <c:pt idx="0">
                  <c:v>34</c:v>
                </c:pt>
                <c:pt idx="1">
                  <c:v>0</c:v>
                </c:pt>
              </c:numCache>
            </c:numRef>
          </c:val>
          <c:extLst>
            <c:ext xmlns:c16="http://schemas.microsoft.com/office/drawing/2014/chart" uri="{C3380CC4-5D6E-409C-BE32-E72D297353CC}">
              <c16:uniqueId val="{00000000-7613-4F3C-8C85-B436D4D5886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'dokázali jste nahrát'!$E$3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4B-4225-893F-6C454A407E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4B-4225-893F-6C454A407EBA}"/>
              </c:ext>
            </c:extLst>
          </c:dPt>
          <c:cat>
            <c:strRef>
              <c:f>'dokázali jste nahrát'!$D$4:$D$5</c:f>
              <c:strCache>
                <c:ptCount val="2"/>
                <c:pt idx="0">
                  <c:v>Ano</c:v>
                </c:pt>
                <c:pt idx="1">
                  <c:v>Ne</c:v>
                </c:pt>
              </c:strCache>
            </c:strRef>
          </c:cat>
          <c:val>
            <c:numRef>
              <c:f>'dokázali jste nahrát'!$E$4:$E$5</c:f>
              <c:numCache>
                <c:formatCode>General</c:formatCode>
                <c:ptCount val="2"/>
                <c:pt idx="0">
                  <c:v>34</c:v>
                </c:pt>
                <c:pt idx="1">
                  <c:v>0</c:v>
                </c:pt>
              </c:numCache>
            </c:numRef>
          </c:val>
          <c:extLst>
            <c:ext xmlns:c16="http://schemas.microsoft.com/office/drawing/2014/chart" uri="{C3380CC4-5D6E-409C-BE32-E72D297353CC}">
              <c16:uniqueId val="{00000004-0C4B-4225-893F-6C454A407EB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'pop-up anotace'!$E$3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2-469A-920F-084295C07B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12-469A-920F-084295C07B3E}"/>
              </c:ext>
            </c:extLst>
          </c:dPt>
          <c:cat>
            <c:strRef>
              <c:f>'pop-up anotace'!$D$4:$D$5</c:f>
              <c:strCache>
                <c:ptCount val="2"/>
                <c:pt idx="0">
                  <c:v>Ano</c:v>
                </c:pt>
                <c:pt idx="1">
                  <c:v>Ne</c:v>
                </c:pt>
              </c:strCache>
            </c:strRef>
          </c:cat>
          <c:val>
            <c:numRef>
              <c:f>'pop-up anotace'!$E$4:$E$5</c:f>
              <c:numCache>
                <c:formatCode>General</c:formatCode>
                <c:ptCount val="2"/>
                <c:pt idx="0">
                  <c:v>33</c:v>
                </c:pt>
                <c:pt idx="1">
                  <c:v>1</c:v>
                </c:pt>
              </c:numCache>
            </c:numRef>
          </c:val>
          <c:extLst>
            <c:ext xmlns:c16="http://schemas.microsoft.com/office/drawing/2014/chart" uri="{C3380CC4-5D6E-409C-BE32-E72D297353CC}">
              <c16:uniqueId val="{00000004-9412-469A-920F-084295C07B3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'špatné označení'!$E$3</c:f>
              <c:strCache>
                <c:ptCount val="1"/>
                <c:pt idx="0">
                  <c:v>Cetnost</c:v>
                </c:pt>
              </c:strCache>
            </c:strRef>
          </c:tx>
          <c:dPt>
            <c:idx val="0"/>
            <c:bubble3D val="0"/>
            <c:spPr>
              <a:solidFill>
                <a:schemeClr val="accent1"/>
              </a:solidFill>
              <a:ln w="0">
                <a:noFill/>
              </a:ln>
              <a:effectLst/>
            </c:spPr>
            <c:extLst>
              <c:ext xmlns:c16="http://schemas.microsoft.com/office/drawing/2014/chart" uri="{C3380CC4-5D6E-409C-BE32-E72D297353CC}">
                <c16:uniqueId val="{00000001-51B6-4A8B-A495-FDB588874610}"/>
              </c:ext>
            </c:extLst>
          </c:dPt>
          <c:dPt>
            <c:idx val="1"/>
            <c:bubble3D val="0"/>
            <c:spPr>
              <a:solidFill>
                <a:schemeClr val="accent2"/>
              </a:solidFill>
              <a:ln w="19050">
                <a:noFill/>
              </a:ln>
              <a:effectLst/>
            </c:spPr>
            <c:extLst>
              <c:ext xmlns:c16="http://schemas.microsoft.com/office/drawing/2014/chart" uri="{C3380CC4-5D6E-409C-BE32-E72D297353CC}">
                <c16:uniqueId val="{00000003-51B6-4A8B-A495-FDB588874610}"/>
              </c:ext>
            </c:extLst>
          </c:dPt>
          <c:dLbls>
            <c:dLbl>
              <c:idx val="0"/>
              <c:tx>
                <c:rich>
                  <a:bodyPr/>
                  <a:lstStyle/>
                  <a:p>
                    <a:fld id="{89C2972E-B7E2-4BA0-AFDD-7EDC80464097}" type="CELLRANGE">
                      <a:rPr lang="en-US"/>
                      <a:pPr/>
                      <a:t>[OBLAST BUNĚK]</a:t>
                    </a:fld>
                    <a:endParaRPr lang="cs-CZ"/>
                  </a:p>
                </c:rich>
              </c:tx>
              <c:dLblPos val="ctr"/>
              <c:showLegendKey val="0"/>
              <c:showVal val="0"/>
              <c:showCatName val="0"/>
              <c:showSerName val="0"/>
              <c:showPercent val="0"/>
              <c:showBubbleSize val="0"/>
              <c:extLst>
                <c:ext xmlns:c15="http://schemas.microsoft.com/office/drawing/2012/chart" uri="{CE6537A1-D6FC-4f65-9D91-7224C49458BB}">
                  <c15:layout>
                    <c:manualLayout>
                      <c:w val="0.24380496648866665"/>
                      <c:h val="0.17312935474098759"/>
                    </c:manualLayout>
                  </c15:layout>
                  <c15:dlblFieldTable/>
                  <c15:showDataLabelsRange val="1"/>
                </c:ext>
                <c:ext xmlns:c16="http://schemas.microsoft.com/office/drawing/2014/chart" uri="{C3380CC4-5D6E-409C-BE32-E72D297353CC}">
                  <c16:uniqueId val="{00000001-51B6-4A8B-A495-FDB588874610}"/>
                </c:ext>
              </c:extLst>
            </c:dLbl>
            <c:dLbl>
              <c:idx val="1"/>
              <c:tx>
                <c:rich>
                  <a:bodyPr/>
                  <a:lstStyle/>
                  <a:p>
                    <a:fld id="{B563C06F-A36B-4D86-8860-1314007C9235}" type="CELLRANGE">
                      <a:rPr lang="en-US"/>
                      <a:pPr/>
                      <a:t>[OBLAST BUNĚK]</a:t>
                    </a:fld>
                    <a:endParaRPr lang="cs-CZ"/>
                  </a:p>
                </c:rich>
              </c:tx>
              <c:dLblPos val="ctr"/>
              <c:showLegendKey val="0"/>
              <c:showVal val="0"/>
              <c:showCatName val="0"/>
              <c:showSerName val="0"/>
              <c:showPercent val="0"/>
              <c:showBubbleSize val="0"/>
              <c:extLst>
                <c:ext xmlns:c15="http://schemas.microsoft.com/office/drawing/2012/chart" uri="{CE6537A1-D6FC-4f65-9D91-7224C49458BB}">
                  <c15:layout>
                    <c:manualLayout>
                      <c:w val="0.22613666970134735"/>
                      <c:h val="0.17312935474098759"/>
                    </c:manualLayout>
                  </c15:layout>
                  <c15:dlblFieldTable/>
                  <c15:showDataLabelsRange val="1"/>
                </c:ext>
                <c:ext xmlns:c16="http://schemas.microsoft.com/office/drawing/2014/chart" uri="{C3380CC4-5D6E-409C-BE32-E72D297353CC}">
                  <c16:uniqueId val="{00000003-51B6-4A8B-A495-FDB58887461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cs-CZ"/>
              </a:p>
            </c:txPr>
            <c:dLblPos val="ctr"/>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'špatné označení'!$D$4:$D$5</c:f>
              <c:strCache>
                <c:ptCount val="2"/>
                <c:pt idx="0">
                  <c:v>Ano</c:v>
                </c:pt>
                <c:pt idx="1">
                  <c:v>Ne</c:v>
                </c:pt>
              </c:strCache>
            </c:strRef>
          </c:cat>
          <c:val>
            <c:numRef>
              <c:f>'špatné označení'!$E$4:$E$5</c:f>
              <c:numCache>
                <c:formatCode>General</c:formatCode>
                <c:ptCount val="2"/>
                <c:pt idx="0">
                  <c:v>20</c:v>
                </c:pt>
                <c:pt idx="1">
                  <c:v>14</c:v>
                </c:pt>
              </c:numCache>
            </c:numRef>
          </c:val>
          <c:extLst>
            <c:ext xmlns:c15="http://schemas.microsoft.com/office/drawing/2012/chart" uri="{02D57815-91ED-43cb-92C2-25804820EDAC}">
              <c15:datalabelsRange>
                <c15:f>'špatné označení'!$G$4:$G$5</c15:f>
                <c15:dlblRangeCache>
                  <c:ptCount val="2"/>
                  <c:pt idx="0">
                    <c:v>20 (58,8 %)</c:v>
                  </c:pt>
                  <c:pt idx="1">
                    <c:v>14 (41,2 %)</c:v>
                  </c:pt>
                </c15:dlblRangeCache>
              </c15:datalabelsRange>
            </c:ext>
            <c:ext xmlns:c16="http://schemas.microsoft.com/office/drawing/2014/chart" uri="{C3380CC4-5D6E-409C-BE32-E72D297353CC}">
              <c16:uniqueId val="{00000004-51B6-4A8B-A495-FDB58887461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a:softEdge rad="0"/>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'práce se stránkou jednoduchá'!$E$3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50-4581-BB70-4734992076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50-4581-BB70-4734992076C5}"/>
              </c:ext>
            </c:extLst>
          </c:dPt>
          <c:cat>
            <c:strRef>
              <c:f>'práce se stránkou jednoduchá'!$D$4:$D$5</c:f>
              <c:strCache>
                <c:ptCount val="2"/>
                <c:pt idx="0">
                  <c:v>Ano</c:v>
                </c:pt>
                <c:pt idx="1">
                  <c:v>Ne</c:v>
                </c:pt>
              </c:strCache>
            </c:strRef>
          </c:cat>
          <c:val>
            <c:numRef>
              <c:f>'práce se stránkou jednoduchá'!$E$4:$E$5</c:f>
              <c:numCache>
                <c:formatCode>General</c:formatCode>
                <c:ptCount val="2"/>
                <c:pt idx="0">
                  <c:v>34</c:v>
                </c:pt>
                <c:pt idx="1">
                  <c:v>0</c:v>
                </c:pt>
              </c:numCache>
            </c:numRef>
          </c:val>
          <c:extLst>
            <c:ext xmlns:c16="http://schemas.microsoft.com/office/drawing/2014/chart" uri="{C3380CC4-5D6E-409C-BE32-E72D297353CC}">
              <c16:uniqueId val="{00000004-1650-4581-BB70-4734992076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240681014169747"/>
          <c:y val="0.1520364970502307"/>
          <c:w val="0.45336210819344658"/>
          <c:h val="0.77650985324474631"/>
        </c:manualLayout>
      </c:layout>
      <c:pieChart>
        <c:varyColors val="1"/>
        <c:ser>
          <c:idx val="0"/>
          <c:order val="0"/>
          <c:tx>
            <c:strRef>
              <c:f>prohlížeč!$E$3</c:f>
              <c:strCache>
                <c:ptCount val="1"/>
                <c:pt idx="0">
                  <c:v>Cetnost</c:v>
                </c:pt>
              </c:strCache>
            </c:strRef>
          </c:tx>
          <c:dPt>
            <c:idx val="0"/>
            <c:bubble3D val="0"/>
            <c:spPr>
              <a:solidFill>
                <a:schemeClr val="accent1"/>
              </a:solidFill>
              <a:ln w="0">
                <a:solidFill>
                  <a:schemeClr val="lt1"/>
                </a:solidFill>
              </a:ln>
              <a:effectLst/>
            </c:spPr>
            <c:extLst>
              <c:ext xmlns:c16="http://schemas.microsoft.com/office/drawing/2014/chart" uri="{C3380CC4-5D6E-409C-BE32-E72D297353CC}">
                <c16:uniqueId val="{00000005-DCA8-455B-B06D-BDA46CA57A03}"/>
              </c:ext>
            </c:extLst>
          </c:dPt>
          <c:dPt>
            <c:idx val="1"/>
            <c:bubble3D val="0"/>
            <c:spPr>
              <a:solidFill>
                <a:schemeClr val="accent2"/>
              </a:solidFill>
              <a:ln w="0">
                <a:solidFill>
                  <a:schemeClr val="lt1"/>
                </a:solidFill>
              </a:ln>
              <a:effectLst/>
            </c:spPr>
            <c:extLst>
              <c:ext xmlns:c16="http://schemas.microsoft.com/office/drawing/2014/chart" uri="{C3380CC4-5D6E-409C-BE32-E72D297353CC}">
                <c16:uniqueId val="{00000001-DCA8-455B-B06D-BDA46CA57A03}"/>
              </c:ext>
            </c:extLst>
          </c:dPt>
          <c:dPt>
            <c:idx val="2"/>
            <c:bubble3D val="0"/>
            <c:spPr>
              <a:solidFill>
                <a:schemeClr val="accent3"/>
              </a:solidFill>
              <a:ln w="0">
                <a:solidFill>
                  <a:schemeClr val="lt1"/>
                </a:solidFill>
              </a:ln>
              <a:effectLst/>
            </c:spPr>
            <c:extLst>
              <c:ext xmlns:c16="http://schemas.microsoft.com/office/drawing/2014/chart" uri="{C3380CC4-5D6E-409C-BE32-E72D297353CC}">
                <c16:uniqueId val="{00000002-DCA8-455B-B06D-BDA46CA57A03}"/>
              </c:ext>
            </c:extLst>
          </c:dPt>
          <c:dPt>
            <c:idx val="3"/>
            <c:bubble3D val="0"/>
            <c:spPr>
              <a:solidFill>
                <a:schemeClr val="accent4"/>
              </a:solidFill>
              <a:ln w="0">
                <a:solidFill>
                  <a:schemeClr val="lt1"/>
                </a:solidFill>
              </a:ln>
              <a:effectLst/>
            </c:spPr>
            <c:extLst>
              <c:ext xmlns:c16="http://schemas.microsoft.com/office/drawing/2014/chart" uri="{C3380CC4-5D6E-409C-BE32-E72D297353CC}">
                <c16:uniqueId val="{00000003-DCA8-455B-B06D-BDA46CA57A03}"/>
              </c:ext>
            </c:extLst>
          </c:dPt>
          <c:dPt>
            <c:idx val="4"/>
            <c:bubble3D val="0"/>
            <c:spPr>
              <a:solidFill>
                <a:schemeClr val="accent5"/>
              </a:solidFill>
              <a:ln w="0">
                <a:solidFill>
                  <a:schemeClr val="lt1"/>
                </a:solidFill>
              </a:ln>
              <a:effectLst/>
            </c:spPr>
            <c:extLst>
              <c:ext xmlns:c16="http://schemas.microsoft.com/office/drawing/2014/chart" uri="{C3380CC4-5D6E-409C-BE32-E72D297353CC}">
                <c16:uniqueId val="{00000004-DCA8-455B-B06D-BDA46CA57A03}"/>
              </c:ext>
            </c:extLst>
          </c:dPt>
          <c:dPt>
            <c:idx val="5"/>
            <c:bubble3D val="0"/>
            <c:spPr>
              <a:solidFill>
                <a:schemeClr val="accent6"/>
              </a:solidFill>
              <a:ln w="0">
                <a:solidFill>
                  <a:schemeClr val="lt1"/>
                </a:solidFill>
              </a:ln>
              <a:effectLst/>
            </c:spPr>
            <c:extLst>
              <c:ext xmlns:c16="http://schemas.microsoft.com/office/drawing/2014/chart" uri="{C3380CC4-5D6E-409C-BE32-E72D297353CC}">
                <c16:uniqueId val="{00000006-DCA8-455B-B06D-BDA46CA57A03}"/>
              </c:ext>
            </c:extLst>
          </c:dPt>
          <c:dLbls>
            <c:dLbl>
              <c:idx val="0"/>
              <c:layout>
                <c:manualLayout>
                  <c:x val="-7.8413277487713647E-3"/>
                  <c:y val="0.11192062131278835"/>
                </c:manualLayout>
              </c:layout>
              <c:tx>
                <c:rich>
                  <a:bodyPr/>
                  <a:lstStyle/>
                  <a:p>
                    <a:fld id="{55AB6EF6-4CC3-4CA5-8C49-565C78AE5A24}" type="CELLRANGE">
                      <a:rPr lang="en-US"/>
                      <a:pPr/>
                      <a:t>[OBLAST BUNĚK]</a:t>
                    </a:fld>
                    <a:endParaRPr lang="cs-CZ"/>
                  </a:p>
                </c:rich>
              </c:tx>
              <c:dLblPos val="bestFi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CA8-455B-B06D-BDA46CA57A03}"/>
                </c:ext>
              </c:extLst>
            </c:dLbl>
            <c:dLbl>
              <c:idx val="1"/>
              <c:layout>
                <c:manualLayout>
                  <c:x val="1.3068879581285435E-2"/>
                  <c:y val="7.1629197640184383E-2"/>
                </c:manualLayout>
              </c:layout>
              <c:tx>
                <c:rich>
                  <a:bodyPr/>
                  <a:lstStyle/>
                  <a:p>
                    <a:fld id="{076F726D-C06F-4146-974E-AF7700DBA3C9}" type="CELLRANGE">
                      <a:rPr lang="en-US"/>
                      <a:pPr/>
                      <a:t>[OBLAST BUNĚK]</a:t>
                    </a:fld>
                    <a:endParaRPr lang="cs-CZ"/>
                  </a:p>
                </c:rich>
              </c:tx>
              <c:dLblPos val="bestFi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CA8-455B-B06D-BDA46CA57A03}"/>
                </c:ext>
              </c:extLst>
            </c:dLbl>
            <c:dLbl>
              <c:idx val="2"/>
              <c:layout>
                <c:manualLayout>
                  <c:x val="2.6137759162570893E-3"/>
                  <c:y val="6.7152372787673012E-2"/>
                </c:manualLayout>
              </c:layout>
              <c:tx>
                <c:rich>
                  <a:bodyPr/>
                  <a:lstStyle/>
                  <a:p>
                    <a:fld id="{78B12934-3A06-48AF-8827-B61D78E3A7FD}" type="CELLRANGE">
                      <a:rPr lang="en-US"/>
                      <a:pPr/>
                      <a:t>[OBLAST BUNĚK]</a:t>
                    </a:fld>
                    <a:endParaRPr lang="cs-CZ"/>
                  </a:p>
                </c:rich>
              </c:tx>
              <c:dLblPos val="bestFi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CA8-455B-B06D-BDA46CA57A03}"/>
                </c:ext>
              </c:extLst>
            </c:dLbl>
            <c:dLbl>
              <c:idx val="3"/>
              <c:layout>
                <c:manualLayout>
                  <c:x val="0"/>
                  <c:y val="-5.8198723082649943E-2"/>
                </c:manualLayout>
              </c:layout>
              <c:tx>
                <c:rich>
                  <a:bodyPr/>
                  <a:lstStyle/>
                  <a:p>
                    <a:fld id="{F585D843-A2C8-4DA4-98B2-AA34D4E078C1}" type="CELLRANGE">
                      <a:rPr lang="en-US"/>
                      <a:pPr/>
                      <a:t>[OBLAST BUNĚK]</a:t>
                    </a:fld>
                    <a:endParaRPr lang="cs-CZ"/>
                  </a:p>
                </c:rich>
              </c:tx>
              <c:dLblPos val="bestFi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DCA8-455B-B06D-BDA46CA57A03}"/>
                </c:ext>
              </c:extLst>
            </c:dLbl>
            <c:dLbl>
              <c:idx val="4"/>
              <c:layout>
                <c:manualLayout>
                  <c:x val="7.8413277487712676E-3"/>
                  <c:y val="-4.4768248525115337E-2"/>
                </c:manualLayout>
              </c:layout>
              <c:tx>
                <c:rich>
                  <a:bodyPr/>
                  <a:lstStyle/>
                  <a:p>
                    <a:fld id="{44176911-BC1E-434F-A595-350E9D04DE35}" type="CELLRANGE">
                      <a:rPr lang="en-US"/>
                      <a:pPr/>
                      <a:t>[OBLAST BUNĚK]</a:t>
                    </a:fld>
                    <a:endParaRPr lang="cs-CZ"/>
                  </a:p>
                </c:rich>
              </c:tx>
              <c:dLblPos val="bestFi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DCA8-455B-B06D-BDA46CA57A03}"/>
                </c:ext>
              </c:extLst>
            </c:dLbl>
            <c:dLbl>
              <c:idx val="5"/>
              <c:tx>
                <c:rich>
                  <a:bodyPr/>
                  <a:lstStyle/>
                  <a:p>
                    <a:fld id="{411DAEE7-B985-4D85-A76C-19F57770B145}" type="CELLRANGE">
                      <a:rPr lang="en-US"/>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CA8-455B-B06D-BDA46CA57A0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cs-CZ"/>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cat>
            <c:strRef>
              <c:f>prohlížeč!$D$4:$D$9</c:f>
              <c:strCache>
                <c:ptCount val="6"/>
                <c:pt idx="0">
                  <c:v>Google Chrome</c:v>
                </c:pt>
                <c:pt idx="1">
                  <c:v>Opera</c:v>
                </c:pt>
                <c:pt idx="2">
                  <c:v>Microsoft Edge</c:v>
                </c:pt>
                <c:pt idx="3">
                  <c:v>Safari</c:v>
                </c:pt>
                <c:pt idx="4">
                  <c:v>Mozilla Firefox</c:v>
                </c:pt>
                <c:pt idx="5">
                  <c:v>Brave</c:v>
                </c:pt>
              </c:strCache>
            </c:strRef>
          </c:cat>
          <c:val>
            <c:numRef>
              <c:f>prohlížeč!$E$4:$E$9</c:f>
              <c:numCache>
                <c:formatCode>General</c:formatCode>
                <c:ptCount val="6"/>
                <c:pt idx="0">
                  <c:v>21</c:v>
                </c:pt>
                <c:pt idx="1">
                  <c:v>3</c:v>
                </c:pt>
                <c:pt idx="2">
                  <c:v>1</c:v>
                </c:pt>
                <c:pt idx="3">
                  <c:v>0</c:v>
                </c:pt>
                <c:pt idx="4">
                  <c:v>6</c:v>
                </c:pt>
                <c:pt idx="5">
                  <c:v>3</c:v>
                </c:pt>
              </c:numCache>
            </c:numRef>
          </c:val>
          <c:extLst>
            <c:ext xmlns:c15="http://schemas.microsoft.com/office/drawing/2012/chart" uri="{02D57815-91ED-43cb-92C2-25804820EDAC}">
              <c15:datalabelsRange>
                <c15:f>prohlížeč!$G$4:$G$9</c15:f>
                <c15:dlblRangeCache>
                  <c:ptCount val="6"/>
                  <c:pt idx="0">
                    <c:v>Google Chrome; 21 (61,8 %)</c:v>
                  </c:pt>
                  <c:pt idx="1">
                    <c:v>Opera; 3 (8,8 %)</c:v>
                  </c:pt>
                  <c:pt idx="2">
                    <c:v>Microsoft Edge; 1 (2,9 %)</c:v>
                  </c:pt>
                  <c:pt idx="3">
                    <c:v>Safari; 0 (0 %)</c:v>
                  </c:pt>
                  <c:pt idx="4">
                    <c:v>Mozilla Firefox; 6 (17,6 %)</c:v>
                  </c:pt>
                  <c:pt idx="5">
                    <c:v>Brave; 3 (8,8 %)</c:v>
                  </c:pt>
                </c15:dlblRangeCache>
              </c15:datalabelsRange>
            </c:ext>
            <c:ext xmlns:c16="http://schemas.microsoft.com/office/drawing/2014/chart" uri="{C3380CC4-5D6E-409C-BE32-E72D297353CC}">
              <c16:uniqueId val="{00000000-DCA8-455B-B06D-BDA46CA57A0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cs-CZ"/>
        </a:p>
      </c:txPr>
    </c:legend>
    <c:plotVisOnly val="1"/>
    <c:dispBlanksAs val="gap"/>
    <c:showDLblsOverMax val="0"/>
  </c:chart>
  <c:spPr>
    <a:solidFill>
      <a:schemeClr val="bg1"/>
    </a:solidFill>
    <a:ln w="9525" cap="flat" cmpd="sng" algn="ctr">
      <a:noFill/>
      <a:round/>
    </a:ln>
    <a:effectLst/>
  </c:spPr>
  <c:txPr>
    <a:bodyPr/>
    <a:lstStyle/>
    <a:p>
      <a:pPr>
        <a:defRPr/>
      </a:pPr>
      <a:endParaRPr lang="cs-CZ"/>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19</xdr:col>
      <xdr:colOff>3655</xdr:colOff>
      <xdr:row>1</xdr:row>
      <xdr:rowOff>1797</xdr:rowOff>
    </xdr:from>
    <xdr:to>
      <xdr:col>26</xdr:col>
      <xdr:colOff>601980</xdr:colOff>
      <xdr:row>13</xdr:row>
      <xdr:rowOff>182880</xdr:rowOff>
    </xdr:to>
    <xdr:graphicFrame macro="">
      <xdr:nvGraphicFramePr>
        <xdr:cNvPr id="5" name="Graf 4">
          <a:extLst>
            <a:ext uri="{FF2B5EF4-FFF2-40B4-BE49-F238E27FC236}">
              <a16:creationId xmlns:a16="http://schemas.microsoft.com/office/drawing/2014/main" id="{169F0356-01A8-BFD1-AF84-092B9D6F7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4" name="Graf 3">
          <a:extLst>
            <a:ext uri="{FF2B5EF4-FFF2-40B4-BE49-F238E27FC236}">
              <a16:creationId xmlns:a16="http://schemas.microsoft.com/office/drawing/2014/main" id="{B2E8CEC2-E10C-EEDA-1E0F-AD3BD088A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7B500016-5770-4FE4-AC31-62A5AE109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0EE1253B-67DD-4FD7-8CFE-1CE4177CE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10583</xdr:colOff>
      <xdr:row>4</xdr:row>
      <xdr:rowOff>14816</xdr:rowOff>
    </xdr:from>
    <xdr:to>
      <xdr:col>16</xdr:col>
      <xdr:colOff>556591</xdr:colOff>
      <xdr:row>15</xdr:row>
      <xdr:rowOff>145775</xdr:rowOff>
    </xdr:to>
    <xdr:graphicFrame macro="">
      <xdr:nvGraphicFramePr>
        <xdr:cNvPr id="2" name="Graf 1">
          <a:extLst>
            <a:ext uri="{FF2B5EF4-FFF2-40B4-BE49-F238E27FC236}">
              <a16:creationId xmlns:a16="http://schemas.microsoft.com/office/drawing/2014/main" id="{D8D68031-5D69-4C1E-B963-86D738348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861ABDC2-B04B-4479-9D16-0009CCE06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8964</xdr:colOff>
      <xdr:row>3</xdr:row>
      <xdr:rowOff>9462</xdr:rowOff>
    </xdr:from>
    <xdr:to>
      <xdr:col>15</xdr:col>
      <xdr:colOff>600635</xdr:colOff>
      <xdr:row>17</xdr:row>
      <xdr:rowOff>179294</xdr:rowOff>
    </xdr:to>
    <xdr:graphicFrame macro="">
      <xdr:nvGraphicFramePr>
        <xdr:cNvPr id="3" name="Graf 2">
          <a:extLst>
            <a:ext uri="{FF2B5EF4-FFF2-40B4-BE49-F238E27FC236}">
              <a16:creationId xmlns:a16="http://schemas.microsoft.com/office/drawing/2014/main" id="{CBF5FFBD-AC26-8A06-ED5C-F8964C2DE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82D1-CCC3-495C-8663-E9147CE4F0E9}">
  <dimension ref="A1:L35"/>
  <sheetViews>
    <sheetView topLeftCell="B1" workbookViewId="0">
      <pane ySplit="1" topLeftCell="A21" activePane="bottomLeft" state="frozen"/>
      <selection pane="bottomLeft" activeCell="H30" sqref="H30"/>
    </sheetView>
  </sheetViews>
  <sheetFormatPr defaultRowHeight="14.4" x14ac:dyDescent="0.3"/>
  <cols>
    <col min="1" max="1" width="19.6640625" customWidth="1"/>
    <col min="2" max="2" width="18.6640625" customWidth="1"/>
    <col min="3" max="7" width="10.77734375" customWidth="1"/>
    <col min="8" max="8" width="25.21875" customWidth="1"/>
    <col min="9" max="9" width="31.5546875" customWidth="1"/>
    <col min="10" max="11" width="10.77734375" customWidth="1"/>
    <col min="12" max="12" width="29.44140625" customWidth="1"/>
  </cols>
  <sheetData>
    <row r="1" spans="1:12" ht="124.8" customHeight="1" thickBot="1" x14ac:dyDescent="0.35">
      <c r="A1" s="1" t="s">
        <v>0</v>
      </c>
      <c r="B1" s="1" t="s">
        <v>1</v>
      </c>
      <c r="C1" s="1" t="s">
        <v>2</v>
      </c>
      <c r="D1" s="1" t="s">
        <v>3</v>
      </c>
      <c r="E1" s="1" t="s">
        <v>4</v>
      </c>
      <c r="F1" s="1" t="s">
        <v>5</v>
      </c>
      <c r="G1" s="1" t="s">
        <v>6</v>
      </c>
      <c r="H1" s="1" t="s">
        <v>7</v>
      </c>
      <c r="I1" s="1" t="s">
        <v>8</v>
      </c>
      <c r="J1" s="1" t="s">
        <v>60</v>
      </c>
      <c r="K1" s="1" t="s">
        <v>9</v>
      </c>
      <c r="L1" s="1" t="s">
        <v>10</v>
      </c>
    </row>
    <row r="2" spans="1:12" ht="40.799999999999997" thickBot="1" x14ac:dyDescent="0.35">
      <c r="A2" s="2">
        <v>45005.010300925926</v>
      </c>
      <c r="B2" s="1" t="s">
        <v>11</v>
      </c>
      <c r="C2" s="1" t="s">
        <v>12</v>
      </c>
      <c r="D2" s="1" t="s">
        <v>12</v>
      </c>
      <c r="E2" s="3">
        <v>4</v>
      </c>
      <c r="F2" s="1" t="s">
        <v>12</v>
      </c>
      <c r="G2" s="1" t="s">
        <v>12</v>
      </c>
      <c r="H2" s="1" t="s">
        <v>13</v>
      </c>
      <c r="I2" s="1" t="s">
        <v>14</v>
      </c>
      <c r="J2" s="1" t="s">
        <v>12</v>
      </c>
      <c r="K2" s="1"/>
      <c r="L2" s="1"/>
    </row>
    <row r="3" spans="1:12" ht="409.6" thickBot="1" x14ac:dyDescent="0.35">
      <c r="A3" s="2">
        <v>45005.812847222223</v>
      </c>
      <c r="B3" s="1" t="s">
        <v>15</v>
      </c>
      <c r="C3" s="1" t="s">
        <v>12</v>
      </c>
      <c r="D3" s="1" t="s">
        <v>12</v>
      </c>
      <c r="E3" s="3">
        <v>5</v>
      </c>
      <c r="F3" s="1" t="s">
        <v>12</v>
      </c>
      <c r="G3" s="1" t="s">
        <v>12</v>
      </c>
      <c r="H3" s="1" t="s">
        <v>16</v>
      </c>
      <c r="I3" s="1" t="s">
        <v>17</v>
      </c>
      <c r="J3" s="1" t="s">
        <v>12</v>
      </c>
      <c r="K3" s="1"/>
      <c r="L3" s="1" t="s">
        <v>18</v>
      </c>
    </row>
    <row r="4" spans="1:12" ht="93.6" thickBot="1" x14ac:dyDescent="0.35">
      <c r="A4" s="2">
        <v>45006.389444444445</v>
      </c>
      <c r="B4" s="1" t="s">
        <v>11</v>
      </c>
      <c r="C4" s="1" t="s">
        <v>12</v>
      </c>
      <c r="D4" s="1" t="s">
        <v>12</v>
      </c>
      <c r="E4" s="3">
        <v>3</v>
      </c>
      <c r="F4" s="1" t="s">
        <v>12</v>
      </c>
      <c r="G4" s="1" t="s">
        <v>12</v>
      </c>
      <c r="H4" s="1" t="s">
        <v>13</v>
      </c>
      <c r="I4" s="1" t="s">
        <v>19</v>
      </c>
      <c r="J4" s="1" t="s">
        <v>12</v>
      </c>
      <c r="K4" s="1"/>
      <c r="L4" s="1" t="s">
        <v>20</v>
      </c>
    </row>
    <row r="5" spans="1:12" ht="146.4" thickBot="1" x14ac:dyDescent="0.35">
      <c r="A5" s="2">
        <v>45006.539224537039</v>
      </c>
      <c r="B5" s="1" t="s">
        <v>11</v>
      </c>
      <c r="C5" s="1" t="s">
        <v>12</v>
      </c>
      <c r="D5" s="1" t="s">
        <v>12</v>
      </c>
      <c r="E5" s="3">
        <v>4</v>
      </c>
      <c r="F5" s="1" t="s">
        <v>12</v>
      </c>
      <c r="G5" s="1" t="s">
        <v>12</v>
      </c>
      <c r="H5" s="1" t="s">
        <v>21</v>
      </c>
      <c r="I5" s="1" t="s">
        <v>22</v>
      </c>
      <c r="J5" s="1" t="s">
        <v>12</v>
      </c>
      <c r="K5" s="1"/>
      <c r="L5" s="1"/>
    </row>
    <row r="6" spans="1:12" ht="15" thickBot="1" x14ac:dyDescent="0.35">
      <c r="A6" s="2">
        <v>45006.599745370368</v>
      </c>
      <c r="B6" s="1" t="s">
        <v>11</v>
      </c>
      <c r="C6" s="1" t="s">
        <v>12</v>
      </c>
      <c r="D6" s="1" t="s">
        <v>12</v>
      </c>
      <c r="E6" s="3">
        <v>4</v>
      </c>
      <c r="F6" s="1" t="s">
        <v>12</v>
      </c>
      <c r="G6" s="1" t="s">
        <v>23</v>
      </c>
      <c r="H6" s="1"/>
      <c r="I6" s="1"/>
      <c r="J6" s="1" t="s">
        <v>12</v>
      </c>
      <c r="K6" s="1"/>
      <c r="L6" s="1"/>
    </row>
    <row r="7" spans="1:12" ht="27.6" thickBot="1" x14ac:dyDescent="0.35">
      <c r="A7" s="2">
        <v>45006.607361111113</v>
      </c>
      <c r="B7" s="1" t="s">
        <v>11</v>
      </c>
      <c r="C7" s="1" t="s">
        <v>12</v>
      </c>
      <c r="D7" s="1" t="s">
        <v>12</v>
      </c>
      <c r="E7" s="3">
        <v>5</v>
      </c>
      <c r="F7" s="1" t="s">
        <v>12</v>
      </c>
      <c r="G7" s="1" t="s">
        <v>12</v>
      </c>
      <c r="H7" s="1" t="s">
        <v>24</v>
      </c>
      <c r="I7" s="1" t="s">
        <v>25</v>
      </c>
      <c r="J7" s="1" t="s">
        <v>12</v>
      </c>
      <c r="K7" s="1"/>
      <c r="L7" s="1"/>
    </row>
    <row r="8" spans="1:12" ht="54" thickBot="1" x14ac:dyDescent="0.35">
      <c r="A8" s="2">
        <v>45006.75199074074</v>
      </c>
      <c r="B8" s="1" t="s">
        <v>11</v>
      </c>
      <c r="C8" s="1" t="s">
        <v>12</v>
      </c>
      <c r="D8" s="1" t="s">
        <v>12</v>
      </c>
      <c r="E8" s="3">
        <v>4</v>
      </c>
      <c r="F8" s="1" t="s">
        <v>12</v>
      </c>
      <c r="G8" s="1" t="s">
        <v>12</v>
      </c>
      <c r="H8" s="1" t="s">
        <v>26</v>
      </c>
      <c r="I8" s="1" t="s">
        <v>27</v>
      </c>
      <c r="J8" s="1" t="s">
        <v>12</v>
      </c>
      <c r="K8" s="1"/>
      <c r="L8" s="1"/>
    </row>
    <row r="9" spans="1:12" ht="106.8" thickBot="1" x14ac:dyDescent="0.35">
      <c r="A9" s="2">
        <v>45006.835868055554</v>
      </c>
      <c r="B9" s="1" t="s">
        <v>28</v>
      </c>
      <c r="C9" s="1" t="s">
        <v>12</v>
      </c>
      <c r="D9" s="1" t="s">
        <v>12</v>
      </c>
      <c r="E9" s="3">
        <v>5</v>
      </c>
      <c r="F9" s="1" t="s">
        <v>12</v>
      </c>
      <c r="G9" s="1" t="s">
        <v>12</v>
      </c>
      <c r="H9" s="1" t="s">
        <v>29</v>
      </c>
      <c r="I9" s="1" t="s">
        <v>30</v>
      </c>
      <c r="J9" s="1" t="s">
        <v>12</v>
      </c>
      <c r="K9" s="1"/>
      <c r="L9" s="1" t="s">
        <v>31</v>
      </c>
    </row>
    <row r="10" spans="1:12" ht="40.799999999999997" thickBot="1" x14ac:dyDescent="0.35">
      <c r="A10" s="2">
        <v>45008.378506944442</v>
      </c>
      <c r="B10" s="1" t="s">
        <v>11</v>
      </c>
      <c r="C10" s="1" t="s">
        <v>12</v>
      </c>
      <c r="D10" s="1" t="s">
        <v>12</v>
      </c>
      <c r="E10" s="3">
        <v>5</v>
      </c>
      <c r="F10" s="1" t="s">
        <v>12</v>
      </c>
      <c r="G10" s="1" t="s">
        <v>12</v>
      </c>
      <c r="H10" s="1" t="s">
        <v>32</v>
      </c>
      <c r="I10" s="1" t="s">
        <v>33</v>
      </c>
      <c r="J10" s="1" t="s">
        <v>12</v>
      </c>
      <c r="K10" s="1"/>
      <c r="L10" s="1"/>
    </row>
    <row r="11" spans="1:12" ht="54" thickBot="1" x14ac:dyDescent="0.35">
      <c r="A11" s="2">
        <v>45008.470937500002</v>
      </c>
      <c r="B11" s="1" t="s">
        <v>28</v>
      </c>
      <c r="C11" s="1" t="s">
        <v>12</v>
      </c>
      <c r="D11" s="1" t="s">
        <v>12</v>
      </c>
      <c r="E11" s="3">
        <v>4</v>
      </c>
      <c r="F11" s="1" t="s">
        <v>12</v>
      </c>
      <c r="G11" s="1" t="s">
        <v>12</v>
      </c>
      <c r="H11" s="1" t="s">
        <v>34</v>
      </c>
      <c r="I11" s="1" t="s">
        <v>35</v>
      </c>
      <c r="J11" s="1" t="s">
        <v>12</v>
      </c>
      <c r="K11" s="1"/>
      <c r="L11" s="1"/>
    </row>
    <row r="12" spans="1:12" ht="146.4" thickBot="1" x14ac:dyDescent="0.35">
      <c r="A12" s="2">
        <v>45020.612534722219</v>
      </c>
      <c r="B12" s="1" t="s">
        <v>11</v>
      </c>
      <c r="C12" s="1" t="s">
        <v>12</v>
      </c>
      <c r="D12" s="1" t="s">
        <v>12</v>
      </c>
      <c r="E12" s="3">
        <v>4</v>
      </c>
      <c r="F12" s="1" t="s">
        <v>12</v>
      </c>
      <c r="G12" s="1" t="s">
        <v>23</v>
      </c>
      <c r="H12" s="1"/>
      <c r="I12" s="1"/>
      <c r="J12" s="1" t="s">
        <v>12</v>
      </c>
      <c r="K12" s="1"/>
      <c r="L12" s="1" t="s">
        <v>36</v>
      </c>
    </row>
    <row r="13" spans="1:12" ht="27.6" thickBot="1" x14ac:dyDescent="0.35">
      <c r="A13" s="2">
        <v>45020.762418981481</v>
      </c>
      <c r="B13" s="1" t="s">
        <v>11</v>
      </c>
      <c r="C13" s="1" t="s">
        <v>12</v>
      </c>
      <c r="D13" s="1" t="s">
        <v>12</v>
      </c>
      <c r="E13" s="3">
        <v>5</v>
      </c>
      <c r="F13" s="1" t="s">
        <v>12</v>
      </c>
      <c r="G13" s="1" t="s">
        <v>12</v>
      </c>
      <c r="H13" s="1" t="s">
        <v>37</v>
      </c>
      <c r="I13" s="1"/>
      <c r="J13" s="1" t="s">
        <v>12</v>
      </c>
      <c r="K13" s="1"/>
      <c r="L13" s="1"/>
    </row>
    <row r="14" spans="1:12" ht="54" thickBot="1" x14ac:dyDescent="0.35">
      <c r="A14" s="2">
        <v>45020.895833333336</v>
      </c>
      <c r="B14" s="1" t="s">
        <v>11</v>
      </c>
      <c r="C14" s="1" t="s">
        <v>12</v>
      </c>
      <c r="D14" s="1" t="s">
        <v>12</v>
      </c>
      <c r="E14" s="3">
        <v>3</v>
      </c>
      <c r="F14" s="1" t="s">
        <v>12</v>
      </c>
      <c r="G14" s="1" t="s">
        <v>12</v>
      </c>
      <c r="H14" s="1" t="s">
        <v>38</v>
      </c>
      <c r="I14" s="1" t="s">
        <v>39</v>
      </c>
      <c r="J14" s="1" t="s">
        <v>12</v>
      </c>
      <c r="K14" s="1"/>
      <c r="L14" s="1"/>
    </row>
    <row r="15" spans="1:12" ht="27.6" thickBot="1" x14ac:dyDescent="0.35">
      <c r="A15" s="2">
        <v>45021.446087962962</v>
      </c>
      <c r="B15" s="1" t="s">
        <v>15</v>
      </c>
      <c r="C15" s="1" t="s">
        <v>12</v>
      </c>
      <c r="D15" s="1" t="s">
        <v>12</v>
      </c>
      <c r="E15" s="3">
        <v>5</v>
      </c>
      <c r="F15" s="1" t="s">
        <v>12</v>
      </c>
      <c r="G15" s="1" t="s">
        <v>23</v>
      </c>
      <c r="H15" s="1"/>
      <c r="I15" s="1"/>
      <c r="J15" s="1" t="s">
        <v>12</v>
      </c>
      <c r="K15" s="1"/>
      <c r="L15" s="1" t="s">
        <v>40</v>
      </c>
    </row>
    <row r="16" spans="1:12" ht="133.19999999999999" thickBot="1" x14ac:dyDescent="0.35">
      <c r="A16" s="2">
        <v>45021.496249999997</v>
      </c>
      <c r="B16" s="1" t="s">
        <v>11</v>
      </c>
      <c r="C16" s="1" t="s">
        <v>12</v>
      </c>
      <c r="D16" s="1" t="s">
        <v>12</v>
      </c>
      <c r="E16" s="3">
        <v>4</v>
      </c>
      <c r="F16" s="1" t="s">
        <v>12</v>
      </c>
      <c r="G16" s="1" t="s">
        <v>12</v>
      </c>
      <c r="H16" s="1" t="s">
        <v>41</v>
      </c>
      <c r="I16" s="1" t="s">
        <v>42</v>
      </c>
      <c r="J16" s="1" t="s">
        <v>12</v>
      </c>
      <c r="K16" s="1"/>
      <c r="L16" s="1" t="s">
        <v>43</v>
      </c>
    </row>
    <row r="17" spans="1:12" ht="15" thickBot="1" x14ac:dyDescent="0.35">
      <c r="A17" s="2">
        <v>45021.588773148149</v>
      </c>
      <c r="B17" s="1" t="s">
        <v>11</v>
      </c>
      <c r="C17" s="1" t="s">
        <v>12</v>
      </c>
      <c r="D17" s="1" t="s">
        <v>12</v>
      </c>
      <c r="E17" s="3">
        <v>5</v>
      </c>
      <c r="F17" s="1" t="s">
        <v>12</v>
      </c>
      <c r="G17" s="1" t="s">
        <v>23</v>
      </c>
      <c r="H17" s="1"/>
      <c r="I17" s="1"/>
      <c r="J17" s="1" t="s">
        <v>12</v>
      </c>
      <c r="K17" s="1"/>
      <c r="L17" s="1"/>
    </row>
    <row r="18" spans="1:12" ht="15" thickBot="1" x14ac:dyDescent="0.35">
      <c r="A18" s="2">
        <v>45028.37636574074</v>
      </c>
      <c r="B18" s="1" t="s">
        <v>44</v>
      </c>
      <c r="C18" s="1" t="s">
        <v>12</v>
      </c>
      <c r="D18" s="1" t="s">
        <v>12</v>
      </c>
      <c r="E18" s="3">
        <v>4</v>
      </c>
      <c r="F18" s="1" t="s">
        <v>12</v>
      </c>
      <c r="G18" s="1" t="s">
        <v>23</v>
      </c>
      <c r="H18" s="1"/>
      <c r="I18" s="1"/>
      <c r="J18" s="1" t="s">
        <v>12</v>
      </c>
      <c r="K18" s="1"/>
      <c r="L18" s="1"/>
    </row>
    <row r="19" spans="1:12" ht="80.400000000000006" thickBot="1" x14ac:dyDescent="0.35">
      <c r="A19" s="2">
        <v>45036.085358796299</v>
      </c>
      <c r="B19" s="1" t="s">
        <v>11</v>
      </c>
      <c r="C19" s="1" t="s">
        <v>12</v>
      </c>
      <c r="D19" s="1" t="s">
        <v>12</v>
      </c>
      <c r="E19" s="3">
        <v>5</v>
      </c>
      <c r="F19" s="1" t="s">
        <v>12</v>
      </c>
      <c r="G19" s="1" t="s">
        <v>23</v>
      </c>
      <c r="H19" s="1"/>
      <c r="I19" s="1"/>
      <c r="J19" s="1" t="s">
        <v>12</v>
      </c>
      <c r="K19" s="1"/>
      <c r="L19" s="1" t="s">
        <v>45</v>
      </c>
    </row>
    <row r="20" spans="1:12" ht="40.799999999999997" thickBot="1" x14ac:dyDescent="0.35">
      <c r="A20" s="2">
        <v>45038.615324074075</v>
      </c>
      <c r="B20" s="1" t="s">
        <v>11</v>
      </c>
      <c r="C20" s="1" t="s">
        <v>12</v>
      </c>
      <c r="D20" s="1" t="s">
        <v>12</v>
      </c>
      <c r="E20" s="3">
        <v>5</v>
      </c>
      <c r="F20" s="1" t="s">
        <v>12</v>
      </c>
      <c r="G20" s="1" t="s">
        <v>12</v>
      </c>
      <c r="H20" s="1" t="s">
        <v>41</v>
      </c>
      <c r="I20" s="1" t="s">
        <v>46</v>
      </c>
      <c r="J20" s="1" t="s">
        <v>12</v>
      </c>
      <c r="K20" s="1"/>
      <c r="L20" s="1"/>
    </row>
    <row r="21" spans="1:12" ht="186" thickBot="1" x14ac:dyDescent="0.35">
      <c r="A21" s="2">
        <v>45040.942546296297</v>
      </c>
      <c r="B21" s="1" t="s">
        <v>28</v>
      </c>
      <c r="C21" s="1" t="s">
        <v>12</v>
      </c>
      <c r="D21" s="1" t="s">
        <v>12</v>
      </c>
      <c r="E21" s="3">
        <v>5</v>
      </c>
      <c r="F21" s="1" t="s">
        <v>12</v>
      </c>
      <c r="G21" s="1" t="s">
        <v>12</v>
      </c>
      <c r="H21" s="1" t="s">
        <v>47</v>
      </c>
      <c r="I21" s="1" t="s">
        <v>48</v>
      </c>
      <c r="J21" s="1" t="s">
        <v>12</v>
      </c>
      <c r="K21" s="1"/>
      <c r="L21" s="1" t="s">
        <v>49</v>
      </c>
    </row>
    <row r="22" spans="1:12" ht="15" thickBot="1" x14ac:dyDescent="0.35">
      <c r="A22" s="2">
        <v>45042.013275462959</v>
      </c>
      <c r="B22" s="1" t="s">
        <v>11</v>
      </c>
      <c r="C22" s="1" t="s">
        <v>12</v>
      </c>
      <c r="D22" s="1" t="s">
        <v>12</v>
      </c>
      <c r="E22" s="3">
        <v>5</v>
      </c>
      <c r="F22" s="1" t="s">
        <v>12</v>
      </c>
      <c r="G22" s="1" t="s">
        <v>23</v>
      </c>
      <c r="H22" s="1"/>
      <c r="I22" s="1"/>
      <c r="J22" s="1" t="s">
        <v>12</v>
      </c>
      <c r="K22" s="1"/>
      <c r="L22" s="1"/>
    </row>
    <row r="23" spans="1:12" ht="15" thickBot="1" x14ac:dyDescent="0.35">
      <c r="A23" s="2">
        <v>45042.676030092596</v>
      </c>
      <c r="B23" s="1" t="s">
        <v>28</v>
      </c>
      <c r="C23" s="1" t="s">
        <v>12</v>
      </c>
      <c r="D23" s="1" t="s">
        <v>12</v>
      </c>
      <c r="E23" s="3">
        <v>5</v>
      </c>
      <c r="F23" s="1" t="s">
        <v>12</v>
      </c>
      <c r="G23" s="1" t="s">
        <v>23</v>
      </c>
      <c r="H23" s="1"/>
      <c r="I23" s="1"/>
      <c r="J23" s="1" t="s">
        <v>12</v>
      </c>
      <c r="K23" s="1"/>
      <c r="L23" s="1"/>
    </row>
    <row r="24" spans="1:12" ht="54" thickBot="1" x14ac:dyDescent="0.35">
      <c r="A24" s="2">
        <v>45047.414849537039</v>
      </c>
      <c r="B24" s="1" t="s">
        <v>50</v>
      </c>
      <c r="C24" s="1" t="s">
        <v>12</v>
      </c>
      <c r="D24" s="1" t="s">
        <v>12</v>
      </c>
      <c r="E24" s="3">
        <v>4</v>
      </c>
      <c r="F24" s="1" t="s">
        <v>12</v>
      </c>
      <c r="G24" s="1" t="s">
        <v>12</v>
      </c>
      <c r="H24" s="1" t="s">
        <v>34</v>
      </c>
      <c r="I24" s="1" t="s">
        <v>51</v>
      </c>
      <c r="J24" s="1" t="s">
        <v>12</v>
      </c>
      <c r="K24" s="1"/>
      <c r="L24" s="1" t="s">
        <v>52</v>
      </c>
    </row>
    <row r="25" spans="1:12" ht="15" thickBot="1" x14ac:dyDescent="0.35">
      <c r="A25" s="2">
        <v>45047.513553240744</v>
      </c>
      <c r="B25" s="1" t="s">
        <v>11</v>
      </c>
      <c r="C25" s="1" t="s">
        <v>12</v>
      </c>
      <c r="D25" s="1" t="s">
        <v>12</v>
      </c>
      <c r="E25" s="3">
        <v>5</v>
      </c>
      <c r="F25" s="1" t="s">
        <v>12</v>
      </c>
      <c r="G25" s="1" t="s">
        <v>23</v>
      </c>
      <c r="H25" s="1"/>
      <c r="I25" s="1"/>
      <c r="J25" s="1" t="s">
        <v>12</v>
      </c>
      <c r="K25" s="1"/>
      <c r="L25" s="1"/>
    </row>
    <row r="26" spans="1:12" ht="67.2" thickBot="1" x14ac:dyDescent="0.35">
      <c r="A26" s="2">
        <v>45048.492002314815</v>
      </c>
      <c r="B26" s="1" t="s">
        <v>28</v>
      </c>
      <c r="C26" s="1" t="s">
        <v>12</v>
      </c>
      <c r="D26" s="1" t="s">
        <v>12</v>
      </c>
      <c r="E26" s="3">
        <v>5</v>
      </c>
      <c r="F26" s="1" t="s">
        <v>12</v>
      </c>
      <c r="G26" s="1" t="s">
        <v>12</v>
      </c>
      <c r="H26" s="1" t="s">
        <v>34</v>
      </c>
      <c r="I26" s="1" t="s">
        <v>53</v>
      </c>
      <c r="J26" s="1" t="s">
        <v>12</v>
      </c>
      <c r="K26" s="1"/>
      <c r="L26" s="1"/>
    </row>
    <row r="27" spans="1:12" ht="15" thickBot="1" x14ac:dyDescent="0.35">
      <c r="A27" s="2">
        <v>45048.792812500003</v>
      </c>
      <c r="B27" s="1" t="s">
        <v>54</v>
      </c>
      <c r="C27" s="1" t="s">
        <v>12</v>
      </c>
      <c r="D27" s="1" t="s">
        <v>12</v>
      </c>
      <c r="E27" s="3">
        <v>4</v>
      </c>
      <c r="F27" s="1" t="s">
        <v>12</v>
      </c>
      <c r="G27" s="1" t="s">
        <v>23</v>
      </c>
      <c r="H27" s="1"/>
      <c r="I27" s="1"/>
      <c r="J27" s="1" t="s">
        <v>12</v>
      </c>
      <c r="K27" s="1"/>
      <c r="L27" s="1"/>
    </row>
    <row r="28" spans="1:12" ht="80.400000000000006" thickBot="1" x14ac:dyDescent="0.35">
      <c r="A28" s="2">
        <v>45051.543449074074</v>
      </c>
      <c r="B28" s="1" t="s">
        <v>11</v>
      </c>
      <c r="C28" s="1" t="s">
        <v>12</v>
      </c>
      <c r="D28" s="1" t="s">
        <v>12</v>
      </c>
      <c r="E28" s="3">
        <v>5</v>
      </c>
      <c r="F28" s="1" t="s">
        <v>12</v>
      </c>
      <c r="G28" s="1" t="s">
        <v>12</v>
      </c>
      <c r="H28" s="1" t="s">
        <v>63</v>
      </c>
      <c r="I28" s="1" t="s">
        <v>64</v>
      </c>
      <c r="J28" s="1" t="s">
        <v>12</v>
      </c>
      <c r="K28" s="1"/>
      <c r="L28" s="1" t="s">
        <v>65</v>
      </c>
    </row>
    <row r="29" spans="1:12" ht="15" thickBot="1" x14ac:dyDescent="0.35">
      <c r="A29" s="2">
        <v>45052.656597222223</v>
      </c>
      <c r="B29" s="1" t="s">
        <v>11</v>
      </c>
      <c r="C29" s="1" t="s">
        <v>12</v>
      </c>
      <c r="D29" s="1" t="s">
        <v>12</v>
      </c>
      <c r="E29" s="3">
        <v>4</v>
      </c>
      <c r="F29" s="1" t="s">
        <v>12</v>
      </c>
      <c r="G29" s="1" t="s">
        <v>23</v>
      </c>
      <c r="H29" s="1"/>
      <c r="I29" s="1"/>
      <c r="J29" s="1" t="s">
        <v>12</v>
      </c>
      <c r="K29" s="1"/>
      <c r="L29" s="6" t="s">
        <v>66</v>
      </c>
    </row>
    <row r="30" spans="1:12" ht="54" thickBot="1" x14ac:dyDescent="0.35">
      <c r="A30" s="2">
        <v>45053.004571759258</v>
      </c>
      <c r="B30" s="1" t="s">
        <v>11</v>
      </c>
      <c r="C30" s="1" t="s">
        <v>12</v>
      </c>
      <c r="D30" s="1" t="s">
        <v>12</v>
      </c>
      <c r="E30" s="3">
        <v>5</v>
      </c>
      <c r="F30" s="1" t="s">
        <v>12</v>
      </c>
      <c r="G30" s="1" t="s">
        <v>12</v>
      </c>
      <c r="H30" s="1" t="s">
        <v>34</v>
      </c>
      <c r="I30" s="1" t="s">
        <v>67</v>
      </c>
      <c r="J30" s="1" t="s">
        <v>12</v>
      </c>
      <c r="K30" s="1"/>
      <c r="L30" s="1"/>
    </row>
    <row r="31" spans="1:12" ht="15" thickBot="1" x14ac:dyDescent="0.35">
      <c r="A31" s="2">
        <v>45053.729386574072</v>
      </c>
      <c r="B31" s="1" t="s">
        <v>11</v>
      </c>
      <c r="C31" s="1" t="s">
        <v>12</v>
      </c>
      <c r="D31" s="1" t="s">
        <v>12</v>
      </c>
      <c r="E31" s="3">
        <v>3</v>
      </c>
      <c r="F31" s="1" t="s">
        <v>12</v>
      </c>
      <c r="G31" s="1" t="s">
        <v>23</v>
      </c>
      <c r="H31" s="1"/>
      <c r="I31" s="1"/>
      <c r="J31" s="1" t="s">
        <v>12</v>
      </c>
      <c r="K31" s="1"/>
      <c r="L31" s="6" t="s">
        <v>68</v>
      </c>
    </row>
    <row r="32" spans="1:12" ht="80.400000000000006" thickBot="1" x14ac:dyDescent="0.35">
      <c r="A32" s="2">
        <v>45053.739479166667</v>
      </c>
      <c r="B32" s="1" t="s">
        <v>28</v>
      </c>
      <c r="C32" s="1" t="s">
        <v>12</v>
      </c>
      <c r="D32" s="1" t="s">
        <v>12</v>
      </c>
      <c r="E32" s="3">
        <v>5</v>
      </c>
      <c r="F32" s="1" t="s">
        <v>12</v>
      </c>
      <c r="G32" s="1" t="s">
        <v>12</v>
      </c>
      <c r="H32" s="1" t="s">
        <v>69</v>
      </c>
      <c r="I32" s="1" t="s">
        <v>70</v>
      </c>
      <c r="J32" s="1" t="s">
        <v>12</v>
      </c>
      <c r="K32" s="1"/>
      <c r="L32" s="1"/>
    </row>
    <row r="33" spans="1:12" ht="15" thickBot="1" x14ac:dyDescent="0.35">
      <c r="A33" s="2">
        <v>45053.742384259262</v>
      </c>
      <c r="B33" s="1" t="s">
        <v>11</v>
      </c>
      <c r="C33" s="1" t="s">
        <v>12</v>
      </c>
      <c r="D33" s="1" t="s">
        <v>12</v>
      </c>
      <c r="E33" s="3">
        <v>5</v>
      </c>
      <c r="F33" s="1" t="s">
        <v>23</v>
      </c>
      <c r="G33" s="1" t="s">
        <v>23</v>
      </c>
      <c r="H33" s="1"/>
      <c r="I33" s="1"/>
      <c r="J33" s="1" t="s">
        <v>12</v>
      </c>
      <c r="K33" s="1"/>
      <c r="L33" s="1"/>
    </row>
    <row r="34" spans="1:12" ht="54" thickBot="1" x14ac:dyDescent="0.35">
      <c r="A34" s="2">
        <v>45054.57372685185</v>
      </c>
      <c r="B34" s="1" t="s">
        <v>61</v>
      </c>
      <c r="C34" s="1" t="s">
        <v>12</v>
      </c>
      <c r="D34" s="1" t="s">
        <v>12</v>
      </c>
      <c r="E34" s="3">
        <v>5</v>
      </c>
      <c r="F34" s="1" t="s">
        <v>12</v>
      </c>
      <c r="G34" s="1" t="s">
        <v>12</v>
      </c>
      <c r="H34" s="1" t="s">
        <v>34</v>
      </c>
      <c r="I34" s="1" t="s">
        <v>71</v>
      </c>
      <c r="J34" s="1" t="s">
        <v>12</v>
      </c>
      <c r="K34" s="1"/>
      <c r="L34" s="1"/>
    </row>
    <row r="35" spans="1:12" ht="15" thickBot="1" x14ac:dyDescent="0.35">
      <c r="A35" s="2">
        <v>45055.511817129627</v>
      </c>
      <c r="B35" s="1" t="s">
        <v>15</v>
      </c>
      <c r="C35" s="1" t="s">
        <v>12</v>
      </c>
      <c r="D35" s="1" t="s">
        <v>12</v>
      </c>
      <c r="E35" s="3">
        <v>5</v>
      </c>
      <c r="F35" s="1" t="s">
        <v>12</v>
      </c>
      <c r="G35" s="1" t="s">
        <v>23</v>
      </c>
      <c r="H35" s="1"/>
      <c r="I35" s="1"/>
      <c r="J35" s="1" t="s">
        <v>12</v>
      </c>
      <c r="K35" s="1"/>
      <c r="L35" s="1"/>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590A-9C0A-4443-B6F6-FCA4BE736D50}">
  <dimension ref="A1:O35"/>
  <sheetViews>
    <sheetView topLeftCell="AC1" zoomScaleNormal="100" workbookViewId="0">
      <selection activeCell="R20" sqref="R20"/>
    </sheetView>
  </sheetViews>
  <sheetFormatPr defaultRowHeight="14.4" x14ac:dyDescent="0.3"/>
  <cols>
    <col min="1" max="1" width="10.77734375" customWidth="1"/>
  </cols>
  <sheetData>
    <row r="1" spans="1:15" ht="80.400000000000006" thickBot="1" x14ac:dyDescent="0.35">
      <c r="A1" s="1" t="s">
        <v>4</v>
      </c>
    </row>
    <row r="2" spans="1:15" ht="15" thickBot="1" x14ac:dyDescent="0.35">
      <c r="A2" s="3">
        <v>4</v>
      </c>
      <c r="D2">
        <v>1</v>
      </c>
      <c r="E2">
        <v>2</v>
      </c>
      <c r="F2">
        <v>3</v>
      </c>
      <c r="G2">
        <v>4</v>
      </c>
      <c r="H2">
        <v>5</v>
      </c>
    </row>
    <row r="3" spans="1:15" ht="15" thickBot="1" x14ac:dyDescent="0.35">
      <c r="A3" s="3">
        <v>5</v>
      </c>
    </row>
    <row r="4" spans="1:15" ht="15" thickBot="1" x14ac:dyDescent="0.35">
      <c r="A4" s="3">
        <v>3</v>
      </c>
      <c r="L4" s="5" t="s">
        <v>55</v>
      </c>
      <c r="M4" s="5" t="s">
        <v>57</v>
      </c>
    </row>
    <row r="5" spans="1:15" ht="15" thickBot="1" x14ac:dyDescent="0.35">
      <c r="A5" s="3">
        <v>4</v>
      </c>
      <c r="L5">
        <v>1</v>
      </c>
      <c r="M5">
        <f>COUNTIF(A:A,L5)</f>
        <v>0</v>
      </c>
      <c r="N5">
        <f>M5/SUM($M$5:$M$10)*100</f>
        <v>0</v>
      </c>
      <c r="O5" t="str">
        <f t="shared" ref="O5:O6" si="0">_xlfn.CONCAT(M5, " (",ROUND( N5,1), " %)")</f>
        <v>0 (0 %)</v>
      </c>
    </row>
    <row r="6" spans="1:15" ht="15" thickBot="1" x14ac:dyDescent="0.35">
      <c r="A6" s="3">
        <v>4</v>
      </c>
      <c r="L6">
        <v>2</v>
      </c>
      <c r="M6">
        <f>COUNTIF(A:A,L6)</f>
        <v>0</v>
      </c>
      <c r="N6">
        <f t="shared" ref="N6:N10" si="1">M6/SUM($M$5:$M$10)*100</f>
        <v>0</v>
      </c>
      <c r="O6" t="str">
        <f t="shared" si="0"/>
        <v>0 (0 %)</v>
      </c>
    </row>
    <row r="7" spans="1:15" ht="15" thickBot="1" x14ac:dyDescent="0.35">
      <c r="A7" s="3">
        <v>5</v>
      </c>
      <c r="L7">
        <v>3</v>
      </c>
      <c r="M7">
        <f>COUNTIF(A:A,L7)</f>
        <v>3</v>
      </c>
      <c r="N7">
        <f t="shared" si="1"/>
        <v>8.8235294117647065</v>
      </c>
      <c r="O7" t="str">
        <f>_xlfn.CONCAT(M7, " (",ROUND( N7,1), " %)")</f>
        <v>3 (8,8 %)</v>
      </c>
    </row>
    <row r="8" spans="1:15" ht="15" thickBot="1" x14ac:dyDescent="0.35">
      <c r="A8" s="3">
        <v>4</v>
      </c>
      <c r="L8">
        <v>4</v>
      </c>
      <c r="M8">
        <f t="shared" ref="M8:M9" si="2">COUNTIF(A:A,L8)</f>
        <v>11</v>
      </c>
      <c r="N8">
        <f t="shared" si="1"/>
        <v>32.352941176470587</v>
      </c>
      <c r="O8" t="str">
        <f t="shared" ref="O8:O10" si="3">_xlfn.CONCAT(M8, " (",ROUND( N8,1), " %)")</f>
        <v>11 (32,4 %)</v>
      </c>
    </row>
    <row r="9" spans="1:15" ht="15" thickBot="1" x14ac:dyDescent="0.35">
      <c r="A9" s="3">
        <v>5</v>
      </c>
      <c r="L9">
        <v>5</v>
      </c>
      <c r="M9">
        <f t="shared" si="2"/>
        <v>20</v>
      </c>
      <c r="N9">
        <f t="shared" si="1"/>
        <v>58.82352941176471</v>
      </c>
      <c r="O9" t="str">
        <f t="shared" si="3"/>
        <v>20 (58,8 %)</v>
      </c>
    </row>
    <row r="10" spans="1:15" ht="15" thickBot="1" x14ac:dyDescent="0.35">
      <c r="A10" s="3">
        <v>5</v>
      </c>
      <c r="L10" s="4" t="s">
        <v>56</v>
      </c>
      <c r="M10" s="4">
        <v>0</v>
      </c>
      <c r="N10">
        <f t="shared" si="1"/>
        <v>0</v>
      </c>
      <c r="O10" t="str">
        <f t="shared" si="3"/>
        <v>0 (0 %)</v>
      </c>
    </row>
    <row r="11" spans="1:15" ht="15" thickBot="1" x14ac:dyDescent="0.35">
      <c r="A11" s="3">
        <v>4</v>
      </c>
    </row>
    <row r="12" spans="1:15" ht="15" thickBot="1" x14ac:dyDescent="0.35">
      <c r="A12" s="3">
        <v>4</v>
      </c>
    </row>
    <row r="13" spans="1:15" ht="15" thickBot="1" x14ac:dyDescent="0.35">
      <c r="A13" s="3">
        <v>5</v>
      </c>
    </row>
    <row r="14" spans="1:15" ht="15" thickBot="1" x14ac:dyDescent="0.35">
      <c r="A14" s="3">
        <v>3</v>
      </c>
    </row>
    <row r="15" spans="1:15" ht="15" thickBot="1" x14ac:dyDescent="0.35">
      <c r="A15" s="3">
        <v>5</v>
      </c>
    </row>
    <row r="16" spans="1:15" ht="15" thickBot="1" x14ac:dyDescent="0.35">
      <c r="A16" s="3">
        <v>4</v>
      </c>
    </row>
    <row r="17" spans="1:1" ht="15" thickBot="1" x14ac:dyDescent="0.35">
      <c r="A17" s="3">
        <v>5</v>
      </c>
    </row>
    <row r="18" spans="1:1" ht="15" thickBot="1" x14ac:dyDescent="0.35">
      <c r="A18" s="3">
        <v>4</v>
      </c>
    </row>
    <row r="19" spans="1:1" ht="15" thickBot="1" x14ac:dyDescent="0.35">
      <c r="A19" s="3">
        <v>5</v>
      </c>
    </row>
    <row r="20" spans="1:1" ht="15" thickBot="1" x14ac:dyDescent="0.35">
      <c r="A20" s="3">
        <v>5</v>
      </c>
    </row>
    <row r="21" spans="1:1" ht="15" thickBot="1" x14ac:dyDescent="0.35">
      <c r="A21" s="3">
        <v>5</v>
      </c>
    </row>
    <row r="22" spans="1:1" ht="15" thickBot="1" x14ac:dyDescent="0.35">
      <c r="A22" s="3">
        <v>5</v>
      </c>
    </row>
    <row r="23" spans="1:1" ht="15" thickBot="1" x14ac:dyDescent="0.35">
      <c r="A23" s="3">
        <v>5</v>
      </c>
    </row>
    <row r="24" spans="1:1" ht="15" thickBot="1" x14ac:dyDescent="0.35">
      <c r="A24" s="3">
        <v>4</v>
      </c>
    </row>
    <row r="25" spans="1:1" ht="15" thickBot="1" x14ac:dyDescent="0.35">
      <c r="A25" s="3">
        <v>5</v>
      </c>
    </row>
    <row r="26" spans="1:1" ht="15" thickBot="1" x14ac:dyDescent="0.35">
      <c r="A26" s="3">
        <v>5</v>
      </c>
    </row>
    <row r="27" spans="1:1" ht="15" thickBot="1" x14ac:dyDescent="0.35">
      <c r="A27" s="3">
        <v>4</v>
      </c>
    </row>
    <row r="28" spans="1:1" ht="15" thickBot="1" x14ac:dyDescent="0.35">
      <c r="A28" s="3">
        <v>5</v>
      </c>
    </row>
    <row r="29" spans="1:1" ht="15" thickBot="1" x14ac:dyDescent="0.35">
      <c r="A29" s="3">
        <v>4</v>
      </c>
    </row>
    <row r="30" spans="1:1" ht="15" thickBot="1" x14ac:dyDescent="0.35">
      <c r="A30" s="3">
        <v>5</v>
      </c>
    </row>
    <row r="31" spans="1:1" ht="15" thickBot="1" x14ac:dyDescent="0.35">
      <c r="A31" s="3">
        <v>3</v>
      </c>
    </row>
    <row r="32" spans="1:1" ht="15" thickBot="1" x14ac:dyDescent="0.35">
      <c r="A32" s="3">
        <v>5</v>
      </c>
    </row>
    <row r="33" spans="1:1" ht="15" thickBot="1" x14ac:dyDescent="0.35">
      <c r="A33" s="3">
        <v>5</v>
      </c>
    </row>
    <row r="34" spans="1:1" ht="15" thickBot="1" x14ac:dyDescent="0.35">
      <c r="A34" s="3">
        <v>5</v>
      </c>
    </row>
    <row r="35" spans="1:1" ht="15" thickBot="1" x14ac:dyDescent="0.35">
      <c r="A35" s="3">
        <v>5</v>
      </c>
    </row>
  </sheetData>
  <sortState xmlns:xlrd2="http://schemas.microsoft.com/office/spreadsheetml/2017/richdata2" ref="L5:L9">
    <sortCondition ref="L5"/>
  </sortState>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E950-20A1-4FBC-A79E-122D07B5D9A9}">
  <dimension ref="A1:E35"/>
  <sheetViews>
    <sheetView zoomScale="72" zoomScaleNormal="100" workbookViewId="0">
      <selection activeCell="I4" sqref="I4"/>
    </sheetView>
  </sheetViews>
  <sheetFormatPr defaultRowHeight="14.4" x14ac:dyDescent="0.3"/>
  <cols>
    <col min="1" max="1" width="10.77734375" customWidth="1"/>
  </cols>
  <sheetData>
    <row r="1" spans="1:5" ht="120" thickBot="1" x14ac:dyDescent="0.35">
      <c r="A1" s="1" t="s">
        <v>2</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COUNTIF(A:A,"Ano")</f>
        <v>34</v>
      </c>
    </row>
    <row r="5" spans="1:5" ht="15" thickBot="1" x14ac:dyDescent="0.35">
      <c r="A5" s="1" t="s">
        <v>12</v>
      </c>
      <c r="D5" t="s">
        <v>23</v>
      </c>
      <c r="E5">
        <f>COUNTIF(A:A,"Ne")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t="s">
        <v>12</v>
      </c>
    </row>
    <row r="29" spans="1:1" ht="15" thickBot="1" x14ac:dyDescent="0.35">
      <c r="A29" s="1" t="s">
        <v>12</v>
      </c>
    </row>
    <row r="30" spans="1:1" ht="15" thickBot="1" x14ac:dyDescent="0.35">
      <c r="A30" s="1" t="s">
        <v>12</v>
      </c>
    </row>
    <row r="31" spans="1:1" ht="15" thickBot="1" x14ac:dyDescent="0.35">
      <c r="A31" s="1" t="s">
        <v>12</v>
      </c>
    </row>
    <row r="32" spans="1:1" ht="15" thickBot="1" x14ac:dyDescent="0.35">
      <c r="A32" s="1" t="s">
        <v>12</v>
      </c>
    </row>
    <row r="33" spans="1:1" ht="15" thickBot="1" x14ac:dyDescent="0.35">
      <c r="A33" s="1" t="s">
        <v>12</v>
      </c>
    </row>
    <row r="34" spans="1:1" ht="15" thickBot="1" x14ac:dyDescent="0.35">
      <c r="A34" s="1" t="s">
        <v>12</v>
      </c>
    </row>
    <row r="35" spans="1:1" ht="15" thickBot="1" x14ac:dyDescent="0.35">
      <c r="A35" s="1" t="s">
        <v>12</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4E79-A66E-4A04-B511-170E617530DA}">
  <dimension ref="A1:E35"/>
  <sheetViews>
    <sheetView zoomScale="72" zoomScaleNormal="100" workbookViewId="0">
      <selection activeCell="E11" sqref="E11"/>
    </sheetView>
  </sheetViews>
  <sheetFormatPr defaultRowHeight="14.4" x14ac:dyDescent="0.3"/>
  <cols>
    <col min="1" max="1" width="10.77734375" customWidth="1"/>
  </cols>
  <sheetData>
    <row r="1" spans="1:5" ht="67.2" thickBot="1" x14ac:dyDescent="0.35">
      <c r="A1" s="1" t="s">
        <v>3</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COUNTIF(A:A,"Ano")</f>
        <v>34</v>
      </c>
    </row>
    <row r="5" spans="1:5" ht="15" thickBot="1" x14ac:dyDescent="0.35">
      <c r="A5" s="1" t="s">
        <v>12</v>
      </c>
      <c r="D5" t="s">
        <v>23</v>
      </c>
      <c r="E5">
        <f>COUNTIF(A:A,"Ne")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t="s">
        <v>12</v>
      </c>
    </row>
    <row r="29" spans="1:1" ht="15" thickBot="1" x14ac:dyDescent="0.35">
      <c r="A29" s="1" t="s">
        <v>12</v>
      </c>
    </row>
    <row r="30" spans="1:1" ht="15" thickBot="1" x14ac:dyDescent="0.35">
      <c r="A30" s="1" t="s">
        <v>12</v>
      </c>
    </row>
    <row r="31" spans="1:1" ht="15" thickBot="1" x14ac:dyDescent="0.35">
      <c r="A31" s="1" t="s">
        <v>12</v>
      </c>
    </row>
    <row r="32" spans="1:1" ht="15" thickBot="1" x14ac:dyDescent="0.35">
      <c r="A32" s="1" t="s">
        <v>12</v>
      </c>
    </row>
    <row r="33" spans="1:1" ht="15" thickBot="1" x14ac:dyDescent="0.35">
      <c r="A33" s="1" t="s">
        <v>12</v>
      </c>
    </row>
    <row r="34" spans="1:1" ht="15" thickBot="1" x14ac:dyDescent="0.35">
      <c r="A34" s="1" t="s">
        <v>12</v>
      </c>
    </row>
    <row r="35" spans="1:1" ht="15" thickBot="1" x14ac:dyDescent="0.35">
      <c r="A35" s="1" t="s">
        <v>12</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2D31-969D-426E-8304-FE0696847C1A}">
  <dimension ref="A1:E35"/>
  <sheetViews>
    <sheetView zoomScale="72" zoomScaleNormal="100" workbookViewId="0">
      <selection activeCell="D11" sqref="D11"/>
    </sheetView>
  </sheetViews>
  <sheetFormatPr defaultRowHeight="14.4" x14ac:dyDescent="0.3"/>
  <cols>
    <col min="1" max="1" width="10.77734375" customWidth="1"/>
  </cols>
  <sheetData>
    <row r="1" spans="1:5" ht="80.400000000000006" thickBot="1" x14ac:dyDescent="0.35">
      <c r="A1" s="1" t="s">
        <v>5</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COUNTIF(A:A,"Ano")</f>
        <v>33</v>
      </c>
    </row>
    <row r="5" spans="1:5" ht="15" thickBot="1" x14ac:dyDescent="0.35">
      <c r="A5" s="1" t="s">
        <v>12</v>
      </c>
      <c r="D5" t="s">
        <v>23</v>
      </c>
      <c r="E5">
        <f>COUNTIF(A:A,"Ne")</f>
        <v>1</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t="s">
        <v>12</v>
      </c>
    </row>
    <row r="29" spans="1:1" ht="15" thickBot="1" x14ac:dyDescent="0.35">
      <c r="A29" s="1" t="s">
        <v>12</v>
      </c>
    </row>
    <row r="30" spans="1:1" ht="15" thickBot="1" x14ac:dyDescent="0.35">
      <c r="A30" s="1" t="s">
        <v>12</v>
      </c>
    </row>
    <row r="31" spans="1:1" ht="15" thickBot="1" x14ac:dyDescent="0.35">
      <c r="A31" s="1" t="s">
        <v>12</v>
      </c>
    </row>
    <row r="32" spans="1:1" ht="15" thickBot="1" x14ac:dyDescent="0.35">
      <c r="A32" s="1" t="s">
        <v>12</v>
      </c>
    </row>
    <row r="33" spans="1:1" ht="15" thickBot="1" x14ac:dyDescent="0.35">
      <c r="A33" s="1" t="s">
        <v>23</v>
      </c>
    </row>
    <row r="34" spans="1:1" ht="15" thickBot="1" x14ac:dyDescent="0.35">
      <c r="A34" s="1" t="s">
        <v>12</v>
      </c>
    </row>
    <row r="35" spans="1:1" ht="15" thickBot="1" x14ac:dyDescent="0.35">
      <c r="A35" s="1" t="s">
        <v>12</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6DEC1-FB1C-47CA-82BA-AD8C93AEC10B}">
  <dimension ref="A1:G35"/>
  <sheetViews>
    <sheetView tabSelected="1" topLeftCell="E1" zoomScale="115" zoomScaleNormal="115" workbookViewId="0">
      <selection activeCell="J13" sqref="J13"/>
    </sheetView>
  </sheetViews>
  <sheetFormatPr defaultRowHeight="14.4" x14ac:dyDescent="0.3"/>
  <cols>
    <col min="1" max="1" width="10.77734375" customWidth="1"/>
  </cols>
  <sheetData>
    <row r="1" spans="1:7" ht="54" thickBot="1" x14ac:dyDescent="0.35">
      <c r="A1" s="1" t="s">
        <v>6</v>
      </c>
    </row>
    <row r="2" spans="1:7" ht="15" thickBot="1" x14ac:dyDescent="0.35">
      <c r="A2" s="1" t="s">
        <v>12</v>
      </c>
    </row>
    <row r="3" spans="1:7" ht="15" thickBot="1" x14ac:dyDescent="0.35">
      <c r="A3" s="1" t="s">
        <v>12</v>
      </c>
      <c r="D3" t="s">
        <v>58</v>
      </c>
      <c r="E3" t="s">
        <v>59</v>
      </c>
    </row>
    <row r="4" spans="1:7" ht="15" thickBot="1" x14ac:dyDescent="0.35">
      <c r="A4" s="1" t="s">
        <v>12</v>
      </c>
      <c r="D4" t="s">
        <v>12</v>
      </c>
      <c r="E4">
        <f>COUNTIF(A:A,"Ano")</f>
        <v>20</v>
      </c>
      <c r="F4">
        <f>E4/SUM($E$4:$E$5)*100</f>
        <v>58.82352941176471</v>
      </c>
      <c r="G4" t="str">
        <f>_xlfn.CONCAT(E4, " (",ROUND(F4,1), " %)")</f>
        <v>20 (58,8 %)</v>
      </c>
    </row>
    <row r="5" spans="1:7" ht="15" thickBot="1" x14ac:dyDescent="0.35">
      <c r="A5" s="1" t="s">
        <v>12</v>
      </c>
      <c r="D5" t="s">
        <v>23</v>
      </c>
      <c r="E5">
        <f>COUNTIF(A:A,"Ne")</f>
        <v>14</v>
      </c>
      <c r="F5">
        <f>E5/SUM($E$4:$E$5)*100</f>
        <v>41.17647058823529</v>
      </c>
      <c r="G5" t="str">
        <f>_xlfn.CONCAT(E5, " (",ROUND(F5,1), " %)")</f>
        <v>14 (41,2 %)</v>
      </c>
    </row>
    <row r="6" spans="1:7" ht="15" thickBot="1" x14ac:dyDescent="0.35">
      <c r="A6" s="1" t="s">
        <v>23</v>
      </c>
    </row>
    <row r="7" spans="1:7" ht="15" thickBot="1" x14ac:dyDescent="0.35">
      <c r="A7" s="1" t="s">
        <v>12</v>
      </c>
    </row>
    <row r="8" spans="1:7" ht="15" thickBot="1" x14ac:dyDescent="0.35">
      <c r="A8" s="1" t="s">
        <v>12</v>
      </c>
    </row>
    <row r="9" spans="1:7" ht="15" thickBot="1" x14ac:dyDescent="0.35">
      <c r="A9" s="1" t="s">
        <v>12</v>
      </c>
    </row>
    <row r="10" spans="1:7" ht="15" thickBot="1" x14ac:dyDescent="0.35">
      <c r="A10" s="1" t="s">
        <v>12</v>
      </c>
    </row>
    <row r="11" spans="1:7" ht="15" thickBot="1" x14ac:dyDescent="0.35">
      <c r="A11" s="1" t="s">
        <v>12</v>
      </c>
    </row>
    <row r="12" spans="1:7" ht="15" thickBot="1" x14ac:dyDescent="0.35">
      <c r="A12" s="1" t="s">
        <v>23</v>
      </c>
    </row>
    <row r="13" spans="1:7" ht="15" thickBot="1" x14ac:dyDescent="0.35">
      <c r="A13" s="1" t="s">
        <v>12</v>
      </c>
    </row>
    <row r="14" spans="1:7" ht="15" thickBot="1" x14ac:dyDescent="0.35">
      <c r="A14" s="1" t="s">
        <v>12</v>
      </c>
    </row>
    <row r="15" spans="1:7" ht="15" thickBot="1" x14ac:dyDescent="0.35">
      <c r="A15" s="1" t="s">
        <v>23</v>
      </c>
    </row>
    <row r="16" spans="1:7" ht="15" thickBot="1" x14ac:dyDescent="0.35">
      <c r="A16" s="1" t="s">
        <v>12</v>
      </c>
    </row>
    <row r="17" spans="1:1" ht="15" thickBot="1" x14ac:dyDescent="0.35">
      <c r="A17" s="1" t="s">
        <v>23</v>
      </c>
    </row>
    <row r="18" spans="1:1" ht="15" thickBot="1" x14ac:dyDescent="0.35">
      <c r="A18" s="1" t="s">
        <v>23</v>
      </c>
    </row>
    <row r="19" spans="1:1" ht="15" thickBot="1" x14ac:dyDescent="0.35">
      <c r="A19" s="1" t="s">
        <v>23</v>
      </c>
    </row>
    <row r="20" spans="1:1" ht="15" thickBot="1" x14ac:dyDescent="0.35">
      <c r="A20" s="1" t="s">
        <v>12</v>
      </c>
    </row>
    <row r="21" spans="1:1" ht="15" thickBot="1" x14ac:dyDescent="0.35">
      <c r="A21" s="1" t="s">
        <v>12</v>
      </c>
    </row>
    <row r="22" spans="1:1" ht="15" thickBot="1" x14ac:dyDescent="0.35">
      <c r="A22" s="1" t="s">
        <v>23</v>
      </c>
    </row>
    <row r="23" spans="1:1" ht="15" thickBot="1" x14ac:dyDescent="0.35">
      <c r="A23" s="1" t="s">
        <v>23</v>
      </c>
    </row>
    <row r="24" spans="1:1" ht="15" thickBot="1" x14ac:dyDescent="0.35">
      <c r="A24" s="1" t="s">
        <v>12</v>
      </c>
    </row>
    <row r="25" spans="1:1" ht="15" thickBot="1" x14ac:dyDescent="0.35">
      <c r="A25" s="1" t="s">
        <v>23</v>
      </c>
    </row>
    <row r="26" spans="1:1" ht="15" thickBot="1" x14ac:dyDescent="0.35">
      <c r="A26" s="1" t="s">
        <v>12</v>
      </c>
    </row>
    <row r="27" spans="1:1" ht="15" thickBot="1" x14ac:dyDescent="0.35">
      <c r="A27" s="1" t="s">
        <v>23</v>
      </c>
    </row>
    <row r="28" spans="1:1" ht="15" thickBot="1" x14ac:dyDescent="0.35">
      <c r="A28" s="1" t="s">
        <v>12</v>
      </c>
    </row>
    <row r="29" spans="1:1" ht="15" thickBot="1" x14ac:dyDescent="0.35">
      <c r="A29" s="1" t="s">
        <v>23</v>
      </c>
    </row>
    <row r="30" spans="1:1" ht="15" thickBot="1" x14ac:dyDescent="0.35">
      <c r="A30" s="1" t="s">
        <v>12</v>
      </c>
    </row>
    <row r="31" spans="1:1" ht="15" thickBot="1" x14ac:dyDescent="0.35">
      <c r="A31" s="1" t="s">
        <v>23</v>
      </c>
    </row>
    <row r="32" spans="1:1" ht="15" thickBot="1" x14ac:dyDescent="0.35">
      <c r="A32" s="1" t="s">
        <v>12</v>
      </c>
    </row>
    <row r="33" spans="1:1" ht="15" thickBot="1" x14ac:dyDescent="0.35">
      <c r="A33" s="1" t="s">
        <v>23</v>
      </c>
    </row>
    <row r="34" spans="1:1" ht="15" thickBot="1" x14ac:dyDescent="0.35">
      <c r="A34" s="1" t="s">
        <v>12</v>
      </c>
    </row>
    <row r="35" spans="1:1" ht="15" thickBot="1" x14ac:dyDescent="0.35">
      <c r="A35" s="1" t="s">
        <v>23</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074E-E579-4E2D-B3FB-C77649D8C25E}">
  <dimension ref="A1:E35"/>
  <sheetViews>
    <sheetView zoomScale="72" zoomScaleNormal="100" workbookViewId="0">
      <selection activeCell="C8" sqref="C8"/>
    </sheetView>
  </sheetViews>
  <sheetFormatPr defaultRowHeight="14.4" x14ac:dyDescent="0.3"/>
  <cols>
    <col min="1" max="1" width="10.77734375" customWidth="1"/>
  </cols>
  <sheetData>
    <row r="1" spans="1:5" ht="67.2" thickBot="1" x14ac:dyDescent="0.35">
      <c r="A1" s="1" t="s">
        <v>60</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COUNTIF(A:A,"Ano")</f>
        <v>34</v>
      </c>
    </row>
    <row r="5" spans="1:5" ht="15" thickBot="1" x14ac:dyDescent="0.35">
      <c r="A5" s="1" t="s">
        <v>12</v>
      </c>
      <c r="D5" t="s">
        <v>23</v>
      </c>
      <c r="E5">
        <f>COUNTIF(A:A,"Ne")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t="s">
        <v>12</v>
      </c>
    </row>
    <row r="29" spans="1:1" ht="15" thickBot="1" x14ac:dyDescent="0.35">
      <c r="A29" s="1" t="s">
        <v>12</v>
      </c>
    </row>
    <row r="30" spans="1:1" ht="15" thickBot="1" x14ac:dyDescent="0.35">
      <c r="A30" s="1" t="s">
        <v>12</v>
      </c>
    </row>
    <row r="31" spans="1:1" ht="15" thickBot="1" x14ac:dyDescent="0.35">
      <c r="A31" s="1" t="s">
        <v>12</v>
      </c>
    </row>
    <row r="32" spans="1:1" ht="15" thickBot="1" x14ac:dyDescent="0.35">
      <c r="A32" s="1" t="s">
        <v>12</v>
      </c>
    </row>
    <row r="33" spans="1:1" ht="15" thickBot="1" x14ac:dyDescent="0.35">
      <c r="A33" s="1" t="s">
        <v>12</v>
      </c>
    </row>
    <row r="34" spans="1:1" ht="15" thickBot="1" x14ac:dyDescent="0.35">
      <c r="A34" s="1" t="s">
        <v>12</v>
      </c>
    </row>
    <row r="35" spans="1:1" ht="15" thickBot="1" x14ac:dyDescent="0.35">
      <c r="A35" s="1" t="s">
        <v>12</v>
      </c>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357F4-B73F-41EA-945F-B9F7B171EE1C}">
  <dimension ref="A1:G36"/>
  <sheetViews>
    <sheetView zoomScaleNormal="100" workbookViewId="0">
      <selection activeCell="G18" sqref="G18"/>
    </sheetView>
  </sheetViews>
  <sheetFormatPr defaultRowHeight="14.4" x14ac:dyDescent="0.3"/>
  <cols>
    <col min="1" max="1" width="18.6640625" customWidth="1"/>
  </cols>
  <sheetData>
    <row r="1" spans="1:7" ht="40.799999999999997" thickBot="1" x14ac:dyDescent="0.35">
      <c r="A1" s="1" t="s">
        <v>1</v>
      </c>
    </row>
    <row r="2" spans="1:7" ht="15" thickBot="1" x14ac:dyDescent="0.35">
      <c r="A2" s="1" t="s">
        <v>11</v>
      </c>
    </row>
    <row r="3" spans="1:7" ht="15" thickBot="1" x14ac:dyDescent="0.35">
      <c r="A3" s="1" t="s">
        <v>15</v>
      </c>
      <c r="D3" t="s">
        <v>58</v>
      </c>
      <c r="E3" t="s">
        <v>59</v>
      </c>
    </row>
    <row r="4" spans="1:7" ht="15" thickBot="1" x14ac:dyDescent="0.35">
      <c r="A4" s="1" t="s">
        <v>11</v>
      </c>
      <c r="D4" t="s">
        <v>11</v>
      </c>
      <c r="E4">
        <f>COUNTIF(A:A,"Google Chrome")</f>
        <v>21</v>
      </c>
      <c r="F4">
        <f>E4/SUM($E$4:$E$10)*100</f>
        <v>61.764705882352942</v>
      </c>
      <c r="G4" t="str">
        <f>_xlfn.CONCAT(D4,"; ",E4, " (",ROUND(F4,1), " %)")</f>
        <v>Google Chrome; 21 (61,8 %)</v>
      </c>
    </row>
    <row r="5" spans="1:7" ht="15" thickBot="1" x14ac:dyDescent="0.35">
      <c r="A5" s="1" t="s">
        <v>11</v>
      </c>
      <c r="D5" t="s">
        <v>15</v>
      </c>
      <c r="E5">
        <f>COUNTIF(A:A,"Opera")</f>
        <v>3</v>
      </c>
      <c r="F5">
        <f t="shared" ref="F5:F10" si="0">E5/SUM($E$4:$E$10)*100</f>
        <v>8.8235294117647065</v>
      </c>
      <c r="G5" t="str">
        <f t="shared" ref="G5:G10" si="1">_xlfn.CONCAT(D5,"; ",E5, " (",ROUND(F5,1), " %)")</f>
        <v>Opera; 3 (8,8 %)</v>
      </c>
    </row>
    <row r="6" spans="1:7" ht="15" thickBot="1" x14ac:dyDescent="0.35">
      <c r="A6" s="1" t="s">
        <v>11</v>
      </c>
      <c r="D6" t="s">
        <v>61</v>
      </c>
      <c r="E6">
        <f>COUNTIF(A:A,"Microsoft Edge")</f>
        <v>1</v>
      </c>
      <c r="F6">
        <f t="shared" si="0"/>
        <v>2.9411764705882351</v>
      </c>
      <c r="G6" t="str">
        <f t="shared" si="1"/>
        <v>Microsoft Edge; 1 (2,9 %)</v>
      </c>
    </row>
    <row r="7" spans="1:7" ht="15" thickBot="1" x14ac:dyDescent="0.35">
      <c r="A7" s="1" t="s">
        <v>11</v>
      </c>
      <c r="D7" t="s">
        <v>62</v>
      </c>
      <c r="E7">
        <f>COUNTIF(A2:A27,"Safari")</f>
        <v>0</v>
      </c>
      <c r="F7">
        <f t="shared" si="0"/>
        <v>0</v>
      </c>
      <c r="G7" t="str">
        <f t="shared" si="1"/>
        <v>Safari; 0 (0 %)</v>
      </c>
    </row>
    <row r="8" spans="1:7" ht="15" thickBot="1" x14ac:dyDescent="0.35">
      <c r="A8" s="1" t="s">
        <v>11</v>
      </c>
      <c r="D8" t="s">
        <v>28</v>
      </c>
      <c r="E8">
        <f>COUNTIF(A:A,"Mozilla Firefox")</f>
        <v>6</v>
      </c>
      <c r="F8">
        <f t="shared" si="0"/>
        <v>17.647058823529413</v>
      </c>
      <c r="G8" t="str">
        <f t="shared" si="1"/>
        <v>Mozilla Firefox; 6 (17,6 %)</v>
      </c>
    </row>
    <row r="9" spans="1:7" ht="15" thickBot="1" x14ac:dyDescent="0.35">
      <c r="A9" s="1" t="s">
        <v>28</v>
      </c>
      <c r="D9" t="s">
        <v>44</v>
      </c>
      <c r="E9">
        <f>COUNTIF(A:A,"Brave")</f>
        <v>3</v>
      </c>
      <c r="F9">
        <f t="shared" si="0"/>
        <v>8.8235294117647065</v>
      </c>
      <c r="G9" t="str">
        <f t="shared" si="1"/>
        <v>Brave; 3 (8,8 %)</v>
      </c>
    </row>
    <row r="10" spans="1:7" ht="15" thickBot="1" x14ac:dyDescent="0.35">
      <c r="A10" s="1" t="s">
        <v>11</v>
      </c>
      <c r="D10" t="s">
        <v>56</v>
      </c>
      <c r="E10">
        <f>COUNTA(A2:A99)-SUM(E4:E9)</f>
        <v>0</v>
      </c>
      <c r="F10">
        <f t="shared" si="0"/>
        <v>0</v>
      </c>
      <c r="G10" t="str">
        <f t="shared" si="1"/>
        <v>Další; 0 (0 %)</v>
      </c>
    </row>
    <row r="11" spans="1:7" ht="15" thickBot="1" x14ac:dyDescent="0.35">
      <c r="A11" s="1" t="s">
        <v>28</v>
      </c>
    </row>
    <row r="12" spans="1:7" ht="15" thickBot="1" x14ac:dyDescent="0.35">
      <c r="A12" s="1" t="s">
        <v>11</v>
      </c>
    </row>
    <row r="13" spans="1:7" ht="15" thickBot="1" x14ac:dyDescent="0.35">
      <c r="A13" s="1" t="s">
        <v>11</v>
      </c>
    </row>
    <row r="14" spans="1:7" ht="15" thickBot="1" x14ac:dyDescent="0.35">
      <c r="A14" s="1" t="s">
        <v>11</v>
      </c>
    </row>
    <row r="15" spans="1:7" ht="15" thickBot="1" x14ac:dyDescent="0.35">
      <c r="A15" s="1" t="s">
        <v>15</v>
      </c>
    </row>
    <row r="16" spans="1:7" ht="15" thickBot="1" x14ac:dyDescent="0.35">
      <c r="A16" s="1" t="s">
        <v>11</v>
      </c>
    </row>
    <row r="17" spans="1:1" ht="15" thickBot="1" x14ac:dyDescent="0.35">
      <c r="A17" s="1" t="s">
        <v>11</v>
      </c>
    </row>
    <row r="18" spans="1:1" ht="15" thickBot="1" x14ac:dyDescent="0.35">
      <c r="A18" s="1" t="s">
        <v>44</v>
      </c>
    </row>
    <row r="19" spans="1:1" ht="15" thickBot="1" x14ac:dyDescent="0.35">
      <c r="A19" s="1" t="s">
        <v>11</v>
      </c>
    </row>
    <row r="20" spans="1:1" ht="15" thickBot="1" x14ac:dyDescent="0.35">
      <c r="A20" s="1" t="s">
        <v>11</v>
      </c>
    </row>
    <row r="21" spans="1:1" ht="15" thickBot="1" x14ac:dyDescent="0.35">
      <c r="A21" s="1" t="s">
        <v>28</v>
      </c>
    </row>
    <row r="22" spans="1:1" ht="15" thickBot="1" x14ac:dyDescent="0.35">
      <c r="A22" s="1" t="s">
        <v>11</v>
      </c>
    </row>
    <row r="23" spans="1:1" ht="15" thickBot="1" x14ac:dyDescent="0.35">
      <c r="A23" s="1" t="s">
        <v>28</v>
      </c>
    </row>
    <row r="24" spans="1:1" ht="15" thickBot="1" x14ac:dyDescent="0.35">
      <c r="A24" s="1" t="s">
        <v>44</v>
      </c>
    </row>
    <row r="25" spans="1:1" ht="15" thickBot="1" x14ac:dyDescent="0.35">
      <c r="A25" s="1" t="s">
        <v>11</v>
      </c>
    </row>
    <row r="26" spans="1:1" ht="15" thickBot="1" x14ac:dyDescent="0.35">
      <c r="A26" s="1" t="s">
        <v>28</v>
      </c>
    </row>
    <row r="27" spans="1:1" ht="15" thickBot="1" x14ac:dyDescent="0.35">
      <c r="A27" s="1" t="s">
        <v>44</v>
      </c>
    </row>
    <row r="28" spans="1:1" ht="15" thickBot="1" x14ac:dyDescent="0.35">
      <c r="A28" s="1" t="s">
        <v>11</v>
      </c>
    </row>
    <row r="29" spans="1:1" ht="15" thickBot="1" x14ac:dyDescent="0.35">
      <c r="A29" s="1" t="s">
        <v>11</v>
      </c>
    </row>
    <row r="30" spans="1:1" ht="15" thickBot="1" x14ac:dyDescent="0.35">
      <c r="A30" s="1" t="s">
        <v>11</v>
      </c>
    </row>
    <row r="31" spans="1:1" ht="15" thickBot="1" x14ac:dyDescent="0.35">
      <c r="A31" s="1" t="s">
        <v>11</v>
      </c>
    </row>
    <row r="32" spans="1:1" ht="15" thickBot="1" x14ac:dyDescent="0.35">
      <c r="A32" s="1" t="s">
        <v>28</v>
      </c>
    </row>
    <row r="33" spans="1:1" ht="15" thickBot="1" x14ac:dyDescent="0.35">
      <c r="A33" s="1" t="s">
        <v>11</v>
      </c>
    </row>
    <row r="34" spans="1:1" ht="15" thickBot="1" x14ac:dyDescent="0.35">
      <c r="A34" s="1" t="s">
        <v>61</v>
      </c>
    </row>
    <row r="35" spans="1:1" ht="15" thickBot="1" x14ac:dyDescent="0.35">
      <c r="A35" s="1" t="s">
        <v>15</v>
      </c>
    </row>
    <row r="36" spans="1:1" x14ac:dyDescent="0.3">
      <c r="A36" s="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8</vt:i4>
      </vt:variant>
    </vt:vector>
  </HeadingPairs>
  <TitlesOfParts>
    <vt:vector size="8" baseType="lpstr">
      <vt:lpstr>List1</vt:lpstr>
      <vt:lpstr>hodnoceni oznaceni</vt:lpstr>
      <vt:lpstr>dokázali jste zkontrolovat</vt:lpstr>
      <vt:lpstr>dokázali jste nahrát</vt:lpstr>
      <vt:lpstr>pop-up anotace</vt:lpstr>
      <vt:lpstr>špatné označení</vt:lpstr>
      <vt:lpstr>práce se stránkou jednoduchá</vt:lpstr>
      <vt:lpstr>prohlížeč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Michaela Macková</dc:creator>
  <cp:lastModifiedBy>Michaela Macková</cp:lastModifiedBy>
  <cp:lastPrinted>2023-05-02T22:21:13Z</cp:lastPrinted>
  <dcterms:created xsi:type="dcterms:W3CDTF">2023-05-02T20:55:21Z</dcterms:created>
  <dcterms:modified xsi:type="dcterms:W3CDTF">2023-05-15T14:42:58Z</dcterms:modified>
</cp:coreProperties>
</file>