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icha\Documents\Geopandas\Data\"/>
    </mc:Choice>
  </mc:AlternateContent>
  <xr:revisionPtr revIDLastSave="0" documentId="13_ncr:1_{27251C79-480C-4146-8324-24E4BD3378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AB CANTONAL (2)" sheetId="6" r:id="rId1"/>
    <sheet name="VAB por sector" sheetId="7" r:id="rId2"/>
    <sheet name="Resumen" sheetId="9" r:id="rId3"/>
    <sheet name="VAB CANTONAL" sheetId="1" r:id="rId4"/>
    <sheet name="VAB TOTAL" sheetId="3" r:id="rId5"/>
    <sheet name="VAB NO PETROLERO" sheetId="2" r:id="rId6"/>
    <sheet name="met" sheetId="8" r:id="rId7"/>
  </sheets>
  <externalReferences>
    <externalReference r:id="rId8"/>
  </externalReferences>
  <definedNames>
    <definedName name="_xlnm._FilterDatabase" localSheetId="3" hidden="1">'VAB CANTONAL'!$A$7:$V$228</definedName>
    <definedName name="_xlnm._FilterDatabase" localSheetId="0" hidden="1">'VAB CANTONAL (2)'!$A$7:$U$228</definedName>
    <definedName name="_xlnm._FilterDatabase" localSheetId="5" hidden="1">'VAB NO PETROLERO'!$A$6:$H$227</definedName>
    <definedName name="_xlnm._FilterDatabase" localSheetId="4" hidden="1">'VAB TOTAL'!$A$6:$H$227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9" l="1"/>
  <c r="F10" i="9" s="1"/>
  <c r="D9" i="9"/>
  <c r="F15" i="9"/>
  <c r="B9" i="9"/>
  <c r="B3" i="9"/>
  <c r="K215" i="7"/>
  <c r="M215" i="7" s="1"/>
  <c r="K207" i="7"/>
  <c r="M207" i="7" s="1"/>
  <c r="K199" i="7"/>
  <c r="M199" i="7" s="1"/>
  <c r="K191" i="7"/>
  <c r="M191" i="7" s="1"/>
  <c r="K183" i="7"/>
  <c r="M183" i="7" s="1"/>
  <c r="K175" i="7"/>
  <c r="M175" i="7" s="1"/>
  <c r="K167" i="7"/>
  <c r="M167" i="7" s="1"/>
  <c r="K159" i="7"/>
  <c r="M159" i="7" s="1"/>
  <c r="K151" i="7"/>
  <c r="M151" i="7" s="1"/>
  <c r="K143" i="7"/>
  <c r="M143" i="7" s="1"/>
  <c r="K135" i="7"/>
  <c r="M135" i="7" s="1"/>
  <c r="K127" i="7"/>
  <c r="M127" i="7" s="1"/>
  <c r="K123" i="7"/>
  <c r="M123" i="7" s="1"/>
  <c r="K119" i="7"/>
  <c r="M119" i="7" s="1"/>
  <c r="K115" i="7"/>
  <c r="M115" i="7" s="1"/>
  <c r="K111" i="7"/>
  <c r="M111" i="7" s="1"/>
  <c r="K107" i="7"/>
  <c r="M107" i="7" s="1"/>
  <c r="K103" i="7"/>
  <c r="M103" i="7" s="1"/>
  <c r="K99" i="7"/>
  <c r="M99" i="7" s="1"/>
  <c r="K95" i="7"/>
  <c r="M95" i="7" s="1"/>
  <c r="K91" i="7"/>
  <c r="M91" i="7" s="1"/>
  <c r="K87" i="7"/>
  <c r="M87" i="7" s="1"/>
  <c r="K83" i="7"/>
  <c r="M83" i="7" s="1"/>
  <c r="K79" i="7"/>
  <c r="M79" i="7" s="1"/>
  <c r="K78" i="7"/>
  <c r="M78" i="7" s="1"/>
  <c r="K75" i="7"/>
  <c r="M75" i="7" s="1"/>
  <c r="K71" i="7"/>
  <c r="M71" i="7" s="1"/>
  <c r="K70" i="7"/>
  <c r="M70" i="7" s="1"/>
  <c r="K67" i="7"/>
  <c r="M67" i="7" s="1"/>
  <c r="K63" i="7"/>
  <c r="M63" i="7" s="1"/>
  <c r="K62" i="7"/>
  <c r="M62" i="7" s="1"/>
  <c r="K59" i="7"/>
  <c r="M59" i="7" s="1"/>
  <c r="K55" i="7"/>
  <c r="M55" i="7" s="1"/>
  <c r="K54" i="7"/>
  <c r="M54" i="7" s="1"/>
  <c r="K51" i="7"/>
  <c r="M51" i="7" s="1"/>
  <c r="K48" i="7"/>
  <c r="M48" i="7" s="1"/>
  <c r="K47" i="7"/>
  <c r="M47" i="7" s="1"/>
  <c r="K46" i="7"/>
  <c r="M46" i="7" s="1"/>
  <c r="K43" i="7"/>
  <c r="M43" i="7" s="1"/>
  <c r="K40" i="7"/>
  <c r="M40" i="7" s="1"/>
  <c r="K39" i="7"/>
  <c r="M39" i="7" s="1"/>
  <c r="K38" i="7"/>
  <c r="M38" i="7" s="1"/>
  <c r="K35" i="7"/>
  <c r="M35" i="7" s="1"/>
  <c r="K32" i="7"/>
  <c r="M32" i="7" s="1"/>
  <c r="K31" i="7"/>
  <c r="M31" i="7" s="1"/>
  <c r="K30" i="7"/>
  <c r="M30" i="7" s="1"/>
  <c r="K27" i="7"/>
  <c r="M27" i="7" s="1"/>
  <c r="K24" i="7"/>
  <c r="M24" i="7" s="1"/>
  <c r="K23" i="7"/>
  <c r="M23" i="7" s="1"/>
  <c r="K22" i="7"/>
  <c r="M22" i="7" s="1"/>
  <c r="K19" i="7"/>
  <c r="M19" i="7" s="1"/>
  <c r="K16" i="7"/>
  <c r="M16" i="7" s="1"/>
  <c r="K15" i="7"/>
  <c r="M15" i="7" s="1"/>
  <c r="K14" i="7"/>
  <c r="M14" i="7" s="1"/>
  <c r="K11" i="7"/>
  <c r="M11" i="7" s="1"/>
  <c r="K8" i="7"/>
  <c r="M8" i="7" s="1"/>
  <c r="K7" i="7"/>
  <c r="M7" i="7" s="1"/>
  <c r="K6" i="7"/>
  <c r="M6" i="7" s="1"/>
  <c r="K3" i="7"/>
  <c r="M3" i="7" s="1"/>
  <c r="A3" i="9"/>
  <c r="B7" i="9" s="1"/>
  <c r="C3" i="9"/>
  <c r="M80" i="7"/>
  <c r="M149" i="7"/>
  <c r="K4" i="7"/>
  <c r="M4" i="7" s="1"/>
  <c r="K5" i="7"/>
  <c r="M5" i="7" s="1"/>
  <c r="K9" i="7"/>
  <c r="M9" i="7" s="1"/>
  <c r="K10" i="7"/>
  <c r="M10" i="7" s="1"/>
  <c r="K12" i="7"/>
  <c r="M12" i="7" s="1"/>
  <c r="K13" i="7"/>
  <c r="M13" i="7" s="1"/>
  <c r="K17" i="7"/>
  <c r="M17" i="7" s="1"/>
  <c r="K18" i="7"/>
  <c r="M18" i="7" s="1"/>
  <c r="K20" i="7"/>
  <c r="M20" i="7" s="1"/>
  <c r="K21" i="7"/>
  <c r="M21" i="7" s="1"/>
  <c r="K25" i="7"/>
  <c r="M25" i="7" s="1"/>
  <c r="K26" i="7"/>
  <c r="M26" i="7" s="1"/>
  <c r="K28" i="7"/>
  <c r="M28" i="7" s="1"/>
  <c r="K29" i="7"/>
  <c r="M29" i="7" s="1"/>
  <c r="K33" i="7"/>
  <c r="M33" i="7" s="1"/>
  <c r="K34" i="7"/>
  <c r="M34" i="7" s="1"/>
  <c r="K36" i="7"/>
  <c r="M36" i="7" s="1"/>
  <c r="K37" i="7"/>
  <c r="M37" i="7" s="1"/>
  <c r="K41" i="7"/>
  <c r="M41" i="7" s="1"/>
  <c r="K42" i="7"/>
  <c r="M42" i="7" s="1"/>
  <c r="K44" i="7"/>
  <c r="M44" i="7" s="1"/>
  <c r="K45" i="7"/>
  <c r="M45" i="7" s="1"/>
  <c r="K49" i="7"/>
  <c r="M49" i="7" s="1"/>
  <c r="K50" i="7"/>
  <c r="M50" i="7" s="1"/>
  <c r="K52" i="7"/>
  <c r="M52" i="7" s="1"/>
  <c r="K53" i="7"/>
  <c r="M53" i="7" s="1"/>
  <c r="K56" i="7"/>
  <c r="M56" i="7" s="1"/>
  <c r="K57" i="7"/>
  <c r="M57" i="7" s="1"/>
  <c r="K58" i="7"/>
  <c r="M58" i="7" s="1"/>
  <c r="K60" i="7"/>
  <c r="M60" i="7" s="1"/>
  <c r="K61" i="7"/>
  <c r="M61" i="7" s="1"/>
  <c r="K64" i="7"/>
  <c r="M64" i="7" s="1"/>
  <c r="K65" i="7"/>
  <c r="M65" i="7" s="1"/>
  <c r="K66" i="7"/>
  <c r="M66" i="7" s="1"/>
  <c r="K68" i="7"/>
  <c r="M68" i="7" s="1"/>
  <c r="K69" i="7"/>
  <c r="M69" i="7" s="1"/>
  <c r="K72" i="7"/>
  <c r="M72" i="7" s="1"/>
  <c r="K73" i="7"/>
  <c r="M73" i="7" s="1"/>
  <c r="K74" i="7"/>
  <c r="M74" i="7" s="1"/>
  <c r="K76" i="7"/>
  <c r="M76" i="7" s="1"/>
  <c r="K77" i="7"/>
  <c r="M77" i="7" s="1"/>
  <c r="K80" i="7"/>
  <c r="K81" i="7"/>
  <c r="M81" i="7" s="1"/>
  <c r="K82" i="7"/>
  <c r="M82" i="7" s="1"/>
  <c r="K84" i="7"/>
  <c r="M84" i="7" s="1"/>
  <c r="K85" i="7"/>
  <c r="M85" i="7" s="1"/>
  <c r="K86" i="7"/>
  <c r="M86" i="7" s="1"/>
  <c r="K88" i="7"/>
  <c r="M88" i="7" s="1"/>
  <c r="K89" i="7"/>
  <c r="M89" i="7" s="1"/>
  <c r="K90" i="7"/>
  <c r="M90" i="7" s="1"/>
  <c r="K92" i="7"/>
  <c r="M92" i="7" s="1"/>
  <c r="K93" i="7"/>
  <c r="M93" i="7" s="1"/>
  <c r="K94" i="7"/>
  <c r="M94" i="7" s="1"/>
  <c r="K96" i="7"/>
  <c r="M96" i="7" s="1"/>
  <c r="K97" i="7"/>
  <c r="M97" i="7" s="1"/>
  <c r="K98" i="7"/>
  <c r="M98" i="7" s="1"/>
  <c r="K100" i="7"/>
  <c r="M100" i="7" s="1"/>
  <c r="K101" i="7"/>
  <c r="M101" i="7" s="1"/>
  <c r="K102" i="7"/>
  <c r="M102" i="7" s="1"/>
  <c r="K104" i="7"/>
  <c r="M104" i="7" s="1"/>
  <c r="K105" i="7"/>
  <c r="M105" i="7" s="1"/>
  <c r="K106" i="7"/>
  <c r="M106" i="7" s="1"/>
  <c r="K108" i="7"/>
  <c r="M108" i="7" s="1"/>
  <c r="K109" i="7"/>
  <c r="M109" i="7" s="1"/>
  <c r="K110" i="7"/>
  <c r="M110" i="7" s="1"/>
  <c r="K112" i="7"/>
  <c r="M112" i="7" s="1"/>
  <c r="K113" i="7"/>
  <c r="M113" i="7" s="1"/>
  <c r="K114" i="7"/>
  <c r="M114" i="7" s="1"/>
  <c r="K116" i="7"/>
  <c r="M116" i="7" s="1"/>
  <c r="K117" i="7"/>
  <c r="M117" i="7" s="1"/>
  <c r="K118" i="7"/>
  <c r="M118" i="7" s="1"/>
  <c r="K120" i="7"/>
  <c r="M120" i="7" s="1"/>
  <c r="K121" i="7"/>
  <c r="M121" i="7" s="1"/>
  <c r="K122" i="7"/>
  <c r="M122" i="7" s="1"/>
  <c r="K124" i="7"/>
  <c r="M124" i="7" s="1"/>
  <c r="K125" i="7"/>
  <c r="M125" i="7" s="1"/>
  <c r="K126" i="7"/>
  <c r="M126" i="7" s="1"/>
  <c r="K128" i="7"/>
  <c r="M128" i="7" s="1"/>
  <c r="K129" i="7"/>
  <c r="M129" i="7" s="1"/>
  <c r="K130" i="7"/>
  <c r="M130" i="7" s="1"/>
  <c r="K131" i="7"/>
  <c r="M131" i="7" s="1"/>
  <c r="K132" i="7"/>
  <c r="M132" i="7" s="1"/>
  <c r="K133" i="7"/>
  <c r="M133" i="7" s="1"/>
  <c r="K134" i="7"/>
  <c r="M134" i="7" s="1"/>
  <c r="K136" i="7"/>
  <c r="M136" i="7" s="1"/>
  <c r="K137" i="7"/>
  <c r="M137" i="7" s="1"/>
  <c r="K138" i="7"/>
  <c r="M138" i="7" s="1"/>
  <c r="K139" i="7"/>
  <c r="M139" i="7" s="1"/>
  <c r="K140" i="7"/>
  <c r="M140" i="7" s="1"/>
  <c r="K141" i="7"/>
  <c r="M141" i="7" s="1"/>
  <c r="K142" i="7"/>
  <c r="M142" i="7" s="1"/>
  <c r="K144" i="7"/>
  <c r="M144" i="7" s="1"/>
  <c r="K145" i="7"/>
  <c r="M145" i="7" s="1"/>
  <c r="K146" i="7"/>
  <c r="M146" i="7" s="1"/>
  <c r="K147" i="7"/>
  <c r="M147" i="7" s="1"/>
  <c r="K148" i="7"/>
  <c r="M148" i="7" s="1"/>
  <c r="K149" i="7"/>
  <c r="K150" i="7"/>
  <c r="M150" i="7" s="1"/>
  <c r="K152" i="7"/>
  <c r="M152" i="7" s="1"/>
  <c r="K153" i="7"/>
  <c r="M153" i="7" s="1"/>
  <c r="K154" i="7"/>
  <c r="M154" i="7" s="1"/>
  <c r="K155" i="7"/>
  <c r="M155" i="7" s="1"/>
  <c r="K156" i="7"/>
  <c r="M156" i="7" s="1"/>
  <c r="K157" i="7"/>
  <c r="M157" i="7" s="1"/>
  <c r="K158" i="7"/>
  <c r="M158" i="7" s="1"/>
  <c r="K160" i="7"/>
  <c r="M160" i="7" s="1"/>
  <c r="K161" i="7"/>
  <c r="M161" i="7" s="1"/>
  <c r="K162" i="7"/>
  <c r="M162" i="7" s="1"/>
  <c r="K163" i="7"/>
  <c r="M163" i="7" s="1"/>
  <c r="K164" i="7"/>
  <c r="M164" i="7" s="1"/>
  <c r="K165" i="7"/>
  <c r="M165" i="7" s="1"/>
  <c r="K166" i="7"/>
  <c r="M166" i="7" s="1"/>
  <c r="K168" i="7"/>
  <c r="M168" i="7" s="1"/>
  <c r="K169" i="7"/>
  <c r="M169" i="7" s="1"/>
  <c r="K170" i="7"/>
  <c r="M170" i="7" s="1"/>
  <c r="K171" i="7"/>
  <c r="M171" i="7" s="1"/>
  <c r="K172" i="7"/>
  <c r="M172" i="7" s="1"/>
  <c r="K173" i="7"/>
  <c r="M173" i="7" s="1"/>
  <c r="K174" i="7"/>
  <c r="M174" i="7" s="1"/>
  <c r="K176" i="7"/>
  <c r="M176" i="7" s="1"/>
  <c r="K177" i="7"/>
  <c r="M177" i="7" s="1"/>
  <c r="K178" i="7"/>
  <c r="M178" i="7" s="1"/>
  <c r="K179" i="7"/>
  <c r="M179" i="7" s="1"/>
  <c r="K180" i="7"/>
  <c r="M180" i="7" s="1"/>
  <c r="K181" i="7"/>
  <c r="M181" i="7" s="1"/>
  <c r="K182" i="7"/>
  <c r="M182" i="7" s="1"/>
  <c r="K184" i="7"/>
  <c r="M184" i="7" s="1"/>
  <c r="K185" i="7"/>
  <c r="M185" i="7" s="1"/>
  <c r="K186" i="7"/>
  <c r="M186" i="7" s="1"/>
  <c r="K187" i="7"/>
  <c r="M187" i="7" s="1"/>
  <c r="K188" i="7"/>
  <c r="M188" i="7" s="1"/>
  <c r="K189" i="7"/>
  <c r="M189" i="7" s="1"/>
  <c r="K190" i="7"/>
  <c r="M190" i="7" s="1"/>
  <c r="K192" i="7"/>
  <c r="M192" i="7" s="1"/>
  <c r="K193" i="7"/>
  <c r="M193" i="7" s="1"/>
  <c r="K194" i="7"/>
  <c r="M194" i="7" s="1"/>
  <c r="K195" i="7"/>
  <c r="M195" i="7" s="1"/>
  <c r="K196" i="7"/>
  <c r="M196" i="7" s="1"/>
  <c r="K197" i="7"/>
  <c r="M197" i="7" s="1"/>
  <c r="K198" i="7"/>
  <c r="M198" i="7" s="1"/>
  <c r="K200" i="7"/>
  <c r="M200" i="7" s="1"/>
  <c r="K201" i="7"/>
  <c r="M201" i="7" s="1"/>
  <c r="K202" i="7"/>
  <c r="M202" i="7" s="1"/>
  <c r="K203" i="7"/>
  <c r="M203" i="7" s="1"/>
  <c r="K204" i="7"/>
  <c r="M204" i="7" s="1"/>
  <c r="K205" i="7"/>
  <c r="M205" i="7" s="1"/>
  <c r="K206" i="7"/>
  <c r="M206" i="7" s="1"/>
  <c r="K208" i="7"/>
  <c r="M208" i="7" s="1"/>
  <c r="K209" i="7"/>
  <c r="M209" i="7" s="1"/>
  <c r="K210" i="7"/>
  <c r="M210" i="7" s="1"/>
  <c r="K211" i="7"/>
  <c r="M211" i="7" s="1"/>
  <c r="K212" i="7"/>
  <c r="M212" i="7" s="1"/>
  <c r="K213" i="7"/>
  <c r="M213" i="7" s="1"/>
  <c r="K214" i="7"/>
  <c r="M214" i="7" s="1"/>
  <c r="K216" i="7"/>
  <c r="M216" i="7" s="1"/>
  <c r="K217" i="7"/>
  <c r="M217" i="7" s="1"/>
  <c r="K218" i="7"/>
  <c r="M218" i="7" s="1"/>
  <c r="K219" i="7"/>
  <c r="M219" i="7" s="1"/>
  <c r="K220" i="7"/>
  <c r="M220" i="7" s="1"/>
  <c r="K221" i="7"/>
  <c r="M221" i="7" s="1"/>
  <c r="K222" i="7"/>
  <c r="M222" i="7" s="1"/>
  <c r="K2" i="7"/>
  <c r="M2" i="7" s="1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8" i="6"/>
  <c r="F227" i="2"/>
  <c r="E227" i="2"/>
  <c r="F226" i="2"/>
  <c r="E226" i="2"/>
  <c r="G226" i="2" s="1"/>
  <c r="F225" i="2"/>
  <c r="E225" i="2"/>
  <c r="F224" i="2"/>
  <c r="E224" i="2"/>
  <c r="G224" i="2" s="1"/>
  <c r="F223" i="2"/>
  <c r="E223" i="2"/>
  <c r="F222" i="2"/>
  <c r="E222" i="2"/>
  <c r="G222" i="2" s="1"/>
  <c r="F221" i="2"/>
  <c r="E221" i="2"/>
  <c r="G221" i="2" s="1"/>
  <c r="F220" i="2"/>
  <c r="E220" i="2"/>
  <c r="F219" i="2"/>
  <c r="E219" i="2"/>
  <c r="G219" i="2" s="1"/>
  <c r="F218" i="2"/>
  <c r="E218" i="2"/>
  <c r="F217" i="2"/>
  <c r="E217" i="2"/>
  <c r="G217" i="2" s="1"/>
  <c r="F216" i="2"/>
  <c r="E216" i="2"/>
  <c r="G216" i="2" s="1"/>
  <c r="F215" i="2"/>
  <c r="E215" i="2"/>
  <c r="G215" i="2" s="1"/>
  <c r="F214" i="2"/>
  <c r="E214" i="2"/>
  <c r="G214" i="2" s="1"/>
  <c r="F213" i="2"/>
  <c r="E213" i="2"/>
  <c r="F212" i="2"/>
  <c r="E212" i="2"/>
  <c r="G212" i="2" s="1"/>
  <c r="F211" i="2"/>
  <c r="E211" i="2"/>
  <c r="F210" i="2"/>
  <c r="E210" i="2"/>
  <c r="G210" i="2" s="1"/>
  <c r="F209" i="2"/>
  <c r="E209" i="2"/>
  <c r="F208" i="2"/>
  <c r="E208" i="2"/>
  <c r="G208" i="2" s="1"/>
  <c r="F207" i="2"/>
  <c r="E207" i="2"/>
  <c r="F206" i="2"/>
  <c r="E206" i="2"/>
  <c r="G206" i="2" s="1"/>
  <c r="F205" i="2"/>
  <c r="E205" i="2"/>
  <c r="F204" i="2"/>
  <c r="E204" i="2"/>
  <c r="G204" i="2" s="1"/>
  <c r="F203" i="2"/>
  <c r="E203" i="2"/>
  <c r="F202" i="2"/>
  <c r="E202" i="2"/>
  <c r="G202" i="2" s="1"/>
  <c r="F201" i="2"/>
  <c r="E201" i="2"/>
  <c r="G201" i="2" s="1"/>
  <c r="F200" i="2"/>
  <c r="E200" i="2"/>
  <c r="F199" i="2"/>
  <c r="E199" i="2"/>
  <c r="F198" i="2"/>
  <c r="E198" i="2"/>
  <c r="F197" i="2"/>
  <c r="E197" i="2"/>
  <c r="G197" i="2" s="1"/>
  <c r="F196" i="2"/>
  <c r="E196" i="2"/>
  <c r="G196" i="2" s="1"/>
  <c r="F195" i="2"/>
  <c r="E195" i="2"/>
  <c r="F194" i="2"/>
  <c r="E194" i="2"/>
  <c r="G194" i="2" s="1"/>
  <c r="F193" i="2"/>
  <c r="E193" i="2"/>
  <c r="F192" i="2"/>
  <c r="E192" i="2"/>
  <c r="G192" i="2" s="1"/>
  <c r="F191" i="2"/>
  <c r="E191" i="2"/>
  <c r="F190" i="2"/>
  <c r="E190" i="2"/>
  <c r="G190" i="2" s="1"/>
  <c r="F189" i="2"/>
  <c r="E189" i="2"/>
  <c r="F188" i="2"/>
  <c r="E188" i="2"/>
  <c r="G188" i="2" s="1"/>
  <c r="F187" i="2"/>
  <c r="E187" i="2"/>
  <c r="F186" i="2"/>
  <c r="E186" i="2"/>
  <c r="G186" i="2" s="1"/>
  <c r="F185" i="2"/>
  <c r="E185" i="2"/>
  <c r="F184" i="2"/>
  <c r="E184" i="2"/>
  <c r="G184" i="2" s="1"/>
  <c r="F183" i="2"/>
  <c r="E183" i="2"/>
  <c r="F182" i="2"/>
  <c r="E182" i="2"/>
  <c r="F181" i="2"/>
  <c r="E181" i="2"/>
  <c r="F180" i="2"/>
  <c r="E180" i="2"/>
  <c r="F179" i="2"/>
  <c r="E179" i="2"/>
  <c r="F178" i="2"/>
  <c r="E178" i="2"/>
  <c r="G178" i="2" s="1"/>
  <c r="F177" i="2"/>
  <c r="E177" i="2"/>
  <c r="G177" i="2" s="1"/>
  <c r="F176" i="2"/>
  <c r="E176" i="2"/>
  <c r="G176" i="2" s="1"/>
  <c r="F175" i="2"/>
  <c r="E175" i="2"/>
  <c r="G175" i="2" s="1"/>
  <c r="F174" i="2"/>
  <c r="E174" i="2"/>
  <c r="G174" i="2" s="1"/>
  <c r="F173" i="2"/>
  <c r="E173" i="2"/>
  <c r="F172" i="2"/>
  <c r="E172" i="2"/>
  <c r="G172" i="2" s="1"/>
  <c r="F171" i="2"/>
  <c r="E171" i="2"/>
  <c r="F170" i="2"/>
  <c r="E170" i="2"/>
  <c r="G170" i="2" s="1"/>
  <c r="F169" i="2"/>
  <c r="E169" i="2"/>
  <c r="G169" i="2" s="1"/>
  <c r="F168" i="2"/>
  <c r="E168" i="2"/>
  <c r="G168" i="2" s="1"/>
  <c r="F167" i="2"/>
  <c r="E167" i="2"/>
  <c r="G167" i="2" s="1"/>
  <c r="F166" i="2"/>
  <c r="E166" i="2"/>
  <c r="F165" i="2"/>
  <c r="E165" i="2"/>
  <c r="G165" i="2" s="1"/>
  <c r="F164" i="2"/>
  <c r="E164" i="2"/>
  <c r="F163" i="2"/>
  <c r="E163" i="2"/>
  <c r="G163" i="2" s="1"/>
  <c r="F162" i="2"/>
  <c r="E162" i="2"/>
  <c r="F161" i="2"/>
  <c r="E161" i="2"/>
  <c r="G161" i="2" s="1"/>
  <c r="F160" i="2"/>
  <c r="E160" i="2"/>
  <c r="F159" i="2"/>
  <c r="E159" i="2"/>
  <c r="G159" i="2" s="1"/>
  <c r="F158" i="2"/>
  <c r="E158" i="2"/>
  <c r="F157" i="2"/>
  <c r="E157" i="2"/>
  <c r="F156" i="2"/>
  <c r="E156" i="2"/>
  <c r="F155" i="2"/>
  <c r="E155" i="2"/>
  <c r="F154" i="2"/>
  <c r="E154" i="2"/>
  <c r="F153" i="2"/>
  <c r="E153" i="2"/>
  <c r="G153" i="2" s="1"/>
  <c r="F152" i="2"/>
  <c r="E152" i="2"/>
  <c r="F151" i="2"/>
  <c r="E151" i="2"/>
  <c r="G151" i="2" s="1"/>
  <c r="F150" i="2"/>
  <c r="E150" i="2"/>
  <c r="F149" i="2"/>
  <c r="E149" i="2"/>
  <c r="G149" i="2" s="1"/>
  <c r="F148" i="2"/>
  <c r="E148" i="2"/>
  <c r="F147" i="2"/>
  <c r="E147" i="2"/>
  <c r="G147" i="2" s="1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G137" i="2" s="1"/>
  <c r="F136" i="2"/>
  <c r="E136" i="2"/>
  <c r="F135" i="2"/>
  <c r="E135" i="2"/>
  <c r="F134" i="2"/>
  <c r="E134" i="2"/>
  <c r="F133" i="2"/>
  <c r="E133" i="2"/>
  <c r="G133" i="2" s="1"/>
  <c r="F132" i="2"/>
  <c r="G132" i="2" s="1"/>
  <c r="E132" i="2"/>
  <c r="F131" i="2"/>
  <c r="E131" i="2"/>
  <c r="F130" i="2"/>
  <c r="E130" i="2"/>
  <c r="F129" i="2"/>
  <c r="E129" i="2"/>
  <c r="F128" i="2"/>
  <c r="E128" i="2"/>
  <c r="G128" i="2" s="1"/>
  <c r="F127" i="2"/>
  <c r="E127" i="2"/>
  <c r="F126" i="2"/>
  <c r="E126" i="2"/>
  <c r="F125" i="2"/>
  <c r="E125" i="2"/>
  <c r="F124" i="2"/>
  <c r="E124" i="2"/>
  <c r="F123" i="2"/>
  <c r="E123" i="2"/>
  <c r="F122" i="2"/>
  <c r="E122" i="2"/>
  <c r="G122" i="2" s="1"/>
  <c r="F121" i="2"/>
  <c r="E121" i="2"/>
  <c r="G121" i="2" s="1"/>
  <c r="F120" i="2"/>
  <c r="E120" i="2"/>
  <c r="F119" i="2"/>
  <c r="E119" i="2"/>
  <c r="F118" i="2"/>
  <c r="E118" i="2"/>
  <c r="F117" i="2"/>
  <c r="G117" i="2" s="1"/>
  <c r="E117" i="2"/>
  <c r="F116" i="2"/>
  <c r="E116" i="2"/>
  <c r="G116" i="2" s="1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G107" i="2" s="1"/>
  <c r="F106" i="2"/>
  <c r="E106" i="2"/>
  <c r="F105" i="2"/>
  <c r="E105" i="2"/>
  <c r="F104" i="2"/>
  <c r="E104" i="2"/>
  <c r="G104" i="2" s="1"/>
  <c r="F103" i="2"/>
  <c r="E103" i="2"/>
  <c r="F102" i="2"/>
  <c r="E102" i="2"/>
  <c r="F101" i="2"/>
  <c r="E101" i="2"/>
  <c r="F100" i="2"/>
  <c r="E100" i="2"/>
  <c r="F99" i="2"/>
  <c r="E99" i="2"/>
  <c r="F98" i="2"/>
  <c r="E98" i="2"/>
  <c r="G98" i="2" s="1"/>
  <c r="F97" i="2"/>
  <c r="E97" i="2"/>
  <c r="G97" i="2" s="1"/>
  <c r="F96" i="2"/>
  <c r="E96" i="2"/>
  <c r="F95" i="2"/>
  <c r="E95" i="2"/>
  <c r="F94" i="2"/>
  <c r="E94" i="2"/>
  <c r="F93" i="2"/>
  <c r="E93" i="2"/>
  <c r="F92" i="2"/>
  <c r="E92" i="2"/>
  <c r="F91" i="2"/>
  <c r="E91" i="2"/>
  <c r="G91" i="2" s="1"/>
  <c r="F90" i="2"/>
  <c r="E90" i="2"/>
  <c r="F89" i="2"/>
  <c r="E89" i="2"/>
  <c r="F88" i="2"/>
  <c r="E88" i="2"/>
  <c r="F87" i="2"/>
  <c r="E87" i="2"/>
  <c r="F86" i="2"/>
  <c r="E86" i="2"/>
  <c r="F85" i="2"/>
  <c r="E85" i="2"/>
  <c r="G85" i="2" s="1"/>
  <c r="G84" i="2"/>
  <c r="F84" i="2"/>
  <c r="E84" i="2"/>
  <c r="F83" i="2"/>
  <c r="E83" i="2"/>
  <c r="G83" i="2" s="1"/>
  <c r="F82" i="2"/>
  <c r="E82" i="2"/>
  <c r="G82" i="2" s="1"/>
  <c r="F81" i="2"/>
  <c r="E81" i="2"/>
  <c r="F80" i="2"/>
  <c r="E80" i="2"/>
  <c r="G80" i="2" s="1"/>
  <c r="F79" i="2"/>
  <c r="E79" i="2"/>
  <c r="G79" i="2" s="1"/>
  <c r="F78" i="2"/>
  <c r="E78" i="2"/>
  <c r="F77" i="2"/>
  <c r="E77" i="2"/>
  <c r="F76" i="2"/>
  <c r="E76" i="2"/>
  <c r="G76" i="2" s="1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G68" i="2" s="1"/>
  <c r="F67" i="2"/>
  <c r="E67" i="2"/>
  <c r="F66" i="2"/>
  <c r="E66" i="2"/>
  <c r="F65" i="2"/>
  <c r="E65" i="2"/>
  <c r="F64" i="2"/>
  <c r="E64" i="2"/>
  <c r="G64" i="2" s="1"/>
  <c r="F63" i="2"/>
  <c r="E63" i="2"/>
  <c r="F62" i="2"/>
  <c r="E62" i="2"/>
  <c r="G62" i="2" s="1"/>
  <c r="F61" i="2"/>
  <c r="G61" i="2" s="1"/>
  <c r="E61" i="2"/>
  <c r="F60" i="2"/>
  <c r="E60" i="2"/>
  <c r="G60" i="2" s="1"/>
  <c r="F59" i="2"/>
  <c r="E59" i="2"/>
  <c r="F58" i="2"/>
  <c r="E58" i="2"/>
  <c r="F57" i="2"/>
  <c r="E57" i="2"/>
  <c r="G57" i="2" s="1"/>
  <c r="F56" i="2"/>
  <c r="E56" i="2"/>
  <c r="F55" i="2"/>
  <c r="E55" i="2"/>
  <c r="F54" i="2"/>
  <c r="E54" i="2"/>
  <c r="F53" i="2"/>
  <c r="E53" i="2"/>
  <c r="F52" i="2"/>
  <c r="E52" i="2"/>
  <c r="F51" i="2"/>
  <c r="E51" i="2"/>
  <c r="G51" i="2" s="1"/>
  <c r="F50" i="2"/>
  <c r="E50" i="2"/>
  <c r="G50" i="2" s="1"/>
  <c r="F49" i="2"/>
  <c r="E49" i="2"/>
  <c r="F48" i="2"/>
  <c r="E48" i="2"/>
  <c r="G48" i="2" s="1"/>
  <c r="F47" i="2"/>
  <c r="E47" i="2"/>
  <c r="F46" i="2"/>
  <c r="E46" i="2"/>
  <c r="F45" i="2"/>
  <c r="E45" i="2"/>
  <c r="G45" i="2" s="1"/>
  <c r="F44" i="2"/>
  <c r="E44" i="2"/>
  <c r="F43" i="2"/>
  <c r="E43" i="2"/>
  <c r="F42" i="2"/>
  <c r="E42" i="2"/>
  <c r="F41" i="2"/>
  <c r="E41" i="2"/>
  <c r="F40" i="2"/>
  <c r="G40" i="2" s="1"/>
  <c r="E40" i="2"/>
  <c r="F39" i="2"/>
  <c r="E39" i="2"/>
  <c r="G39" i="2" s="1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G27" i="2" s="1"/>
  <c r="F26" i="2"/>
  <c r="E26" i="2"/>
  <c r="G26" i="2" s="1"/>
  <c r="F25" i="2"/>
  <c r="E25" i="2"/>
  <c r="F24" i="2"/>
  <c r="E24" i="2"/>
  <c r="F23" i="2"/>
  <c r="E23" i="2"/>
  <c r="F22" i="2"/>
  <c r="E22" i="2"/>
  <c r="F21" i="2"/>
  <c r="E21" i="2"/>
  <c r="G21" i="2" s="1"/>
  <c r="F20" i="2"/>
  <c r="E20" i="2"/>
  <c r="G20" i="2" s="1"/>
  <c r="F19" i="2"/>
  <c r="E19" i="2"/>
  <c r="F18" i="2"/>
  <c r="E18" i="2"/>
  <c r="G18" i="2" s="1"/>
  <c r="F17" i="2"/>
  <c r="G17" i="2" s="1"/>
  <c r="E17" i="2"/>
  <c r="F16" i="2"/>
  <c r="E16" i="2"/>
  <c r="F15" i="2"/>
  <c r="E15" i="2"/>
  <c r="F14" i="2"/>
  <c r="E14" i="2"/>
  <c r="F13" i="2"/>
  <c r="E13" i="2"/>
  <c r="F12" i="2"/>
  <c r="E12" i="2"/>
  <c r="G12" i="2" s="1"/>
  <c r="F11" i="2"/>
  <c r="E11" i="2"/>
  <c r="F10" i="2"/>
  <c r="E10" i="2"/>
  <c r="F9" i="2"/>
  <c r="E9" i="2"/>
  <c r="F8" i="2"/>
  <c r="E8" i="2"/>
  <c r="G8" i="2" s="1"/>
  <c r="F7" i="2"/>
  <c r="E7" i="2"/>
  <c r="C10" i="9" l="1"/>
  <c r="C8" i="9"/>
  <c r="C9" i="9"/>
  <c r="D3" i="9"/>
  <c r="B10" i="9" s="1"/>
  <c r="G150" i="2"/>
  <c r="G92" i="2"/>
  <c r="G10" i="2"/>
  <c r="G16" i="2"/>
  <c r="G46" i="2"/>
  <c r="G52" i="2"/>
  <c r="G58" i="2"/>
  <c r="G87" i="2"/>
  <c r="G93" i="2"/>
  <c r="G105" i="2"/>
  <c r="G123" i="2"/>
  <c r="G129" i="2"/>
  <c r="F229" i="2"/>
  <c r="G73" i="2"/>
  <c r="G23" i="2"/>
  <c r="G29" i="2"/>
  <c r="G35" i="2"/>
  <c r="G41" i="2"/>
  <c r="G53" i="2"/>
  <c r="G59" i="2"/>
  <c r="G100" i="2"/>
  <c r="G106" i="2"/>
  <c r="G118" i="2"/>
  <c r="G124" i="2"/>
  <c r="G130" i="2"/>
  <c r="G65" i="2"/>
  <c r="G136" i="2"/>
  <c r="G9" i="2"/>
  <c r="G66" i="2"/>
  <c r="G72" i="2"/>
  <c r="G162" i="2"/>
  <c r="G19" i="2"/>
  <c r="G25" i="2"/>
  <c r="G37" i="2"/>
  <c r="G43" i="2"/>
  <c r="G55" i="2"/>
  <c r="G102" i="2"/>
  <c r="G108" i="2"/>
  <c r="G114" i="2"/>
  <c r="G120" i="2"/>
  <c r="G126" i="2"/>
  <c r="G77" i="2"/>
  <c r="G96" i="2"/>
  <c r="G166" i="2"/>
  <c r="G209" i="2"/>
  <c r="G213" i="2"/>
  <c r="G14" i="2"/>
  <c r="G33" i="2"/>
  <c r="G70" i="2"/>
  <c r="G89" i="2"/>
  <c r="G112" i="2"/>
  <c r="G182" i="2"/>
  <c r="G11" i="2"/>
  <c r="G13" i="2"/>
  <c r="G15" i="2"/>
  <c r="G30" i="2"/>
  <c r="G32" i="2"/>
  <c r="G34" i="2"/>
  <c r="G42" i="2"/>
  <c r="G44" i="2"/>
  <c r="G49" i="2"/>
  <c r="G67" i="2"/>
  <c r="G69" i="2"/>
  <c r="G71" i="2"/>
  <c r="G86" i="2"/>
  <c r="G88" i="2"/>
  <c r="G90" i="2"/>
  <c r="G111" i="2"/>
  <c r="G113" i="2"/>
  <c r="G115" i="2"/>
  <c r="G119" i="2"/>
  <c r="G138" i="2"/>
  <c r="G140" i="2"/>
  <c r="G142" i="2"/>
  <c r="G144" i="2"/>
  <c r="G146" i="2"/>
  <c r="G152" i="2"/>
  <c r="G154" i="2"/>
  <c r="G156" i="2"/>
  <c r="G158" i="2"/>
  <c r="G160" i="2"/>
  <c r="G179" i="2"/>
  <c r="G183" i="2"/>
  <c r="G185" i="2"/>
  <c r="G191" i="2"/>
  <c r="G193" i="2"/>
  <c r="G195" i="2"/>
  <c r="G200" i="2"/>
  <c r="G227" i="2"/>
  <c r="G28" i="2"/>
  <c r="G81" i="2"/>
  <c r="G131" i="2"/>
  <c r="G74" i="2"/>
  <c r="G95" i="2"/>
  <c r="G109" i="2"/>
  <c r="G135" i="2"/>
  <c r="G181" i="2"/>
  <c r="G199" i="2"/>
  <c r="E229" i="2"/>
  <c r="G22" i="2"/>
  <c r="G24" i="2"/>
  <c r="G31" i="2"/>
  <c r="G36" i="2"/>
  <c r="G38" i="2"/>
  <c r="G47" i="2"/>
  <c r="G54" i="2"/>
  <c r="G56" i="2"/>
  <c r="G63" i="2"/>
  <c r="G75" i="2"/>
  <c r="G78" i="2"/>
  <c r="G94" i="2"/>
  <c r="G99" i="2"/>
  <c r="G101" i="2"/>
  <c r="G103" i="2"/>
  <c r="G110" i="2"/>
  <c r="G125" i="2"/>
  <c r="G127" i="2"/>
  <c r="G134" i="2"/>
  <c r="G139" i="2"/>
  <c r="G141" i="2"/>
  <c r="G143" i="2"/>
  <c r="G145" i="2"/>
  <c r="G148" i="2"/>
  <c r="G155" i="2"/>
  <c r="G157" i="2"/>
  <c r="G164" i="2"/>
  <c r="G171" i="2"/>
  <c r="G173" i="2"/>
  <c r="G180" i="2"/>
  <c r="G187" i="2"/>
  <c r="G189" i="2"/>
  <c r="G198" i="2"/>
  <c r="G203" i="2"/>
  <c r="G205" i="2"/>
  <c r="G207" i="2"/>
  <c r="G211" i="2"/>
  <c r="G218" i="2"/>
  <c r="G220" i="2"/>
  <c r="G223" i="2"/>
  <c r="G225" i="2"/>
  <c r="G7" i="2"/>
  <c r="G229" i="2" l="1"/>
</calcChain>
</file>

<file path=xl/sharedStrings.xml><?xml version="1.0" encoding="utf-8"?>
<sst xmlns="http://schemas.openxmlformats.org/spreadsheetml/2006/main" count="4618" uniqueCount="582">
  <si>
    <t xml:space="preserve">VALOR AGREGADO BRUTO CANTONAL </t>
  </si>
  <si>
    <t>Miles de dólares, año 2019 (provisional)</t>
  </si>
  <si>
    <t>A</t>
  </si>
  <si>
    <t>B</t>
  </si>
  <si>
    <t>C-J</t>
  </si>
  <si>
    <t>D-E</t>
  </si>
  <si>
    <t>F</t>
  </si>
  <si>
    <t>G</t>
  </si>
  <si>
    <t>I</t>
  </si>
  <si>
    <t>H-J</t>
  </si>
  <si>
    <t>K</t>
  </si>
  <si>
    <t>L-M-N</t>
  </si>
  <si>
    <t>O</t>
  </si>
  <si>
    <t>P</t>
  </si>
  <si>
    <t>Q</t>
  </si>
  <si>
    <t>R-S-T-U</t>
  </si>
  <si>
    <t>PROVINCIA</t>
  </si>
  <si>
    <t>CÓDIGO PROVINCIA</t>
  </si>
  <si>
    <t>CANTÓN</t>
  </si>
  <si>
    <t>CÓDIGO CANTÓN</t>
  </si>
  <si>
    <t>Agricultura, ganadería, silvicultura y pesca</t>
  </si>
  <si>
    <t>Explotación de minas y canteras</t>
  </si>
  <si>
    <t xml:space="preserve">Manufactura
</t>
  </si>
  <si>
    <t>Suministro de electricidad y de agua</t>
  </si>
  <si>
    <t xml:space="preserve">Construcción
</t>
  </si>
  <si>
    <t xml:space="preserve">Comercio 
</t>
  </si>
  <si>
    <t>Alojamiento y servicios de comida</t>
  </si>
  <si>
    <t>Transporte, información y comunicaciones</t>
  </si>
  <si>
    <t xml:space="preserve">Actividades financieras
</t>
  </si>
  <si>
    <t>Actividades profesionales e inmobiliarias</t>
  </si>
  <si>
    <t xml:space="preserve">Administración pública 
</t>
  </si>
  <si>
    <t xml:space="preserve">Enseñanza
</t>
  </si>
  <si>
    <t xml:space="preserve">Salud
</t>
  </si>
  <si>
    <t xml:space="preserve">Otros servicios
</t>
  </si>
  <si>
    <t xml:space="preserve">ECONOMÍA TOTAL
</t>
  </si>
  <si>
    <t>AZUAY</t>
  </si>
  <si>
    <t>01</t>
  </si>
  <si>
    <t>Cuenca</t>
  </si>
  <si>
    <t>0101</t>
  </si>
  <si>
    <t>Girón</t>
  </si>
  <si>
    <t>0102</t>
  </si>
  <si>
    <t>Gualaceo</t>
  </si>
  <si>
    <t>0103</t>
  </si>
  <si>
    <t>Nabón</t>
  </si>
  <si>
    <t>0104</t>
  </si>
  <si>
    <t>Paute</t>
  </si>
  <si>
    <t>0105</t>
  </si>
  <si>
    <t>Pucará</t>
  </si>
  <si>
    <t>0106</t>
  </si>
  <si>
    <t>San Fernando</t>
  </si>
  <si>
    <t>0107</t>
  </si>
  <si>
    <t>Santa Isabel</t>
  </si>
  <si>
    <t>0108</t>
  </si>
  <si>
    <t>Sigsig</t>
  </si>
  <si>
    <t>0109</t>
  </si>
  <si>
    <t>Oña</t>
  </si>
  <si>
    <t>0110</t>
  </si>
  <si>
    <t>Chordeleg</t>
  </si>
  <si>
    <t>0111</t>
  </si>
  <si>
    <t>El Pan</t>
  </si>
  <si>
    <t>0112</t>
  </si>
  <si>
    <t>Sevilla De Oro</t>
  </si>
  <si>
    <t>0113</t>
  </si>
  <si>
    <t>Guachapala</t>
  </si>
  <si>
    <t>0114</t>
  </si>
  <si>
    <t>Camilo Ponce Enríquez</t>
  </si>
  <si>
    <t>0115</t>
  </si>
  <si>
    <t>BOLÍVAR</t>
  </si>
  <si>
    <t>02</t>
  </si>
  <si>
    <t>Guaranda</t>
  </si>
  <si>
    <t>0201</t>
  </si>
  <si>
    <t>Chillanes</t>
  </si>
  <si>
    <t>0202</t>
  </si>
  <si>
    <t>Chimbo</t>
  </si>
  <si>
    <t>0203</t>
  </si>
  <si>
    <t>Echeandía</t>
  </si>
  <si>
    <t>0204</t>
  </si>
  <si>
    <t>San Miguel</t>
  </si>
  <si>
    <t>0205</t>
  </si>
  <si>
    <t>Caluma</t>
  </si>
  <si>
    <t>0206</t>
  </si>
  <si>
    <t>Las Naves</t>
  </si>
  <si>
    <t>0207</t>
  </si>
  <si>
    <t>CAÑAR</t>
  </si>
  <si>
    <t>03</t>
  </si>
  <si>
    <t>Azogues</t>
  </si>
  <si>
    <t>0301</t>
  </si>
  <si>
    <t>Biblián</t>
  </si>
  <si>
    <t>0302</t>
  </si>
  <si>
    <t>Cañar</t>
  </si>
  <si>
    <t>0303</t>
  </si>
  <si>
    <t>La Troncal</t>
  </si>
  <si>
    <t>0304</t>
  </si>
  <si>
    <t>El Tambo</t>
  </si>
  <si>
    <t>0305</t>
  </si>
  <si>
    <t>Déleg</t>
  </si>
  <si>
    <t>0306</t>
  </si>
  <si>
    <t>Suscal</t>
  </si>
  <si>
    <t>0307</t>
  </si>
  <si>
    <t>CARCHI</t>
  </si>
  <si>
    <t>04</t>
  </si>
  <si>
    <t>Tulcán</t>
  </si>
  <si>
    <t>0401</t>
  </si>
  <si>
    <t>Bolívar</t>
  </si>
  <si>
    <t>0402</t>
  </si>
  <si>
    <t>Espejo</t>
  </si>
  <si>
    <t>0403</t>
  </si>
  <si>
    <t>Mira</t>
  </si>
  <si>
    <t>0404</t>
  </si>
  <si>
    <t>Montúfar</t>
  </si>
  <si>
    <t>0405</t>
  </si>
  <si>
    <t>San Pedro de Huaca</t>
  </si>
  <si>
    <t>0406</t>
  </si>
  <si>
    <t>COTOPAXI</t>
  </si>
  <si>
    <t>05</t>
  </si>
  <si>
    <t>Latacunga</t>
  </si>
  <si>
    <t>0501</t>
  </si>
  <si>
    <t>La Maná</t>
  </si>
  <si>
    <t>0502</t>
  </si>
  <si>
    <t>Pangua</t>
  </si>
  <si>
    <t>0503</t>
  </si>
  <si>
    <t>Pujilí</t>
  </si>
  <si>
    <t>0504</t>
  </si>
  <si>
    <t>Salcedo</t>
  </si>
  <si>
    <t>0505</t>
  </si>
  <si>
    <t>Saquisilí</t>
  </si>
  <si>
    <t>0506</t>
  </si>
  <si>
    <t>Sigchos</t>
  </si>
  <si>
    <t>0507</t>
  </si>
  <si>
    <t>CHIMBORAZO</t>
  </si>
  <si>
    <t>06</t>
  </si>
  <si>
    <t>Riobamba</t>
  </si>
  <si>
    <t>0601</t>
  </si>
  <si>
    <t>Alausí</t>
  </si>
  <si>
    <t>0602</t>
  </si>
  <si>
    <t>Colta</t>
  </si>
  <si>
    <t>0603</t>
  </si>
  <si>
    <t>Chambo</t>
  </si>
  <si>
    <t>0604</t>
  </si>
  <si>
    <t>Chunchi</t>
  </si>
  <si>
    <t>0605</t>
  </si>
  <si>
    <t>Guamote</t>
  </si>
  <si>
    <t>0606</t>
  </si>
  <si>
    <t>Guano</t>
  </si>
  <si>
    <t>0607</t>
  </si>
  <si>
    <t>Pallatanga</t>
  </si>
  <si>
    <t>0608</t>
  </si>
  <si>
    <t>Penipe</t>
  </si>
  <si>
    <t>0609</t>
  </si>
  <si>
    <t>Cumandá</t>
  </si>
  <si>
    <t>0610</t>
  </si>
  <si>
    <t>EL ORO</t>
  </si>
  <si>
    <t>07</t>
  </si>
  <si>
    <t>Machala</t>
  </si>
  <si>
    <t>0701</t>
  </si>
  <si>
    <t>Arenillas</t>
  </si>
  <si>
    <t>0702</t>
  </si>
  <si>
    <t>Atahualpa</t>
  </si>
  <si>
    <t>0703</t>
  </si>
  <si>
    <t>Balsas</t>
  </si>
  <si>
    <t>0704</t>
  </si>
  <si>
    <t>Chilla</t>
  </si>
  <si>
    <t>0705</t>
  </si>
  <si>
    <t>El Guabo</t>
  </si>
  <si>
    <t>0706</t>
  </si>
  <si>
    <t>Huaquillas</t>
  </si>
  <si>
    <t>0707</t>
  </si>
  <si>
    <t>Marcabelí</t>
  </si>
  <si>
    <t>0708</t>
  </si>
  <si>
    <t>Pasaje</t>
  </si>
  <si>
    <t>0709</t>
  </si>
  <si>
    <t>Piñas</t>
  </si>
  <si>
    <t>0710</t>
  </si>
  <si>
    <t>Portovelo</t>
  </si>
  <si>
    <t>0711</t>
  </si>
  <si>
    <t>Santa Rosa</t>
  </si>
  <si>
    <t>0712</t>
  </si>
  <si>
    <t>Zaruma</t>
  </si>
  <si>
    <t>0713</t>
  </si>
  <si>
    <t>Las Lajas</t>
  </si>
  <si>
    <t>0714</t>
  </si>
  <si>
    <t>ESMERALDAS</t>
  </si>
  <si>
    <t>08</t>
  </si>
  <si>
    <t>Esmeraldas</t>
  </si>
  <si>
    <t>0801</t>
  </si>
  <si>
    <t>Eloy Alfaro</t>
  </si>
  <si>
    <t>0802</t>
  </si>
  <si>
    <t>Muisne</t>
  </si>
  <si>
    <t>0803</t>
  </si>
  <si>
    <t>Quinindé</t>
  </si>
  <si>
    <t>0804</t>
  </si>
  <si>
    <t>San Lorenzo</t>
  </si>
  <si>
    <t>0805</t>
  </si>
  <si>
    <t>Atacames</t>
  </si>
  <si>
    <t>0806</t>
  </si>
  <si>
    <t>Rioverde</t>
  </si>
  <si>
    <t>0807</t>
  </si>
  <si>
    <t>GUAYAS</t>
  </si>
  <si>
    <t>09</t>
  </si>
  <si>
    <t>Guayaquil</t>
  </si>
  <si>
    <t>0901</t>
  </si>
  <si>
    <t>Alfredo Baquerizo Moreno</t>
  </si>
  <si>
    <t>0902</t>
  </si>
  <si>
    <t>Balao</t>
  </si>
  <si>
    <t>0903</t>
  </si>
  <si>
    <t>Balzar</t>
  </si>
  <si>
    <t>0904</t>
  </si>
  <si>
    <t>Colimes</t>
  </si>
  <si>
    <t>0905</t>
  </si>
  <si>
    <t>Daule</t>
  </si>
  <si>
    <t>0906</t>
  </si>
  <si>
    <t>Durán</t>
  </si>
  <si>
    <t>0907</t>
  </si>
  <si>
    <t>El Empalme</t>
  </si>
  <si>
    <t>0908</t>
  </si>
  <si>
    <t>El Triunfo</t>
  </si>
  <si>
    <t>0909</t>
  </si>
  <si>
    <t>Milagro</t>
  </si>
  <si>
    <t>0910</t>
  </si>
  <si>
    <t>Naranjal</t>
  </si>
  <si>
    <t>0911</t>
  </si>
  <si>
    <t>Naranjito</t>
  </si>
  <si>
    <t>0912</t>
  </si>
  <si>
    <t>Palestina</t>
  </si>
  <si>
    <t>0913</t>
  </si>
  <si>
    <t>Pedro Carbo</t>
  </si>
  <si>
    <t>0914</t>
  </si>
  <si>
    <t>Samborondón</t>
  </si>
  <si>
    <t>0916</t>
  </si>
  <si>
    <t>Santa Lucía</t>
  </si>
  <si>
    <t>0918</t>
  </si>
  <si>
    <t>Salitre (Urbina Jado)</t>
  </si>
  <si>
    <t>0919</t>
  </si>
  <si>
    <t>Yaguachi</t>
  </si>
  <si>
    <t>0920</t>
  </si>
  <si>
    <t>Playas (General Villamil)</t>
  </si>
  <si>
    <t>0921</t>
  </si>
  <si>
    <t>Simón Bolívar</t>
  </si>
  <si>
    <t>0922</t>
  </si>
  <si>
    <t>Coronel Marcelino Maridueña</t>
  </si>
  <si>
    <t>0923</t>
  </si>
  <si>
    <t>Lomas De Sargentillo</t>
  </si>
  <si>
    <t>0924</t>
  </si>
  <si>
    <t>Nobol</t>
  </si>
  <si>
    <t>0925</t>
  </si>
  <si>
    <t>General Antonio Elizalde</t>
  </si>
  <si>
    <t>0927</t>
  </si>
  <si>
    <t>Isidro Ayora</t>
  </si>
  <si>
    <t>0928</t>
  </si>
  <si>
    <t>IMBABURA</t>
  </si>
  <si>
    <t>10</t>
  </si>
  <si>
    <t>Ibarra</t>
  </si>
  <si>
    <t>1001</t>
  </si>
  <si>
    <t>Antonio Ante</t>
  </si>
  <si>
    <t>1002</t>
  </si>
  <si>
    <t>Cotacachi</t>
  </si>
  <si>
    <t>1003</t>
  </si>
  <si>
    <t>Otavalo</t>
  </si>
  <si>
    <t>1004</t>
  </si>
  <si>
    <t>Pimampiro</t>
  </si>
  <si>
    <t>1005</t>
  </si>
  <si>
    <t>San Miguel De Urcuquí</t>
  </si>
  <si>
    <t>1006</t>
  </si>
  <si>
    <t>LOJA</t>
  </si>
  <si>
    <t>11</t>
  </si>
  <si>
    <t>Loja</t>
  </si>
  <si>
    <t>1101</t>
  </si>
  <si>
    <t>Calvas</t>
  </si>
  <si>
    <t>1102</t>
  </si>
  <si>
    <t>Catamayo</t>
  </si>
  <si>
    <t>1103</t>
  </si>
  <si>
    <t>Celica</t>
  </si>
  <si>
    <t>1104</t>
  </si>
  <si>
    <t>Chaguarpamba</t>
  </si>
  <si>
    <t>1105</t>
  </si>
  <si>
    <t>Espíndola</t>
  </si>
  <si>
    <t>1106</t>
  </si>
  <si>
    <t>Gonzanamá</t>
  </si>
  <si>
    <t>1107</t>
  </si>
  <si>
    <t>Macará</t>
  </si>
  <si>
    <t>1108</t>
  </si>
  <si>
    <t>Paltas</t>
  </si>
  <si>
    <t>1109</t>
  </si>
  <si>
    <t>Puyango</t>
  </si>
  <si>
    <t>1110</t>
  </si>
  <si>
    <t>Saraguro</t>
  </si>
  <si>
    <t>1111</t>
  </si>
  <si>
    <t>Sozoranga</t>
  </si>
  <si>
    <t>1112</t>
  </si>
  <si>
    <t>Zapotillo</t>
  </si>
  <si>
    <t>1113</t>
  </si>
  <si>
    <t>Pindal</t>
  </si>
  <si>
    <t>1114</t>
  </si>
  <si>
    <t>Quilanga</t>
  </si>
  <si>
    <t>1115</t>
  </si>
  <si>
    <t>Olmedo</t>
  </si>
  <si>
    <t>1116</t>
  </si>
  <si>
    <t>LOS RÍOS</t>
  </si>
  <si>
    <t>12</t>
  </si>
  <si>
    <t>Babahoyo</t>
  </si>
  <si>
    <t>1201</t>
  </si>
  <si>
    <t>Baba</t>
  </si>
  <si>
    <t>1202</t>
  </si>
  <si>
    <t>Montalvo</t>
  </si>
  <si>
    <t>1203</t>
  </si>
  <si>
    <t>Puebloviejo</t>
  </si>
  <si>
    <t>1204</t>
  </si>
  <si>
    <t>Quevedo</t>
  </si>
  <si>
    <t>1205</t>
  </si>
  <si>
    <t>Urdaneta</t>
  </si>
  <si>
    <t>1206</t>
  </si>
  <si>
    <t>Ventanas</t>
  </si>
  <si>
    <t>1207</t>
  </si>
  <si>
    <t>Vinces</t>
  </si>
  <si>
    <t>1208</t>
  </si>
  <si>
    <t>Palenque</t>
  </si>
  <si>
    <t>1209</t>
  </si>
  <si>
    <t>Buena Fé</t>
  </si>
  <si>
    <t>1210</t>
  </si>
  <si>
    <t>Valencia</t>
  </si>
  <si>
    <t>1211</t>
  </si>
  <si>
    <t>Mocache</t>
  </si>
  <si>
    <t>1212</t>
  </si>
  <si>
    <t>Quinsaloma</t>
  </si>
  <si>
    <t>1213</t>
  </si>
  <si>
    <t>MANABÍ</t>
  </si>
  <si>
    <t>13</t>
  </si>
  <si>
    <t>Portoviejo</t>
  </si>
  <si>
    <t>1301</t>
  </si>
  <si>
    <t>1302</t>
  </si>
  <si>
    <t>Chone</t>
  </si>
  <si>
    <t>1303</t>
  </si>
  <si>
    <t>El Carmen</t>
  </si>
  <si>
    <t>1304</t>
  </si>
  <si>
    <t>Flavio Alfaro</t>
  </si>
  <si>
    <t>1305</t>
  </si>
  <si>
    <t>Jipijapa</t>
  </si>
  <si>
    <t>1306</t>
  </si>
  <si>
    <t>Junín</t>
  </si>
  <si>
    <t>1307</t>
  </si>
  <si>
    <t>Manta</t>
  </si>
  <si>
    <t>1308</t>
  </si>
  <si>
    <t>Montecristi</t>
  </si>
  <si>
    <t>1309</t>
  </si>
  <si>
    <t>Paján</t>
  </si>
  <si>
    <t>1310</t>
  </si>
  <si>
    <t>Pichincha</t>
  </si>
  <si>
    <t>1311</t>
  </si>
  <si>
    <t>Rocafuerte</t>
  </si>
  <si>
    <t>1312</t>
  </si>
  <si>
    <t>Santa Ana</t>
  </si>
  <si>
    <t>1313</t>
  </si>
  <si>
    <t>Sucre</t>
  </si>
  <si>
    <t>1314</t>
  </si>
  <si>
    <t>Tosagua</t>
  </si>
  <si>
    <t>1315</t>
  </si>
  <si>
    <t>24 De Mayo</t>
  </si>
  <si>
    <t>1316</t>
  </si>
  <si>
    <t>Pedernales</t>
  </si>
  <si>
    <t>1317</t>
  </si>
  <si>
    <t>1318</t>
  </si>
  <si>
    <t>Puerto López</t>
  </si>
  <si>
    <t>1319</t>
  </si>
  <si>
    <t>Jama</t>
  </si>
  <si>
    <t>1320</t>
  </si>
  <si>
    <t>Jaramijó</t>
  </si>
  <si>
    <t>1321</t>
  </si>
  <si>
    <t>San Vicente</t>
  </si>
  <si>
    <t>1322</t>
  </si>
  <si>
    <t>MORONA SANTIAGO</t>
  </si>
  <si>
    <t>14</t>
  </si>
  <si>
    <t>Morona</t>
  </si>
  <si>
    <t>1401</t>
  </si>
  <si>
    <t>Gualaquiza</t>
  </si>
  <si>
    <t>1402</t>
  </si>
  <si>
    <t>Limón-Indanza</t>
  </si>
  <si>
    <t>1403</t>
  </si>
  <si>
    <t>Palora</t>
  </si>
  <si>
    <t>1404</t>
  </si>
  <si>
    <t>Santiago</t>
  </si>
  <si>
    <t>1405</t>
  </si>
  <si>
    <t>Sucúa</t>
  </si>
  <si>
    <t>1406</t>
  </si>
  <si>
    <t>Huamboya</t>
  </si>
  <si>
    <t>1407</t>
  </si>
  <si>
    <t>San Juan Bosco</t>
  </si>
  <si>
    <t>1408</t>
  </si>
  <si>
    <t>Taisha</t>
  </si>
  <si>
    <t>1409</t>
  </si>
  <si>
    <t>Logroño</t>
  </si>
  <si>
    <t>1410</t>
  </si>
  <si>
    <t>Pablo VI</t>
  </si>
  <si>
    <t>1411</t>
  </si>
  <si>
    <t>Tiwintza</t>
  </si>
  <si>
    <t>1412</t>
  </si>
  <si>
    <t>NAPO</t>
  </si>
  <si>
    <t>15</t>
  </si>
  <si>
    <t>Tena</t>
  </si>
  <si>
    <t>1501</t>
  </si>
  <si>
    <t>Archidona</t>
  </si>
  <si>
    <t>1502</t>
  </si>
  <si>
    <t>El Chaco</t>
  </si>
  <si>
    <t>1503</t>
  </si>
  <si>
    <t>Quijos</t>
  </si>
  <si>
    <t>1504</t>
  </si>
  <si>
    <t>Carlos Julio Arosemena Tola</t>
  </si>
  <si>
    <t>1505</t>
  </si>
  <si>
    <t>PASTAZA</t>
  </si>
  <si>
    <t>16</t>
  </si>
  <si>
    <t>Pastaza</t>
  </si>
  <si>
    <t>1601</t>
  </si>
  <si>
    <t>Mera</t>
  </si>
  <si>
    <t>1602</t>
  </si>
  <si>
    <t>Santa Clara</t>
  </si>
  <si>
    <t>1603</t>
  </si>
  <si>
    <t>Arajuno</t>
  </si>
  <si>
    <t>1604</t>
  </si>
  <si>
    <t>PICHINCHA</t>
  </si>
  <si>
    <t>17</t>
  </si>
  <si>
    <t>Quito</t>
  </si>
  <si>
    <t>1701</t>
  </si>
  <si>
    <t>Cayambe</t>
  </si>
  <si>
    <t>1702</t>
  </si>
  <si>
    <t>Mejía</t>
  </si>
  <si>
    <t>1703</t>
  </si>
  <si>
    <t>Pedro Moncayo</t>
  </si>
  <si>
    <t>1704</t>
  </si>
  <si>
    <t>Rumiñahui</t>
  </si>
  <si>
    <t>1705</t>
  </si>
  <si>
    <t>San Miguel De Los Bancos</t>
  </si>
  <si>
    <t>1707</t>
  </si>
  <si>
    <t>Pedro Vicente Maldonado</t>
  </si>
  <si>
    <t>1708</t>
  </si>
  <si>
    <t>Puerto Quito</t>
  </si>
  <si>
    <t>1709</t>
  </si>
  <si>
    <t>TUNGURAHUA</t>
  </si>
  <si>
    <t>18</t>
  </si>
  <si>
    <t>Ambato</t>
  </si>
  <si>
    <t>1801</t>
  </si>
  <si>
    <t>Baños</t>
  </si>
  <si>
    <t>1802</t>
  </si>
  <si>
    <t>Cevallos</t>
  </si>
  <si>
    <t>1803</t>
  </si>
  <si>
    <t>Mocha</t>
  </si>
  <si>
    <t>1804</t>
  </si>
  <si>
    <t>Patate</t>
  </si>
  <si>
    <t>1805</t>
  </si>
  <si>
    <t>Quero</t>
  </si>
  <si>
    <t>1806</t>
  </si>
  <si>
    <t>San Pedro De Pelileo</t>
  </si>
  <si>
    <t>1807</t>
  </si>
  <si>
    <t>Santiago De Píllaro</t>
  </si>
  <si>
    <t>1808</t>
  </si>
  <si>
    <t>Tisaleo</t>
  </si>
  <si>
    <t>1809</t>
  </si>
  <si>
    <t>ZAMORA CHINCHIPE</t>
  </si>
  <si>
    <t>19</t>
  </si>
  <si>
    <t>Zamora</t>
  </si>
  <si>
    <t>1901</t>
  </si>
  <si>
    <t>Chinchipe</t>
  </si>
  <si>
    <t>1902</t>
  </si>
  <si>
    <t>Nangaritza</t>
  </si>
  <si>
    <t>1903</t>
  </si>
  <si>
    <t>Yacuambí</t>
  </si>
  <si>
    <t>1904</t>
  </si>
  <si>
    <t>Yanzatza</t>
  </si>
  <si>
    <t>1905</t>
  </si>
  <si>
    <t>El Pangui</t>
  </si>
  <si>
    <t>1906</t>
  </si>
  <si>
    <t>Centinela Del Cóndor</t>
  </si>
  <si>
    <t>1907</t>
  </si>
  <si>
    <t>Palanda</t>
  </si>
  <si>
    <t>1908</t>
  </si>
  <si>
    <t>Paquisha</t>
  </si>
  <si>
    <t>1909</t>
  </si>
  <si>
    <t>GALÁPAGOS</t>
  </si>
  <si>
    <t>20</t>
  </si>
  <si>
    <t>San Cristóbal</t>
  </si>
  <si>
    <t>2001</t>
  </si>
  <si>
    <t>Isabela</t>
  </si>
  <si>
    <t>2002</t>
  </si>
  <si>
    <t>Santa Cruz</t>
  </si>
  <si>
    <t>2003</t>
  </si>
  <si>
    <t>SUCUMBÍOS</t>
  </si>
  <si>
    <t>21</t>
  </si>
  <si>
    <t>Lago Agrio</t>
  </si>
  <si>
    <t>2101</t>
  </si>
  <si>
    <t>Gonzalo Pizarro</t>
  </si>
  <si>
    <t>2102</t>
  </si>
  <si>
    <t>Putumayo</t>
  </si>
  <si>
    <t>2103</t>
  </si>
  <si>
    <t>Shushufindi</t>
  </si>
  <si>
    <t>2104</t>
  </si>
  <si>
    <t>Sucumbíos</t>
  </si>
  <si>
    <t>2105</t>
  </si>
  <si>
    <t>Cascales</t>
  </si>
  <si>
    <t>2106</t>
  </si>
  <si>
    <t>Cuyabeno</t>
  </si>
  <si>
    <t>2107</t>
  </si>
  <si>
    <t>ORELLANA</t>
  </si>
  <si>
    <t>22</t>
  </si>
  <si>
    <t>Orellana</t>
  </si>
  <si>
    <t>2201</t>
  </si>
  <si>
    <t>Aguarico</t>
  </si>
  <si>
    <t>2202</t>
  </si>
  <si>
    <t>La Joya De Los Sachas</t>
  </si>
  <si>
    <t>2203</t>
  </si>
  <si>
    <t>Loreto</t>
  </si>
  <si>
    <t>2204</t>
  </si>
  <si>
    <t>SANTO DOMINGO</t>
  </si>
  <si>
    <t>23</t>
  </si>
  <si>
    <t>Santo Domingo</t>
  </si>
  <si>
    <t>2301</t>
  </si>
  <si>
    <t>La Concordia</t>
  </si>
  <si>
    <t>2302</t>
  </si>
  <si>
    <t>SANTA ELENA</t>
  </si>
  <si>
    <t>24</t>
  </si>
  <si>
    <t>Santa Elena</t>
  </si>
  <si>
    <t>2401</t>
  </si>
  <si>
    <t>La Libertad</t>
  </si>
  <si>
    <t>2402</t>
  </si>
  <si>
    <t>Salinas</t>
  </si>
  <si>
    <t>2403</t>
  </si>
  <si>
    <t>VALOR AGREGADO BRUTO</t>
  </si>
  <si>
    <t>OTROS ELEMENTOS DEL PIB*</t>
  </si>
  <si>
    <t>PIB</t>
  </si>
  <si>
    <r>
      <t xml:space="preserve">(*) </t>
    </r>
    <r>
      <rPr>
        <sz val="11"/>
        <rFont val="Calibri"/>
        <family val="2"/>
        <scheme val="minor"/>
      </rPr>
      <t>No se distribuye por cantones</t>
    </r>
  </si>
  <si>
    <r>
      <t xml:space="preserve">OTROS ELEMENTOS DEL PIB: </t>
    </r>
    <r>
      <rPr>
        <sz val="11"/>
        <rFont val="Calibri"/>
        <family val="2"/>
        <scheme val="minor"/>
      </rPr>
      <t>Incluye impuestos sobre los productos - subsidios sobre productos + derechos arancelarios + impuesto al valor agregado (IVA)</t>
    </r>
  </si>
  <si>
    <t>Elaborado por: Subgerencia de Programación y Regulación - Dirección Nacional de Síntesis Macroeconómica</t>
  </si>
  <si>
    <t>VARIABLES MACROECONÓMICAS CANTONALES NO PETROLERAS</t>
  </si>
  <si>
    <t>PRODUCCIÓN</t>
  </si>
  <si>
    <t>CONSUMO INTERMEDIO</t>
  </si>
  <si>
    <t>TOTAL</t>
  </si>
  <si>
    <t xml:space="preserve">VARIABLES MACROECONÓMICAS CANTONALES </t>
  </si>
  <si>
    <r>
      <t xml:space="preserve">Nota 1: </t>
    </r>
    <r>
      <rPr>
        <sz val="11"/>
        <rFont val="Calibri"/>
        <family val="2"/>
        <scheme val="minor"/>
      </rPr>
      <t>En los casilleros donde consta el símbolo "-", corresponde a registros con valor igual a cero.</t>
    </r>
  </si>
  <si>
    <r>
      <t xml:space="preserve">Nota 2: </t>
    </r>
    <r>
      <rPr>
        <sz val="11"/>
        <rFont val="Calibri"/>
        <family val="2"/>
        <scheme val="minor"/>
      </rPr>
      <t>El 15 de julio de 2021 se realizó un reproceso del VAB correspondiente a los cantones de Morona, Taisha, Pablo VI y Twintza. Los agregados provinciales y nacionales no se ven afectados.</t>
    </r>
  </si>
  <si>
    <r>
      <t xml:space="preserve">Nota: </t>
    </r>
    <r>
      <rPr>
        <sz val="11"/>
        <rFont val="Calibri"/>
        <family val="2"/>
        <scheme val="minor"/>
      </rPr>
      <t>El 15 de julio de 2021 se realizó un reproceso del VAB correspondiente a los cantones de Morona, Taisha, Pablo VI y Twintza. Los agregados provinciales y nacionales no se ven afectados.</t>
    </r>
  </si>
  <si>
    <r>
      <rPr>
        <sz val="12"/>
        <color rgb="FF585858"/>
        <rFont val="TeXGyreAdventor"/>
      </rPr>
      <t>Agricultura, ganadería, silvicultura y pesca</t>
    </r>
  </si>
  <si>
    <r>
      <rPr>
        <sz val="12"/>
        <color rgb="FF585858"/>
        <rFont val="TeXGyreAdventor"/>
      </rPr>
      <t>Explotación de minas y canteras</t>
    </r>
  </si>
  <si>
    <r>
      <rPr>
        <sz val="12"/>
        <color rgb="FF585858"/>
        <rFont val="TeXGyreAdventor"/>
      </rPr>
      <t>Industrias manufactureras</t>
    </r>
  </si>
  <si>
    <r>
      <rPr>
        <sz val="12"/>
        <color rgb="FF585858"/>
        <rFont val="TeXGyreAdventor"/>
      </rPr>
      <t>Comercio</t>
    </r>
  </si>
  <si>
    <t>SERVICIOS
(D+E+F+G+H+J+K+L+M+N+O+P+Q+R+S)</t>
  </si>
  <si>
    <t>Construcción</t>
  </si>
  <si>
    <t>Industrias manufactureras</t>
  </si>
  <si>
    <t>Comercio</t>
  </si>
  <si>
    <t>Sección</t>
  </si>
  <si>
    <t>Descripción</t>
  </si>
  <si>
    <t>Grande Sector</t>
  </si>
  <si>
    <t>C</t>
  </si>
  <si>
    <t>Comercio al por mayor y al por menor</t>
  </si>
  <si>
    <t>D</t>
  </si>
  <si>
    <t>Suministro de electricidad, gas, vapor</t>
  </si>
  <si>
    <t>Servicios</t>
  </si>
  <si>
    <t>E</t>
  </si>
  <si>
    <t>Agua, alcantarillado, desechos y saneamiento</t>
  </si>
  <si>
    <t>H</t>
  </si>
  <si>
    <t>Transporte y almacenamiento</t>
  </si>
  <si>
    <t>Alojamiento y de servicios de comidas</t>
  </si>
  <si>
    <t>J</t>
  </si>
  <si>
    <t>Información y comunicación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</si>
  <si>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</si>
  <si>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</si>
  <si>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</si>
  <si>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</si>
  <si>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</si>
  <si>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</si>
  <si>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Servicios administrativos y de apoyo</t>
  </si>
  <si>
    <t>Administración pública, defensa, seguridad social</t>
  </si>
  <si>
    <t>Enseñanza</t>
  </si>
  <si>
    <t>Atención de la salud humana y asistencia social</t>
  </si>
  <si>
    <t>R</t>
  </si>
  <si>
    <t>Artes, entretenimiento y recreación</t>
  </si>
  <si>
    <t>S</t>
  </si>
  <si>
    <t>Otras actividades de servicios</t>
  </si>
  <si>
    <t>Consumo intermedio</t>
  </si>
  <si>
    <t>VAB Economía total</t>
  </si>
  <si>
    <t>A nivel nacional</t>
  </si>
  <si>
    <t>VAB económico es el pib</t>
  </si>
  <si>
    <t>Producción</t>
  </si>
  <si>
    <t>VAB servicios (millones de dólares)</t>
  </si>
  <si>
    <t>PIB 2019 a precios constantes
(millones de dólares)</t>
  </si>
  <si>
    <t>PIB 2019 a precios corrientes
(millones de dólares)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</si>
</sst>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  <numFmt numFmtId="166" formatCode="_-* #,##0.00\ _$_-;\-* #,##0.00\ _$_-;_-* &quot;-&quot;??\ _$_-;_-@_-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TeXGyreAdventor"/>
    </font>
    <font>
      <sz val="12"/>
      <color rgb="FF585858"/>
      <name val="TeXGyreAdvent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23" xfId="1" applyNumberFormat="1" applyFont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165" fontId="0" fillId="0" borderId="0" xfId="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4" applyFont="1" applyAlignment="1">
      <alignment vertical="center"/>
    </xf>
    <xf numFmtId="165" fontId="0" fillId="0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49" fontId="0" fillId="0" borderId="13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0" fontId="0" fillId="0" borderId="18" xfId="0" quotePrefix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165" fontId="6" fillId="0" borderId="13" xfId="1" applyNumberFormat="1" applyFont="1" applyBorder="1" applyAlignment="1">
      <alignment vertical="center"/>
    </xf>
    <xf numFmtId="165" fontId="6" fillId="0" borderId="17" xfId="1" applyNumberFormat="1" applyFont="1" applyBorder="1" applyAlignment="1">
      <alignment vertical="center"/>
    </xf>
    <xf numFmtId="165" fontId="6" fillId="0" borderId="5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5" fontId="6" fillId="0" borderId="12" xfId="1" applyNumberFormat="1" applyFont="1" applyBorder="1" applyAlignment="1">
      <alignment vertical="center"/>
    </xf>
    <xf numFmtId="165" fontId="6" fillId="0" borderId="16" xfId="1" applyNumberFormat="1" applyFont="1" applyBorder="1" applyAlignment="1">
      <alignment vertical="center"/>
    </xf>
    <xf numFmtId="165" fontId="6" fillId="0" borderId="4" xfId="1" applyNumberFormat="1" applyFont="1" applyBorder="1" applyAlignment="1">
      <alignment vertical="center"/>
    </xf>
    <xf numFmtId="165" fontId="6" fillId="0" borderId="7" xfId="1" applyNumberFormat="1" applyFont="1" applyBorder="1" applyAlignment="1">
      <alignment vertical="center"/>
    </xf>
    <xf numFmtId="165" fontId="6" fillId="0" borderId="8" xfId="1" applyNumberFormat="1" applyFont="1" applyBorder="1" applyAlignment="1">
      <alignment vertical="center"/>
    </xf>
    <xf numFmtId="165" fontId="6" fillId="0" borderId="13" xfId="1" applyNumberFormat="1" applyFont="1" applyBorder="1" applyAlignment="1">
      <alignment horizontal="right" vertical="center"/>
    </xf>
    <xf numFmtId="165" fontId="6" fillId="0" borderId="15" xfId="1" applyNumberFormat="1" applyFont="1" applyBorder="1" applyAlignment="1">
      <alignment horizontal="right" vertical="center"/>
    </xf>
    <xf numFmtId="165" fontId="6" fillId="0" borderId="26" xfId="1" applyNumberFormat="1" applyFont="1" applyBorder="1" applyAlignment="1">
      <alignment horizontal="right" vertical="center"/>
    </xf>
    <xf numFmtId="165" fontId="6" fillId="0" borderId="17" xfId="1" applyNumberFormat="1" applyFont="1" applyBorder="1" applyAlignment="1">
      <alignment horizontal="right" vertical="center"/>
    </xf>
    <xf numFmtId="165" fontId="6" fillId="0" borderId="19" xfId="1" applyNumberFormat="1" applyFont="1" applyBorder="1" applyAlignment="1">
      <alignment horizontal="right" vertical="center"/>
    </xf>
    <xf numFmtId="165" fontId="6" fillId="0" borderId="25" xfId="1" applyNumberFormat="1" applyFont="1" applyBorder="1" applyAlignment="1">
      <alignment horizontal="right" vertical="center"/>
    </xf>
    <xf numFmtId="165" fontId="6" fillId="0" borderId="5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0" borderId="28" xfId="1" applyNumberFormat="1" applyFont="1" applyBorder="1" applyAlignment="1">
      <alignment horizontal="right" vertical="center"/>
    </xf>
    <xf numFmtId="165" fontId="6" fillId="0" borderId="0" xfId="1" applyNumberFormat="1" applyFont="1" applyBorder="1" applyAlignment="1">
      <alignment horizontal="right" vertical="center"/>
    </xf>
    <xf numFmtId="165" fontId="6" fillId="0" borderId="8" xfId="1" applyNumberFormat="1" applyFont="1" applyBorder="1" applyAlignment="1">
      <alignment horizontal="right" vertical="center"/>
    </xf>
    <xf numFmtId="165" fontId="6" fillId="0" borderId="10" xfId="1" applyNumberFormat="1" applyFont="1" applyBorder="1" applyAlignment="1">
      <alignment horizontal="right" vertical="center"/>
    </xf>
    <xf numFmtId="165" fontId="11" fillId="0" borderId="21" xfId="1" applyNumberFormat="1" applyFont="1" applyBorder="1" applyAlignment="1">
      <alignment horizontal="right" vertical="center"/>
    </xf>
    <xf numFmtId="165" fontId="11" fillId="0" borderId="22" xfId="1" applyNumberFormat="1" applyFont="1" applyFill="1" applyBorder="1" applyAlignment="1">
      <alignment horizontal="right" vertical="center"/>
    </xf>
    <xf numFmtId="165" fontId="6" fillId="0" borderId="11" xfId="1" applyNumberFormat="1" applyFont="1" applyBorder="1" applyAlignment="1">
      <alignment horizontal="right" vertical="center"/>
    </xf>
    <xf numFmtId="0" fontId="0" fillId="0" borderId="13" xfId="0" applyFont="1" applyFill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0" fillId="0" borderId="0" xfId="0" applyNumberFormat="1" applyFont="1" applyAlignment="1">
      <alignment vertical="center"/>
    </xf>
    <xf numFmtId="165" fontId="0" fillId="0" borderId="29" xfId="1" applyNumberFormat="1" applyFont="1" applyBorder="1" applyAlignment="1">
      <alignment vertical="center"/>
    </xf>
    <xf numFmtId="165" fontId="0" fillId="0" borderId="30" xfId="1" applyNumberFormat="1" applyFont="1" applyBorder="1" applyAlignment="1">
      <alignment vertical="center"/>
    </xf>
    <xf numFmtId="0" fontId="3" fillId="0" borderId="23" xfId="0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vertical="center"/>
    </xf>
    <xf numFmtId="164" fontId="9" fillId="0" borderId="0" xfId="5" applyNumberFormat="1" applyAlignment="1">
      <alignment vertical="center"/>
    </xf>
    <xf numFmtId="165" fontId="0" fillId="0" borderId="13" xfId="0" applyNumberFormat="1" applyFont="1" applyBorder="1" applyAlignment="1">
      <alignment vertical="center"/>
    </xf>
    <xf numFmtId="165" fontId="0" fillId="0" borderId="15" xfId="0" applyNumberFormat="1" applyFont="1" applyBorder="1" applyAlignment="1">
      <alignment vertical="center"/>
    </xf>
    <xf numFmtId="165" fontId="0" fillId="0" borderId="29" xfId="0" applyNumberFormat="1" applyFont="1" applyBorder="1" applyAlignment="1">
      <alignment vertical="center"/>
    </xf>
    <xf numFmtId="165" fontId="0" fillId="0" borderId="3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12" fillId="2" borderId="31" xfId="0" applyFont="1" applyFill="1" applyBorder="1" applyAlignment="1">
      <alignment horizontal="left" vertical="top" wrapText="1" indent="2"/>
    </xf>
    <xf numFmtId="0" fontId="12" fillId="2" borderId="3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</cellXfs>
  <cellStyles count="6">
    <cellStyle name="ANCLAS,REZONES Y SUS PARTES,DE FUNDICION,DE HIERRO O DE ACERO" xfId="4" xr:uid="{00000000-0005-0000-0000-000000000000}"/>
    <cellStyle name="Comma" xfId="1" builtinId="3"/>
    <cellStyle name="Millares 2" xfId="3" xr:uid="{00000000-0005-0000-0000-000002000000}"/>
    <cellStyle name="Normal" xfId="0" builtinId="0"/>
    <cellStyle name="Normal 4" xfId="5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os%20cuentas%202019%20corr/base%20final%202019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 industrias P"/>
      <sheetName val="estructura_1"/>
      <sheetName val="47 industrias CI"/>
      <sheetName val="47 industrias VAB"/>
      <sheetName val="PRODUCCIÓN"/>
      <sheetName val="ESTRUCTURA"/>
      <sheetName val="CONSUMO INTERMEDIO"/>
      <sheetName val="Hoja1"/>
      <sheetName val="CI modificados"/>
      <sheetName val="Hoja2"/>
      <sheetName val="VAB"/>
      <sheetName val="Hoja3"/>
      <sheetName val="VAB_no"/>
      <sheetName val="P_CI_VAB_total"/>
      <sheetName val="VAB_no petrolero"/>
      <sheetName val="Hoja4"/>
      <sheetName val="relacionador"/>
      <sheetName val="VAB CANTONAL"/>
      <sheetName val="var 19 18"/>
      <sheetName val="VAB NO PETROLERO"/>
      <sheetName val="VAB TOTAL"/>
    </sheetNames>
    <sheetDataSet>
      <sheetData sheetId="0"/>
      <sheetData sheetId="1"/>
      <sheetData sheetId="2"/>
      <sheetData sheetId="3"/>
      <sheetData sheetId="4">
        <row r="6">
          <cell r="U6">
            <v>8315177.3594802516</v>
          </cell>
        </row>
        <row r="7">
          <cell r="U7">
            <v>38625.792289514007</v>
          </cell>
        </row>
        <row r="8">
          <cell r="U8">
            <v>159819.44177587423</v>
          </cell>
        </row>
        <row r="9">
          <cell r="U9">
            <v>38134.702859306904</v>
          </cell>
        </row>
        <row r="10">
          <cell r="U10">
            <v>116920.84126743216</v>
          </cell>
        </row>
        <row r="11">
          <cell r="U11">
            <v>18558.653927912383</v>
          </cell>
        </row>
        <row r="12">
          <cell r="U12">
            <v>14091.159636661063</v>
          </cell>
        </row>
        <row r="13">
          <cell r="U13">
            <v>80649.571226979562</v>
          </cell>
        </row>
        <row r="14">
          <cell r="U14">
            <v>78895.16719311921</v>
          </cell>
        </row>
        <row r="15">
          <cell r="U15">
            <v>11159.642707551804</v>
          </cell>
        </row>
        <row r="16">
          <cell r="U16">
            <v>41447.858278644751</v>
          </cell>
        </row>
        <row r="17">
          <cell r="U17">
            <v>14966.939802061284</v>
          </cell>
        </row>
        <row r="18">
          <cell r="U18">
            <v>496143.86672548781</v>
          </cell>
        </row>
        <row r="19">
          <cell r="U19">
            <v>16434.852100051397</v>
          </cell>
        </row>
        <row r="20">
          <cell r="U20">
            <v>80642.803021664236</v>
          </cell>
        </row>
        <row r="21">
          <cell r="U21">
            <v>631951.43944493518</v>
          </cell>
        </row>
        <row r="22">
          <cell r="U22">
            <v>38323.64693810523</v>
          </cell>
        </row>
        <row r="23">
          <cell r="U23">
            <v>46589.694026001678</v>
          </cell>
        </row>
        <row r="24">
          <cell r="U24">
            <v>48756.784394631482</v>
          </cell>
        </row>
        <row r="25">
          <cell r="U25">
            <v>68687.466754058332</v>
          </cell>
        </row>
        <row r="26">
          <cell r="U26">
            <v>81441.246728932587</v>
          </cell>
        </row>
        <row r="27">
          <cell r="U27">
            <v>25854.992030586807</v>
          </cell>
        </row>
        <row r="28">
          <cell r="U28">
            <v>603095.51207349694</v>
          </cell>
        </row>
        <row r="29">
          <cell r="U29">
            <v>120789.94858553508</v>
          </cell>
        </row>
        <row r="30">
          <cell r="U30">
            <v>357790.19897583796</v>
          </cell>
        </row>
        <row r="31">
          <cell r="U31">
            <v>693347.87656228698</v>
          </cell>
        </row>
        <row r="32">
          <cell r="U32">
            <v>94057.918673647029</v>
          </cell>
        </row>
        <row r="33">
          <cell r="U33">
            <v>25574.904939276756</v>
          </cell>
        </row>
        <row r="34">
          <cell r="U34">
            <v>19440.076990463265</v>
          </cell>
        </row>
        <row r="35">
          <cell r="U35">
            <v>687282.01428876689</v>
          </cell>
        </row>
        <row r="36">
          <cell r="U36">
            <v>65335.390507325472</v>
          </cell>
        </row>
        <row r="37">
          <cell r="U37">
            <v>112409.28694755412</v>
          </cell>
        </row>
        <row r="38">
          <cell r="U38">
            <v>48383.179734857455</v>
          </cell>
        </row>
        <row r="39">
          <cell r="U39">
            <v>147830.81911340103</v>
          </cell>
        </row>
        <row r="40">
          <cell r="U40">
            <v>46493.602997210932</v>
          </cell>
        </row>
        <row r="41">
          <cell r="U41">
            <v>1968396.0839617518</v>
          </cell>
        </row>
        <row r="42">
          <cell r="U42">
            <v>249127.14564035283</v>
          </cell>
        </row>
        <row r="43">
          <cell r="U43">
            <v>64198.115491297896</v>
          </cell>
        </row>
        <row r="44">
          <cell r="U44">
            <v>213915.61732383643</v>
          </cell>
        </row>
        <row r="45">
          <cell r="U45">
            <v>448869.95766836742</v>
          </cell>
        </row>
        <row r="46">
          <cell r="U46">
            <v>74686.753523837193</v>
          </cell>
        </row>
        <row r="47">
          <cell r="U47">
            <v>38080.254573545964</v>
          </cell>
        </row>
        <row r="48">
          <cell r="U48">
            <v>2273547.3054216048</v>
          </cell>
        </row>
        <row r="49">
          <cell r="U49">
            <v>100147.22676789192</v>
          </cell>
        </row>
        <row r="50">
          <cell r="U50">
            <v>87619.883730578833</v>
          </cell>
        </row>
        <row r="51">
          <cell r="U51">
            <v>55318.785023147517</v>
          </cell>
        </row>
        <row r="52">
          <cell r="U52">
            <v>47837.539348065802</v>
          </cell>
        </row>
        <row r="53">
          <cell r="U53">
            <v>136476.17753218376</v>
          </cell>
        </row>
        <row r="54">
          <cell r="U54">
            <v>144124.32535441875</v>
          </cell>
        </row>
        <row r="55">
          <cell r="U55">
            <v>37230.63552603111</v>
          </cell>
        </row>
        <row r="56">
          <cell r="U56">
            <v>19906.199562079615</v>
          </cell>
        </row>
        <row r="57">
          <cell r="U57">
            <v>87601.941544985937</v>
          </cell>
        </row>
        <row r="58">
          <cell r="U58">
            <v>3759433.6100973301</v>
          </cell>
        </row>
        <row r="59">
          <cell r="U59">
            <v>123792.74854200264</v>
          </cell>
        </row>
        <row r="60">
          <cell r="U60">
            <v>23748.776297288707</v>
          </cell>
        </row>
        <row r="61">
          <cell r="U61">
            <v>80955.234383768591</v>
          </cell>
        </row>
        <row r="62">
          <cell r="U62">
            <v>10893.188568971234</v>
          </cell>
        </row>
        <row r="63">
          <cell r="U63">
            <v>600995.85803755384</v>
          </cell>
        </row>
        <row r="64">
          <cell r="U64">
            <v>265640.43942742498</v>
          </cell>
        </row>
        <row r="65">
          <cell r="U65">
            <v>25155.334415273828</v>
          </cell>
        </row>
        <row r="66">
          <cell r="U66">
            <v>429998.71179343545</v>
          </cell>
        </row>
        <row r="67">
          <cell r="U67">
            <v>199110.90702552887</v>
          </cell>
        </row>
        <row r="68">
          <cell r="U68">
            <v>81766.376749629169</v>
          </cell>
        </row>
        <row r="69">
          <cell r="U69">
            <v>506697.21049534355</v>
          </cell>
        </row>
        <row r="70">
          <cell r="U70">
            <v>140504.17456143687</v>
          </cell>
        </row>
        <row r="71">
          <cell r="U71">
            <v>18760.796362255114</v>
          </cell>
        </row>
        <row r="72">
          <cell r="U72">
            <v>1662818.4108321138</v>
          </cell>
        </row>
        <row r="73">
          <cell r="U73">
            <v>264289.63240169105</v>
          </cell>
        </row>
        <row r="74">
          <cell r="U74">
            <v>108403.92991361795</v>
          </cell>
        </row>
        <row r="75">
          <cell r="U75">
            <v>722634.9988689475</v>
          </cell>
        </row>
        <row r="76">
          <cell r="U76">
            <v>142917.65205091686</v>
          </cell>
        </row>
        <row r="77">
          <cell r="U77">
            <v>282868.71388491261</v>
          </cell>
        </row>
        <row r="78">
          <cell r="U78">
            <v>122927.90837654039</v>
          </cell>
        </row>
        <row r="79">
          <cell r="U79">
            <v>39836301.214074977</v>
          </cell>
        </row>
        <row r="80">
          <cell r="U80">
            <v>83748.413654860575</v>
          </cell>
        </row>
        <row r="81">
          <cell r="U81">
            <v>107569.05320351433</v>
          </cell>
        </row>
        <row r="82">
          <cell r="U82">
            <v>128109.29432527901</v>
          </cell>
        </row>
        <row r="83">
          <cell r="U83">
            <v>111733.47528193233</v>
          </cell>
        </row>
        <row r="84">
          <cell r="U84">
            <v>803742.04234997998</v>
          </cell>
        </row>
        <row r="85">
          <cell r="U85">
            <v>4074396.0036865179</v>
          </cell>
        </row>
        <row r="86">
          <cell r="U86">
            <v>288968.13723109494</v>
          </cell>
        </row>
        <row r="87">
          <cell r="U87">
            <v>252940.98263658315</v>
          </cell>
        </row>
        <row r="88">
          <cell r="U88">
            <v>924057.25118151889</v>
          </cell>
        </row>
        <row r="89">
          <cell r="U89">
            <v>460944.91645050893</v>
          </cell>
        </row>
        <row r="90">
          <cell r="U90">
            <v>104825.93303029862</v>
          </cell>
        </row>
        <row r="91">
          <cell r="U91">
            <v>78174.798200846955</v>
          </cell>
        </row>
        <row r="92">
          <cell r="U92">
            <v>93784.833331463218</v>
          </cell>
        </row>
        <row r="93">
          <cell r="U93">
            <v>1506946.926886111</v>
          </cell>
        </row>
        <row r="94">
          <cell r="U94">
            <v>89316.623842021232</v>
          </cell>
        </row>
        <row r="95">
          <cell r="U95">
            <v>83499.217895529408</v>
          </cell>
        </row>
        <row r="96">
          <cell r="U96">
            <v>654985.69901091233</v>
          </cell>
        </row>
        <row r="97">
          <cell r="U97">
            <v>162135.34666632474</v>
          </cell>
        </row>
        <row r="98">
          <cell r="U98">
            <v>177853.55814061145</v>
          </cell>
        </row>
        <row r="99">
          <cell r="U99">
            <v>566223.26496379252</v>
          </cell>
        </row>
        <row r="100">
          <cell r="U100">
            <v>46848.13448872586</v>
          </cell>
        </row>
        <row r="101">
          <cell r="U101">
            <v>95311.078050053431</v>
          </cell>
        </row>
        <row r="102">
          <cell r="U102">
            <v>47274.967076558743</v>
          </cell>
        </row>
        <row r="103">
          <cell r="U103">
            <v>85313.350213531754</v>
          </cell>
        </row>
        <row r="104">
          <cell r="U104">
            <v>1852077.8834509007</v>
          </cell>
        </row>
        <row r="105">
          <cell r="U105">
            <v>259562.58838048243</v>
          </cell>
        </row>
        <row r="106">
          <cell r="U106">
            <v>172580.02710722917</v>
          </cell>
        </row>
        <row r="107">
          <cell r="U107">
            <v>716419.33717656322</v>
          </cell>
        </row>
        <row r="108">
          <cell r="U108">
            <v>25570.455496049603</v>
          </cell>
        </row>
        <row r="109">
          <cell r="U109">
            <v>76265.983713624824</v>
          </cell>
        </row>
        <row r="110">
          <cell r="U110">
            <v>2274611.42699967</v>
          </cell>
        </row>
        <row r="111">
          <cell r="U111">
            <v>68572.753870548113</v>
          </cell>
        </row>
        <row r="112">
          <cell r="U112">
            <v>161303.23023177433</v>
          </cell>
        </row>
        <row r="113">
          <cell r="U113">
            <v>29819.205848522524</v>
          </cell>
        </row>
        <row r="114">
          <cell r="U114">
            <v>29215.158139800737</v>
          </cell>
        </row>
        <row r="115">
          <cell r="U115">
            <v>26901.311269806265</v>
          </cell>
        </row>
        <row r="116">
          <cell r="U116">
            <v>35727.443427286293</v>
          </cell>
        </row>
        <row r="117">
          <cell r="U117">
            <v>75689.1533023956</v>
          </cell>
        </row>
        <row r="118">
          <cell r="U118">
            <v>53050.409554678838</v>
          </cell>
        </row>
        <row r="119">
          <cell r="U119">
            <v>47671.737066375281</v>
          </cell>
        </row>
        <row r="120">
          <cell r="U120">
            <v>84680.649978525311</v>
          </cell>
        </row>
        <row r="121">
          <cell r="U121">
            <v>15014.502239763789</v>
          </cell>
        </row>
        <row r="122">
          <cell r="U122">
            <v>29026.354165153061</v>
          </cell>
        </row>
        <row r="123">
          <cell r="U123">
            <v>24893.982982229263</v>
          </cell>
        </row>
        <row r="124">
          <cell r="U124">
            <v>15228.087773910995</v>
          </cell>
        </row>
        <row r="125">
          <cell r="U125">
            <v>15913.445422837338</v>
          </cell>
        </row>
        <row r="126">
          <cell r="U126">
            <v>1339767.1598365624</v>
          </cell>
        </row>
        <row r="127">
          <cell r="U127">
            <v>238954.40471830938</v>
          </cell>
        </row>
        <row r="128">
          <cell r="U128">
            <v>155841.36615740301</v>
          </cell>
        </row>
        <row r="129">
          <cell r="U129">
            <v>326384.0867876542</v>
          </cell>
        </row>
        <row r="130">
          <cell r="U130">
            <v>1585529.5426917274</v>
          </cell>
        </row>
        <row r="131">
          <cell r="U131">
            <v>143109.63972307884</v>
          </cell>
        </row>
        <row r="132">
          <cell r="U132">
            <v>398030.97511397168</v>
          </cell>
        </row>
        <row r="133">
          <cell r="U133">
            <v>273435.7172739706</v>
          </cell>
        </row>
        <row r="134">
          <cell r="U134">
            <v>87367.533633975298</v>
          </cell>
        </row>
        <row r="135">
          <cell r="U135">
            <v>398456.81177488284</v>
          </cell>
        </row>
        <row r="136">
          <cell r="U136">
            <v>375084.75801325997</v>
          </cell>
        </row>
        <row r="137">
          <cell r="U137">
            <v>202625.22779982048</v>
          </cell>
        </row>
        <row r="138">
          <cell r="U138">
            <v>56196.064494383776</v>
          </cell>
        </row>
        <row r="139">
          <cell r="U139">
            <v>2389878.7817674833</v>
          </cell>
        </row>
        <row r="140">
          <cell r="U140">
            <v>133328.06002946483</v>
          </cell>
        </row>
        <row r="141">
          <cell r="U141">
            <v>464453.98157304339</v>
          </cell>
        </row>
        <row r="142">
          <cell r="U142">
            <v>365069.12112663267</v>
          </cell>
        </row>
        <row r="143">
          <cell r="U143">
            <v>64977.227015407829</v>
          </cell>
        </row>
        <row r="144">
          <cell r="U144">
            <v>169100.71984588527</v>
          </cell>
        </row>
        <row r="145">
          <cell r="U145">
            <v>270569.2695933549</v>
          </cell>
        </row>
        <row r="146">
          <cell r="U146">
            <v>3037882.8434764883</v>
          </cell>
        </row>
        <row r="147">
          <cell r="U147">
            <v>1560296.1285894387</v>
          </cell>
        </row>
        <row r="148">
          <cell r="U148">
            <v>83408.5098199778</v>
          </cell>
        </row>
        <row r="149">
          <cell r="U149">
            <v>62708.501729702934</v>
          </cell>
        </row>
        <row r="150">
          <cell r="U150">
            <v>87705.657971856315</v>
          </cell>
        </row>
        <row r="151">
          <cell r="U151">
            <v>106006.53390871518</v>
          </cell>
        </row>
        <row r="152">
          <cell r="U152">
            <v>403182.83260063408</v>
          </cell>
        </row>
        <row r="153">
          <cell r="U153">
            <v>169981.76165666725</v>
          </cell>
        </row>
        <row r="154">
          <cell r="U154">
            <v>48665.040798193339</v>
          </cell>
        </row>
        <row r="155">
          <cell r="U155">
            <v>211360.99292647842</v>
          </cell>
        </row>
        <row r="156">
          <cell r="U156">
            <v>19975.387072202215</v>
          </cell>
        </row>
        <row r="157">
          <cell r="U157">
            <v>69862.80728152809</v>
          </cell>
        </row>
        <row r="158">
          <cell r="U158">
            <v>51333.257535224759</v>
          </cell>
        </row>
        <row r="159">
          <cell r="U159">
            <v>636969.64601343893</v>
          </cell>
        </row>
        <row r="160">
          <cell r="U160">
            <v>72206.797609593879</v>
          </cell>
        </row>
        <row r="161">
          <cell r="U161">
            <v>318108.23389150435</v>
          </cell>
        </row>
        <row r="162">
          <cell r="U162">
            <v>73268.930166417776</v>
          </cell>
        </row>
        <row r="163">
          <cell r="U163">
            <v>45993.876287100116</v>
          </cell>
        </row>
        <row r="164">
          <cell r="U164">
            <v>25684.024602090187</v>
          </cell>
        </row>
        <row r="165">
          <cell r="U165">
            <v>66624.46237867864</v>
          </cell>
        </row>
        <row r="166">
          <cell r="U166">
            <v>103248.25035720819</v>
          </cell>
        </row>
        <row r="167">
          <cell r="U167">
            <v>25915.107830468438</v>
          </cell>
        </row>
        <row r="168">
          <cell r="U168">
            <v>18129.150849042926</v>
          </cell>
        </row>
        <row r="169">
          <cell r="U169">
            <v>39322.024234246855</v>
          </cell>
        </row>
        <row r="170">
          <cell r="U170">
            <v>20607.076668807797</v>
          </cell>
        </row>
        <row r="171">
          <cell r="U171">
            <v>7124.9587112776817</v>
          </cell>
        </row>
        <row r="172">
          <cell r="U172">
            <v>15972.230260777964</v>
          </cell>
        </row>
        <row r="173">
          <cell r="U173">
            <v>368800.87774316454</v>
          </cell>
        </row>
        <row r="174">
          <cell r="U174">
            <v>77100.39874271283</v>
          </cell>
        </row>
        <row r="175">
          <cell r="U175">
            <v>349294.58169047179</v>
          </cell>
        </row>
        <row r="176">
          <cell r="U176">
            <v>45094.354248593649</v>
          </cell>
        </row>
        <row r="177">
          <cell r="U177">
            <v>10554.844010500265</v>
          </cell>
        </row>
        <row r="178">
          <cell r="U178">
            <v>465961.27571365394</v>
          </cell>
        </row>
        <row r="179">
          <cell r="U179">
            <v>46239.029358359199</v>
          </cell>
        </row>
        <row r="180">
          <cell r="U180">
            <v>21552.381514613386</v>
          </cell>
        </row>
        <row r="181">
          <cell r="U181">
            <v>24408.84367817067</v>
          </cell>
        </row>
        <row r="182">
          <cell r="U182">
            <v>43024092.936918579</v>
          </cell>
        </row>
        <row r="183">
          <cell r="U183">
            <v>609727.97317063878</v>
          </cell>
        </row>
        <row r="184">
          <cell r="U184">
            <v>686563.31987081375</v>
          </cell>
        </row>
        <row r="185">
          <cell r="U185">
            <v>441692.1961406726</v>
          </cell>
        </row>
        <row r="186">
          <cell r="U186">
            <v>1426987.0668150438</v>
          </cell>
        </row>
        <row r="187">
          <cell r="U187">
            <v>88271.429481411091</v>
          </cell>
        </row>
        <row r="188">
          <cell r="U188">
            <v>60453.598699353068</v>
          </cell>
        </row>
        <row r="189">
          <cell r="U189">
            <v>88280.76380170972</v>
          </cell>
        </row>
        <row r="190">
          <cell r="U190">
            <v>3838337.4364808924</v>
          </cell>
        </row>
        <row r="191">
          <cell r="U191">
            <v>339092.18236089085</v>
          </cell>
        </row>
        <row r="192">
          <cell r="U192">
            <v>52039.675145420493</v>
          </cell>
        </row>
        <row r="193">
          <cell r="U193">
            <v>22295.797857858954</v>
          </cell>
        </row>
        <row r="194">
          <cell r="U194">
            <v>58590.865521602136</v>
          </cell>
        </row>
        <row r="195">
          <cell r="U195">
            <v>48705.082175629919</v>
          </cell>
        </row>
        <row r="196">
          <cell r="U196">
            <v>352061.75677738024</v>
          </cell>
        </row>
        <row r="197">
          <cell r="U197">
            <v>184835.28861133434</v>
          </cell>
        </row>
        <row r="198">
          <cell r="U198">
            <v>45558.568656844065</v>
          </cell>
        </row>
        <row r="199">
          <cell r="U199">
            <v>214922.7153195756</v>
          </cell>
        </row>
        <row r="200">
          <cell r="U200">
            <v>24220.642703954811</v>
          </cell>
        </row>
        <row r="201">
          <cell r="U201">
            <v>17048.63764638557</v>
          </cell>
        </row>
        <row r="202">
          <cell r="U202">
            <v>15628.225708298065</v>
          </cell>
        </row>
        <row r="203">
          <cell r="U203">
            <v>120577.57660926707</v>
          </cell>
        </row>
        <row r="204">
          <cell r="U204">
            <v>43448.250427148312</v>
          </cell>
        </row>
        <row r="205">
          <cell r="U205">
            <v>25872.926470341459</v>
          </cell>
        </row>
        <row r="206">
          <cell r="U206">
            <v>23785.408489577505</v>
          </cell>
        </row>
        <row r="207">
          <cell r="U207">
            <v>11519.328611926572</v>
          </cell>
        </row>
        <row r="208">
          <cell r="U208">
            <v>101328.42265497323</v>
          </cell>
        </row>
        <row r="209">
          <cell r="U209">
            <v>21911.769487194018</v>
          </cell>
        </row>
        <row r="210">
          <cell r="U210">
            <v>283089.96188047261</v>
          </cell>
        </row>
        <row r="211">
          <cell r="U211">
            <v>736272.35957303678</v>
          </cell>
        </row>
        <row r="212">
          <cell r="U212">
            <v>31721.598847934423</v>
          </cell>
        </row>
        <row r="213">
          <cell r="U213">
            <v>19069.863423718038</v>
          </cell>
        </row>
        <row r="214">
          <cell r="U214">
            <v>279416.85650821234</v>
          </cell>
        </row>
        <row r="215">
          <cell r="U215">
            <v>10188.37318839016</v>
          </cell>
        </row>
        <row r="216">
          <cell r="U216">
            <v>33110.370279821072</v>
          </cell>
        </row>
        <row r="217">
          <cell r="U217">
            <v>36266.677919916416</v>
          </cell>
        </row>
        <row r="218">
          <cell r="U218">
            <v>374314.76083874278</v>
          </cell>
        </row>
        <row r="219">
          <cell r="U219">
            <v>18316.276089619743</v>
          </cell>
        </row>
        <row r="220">
          <cell r="U220">
            <v>230585.47188064567</v>
          </cell>
        </row>
        <row r="221">
          <cell r="U221">
            <v>90455.73828118408</v>
          </cell>
        </row>
        <row r="222">
          <cell r="U222">
            <v>3367611.9099127399</v>
          </cell>
        </row>
        <row r="223">
          <cell r="U223">
            <v>161794.40610987696</v>
          </cell>
        </row>
        <row r="224">
          <cell r="U224">
            <v>767645.1387693882</v>
          </cell>
        </row>
        <row r="225">
          <cell r="U225">
            <v>565713.8683876351</v>
          </cell>
        </row>
        <row r="226">
          <cell r="U226">
            <v>556241.77740324836</v>
          </cell>
        </row>
      </sheetData>
      <sheetData sheetId="5"/>
      <sheetData sheetId="6"/>
      <sheetData sheetId="7"/>
      <sheetData sheetId="8">
        <row r="6">
          <cell r="U6">
            <v>3536063.4469900015</v>
          </cell>
        </row>
        <row r="7">
          <cell r="U7">
            <v>13423.931525697823</v>
          </cell>
        </row>
        <row r="8">
          <cell r="U8">
            <v>59253.671372135541</v>
          </cell>
        </row>
        <row r="9">
          <cell r="U9">
            <v>15390.155879883485</v>
          </cell>
        </row>
        <row r="10">
          <cell r="U10">
            <v>46936.586716422535</v>
          </cell>
        </row>
        <row r="11">
          <cell r="U11">
            <v>6274.3035814388932</v>
          </cell>
        </row>
        <row r="12">
          <cell r="U12">
            <v>6132.0897446713716</v>
          </cell>
        </row>
        <row r="13">
          <cell r="U13">
            <v>30418.343749862495</v>
          </cell>
        </row>
        <row r="14">
          <cell r="U14">
            <v>29079.790895160186</v>
          </cell>
        </row>
        <row r="15">
          <cell r="U15">
            <v>4403.8682917853794</v>
          </cell>
        </row>
        <row r="16">
          <cell r="U16">
            <v>16342.215967018235</v>
          </cell>
        </row>
        <row r="17">
          <cell r="U17">
            <v>6252.6517919793741</v>
          </cell>
        </row>
        <row r="18">
          <cell r="U18">
            <v>300880.50167404179</v>
          </cell>
        </row>
        <row r="19">
          <cell r="U19">
            <v>7472.1698646510913</v>
          </cell>
        </row>
        <row r="20">
          <cell r="U20">
            <v>29008.247592240841</v>
          </cell>
        </row>
        <row r="21">
          <cell r="U21">
            <v>244308.44797519792</v>
          </cell>
        </row>
        <row r="22">
          <cell r="U22">
            <v>13243.429822942533</v>
          </cell>
        </row>
        <row r="23">
          <cell r="U23">
            <v>17057.153231848886</v>
          </cell>
        </row>
        <row r="24">
          <cell r="U24">
            <v>17849.154145653814</v>
          </cell>
        </row>
        <row r="25">
          <cell r="U25">
            <v>24452.756117876976</v>
          </cell>
        </row>
        <row r="26">
          <cell r="U26">
            <v>32054.299503664111</v>
          </cell>
        </row>
        <row r="27">
          <cell r="U27">
            <v>10024.820502460909</v>
          </cell>
        </row>
        <row r="28">
          <cell r="U28">
            <v>245935.3860707538</v>
          </cell>
        </row>
        <row r="29">
          <cell r="U29">
            <v>49339.792946463524</v>
          </cell>
        </row>
        <row r="30">
          <cell r="U30">
            <v>180473.24552404167</v>
          </cell>
        </row>
        <row r="31">
          <cell r="U31">
            <v>348268.31036781071</v>
          </cell>
        </row>
        <row r="32">
          <cell r="U32">
            <v>40910.827197791805</v>
          </cell>
        </row>
        <row r="33">
          <cell r="U33">
            <v>10203.579674291634</v>
          </cell>
        </row>
        <row r="34">
          <cell r="U34">
            <v>7425.1419655560785</v>
          </cell>
        </row>
        <row r="35">
          <cell r="U35">
            <v>266595.83013358276</v>
          </cell>
        </row>
        <row r="36">
          <cell r="U36">
            <v>24127.166679485523</v>
          </cell>
        </row>
        <row r="37">
          <cell r="U37">
            <v>40984.497059666224</v>
          </cell>
        </row>
        <row r="38">
          <cell r="U38">
            <v>16719.911844995619</v>
          </cell>
        </row>
        <row r="39">
          <cell r="U39">
            <v>54296.181806595079</v>
          </cell>
        </row>
        <row r="40">
          <cell r="U40">
            <v>19354.138196431253</v>
          </cell>
        </row>
        <row r="41">
          <cell r="U41">
            <v>812361.73248336685</v>
          </cell>
        </row>
        <row r="42">
          <cell r="U42">
            <v>94053.958211166042</v>
          </cell>
        </row>
        <row r="43">
          <cell r="U43">
            <v>23028.542115617463</v>
          </cell>
        </row>
        <row r="44">
          <cell r="U44">
            <v>76400.023881749774</v>
          </cell>
        </row>
        <row r="45">
          <cell r="U45">
            <v>189871.47656738097</v>
          </cell>
        </row>
        <row r="46">
          <cell r="U46">
            <v>29392.63668740162</v>
          </cell>
        </row>
        <row r="47">
          <cell r="U47">
            <v>12460.066641055253</v>
          </cell>
        </row>
        <row r="48">
          <cell r="U48">
            <v>941020.89950674761</v>
          </cell>
        </row>
        <row r="49">
          <cell r="U49">
            <v>34866.589153382891</v>
          </cell>
        </row>
        <row r="50">
          <cell r="U50">
            <v>32647.901274962333</v>
          </cell>
        </row>
        <row r="51">
          <cell r="U51">
            <v>22797.59028414145</v>
          </cell>
        </row>
        <row r="52">
          <cell r="U52">
            <v>17871.531789501703</v>
          </cell>
        </row>
        <row r="53">
          <cell r="U53">
            <v>54533.206286491615</v>
          </cell>
        </row>
        <row r="54">
          <cell r="U54">
            <v>59338.024843526291</v>
          </cell>
        </row>
        <row r="55">
          <cell r="U55">
            <v>14361.247121435768</v>
          </cell>
        </row>
        <row r="56">
          <cell r="U56">
            <v>7323.854139580897</v>
          </cell>
        </row>
        <row r="57">
          <cell r="U57">
            <v>35858.68644835677</v>
          </cell>
        </row>
        <row r="58">
          <cell r="U58">
            <v>1567167.8689769248</v>
          </cell>
        </row>
        <row r="59">
          <cell r="U59">
            <v>50024.145160051994</v>
          </cell>
        </row>
        <row r="60">
          <cell r="U60">
            <v>10711.662215264505</v>
          </cell>
        </row>
        <row r="61">
          <cell r="U61">
            <v>36148.284729252613</v>
          </cell>
        </row>
        <row r="62">
          <cell r="U62">
            <v>4318.7185049906402</v>
          </cell>
        </row>
        <row r="63">
          <cell r="U63">
            <v>268591.58093541546</v>
          </cell>
        </row>
        <row r="64">
          <cell r="U64">
            <v>103066.30327428003</v>
          </cell>
        </row>
        <row r="65">
          <cell r="U65">
            <v>11255.706146944991</v>
          </cell>
        </row>
        <row r="66">
          <cell r="U66">
            <v>175583.39321468162</v>
          </cell>
        </row>
        <row r="67">
          <cell r="U67">
            <v>80514.387869804108</v>
          </cell>
        </row>
        <row r="68">
          <cell r="U68">
            <v>29337.222492828951</v>
          </cell>
        </row>
        <row r="69">
          <cell r="U69">
            <v>205228.02561177182</v>
          </cell>
        </row>
        <row r="70">
          <cell r="U70">
            <v>52250.687849996488</v>
          </cell>
        </row>
        <row r="71">
          <cell r="U71">
            <v>8826.6925761954226</v>
          </cell>
        </row>
        <row r="72">
          <cell r="U72">
            <v>645321.01350118103</v>
          </cell>
        </row>
        <row r="73">
          <cell r="U73">
            <v>75778.099589691177</v>
          </cell>
        </row>
        <row r="74">
          <cell r="U74">
            <v>30846.972333332138</v>
          </cell>
        </row>
        <row r="75">
          <cell r="U75">
            <v>261483.85503840895</v>
          </cell>
        </row>
        <row r="76">
          <cell r="U76">
            <v>42669.739425151645</v>
          </cell>
        </row>
        <row r="77">
          <cell r="U77">
            <v>103937.52386212125</v>
          </cell>
        </row>
        <row r="78">
          <cell r="U78">
            <v>31650.7521236266</v>
          </cell>
        </row>
        <row r="79">
          <cell r="U79">
            <v>17635119.148700655</v>
          </cell>
        </row>
        <row r="80">
          <cell r="U80">
            <v>37076.053599073923</v>
          </cell>
        </row>
        <row r="81">
          <cell r="U81">
            <v>45385.338526338499</v>
          </cell>
        </row>
        <row r="82">
          <cell r="U82">
            <v>46049.900393636555</v>
          </cell>
        </row>
        <row r="83">
          <cell r="U83">
            <v>50496.09712364748</v>
          </cell>
        </row>
        <row r="84">
          <cell r="U84">
            <v>276879.64952381206</v>
          </cell>
        </row>
        <row r="85">
          <cell r="U85">
            <v>2264774.3284428869</v>
          </cell>
        </row>
        <row r="86">
          <cell r="U86">
            <v>122836.34646160233</v>
          </cell>
        </row>
        <row r="87">
          <cell r="U87">
            <v>105554.85548447414</v>
          </cell>
        </row>
        <row r="88">
          <cell r="U88">
            <v>393628.99453766958</v>
          </cell>
        </row>
        <row r="89">
          <cell r="U89">
            <v>200508.15587695164</v>
          </cell>
        </row>
        <row r="90">
          <cell r="U90">
            <v>40124.815371478253</v>
          </cell>
        </row>
        <row r="91">
          <cell r="U91">
            <v>35228.398807775542</v>
          </cell>
        </row>
        <row r="92">
          <cell r="U92">
            <v>34513.274985826785</v>
          </cell>
        </row>
        <row r="93">
          <cell r="U93">
            <v>561715.12927013903</v>
          </cell>
        </row>
        <row r="94">
          <cell r="U94">
            <v>38542.601392047283</v>
          </cell>
        </row>
        <row r="95">
          <cell r="U95">
            <v>28400.558512553456</v>
          </cell>
        </row>
        <row r="96">
          <cell r="U96">
            <v>340051.85289636184</v>
          </cell>
        </row>
        <row r="97">
          <cell r="U97">
            <v>56119.952331594206</v>
          </cell>
        </row>
        <row r="98">
          <cell r="U98">
            <v>77338.092188201699</v>
          </cell>
        </row>
        <row r="99">
          <cell r="U99">
            <v>304409.38924416114</v>
          </cell>
        </row>
        <row r="100">
          <cell r="U100">
            <v>18456.737268609475</v>
          </cell>
        </row>
        <row r="101">
          <cell r="U101">
            <v>45540.61466683558</v>
          </cell>
        </row>
        <row r="102">
          <cell r="U102">
            <v>17630.886614132782</v>
          </cell>
        </row>
        <row r="103">
          <cell r="U103">
            <v>38326.528248992923</v>
          </cell>
        </row>
        <row r="104">
          <cell r="U104">
            <v>717506.42433069739</v>
          </cell>
        </row>
        <row r="105">
          <cell r="U105">
            <v>112815.57680268482</v>
          </cell>
        </row>
        <row r="106">
          <cell r="U106">
            <v>61191.205163657294</v>
          </cell>
        </row>
        <row r="107">
          <cell r="U107">
            <v>320890.32235369232</v>
          </cell>
        </row>
        <row r="108">
          <cell r="U108">
            <v>9227.2330875263997</v>
          </cell>
        </row>
        <row r="109">
          <cell r="U109">
            <v>27180.765633584499</v>
          </cell>
        </row>
        <row r="110">
          <cell r="U110">
            <v>893579.78704895161</v>
          </cell>
        </row>
        <row r="111">
          <cell r="U111">
            <v>21988.04918128283</v>
          </cell>
        </row>
        <row r="112">
          <cell r="U112">
            <v>71382.359907555408</v>
          </cell>
        </row>
        <row r="113">
          <cell r="U113">
            <v>9784.5897101840201</v>
          </cell>
        </row>
        <row r="114">
          <cell r="U114">
            <v>10507.309763439904</v>
          </cell>
        </row>
        <row r="115">
          <cell r="U115">
            <v>8614.1030128294751</v>
          </cell>
        </row>
        <row r="116">
          <cell r="U116">
            <v>12516.690150817436</v>
          </cell>
        </row>
        <row r="117">
          <cell r="U117">
            <v>28197.563561413506</v>
          </cell>
        </row>
        <row r="118">
          <cell r="U118">
            <v>16940.396025001872</v>
          </cell>
        </row>
        <row r="119">
          <cell r="U119">
            <v>16174.291128375397</v>
          </cell>
        </row>
        <row r="120">
          <cell r="U120">
            <v>28876.004959214857</v>
          </cell>
        </row>
        <row r="121">
          <cell r="U121">
            <v>5174.5236197173126</v>
          </cell>
        </row>
        <row r="122">
          <cell r="U122">
            <v>9543.1046898811474</v>
          </cell>
        </row>
        <row r="123">
          <cell r="U123">
            <v>8625.5310739440501</v>
          </cell>
        </row>
        <row r="124">
          <cell r="U124">
            <v>5410.8277247720689</v>
          </cell>
        </row>
        <row r="125">
          <cell r="U125">
            <v>5748.7858310173233</v>
          </cell>
        </row>
        <row r="126">
          <cell r="U126">
            <v>491377.4234973907</v>
          </cell>
        </row>
        <row r="127">
          <cell r="U127">
            <v>76677.898825757919</v>
          </cell>
        </row>
        <row r="128">
          <cell r="U128">
            <v>57897.875175458124</v>
          </cell>
        </row>
        <row r="129">
          <cell r="U129">
            <v>106656.27348082216</v>
          </cell>
        </row>
        <row r="130">
          <cell r="U130">
            <v>627474.01444166095</v>
          </cell>
        </row>
        <row r="131">
          <cell r="U131">
            <v>47963.730258958691</v>
          </cell>
        </row>
        <row r="132">
          <cell r="U132">
            <v>139727.7757545748</v>
          </cell>
        </row>
        <row r="133">
          <cell r="U133">
            <v>92875.910106289564</v>
          </cell>
        </row>
        <row r="134">
          <cell r="U134">
            <v>27348.65385220238</v>
          </cell>
        </row>
        <row r="135">
          <cell r="U135">
            <v>134666.62922114579</v>
          </cell>
        </row>
        <row r="136">
          <cell r="U136">
            <v>121471.0235584218</v>
          </cell>
        </row>
        <row r="137">
          <cell r="U137">
            <v>63062.185791461117</v>
          </cell>
        </row>
        <row r="138">
          <cell r="U138">
            <v>18238.443909056507</v>
          </cell>
        </row>
        <row r="139">
          <cell r="U139">
            <v>920107.18021757994</v>
          </cell>
        </row>
        <row r="140">
          <cell r="U140">
            <v>50267.553404704508</v>
          </cell>
        </row>
        <row r="141">
          <cell r="U141">
            <v>182423.64117943426</v>
          </cell>
        </row>
        <row r="142">
          <cell r="U142">
            <v>147214.32610772882</v>
          </cell>
        </row>
        <row r="143">
          <cell r="U143">
            <v>23436.550331290397</v>
          </cell>
        </row>
        <row r="144">
          <cell r="U144">
            <v>57213.219823244377</v>
          </cell>
        </row>
        <row r="145">
          <cell r="U145">
            <v>129703.84688014664</v>
          </cell>
        </row>
        <row r="146">
          <cell r="U146">
            <v>1325151.7782276357</v>
          </cell>
        </row>
        <row r="147">
          <cell r="U147">
            <v>874470.09870579431</v>
          </cell>
        </row>
        <row r="148">
          <cell r="U148">
            <v>30137.649243358337</v>
          </cell>
        </row>
        <row r="149">
          <cell r="U149">
            <v>22361.704945729391</v>
          </cell>
        </row>
        <row r="150">
          <cell r="U150">
            <v>31902.860236498884</v>
          </cell>
        </row>
        <row r="151">
          <cell r="U151">
            <v>39873.210322189065</v>
          </cell>
        </row>
        <row r="152">
          <cell r="U152">
            <v>196348.31343849906</v>
          </cell>
        </row>
        <row r="153">
          <cell r="U153">
            <v>70234.552611312945</v>
          </cell>
        </row>
        <row r="154">
          <cell r="U154">
            <v>16740.384174384541</v>
          </cell>
        </row>
        <row r="155">
          <cell r="U155">
            <v>81744.231001382883</v>
          </cell>
        </row>
        <row r="156">
          <cell r="U156">
            <v>7562.4873985966051</v>
          </cell>
        </row>
        <row r="157">
          <cell r="U157">
            <v>27578.813676471327</v>
          </cell>
        </row>
        <row r="158">
          <cell r="U158">
            <v>19735.256909538512</v>
          </cell>
        </row>
        <row r="159">
          <cell r="U159">
            <v>368195.59800246736</v>
          </cell>
        </row>
        <row r="160">
          <cell r="U160">
            <v>27497.299217220025</v>
          </cell>
        </row>
        <row r="161">
          <cell r="U161">
            <v>117934.71895640381</v>
          </cell>
        </row>
        <row r="162">
          <cell r="U162">
            <v>26679.305920091785</v>
          </cell>
        </row>
        <row r="163">
          <cell r="U163">
            <v>17323.515674702998</v>
          </cell>
        </row>
        <row r="164">
          <cell r="U164">
            <v>9412.5278646370934</v>
          </cell>
        </row>
        <row r="165">
          <cell r="U165">
            <v>31330.307305574293</v>
          </cell>
        </row>
        <row r="166">
          <cell r="U166">
            <v>38746.067206923326</v>
          </cell>
        </row>
        <row r="167">
          <cell r="U167">
            <v>9488.2587966165283</v>
          </cell>
        </row>
        <row r="168">
          <cell r="U168">
            <v>7507.1094330249207</v>
          </cell>
        </row>
        <row r="169">
          <cell r="U169">
            <v>11785.186902678503</v>
          </cell>
        </row>
        <row r="170">
          <cell r="U170">
            <v>7436.0892690899136</v>
          </cell>
        </row>
        <row r="171">
          <cell r="U171">
            <v>2785.838775460486</v>
          </cell>
        </row>
        <row r="172">
          <cell r="U172">
            <v>5387.9786786078903</v>
          </cell>
        </row>
        <row r="173">
          <cell r="U173">
            <v>134644.85214319651</v>
          </cell>
        </row>
        <row r="174">
          <cell r="U174">
            <v>24947.391217305008</v>
          </cell>
        </row>
        <row r="175">
          <cell r="U175">
            <v>212833.42188146833</v>
          </cell>
        </row>
        <row r="176">
          <cell r="U176">
            <v>18331.840145942639</v>
          </cell>
        </row>
        <row r="177">
          <cell r="U177">
            <v>3876.713367831112</v>
          </cell>
        </row>
        <row r="178">
          <cell r="U178">
            <v>173627.08983636665</v>
          </cell>
        </row>
        <row r="179">
          <cell r="U179">
            <v>17324.039417562362</v>
          </cell>
        </row>
        <row r="180">
          <cell r="U180">
            <v>8295.6113911970333</v>
          </cell>
        </row>
        <row r="181">
          <cell r="U181">
            <v>8419.8177683952817</v>
          </cell>
        </row>
        <row r="182">
          <cell r="U182">
            <v>17991486.855493061</v>
          </cell>
        </row>
        <row r="183">
          <cell r="U183">
            <v>235569.05416658756</v>
          </cell>
        </row>
        <row r="184">
          <cell r="U184">
            <v>306569.86767863331</v>
          </cell>
        </row>
        <row r="185">
          <cell r="U185">
            <v>175199.28661520215</v>
          </cell>
        </row>
        <row r="186">
          <cell r="U186">
            <v>603005.5771892895</v>
          </cell>
        </row>
        <row r="187">
          <cell r="U187">
            <v>34508.412775711848</v>
          </cell>
        </row>
        <row r="188">
          <cell r="U188">
            <v>21081.594559333924</v>
          </cell>
        </row>
        <row r="189">
          <cell r="U189">
            <v>32822.008930829747</v>
          </cell>
        </row>
        <row r="190">
          <cell r="U190">
            <v>1642985.7402541526</v>
          </cell>
        </row>
        <row r="191">
          <cell r="U191">
            <v>165024.64662726171</v>
          </cell>
        </row>
        <row r="192">
          <cell r="U192">
            <v>21776.762369209613</v>
          </cell>
        </row>
        <row r="193">
          <cell r="U193">
            <v>9543.6353256516923</v>
          </cell>
        </row>
        <row r="194">
          <cell r="U194">
            <v>26125.135100315005</v>
          </cell>
        </row>
        <row r="195">
          <cell r="U195">
            <v>19955.580322361624</v>
          </cell>
        </row>
        <row r="196">
          <cell r="U196">
            <v>159985.56860927571</v>
          </cell>
        </row>
        <row r="197">
          <cell r="U197">
            <v>77418.571052390122</v>
          </cell>
        </row>
        <row r="198">
          <cell r="U198">
            <v>19300.350859525897</v>
          </cell>
        </row>
        <row r="199">
          <cell r="U199">
            <v>77764.071513596034</v>
          </cell>
        </row>
        <row r="200">
          <cell r="U200">
            <v>7838.8375535333244</v>
          </cell>
        </row>
        <row r="201">
          <cell r="U201">
            <v>6245.6690460335813</v>
          </cell>
        </row>
        <row r="202">
          <cell r="U202">
            <v>5023.69012873271</v>
          </cell>
        </row>
        <row r="203">
          <cell r="U203">
            <v>44882.274907455976</v>
          </cell>
        </row>
        <row r="204">
          <cell r="U204">
            <v>15968.737324905565</v>
          </cell>
        </row>
        <row r="205">
          <cell r="U205">
            <v>9284.3112932729746</v>
          </cell>
        </row>
        <row r="206">
          <cell r="U206">
            <v>9334.4047077342584</v>
          </cell>
        </row>
        <row r="207">
          <cell r="U207">
            <v>3894.5912994785795</v>
          </cell>
        </row>
        <row r="208">
          <cell r="U208">
            <v>36077.945415970673</v>
          </cell>
        </row>
        <row r="209">
          <cell r="U209">
            <v>8607.3853866511618</v>
          </cell>
        </row>
        <row r="210">
          <cell r="U210">
            <v>103530.01793142567</v>
          </cell>
        </row>
        <row r="211">
          <cell r="U211">
            <v>270996.21289904579</v>
          </cell>
        </row>
        <row r="212">
          <cell r="U212">
            <v>10390.066912932645</v>
          </cell>
        </row>
        <row r="213">
          <cell r="U213">
            <v>6348.8939786463889</v>
          </cell>
        </row>
        <row r="214">
          <cell r="U214">
            <v>100477.90586663177</v>
          </cell>
        </row>
        <row r="215">
          <cell r="U215">
            <v>3373.5702503741918</v>
          </cell>
        </row>
        <row r="216">
          <cell r="U216">
            <v>10047.302776240442</v>
          </cell>
        </row>
        <row r="217">
          <cell r="U217">
            <v>12368.665924392888</v>
          </cell>
        </row>
        <row r="218">
          <cell r="U218">
            <v>139603.38893491821</v>
          </cell>
        </row>
        <row r="219">
          <cell r="U219">
            <v>6330.7156033876417</v>
          </cell>
        </row>
        <row r="220">
          <cell r="U220">
            <v>73141.669303347357</v>
          </cell>
        </row>
        <row r="221">
          <cell r="U221">
            <v>29339.363083355242</v>
          </cell>
        </row>
        <row r="222">
          <cell r="U222">
            <v>1373571.5249443813</v>
          </cell>
        </row>
        <row r="223">
          <cell r="U223">
            <v>58217.770470543437</v>
          </cell>
        </row>
        <row r="224">
          <cell r="U224">
            <v>308915.49879082321</v>
          </cell>
        </row>
        <row r="225">
          <cell r="U225">
            <v>212374.41941521771</v>
          </cell>
        </row>
        <row r="226">
          <cell r="U226">
            <v>217892.62133341806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9DFD-12D2-4569-84FE-2F325C32FFBE}">
  <dimension ref="A2:Y240"/>
  <sheetViews>
    <sheetView showGridLines="0" zoomScale="80" zoomScaleNormal="80" workbookViewId="0">
      <pane xSplit="4" ySplit="7" topLeftCell="M8" activePane="bottomRight" state="frozen"/>
      <selection pane="topRight" activeCell="E1" sqref="E1"/>
      <selection pane="bottomLeft" activeCell="A8" sqref="A8"/>
      <selection pane="bottomRight" activeCell="Y7" sqref="Y7"/>
    </sheetView>
  </sheetViews>
  <sheetFormatPr defaultColWidth="11.42578125" defaultRowHeight="15"/>
  <cols>
    <col min="1" max="2" width="11.42578125" style="7"/>
    <col min="3" max="3" width="14.85546875" style="7" customWidth="1"/>
    <col min="4" max="4" width="15.140625" style="7" customWidth="1"/>
    <col min="5" max="6" width="13.140625" style="7" customWidth="1"/>
    <col min="7" max="7" width="13.7109375" style="7" bestFit="1" customWidth="1"/>
    <col min="8" max="8" width="13.140625" style="7" customWidth="1"/>
    <col min="9" max="9" width="13.7109375" style="7" bestFit="1" customWidth="1"/>
    <col min="10" max="11" width="13.140625" style="7" customWidth="1"/>
    <col min="12" max="12" width="15.7109375" style="7" customWidth="1"/>
    <col min="13" max="13" width="13.140625" style="7" customWidth="1"/>
    <col min="14" max="14" width="13.85546875" style="7" bestFit="1" customWidth="1"/>
    <col min="15" max="15" width="14.28515625" style="7" customWidth="1"/>
    <col min="16" max="18" width="13.140625" style="7" customWidth="1"/>
    <col min="19" max="19" width="14.85546875" style="7" customWidth="1"/>
    <col min="20" max="20" width="20.85546875" style="7" customWidth="1"/>
    <col min="21" max="16384" width="11.42578125" style="7"/>
  </cols>
  <sheetData>
    <row r="2" spans="1:25" ht="23.25">
      <c r="A2" s="6" t="s">
        <v>0</v>
      </c>
    </row>
    <row r="3" spans="1:25" ht="23.25">
      <c r="A3" s="6" t="s">
        <v>1</v>
      </c>
    </row>
    <row r="4" spans="1:25" ht="15" customHeight="1" thickBot="1">
      <c r="A4" s="6"/>
    </row>
    <row r="5" spans="1:25">
      <c r="A5" s="27"/>
      <c r="B5" s="27"/>
      <c r="C5" s="27"/>
      <c r="D5" s="27"/>
      <c r="E5" s="32" t="s">
        <v>2</v>
      </c>
      <c r="F5" s="33" t="s">
        <v>3</v>
      </c>
      <c r="G5" s="33" t="s">
        <v>4</v>
      </c>
      <c r="H5" s="33" t="s">
        <v>5</v>
      </c>
      <c r="I5" s="33" t="s">
        <v>6</v>
      </c>
      <c r="J5" s="33" t="s">
        <v>7</v>
      </c>
      <c r="K5" s="33" t="s">
        <v>8</v>
      </c>
      <c r="L5" s="33" t="s">
        <v>9</v>
      </c>
      <c r="M5" s="33" t="s">
        <v>10</v>
      </c>
      <c r="N5" s="33" t="s">
        <v>11</v>
      </c>
      <c r="O5" s="33" t="s">
        <v>12</v>
      </c>
      <c r="P5" s="33" t="s">
        <v>13</v>
      </c>
      <c r="Q5" s="33" t="s">
        <v>14</v>
      </c>
      <c r="R5" s="34" t="s">
        <v>15</v>
      </c>
      <c r="S5" s="35"/>
    </row>
    <row r="6" spans="1:25" ht="15.75" thickBot="1">
      <c r="A6" s="27"/>
      <c r="B6" s="27"/>
      <c r="C6" s="27"/>
      <c r="D6" s="27"/>
      <c r="E6" s="36">
        <v>1</v>
      </c>
      <c r="F6" s="37">
        <v>2</v>
      </c>
      <c r="G6" s="37">
        <v>3</v>
      </c>
      <c r="H6" s="37">
        <v>4</v>
      </c>
      <c r="I6" s="37">
        <v>5</v>
      </c>
      <c r="J6" s="37">
        <v>6</v>
      </c>
      <c r="K6" s="37">
        <v>7</v>
      </c>
      <c r="L6" s="37">
        <v>8</v>
      </c>
      <c r="M6" s="37">
        <v>9</v>
      </c>
      <c r="N6" s="37">
        <v>10</v>
      </c>
      <c r="O6" s="37">
        <v>11</v>
      </c>
      <c r="P6" s="37">
        <v>12</v>
      </c>
      <c r="Q6" s="37">
        <v>13</v>
      </c>
      <c r="R6" s="38">
        <v>14</v>
      </c>
      <c r="S6" s="35"/>
    </row>
    <row r="7" spans="1:25" ht="75.75" thickBot="1">
      <c r="A7" s="1" t="s">
        <v>16</v>
      </c>
      <c r="B7" s="2" t="s">
        <v>17</v>
      </c>
      <c r="C7" s="2" t="s">
        <v>18</v>
      </c>
      <c r="D7" s="44" t="s">
        <v>19</v>
      </c>
      <c r="E7" s="46" t="s">
        <v>20</v>
      </c>
      <c r="F7" s="39" t="s">
        <v>21</v>
      </c>
      <c r="G7" s="39" t="s">
        <v>22</v>
      </c>
      <c r="H7" s="39" t="s">
        <v>23</v>
      </c>
      <c r="I7" s="39" t="s">
        <v>24</v>
      </c>
      <c r="J7" s="39" t="s">
        <v>25</v>
      </c>
      <c r="K7" s="39" t="s">
        <v>26</v>
      </c>
      <c r="L7" s="39" t="s">
        <v>27</v>
      </c>
      <c r="M7" s="39" t="s">
        <v>28</v>
      </c>
      <c r="N7" s="39" t="s">
        <v>29</v>
      </c>
      <c r="O7" s="39" t="s">
        <v>30</v>
      </c>
      <c r="P7" s="39" t="s">
        <v>31</v>
      </c>
      <c r="Q7" s="39" t="s">
        <v>32</v>
      </c>
      <c r="R7" s="47" t="s">
        <v>33</v>
      </c>
      <c r="S7" s="45" t="s">
        <v>34</v>
      </c>
      <c r="T7" s="86" t="s">
        <v>537</v>
      </c>
      <c r="U7" s="86" t="s">
        <v>538</v>
      </c>
      <c r="V7" s="87" t="s">
        <v>539</v>
      </c>
      <c r="W7" s="87" t="s">
        <v>540</v>
      </c>
      <c r="X7" s="7" t="s">
        <v>542</v>
      </c>
      <c r="Y7" s="85" t="s">
        <v>541</v>
      </c>
    </row>
    <row r="8" spans="1:25">
      <c r="A8" s="9" t="s">
        <v>35</v>
      </c>
      <c r="B8" s="28" t="s">
        <v>36</v>
      </c>
      <c r="C8" s="10" t="s">
        <v>37</v>
      </c>
      <c r="D8" s="11" t="s">
        <v>38</v>
      </c>
      <c r="E8" s="48">
        <v>92901.633281616218</v>
      </c>
      <c r="F8" s="40">
        <v>69016.807544739728</v>
      </c>
      <c r="G8" s="40">
        <v>902215.84413542715</v>
      </c>
      <c r="H8" s="53">
        <v>77681.59804232842</v>
      </c>
      <c r="I8" s="53">
        <v>835958.46378292656</v>
      </c>
      <c r="J8" s="53">
        <v>499822.17211946327</v>
      </c>
      <c r="K8" s="53">
        <v>142403.7569491152</v>
      </c>
      <c r="L8" s="53">
        <v>372734.94973194785</v>
      </c>
      <c r="M8" s="53">
        <v>305127.20838765358</v>
      </c>
      <c r="N8" s="53">
        <v>480667.173431959</v>
      </c>
      <c r="O8" s="53">
        <v>499691.41787916602</v>
      </c>
      <c r="P8" s="53">
        <v>212807.29697598697</v>
      </c>
      <c r="Q8" s="53">
        <v>220835.38854405744</v>
      </c>
      <c r="R8" s="54">
        <v>67250.201683860971</v>
      </c>
      <c r="S8" s="55">
        <v>4779113.9124902487</v>
      </c>
      <c r="T8" s="13">
        <f>E8</f>
        <v>92901.633281616218</v>
      </c>
      <c r="U8" s="13">
        <f>F8</f>
        <v>69016.807544739728</v>
      </c>
      <c r="V8" s="13">
        <f>G8</f>
        <v>902215.84413542715</v>
      </c>
      <c r="W8" s="13">
        <f>J8</f>
        <v>499822.17211946327</v>
      </c>
      <c r="X8" s="13">
        <f>I8</f>
        <v>835958.46378292656</v>
      </c>
      <c r="Y8" s="12">
        <f>H8+L8+K8+M8+N8+O8+P8+Q8+R8</f>
        <v>2379198.9916260755</v>
      </c>
    </row>
    <row r="9" spans="1:25">
      <c r="A9" s="14" t="s">
        <v>35</v>
      </c>
      <c r="B9" s="29" t="s">
        <v>36</v>
      </c>
      <c r="C9" s="15" t="s">
        <v>39</v>
      </c>
      <c r="D9" s="16" t="s">
        <v>40</v>
      </c>
      <c r="E9" s="49">
        <v>1156.8227308172995</v>
      </c>
      <c r="F9" s="41">
        <v>547.05578420531651</v>
      </c>
      <c r="G9" s="41">
        <v>413.2325087880439</v>
      </c>
      <c r="H9" s="56">
        <v>748.32460542127114</v>
      </c>
      <c r="I9" s="56">
        <v>1928.1019973357775</v>
      </c>
      <c r="J9" s="56">
        <v>1206.8836174149815</v>
      </c>
      <c r="K9" s="56">
        <v>166.08824426244411</v>
      </c>
      <c r="L9" s="56">
        <v>2846.7211234918691</v>
      </c>
      <c r="M9" s="56">
        <v>320.38955715188843</v>
      </c>
      <c r="N9" s="56">
        <v>2132.8974938681249</v>
      </c>
      <c r="O9" s="56">
        <v>4131.2096256395425</v>
      </c>
      <c r="P9" s="56">
        <v>4258.0059025493156</v>
      </c>
      <c r="Q9" s="56">
        <v>5158.6188129268721</v>
      </c>
      <c r="R9" s="57">
        <v>187.50875994344386</v>
      </c>
      <c r="S9" s="58">
        <v>25201.860763816188</v>
      </c>
      <c r="T9" s="13">
        <f t="shared" ref="T9:T72" si="0">E9</f>
        <v>1156.8227308172995</v>
      </c>
      <c r="U9" s="13">
        <f t="shared" ref="U9:U72" si="1">F9</f>
        <v>547.05578420531651</v>
      </c>
      <c r="V9" s="13">
        <f t="shared" ref="V9:V72" si="2">G9</f>
        <v>413.2325087880439</v>
      </c>
      <c r="W9" s="13">
        <f t="shared" ref="W9:W72" si="3">J9</f>
        <v>1206.8836174149815</v>
      </c>
      <c r="X9" s="13">
        <f t="shared" ref="X9:X72" si="4">I9</f>
        <v>1928.1019973357775</v>
      </c>
      <c r="Y9" s="12">
        <f t="shared" ref="Y9:Y72" si="5">H9+L9+K9+M9+N9+O9+P9+Q9+R9</f>
        <v>19949.764125254773</v>
      </c>
    </row>
    <row r="10" spans="1:25">
      <c r="A10" s="14" t="s">
        <v>35</v>
      </c>
      <c r="B10" s="29" t="s">
        <v>36</v>
      </c>
      <c r="C10" s="15" t="s">
        <v>41</v>
      </c>
      <c r="D10" s="16" t="s">
        <v>42</v>
      </c>
      <c r="E10" s="49">
        <v>3247.1864471102945</v>
      </c>
      <c r="F10" s="41">
        <v>146.18105158044199</v>
      </c>
      <c r="G10" s="41">
        <v>5826.5157588596994</v>
      </c>
      <c r="H10" s="56">
        <v>2521.9962173150479</v>
      </c>
      <c r="I10" s="56">
        <v>11509.908810686054</v>
      </c>
      <c r="J10" s="56">
        <v>7240.4787357091645</v>
      </c>
      <c r="K10" s="56">
        <v>1724.3478748675846</v>
      </c>
      <c r="L10" s="56">
        <v>6354.6613942114882</v>
      </c>
      <c r="M10" s="56">
        <v>13135.756744346911</v>
      </c>
      <c r="N10" s="56">
        <v>10551.449059035205</v>
      </c>
      <c r="O10" s="56">
        <v>10211.581977585993</v>
      </c>
      <c r="P10" s="56">
        <v>16730.150057404589</v>
      </c>
      <c r="Q10" s="56">
        <v>10032.580548500329</v>
      </c>
      <c r="R10" s="57">
        <v>1332.9757265259</v>
      </c>
      <c r="S10" s="58">
        <v>100565.7704037387</v>
      </c>
      <c r="T10" s="13">
        <f t="shared" si="0"/>
        <v>3247.1864471102945</v>
      </c>
      <c r="U10" s="13">
        <f t="shared" si="1"/>
        <v>146.18105158044199</v>
      </c>
      <c r="V10" s="13">
        <f t="shared" si="2"/>
        <v>5826.5157588596994</v>
      </c>
      <c r="W10" s="13">
        <f t="shared" si="3"/>
        <v>7240.4787357091645</v>
      </c>
      <c r="X10" s="13">
        <f t="shared" si="4"/>
        <v>11509.908810686054</v>
      </c>
      <c r="Y10" s="12">
        <f t="shared" si="5"/>
        <v>72595.499599793038</v>
      </c>
    </row>
    <row r="11" spans="1:25">
      <c r="A11" s="14" t="s">
        <v>35</v>
      </c>
      <c r="B11" s="29" t="s">
        <v>36</v>
      </c>
      <c r="C11" s="15" t="s">
        <v>43</v>
      </c>
      <c r="D11" s="16" t="s">
        <v>44</v>
      </c>
      <c r="E11" s="49">
        <v>5462.3921923399566</v>
      </c>
      <c r="F11" s="41">
        <v>0</v>
      </c>
      <c r="G11" s="41">
        <v>445.79131083035952</v>
      </c>
      <c r="H11" s="56">
        <v>511.2120931462382</v>
      </c>
      <c r="I11" s="56">
        <v>1156.1755733950986</v>
      </c>
      <c r="J11" s="56">
        <v>536.11972248101722</v>
      </c>
      <c r="K11" s="56">
        <v>114.66496896273739</v>
      </c>
      <c r="L11" s="56">
        <v>3235.2821188298185</v>
      </c>
      <c r="M11" s="56">
        <v>1532.8302074017406</v>
      </c>
      <c r="N11" s="56">
        <v>1182.0754052099464</v>
      </c>
      <c r="O11" s="56">
        <v>3027.1177995302382</v>
      </c>
      <c r="P11" s="56">
        <v>5231.1509082625453</v>
      </c>
      <c r="Q11" s="56">
        <v>0</v>
      </c>
      <c r="R11" s="57">
        <v>309.73467903371909</v>
      </c>
      <c r="S11" s="58">
        <v>22744.546979423416</v>
      </c>
      <c r="T11" s="13">
        <f t="shared" si="0"/>
        <v>5462.3921923399566</v>
      </c>
      <c r="U11" s="13">
        <f t="shared" si="1"/>
        <v>0</v>
      </c>
      <c r="V11" s="13">
        <f t="shared" si="2"/>
        <v>445.79131083035952</v>
      </c>
      <c r="W11" s="13">
        <f t="shared" si="3"/>
        <v>536.11972248101722</v>
      </c>
      <c r="X11" s="13">
        <f t="shared" si="4"/>
        <v>1156.1755733950986</v>
      </c>
      <c r="Y11" s="12">
        <f t="shared" si="5"/>
        <v>15144.068180376984</v>
      </c>
    </row>
    <row r="12" spans="1:25">
      <c r="A12" s="14" t="s">
        <v>35</v>
      </c>
      <c r="B12" s="29" t="s">
        <v>36</v>
      </c>
      <c r="C12" s="15" t="s">
        <v>45</v>
      </c>
      <c r="D12" s="16" t="s">
        <v>46</v>
      </c>
      <c r="E12" s="49">
        <v>17059.857360000107</v>
      </c>
      <c r="F12" s="41">
        <v>1271.9487553516556</v>
      </c>
      <c r="G12" s="41">
        <v>360.46934098509166</v>
      </c>
      <c r="H12" s="56">
        <v>1273.0671793339495</v>
      </c>
      <c r="I12" s="56">
        <v>1499.5474086378881</v>
      </c>
      <c r="J12" s="56">
        <v>5335.4365773157242</v>
      </c>
      <c r="K12" s="56">
        <v>1065.3523698391398</v>
      </c>
      <c r="L12" s="56">
        <v>4733.2918990003145</v>
      </c>
      <c r="M12" s="56">
        <v>7732.2505438789312</v>
      </c>
      <c r="N12" s="56">
        <v>6931.8822496805997</v>
      </c>
      <c r="O12" s="56">
        <v>4760.0079605003612</v>
      </c>
      <c r="P12" s="56">
        <v>9891.6548812020956</v>
      </c>
      <c r="Q12" s="56">
        <v>7646.571266236504</v>
      </c>
      <c r="R12" s="57">
        <v>422.91675904727276</v>
      </c>
      <c r="S12" s="58">
        <v>69984.254551009653</v>
      </c>
      <c r="T12" s="13">
        <f t="shared" si="0"/>
        <v>17059.857360000107</v>
      </c>
      <c r="U12" s="13">
        <f t="shared" si="1"/>
        <v>1271.9487553516556</v>
      </c>
      <c r="V12" s="13">
        <f t="shared" si="2"/>
        <v>360.46934098509166</v>
      </c>
      <c r="W12" s="13">
        <f t="shared" si="3"/>
        <v>5335.4365773157242</v>
      </c>
      <c r="X12" s="13">
        <f t="shared" si="4"/>
        <v>1499.5474086378881</v>
      </c>
      <c r="Y12" s="12">
        <f t="shared" si="5"/>
        <v>44456.995108719173</v>
      </c>
    </row>
    <row r="13" spans="1:25">
      <c r="A13" s="14" t="s">
        <v>35</v>
      </c>
      <c r="B13" s="29" t="s">
        <v>36</v>
      </c>
      <c r="C13" s="15" t="s">
        <v>47</v>
      </c>
      <c r="D13" s="16" t="s">
        <v>48</v>
      </c>
      <c r="E13" s="49">
        <v>960.64568716791155</v>
      </c>
      <c r="F13" s="41">
        <v>243.5328246013211</v>
      </c>
      <c r="G13" s="41">
        <v>155.22857321702531</v>
      </c>
      <c r="H13" s="56">
        <v>460.61134328816331</v>
      </c>
      <c r="I13" s="56">
        <v>617.13124177876557</v>
      </c>
      <c r="J13" s="56">
        <v>190.66620818122954</v>
      </c>
      <c r="K13" s="56">
        <v>95.848219766660947</v>
      </c>
      <c r="L13" s="56">
        <v>900.73974898176675</v>
      </c>
      <c r="M13" s="56">
        <v>1255.4721034835643</v>
      </c>
      <c r="N13" s="56">
        <v>1106.543608026466</v>
      </c>
      <c r="O13" s="56">
        <v>2930.3039486948505</v>
      </c>
      <c r="P13" s="56">
        <v>3298.1009649410275</v>
      </c>
      <c r="Q13" s="56">
        <v>0</v>
      </c>
      <c r="R13" s="57">
        <v>69.525874344740856</v>
      </c>
      <c r="S13" s="58">
        <v>12284.350346473495</v>
      </c>
      <c r="T13" s="13">
        <f t="shared" si="0"/>
        <v>960.64568716791155</v>
      </c>
      <c r="U13" s="13">
        <f t="shared" si="1"/>
        <v>243.5328246013211</v>
      </c>
      <c r="V13" s="13">
        <f t="shared" si="2"/>
        <v>155.22857321702531</v>
      </c>
      <c r="W13" s="13">
        <f t="shared" si="3"/>
        <v>190.66620818122954</v>
      </c>
      <c r="X13" s="13">
        <f t="shared" si="4"/>
        <v>617.13124177876557</v>
      </c>
      <c r="Y13" s="12">
        <f t="shared" si="5"/>
        <v>10117.145811527242</v>
      </c>
    </row>
    <row r="14" spans="1:25">
      <c r="A14" s="14" t="s">
        <v>35</v>
      </c>
      <c r="B14" s="29" t="s">
        <v>36</v>
      </c>
      <c r="C14" s="15" t="s">
        <v>49</v>
      </c>
      <c r="D14" s="16" t="s">
        <v>50</v>
      </c>
      <c r="E14" s="49">
        <v>2674.5666985797943</v>
      </c>
      <c r="F14" s="41">
        <v>0</v>
      </c>
      <c r="G14" s="41">
        <v>142.32106620025473</v>
      </c>
      <c r="H14" s="56">
        <v>249.43052634997218</v>
      </c>
      <c r="I14" s="56">
        <v>515.69093244631631</v>
      </c>
      <c r="J14" s="56">
        <v>109.86848166719005</v>
      </c>
      <c r="K14" s="56">
        <v>287.68069009022668</v>
      </c>
      <c r="L14" s="56">
        <v>832.06907976672403</v>
      </c>
      <c r="M14" s="56">
        <v>548.78032238774722</v>
      </c>
      <c r="N14" s="56">
        <v>563.40705775721995</v>
      </c>
      <c r="O14" s="56">
        <v>932.83309210712002</v>
      </c>
      <c r="P14" s="56">
        <v>1085.6855846052358</v>
      </c>
      <c r="Q14" s="56">
        <v>0</v>
      </c>
      <c r="R14" s="57">
        <v>16.736360031891245</v>
      </c>
      <c r="S14" s="58">
        <v>7959.0698919896931</v>
      </c>
      <c r="T14" s="13">
        <f t="shared" si="0"/>
        <v>2674.5666985797943</v>
      </c>
      <c r="U14" s="13">
        <f t="shared" si="1"/>
        <v>0</v>
      </c>
      <c r="V14" s="13">
        <f t="shared" si="2"/>
        <v>142.32106620025473</v>
      </c>
      <c r="W14" s="13">
        <f t="shared" si="3"/>
        <v>109.86848166719005</v>
      </c>
      <c r="X14" s="13">
        <f t="shared" si="4"/>
        <v>515.69093244631631</v>
      </c>
      <c r="Y14" s="12">
        <f t="shared" si="5"/>
        <v>4516.622713096137</v>
      </c>
    </row>
    <row r="15" spans="1:25">
      <c r="A15" s="14" t="s">
        <v>35</v>
      </c>
      <c r="B15" s="29" t="s">
        <v>36</v>
      </c>
      <c r="C15" s="15" t="s">
        <v>51</v>
      </c>
      <c r="D15" s="16" t="s">
        <v>52</v>
      </c>
      <c r="E15" s="49">
        <v>5142.8119205820894</v>
      </c>
      <c r="F15" s="41">
        <v>1807.8084139399732</v>
      </c>
      <c r="G15" s="41">
        <v>442.18660869717303</v>
      </c>
      <c r="H15" s="56">
        <v>1183.0473740508405</v>
      </c>
      <c r="I15" s="56">
        <v>2500.1007325125101</v>
      </c>
      <c r="J15" s="56">
        <v>4277.4370065380544</v>
      </c>
      <c r="K15" s="56">
        <v>1095.5375071255489</v>
      </c>
      <c r="L15" s="56">
        <v>6162.8835872026812</v>
      </c>
      <c r="M15" s="56">
        <v>6176.0170641968161</v>
      </c>
      <c r="N15" s="56">
        <v>3074.838163205508</v>
      </c>
      <c r="O15" s="56">
        <v>6832.199910868696</v>
      </c>
      <c r="P15" s="56">
        <v>7076.8164020914464</v>
      </c>
      <c r="Q15" s="56">
        <v>4228.7390269057196</v>
      </c>
      <c r="R15" s="57">
        <v>230.80375920001572</v>
      </c>
      <c r="S15" s="58">
        <v>50231.227477117078</v>
      </c>
      <c r="T15" s="13">
        <f t="shared" si="0"/>
        <v>5142.8119205820894</v>
      </c>
      <c r="U15" s="13">
        <f t="shared" si="1"/>
        <v>1807.8084139399732</v>
      </c>
      <c r="V15" s="13">
        <f t="shared" si="2"/>
        <v>442.18660869717303</v>
      </c>
      <c r="W15" s="13">
        <f t="shared" si="3"/>
        <v>4277.4370065380544</v>
      </c>
      <c r="X15" s="13">
        <f t="shared" si="4"/>
        <v>2500.1007325125101</v>
      </c>
      <c r="Y15" s="12">
        <f t="shared" si="5"/>
        <v>36060.882794847275</v>
      </c>
    </row>
    <row r="16" spans="1:25">
      <c r="A16" s="14" t="s">
        <v>35</v>
      </c>
      <c r="B16" s="29" t="s">
        <v>36</v>
      </c>
      <c r="C16" s="15" t="s">
        <v>53</v>
      </c>
      <c r="D16" s="16" t="s">
        <v>54</v>
      </c>
      <c r="E16" s="49">
        <v>7554.4355170803901</v>
      </c>
      <c r="F16" s="41">
        <v>0</v>
      </c>
      <c r="G16" s="41">
        <v>655.36609476928675</v>
      </c>
      <c r="H16" s="56">
        <v>709.62685397393852</v>
      </c>
      <c r="I16" s="56">
        <v>3839.5281942460697</v>
      </c>
      <c r="J16" s="56">
        <v>1289.5267568169108</v>
      </c>
      <c r="K16" s="56">
        <v>195.50829511693235</v>
      </c>
      <c r="L16" s="56">
        <v>3473.8887718976871</v>
      </c>
      <c r="M16" s="56">
        <v>5324.4547603715946</v>
      </c>
      <c r="N16" s="56">
        <v>4139.2771234831016</v>
      </c>
      <c r="O16" s="56">
        <v>6926.3611964935453</v>
      </c>
      <c r="P16" s="56">
        <v>9628.1775259137521</v>
      </c>
      <c r="Q16" s="56">
        <v>5614.070136692334</v>
      </c>
      <c r="R16" s="57">
        <v>465.15507110348256</v>
      </c>
      <c r="S16" s="58">
        <v>49815.376297959017</v>
      </c>
      <c r="T16" s="13">
        <f t="shared" si="0"/>
        <v>7554.4355170803901</v>
      </c>
      <c r="U16" s="13">
        <f t="shared" si="1"/>
        <v>0</v>
      </c>
      <c r="V16" s="13">
        <f t="shared" si="2"/>
        <v>655.36609476928675</v>
      </c>
      <c r="W16" s="13">
        <f t="shared" si="3"/>
        <v>1289.5267568169108</v>
      </c>
      <c r="X16" s="13">
        <f t="shared" si="4"/>
        <v>3839.5281942460697</v>
      </c>
      <c r="Y16" s="12">
        <f t="shared" si="5"/>
        <v>36476.519735046364</v>
      </c>
    </row>
    <row r="17" spans="1:25">
      <c r="A17" s="14" t="s">
        <v>35</v>
      </c>
      <c r="B17" s="29" t="s">
        <v>36</v>
      </c>
      <c r="C17" s="15" t="s">
        <v>55</v>
      </c>
      <c r="D17" s="16" t="s">
        <v>56</v>
      </c>
      <c r="E17" s="49">
        <v>1275.4573655940505</v>
      </c>
      <c r="F17" s="41">
        <v>0</v>
      </c>
      <c r="G17" s="41">
        <v>113.2680384820859</v>
      </c>
      <c r="H17" s="56">
        <v>106.16606513790907</v>
      </c>
      <c r="I17" s="56">
        <v>484.44957099173098</v>
      </c>
      <c r="J17" s="56">
        <v>228.66846358125514</v>
      </c>
      <c r="K17" s="56">
        <v>134.91192138865065</v>
      </c>
      <c r="L17" s="56">
        <v>1175.2609836370605</v>
      </c>
      <c r="M17" s="56">
        <v>411.70357618339051</v>
      </c>
      <c r="N17" s="56">
        <v>293.50228412416408</v>
      </c>
      <c r="O17" s="56">
        <v>1199.4156919424172</v>
      </c>
      <c r="P17" s="56">
        <v>1288.2586266108469</v>
      </c>
      <c r="Q17" s="56">
        <v>0</v>
      </c>
      <c r="R17" s="57">
        <v>44.711828092865645</v>
      </c>
      <c r="S17" s="58">
        <v>6755.7744157664265</v>
      </c>
      <c r="T17" s="13">
        <f t="shared" si="0"/>
        <v>1275.4573655940505</v>
      </c>
      <c r="U17" s="13">
        <f t="shared" si="1"/>
        <v>0</v>
      </c>
      <c r="V17" s="13">
        <f t="shared" si="2"/>
        <v>113.2680384820859</v>
      </c>
      <c r="W17" s="13">
        <f t="shared" si="3"/>
        <v>228.66846358125514</v>
      </c>
      <c r="X17" s="13">
        <f t="shared" si="4"/>
        <v>484.44957099173098</v>
      </c>
      <c r="Y17" s="12">
        <f t="shared" si="5"/>
        <v>4653.9309771173039</v>
      </c>
    </row>
    <row r="18" spans="1:25">
      <c r="A18" s="14" t="s">
        <v>35</v>
      </c>
      <c r="B18" s="29" t="s">
        <v>36</v>
      </c>
      <c r="C18" s="15" t="s">
        <v>57</v>
      </c>
      <c r="D18" s="16" t="s">
        <v>58</v>
      </c>
      <c r="E18" s="49">
        <v>1993.8198872991961</v>
      </c>
      <c r="F18" s="41">
        <v>540.07031098885454</v>
      </c>
      <c r="G18" s="41">
        <v>3725.5393526550442</v>
      </c>
      <c r="H18" s="56">
        <v>397.87821505074737</v>
      </c>
      <c r="I18" s="56">
        <v>2181.7319142860188</v>
      </c>
      <c r="J18" s="56">
        <v>942.4724456379148</v>
      </c>
      <c r="K18" s="56">
        <v>548.73331991618511</v>
      </c>
      <c r="L18" s="56">
        <v>893.61727486586051</v>
      </c>
      <c r="M18" s="56">
        <v>1865.2174180693116</v>
      </c>
      <c r="N18" s="56">
        <v>2234.1893032185808</v>
      </c>
      <c r="O18" s="56">
        <v>3565.0842509754793</v>
      </c>
      <c r="P18" s="56">
        <v>5040.4939275513825</v>
      </c>
      <c r="Q18" s="56">
        <v>959.17401543321193</v>
      </c>
      <c r="R18" s="57">
        <v>217.62067567873152</v>
      </c>
      <c r="S18" s="58">
        <v>25105.642311626521</v>
      </c>
      <c r="T18" s="13">
        <f t="shared" si="0"/>
        <v>1993.8198872991961</v>
      </c>
      <c r="U18" s="13">
        <f t="shared" si="1"/>
        <v>540.07031098885454</v>
      </c>
      <c r="V18" s="13">
        <f t="shared" si="2"/>
        <v>3725.5393526550442</v>
      </c>
      <c r="W18" s="13">
        <f t="shared" si="3"/>
        <v>942.4724456379148</v>
      </c>
      <c r="X18" s="13">
        <f t="shared" si="4"/>
        <v>2181.7319142860188</v>
      </c>
      <c r="Y18" s="12">
        <f t="shared" si="5"/>
        <v>15722.008400759492</v>
      </c>
    </row>
    <row r="19" spans="1:25">
      <c r="A19" s="14" t="s">
        <v>35</v>
      </c>
      <c r="B19" s="29" t="s">
        <v>36</v>
      </c>
      <c r="C19" s="15" t="s">
        <v>59</v>
      </c>
      <c r="D19" s="16" t="s">
        <v>60</v>
      </c>
      <c r="E19" s="49">
        <v>2919.0617602590728</v>
      </c>
      <c r="F19" s="41">
        <v>0</v>
      </c>
      <c r="G19" s="41">
        <v>38.205011486739423</v>
      </c>
      <c r="H19" s="56">
        <v>87.439536948494265</v>
      </c>
      <c r="I19" s="56">
        <v>2404.6890240185903</v>
      </c>
      <c r="J19" s="56">
        <v>185.01188350655838</v>
      </c>
      <c r="K19" s="56">
        <v>66.352788309163103</v>
      </c>
      <c r="L19" s="56">
        <v>232.01768623199709</v>
      </c>
      <c r="M19" s="56">
        <v>41.730438236939818</v>
      </c>
      <c r="N19" s="56">
        <v>307.94214997705973</v>
      </c>
      <c r="O19" s="56">
        <v>1685.5940554023464</v>
      </c>
      <c r="P19" s="56">
        <v>700.39960275142653</v>
      </c>
      <c r="Q19" s="56">
        <v>0</v>
      </c>
      <c r="R19" s="57">
        <v>45.844072953526279</v>
      </c>
      <c r="S19" s="58">
        <v>8714.2880100819148</v>
      </c>
      <c r="T19" s="13">
        <f t="shared" si="0"/>
        <v>2919.0617602590728</v>
      </c>
      <c r="U19" s="13">
        <f t="shared" si="1"/>
        <v>0</v>
      </c>
      <c r="V19" s="13">
        <f t="shared" si="2"/>
        <v>38.205011486739423</v>
      </c>
      <c r="W19" s="13">
        <f t="shared" si="3"/>
        <v>185.01188350655838</v>
      </c>
      <c r="X19" s="13">
        <f t="shared" si="4"/>
        <v>2404.6890240185903</v>
      </c>
      <c r="Y19" s="12">
        <f t="shared" si="5"/>
        <v>3167.3203308109537</v>
      </c>
    </row>
    <row r="20" spans="1:25">
      <c r="A20" s="14" t="s">
        <v>35</v>
      </c>
      <c r="B20" s="29" t="s">
        <v>36</v>
      </c>
      <c r="C20" s="15" t="s">
        <v>61</v>
      </c>
      <c r="D20" s="16" t="s">
        <v>62</v>
      </c>
      <c r="E20" s="49">
        <v>3130.6726712100954</v>
      </c>
      <c r="F20" s="41">
        <v>0</v>
      </c>
      <c r="G20" s="41">
        <v>127.02711424237177</v>
      </c>
      <c r="H20" s="56">
        <v>181477.65978438297</v>
      </c>
      <c r="I20" s="56">
        <v>2847.6944136820221</v>
      </c>
      <c r="J20" s="56">
        <v>171.33416834608636</v>
      </c>
      <c r="K20" s="56">
        <v>34.680094303396629</v>
      </c>
      <c r="L20" s="56">
        <v>2418.8625120017155</v>
      </c>
      <c r="M20" s="56">
        <v>768.40000322908043</v>
      </c>
      <c r="N20" s="56">
        <v>1130.801573502908</v>
      </c>
      <c r="O20" s="56">
        <v>1096.3645779332016</v>
      </c>
      <c r="P20" s="56">
        <v>1723.8568672634353</v>
      </c>
      <c r="Q20" s="56">
        <v>287.75220462996356</v>
      </c>
      <c r="R20" s="57">
        <v>48.259066718844153</v>
      </c>
      <c r="S20" s="58">
        <v>195263.36505144608</v>
      </c>
      <c r="T20" s="13">
        <f t="shared" si="0"/>
        <v>3130.6726712100954</v>
      </c>
      <c r="U20" s="13">
        <f t="shared" si="1"/>
        <v>0</v>
      </c>
      <c r="V20" s="13">
        <f t="shared" si="2"/>
        <v>127.02711424237177</v>
      </c>
      <c r="W20" s="13">
        <f t="shared" si="3"/>
        <v>171.33416834608636</v>
      </c>
      <c r="X20" s="13">
        <f t="shared" si="4"/>
        <v>2847.6944136820221</v>
      </c>
      <c r="Y20" s="12">
        <f t="shared" si="5"/>
        <v>188986.63668396554</v>
      </c>
    </row>
    <row r="21" spans="1:25">
      <c r="A21" s="14" t="s">
        <v>35</v>
      </c>
      <c r="B21" s="29" t="s">
        <v>36</v>
      </c>
      <c r="C21" s="15" t="s">
        <v>63</v>
      </c>
      <c r="D21" s="16" t="s">
        <v>64</v>
      </c>
      <c r="E21" s="49">
        <v>4487.8667580381762</v>
      </c>
      <c r="F21" s="41">
        <v>0</v>
      </c>
      <c r="G21" s="41">
        <v>26.607420979653966</v>
      </c>
      <c r="H21" s="56">
        <v>89.61224285961012</v>
      </c>
      <c r="I21" s="56">
        <v>485.73813932014843</v>
      </c>
      <c r="J21" s="56">
        <v>157.96534810540294</v>
      </c>
      <c r="K21" s="56">
        <v>183.56058825206654</v>
      </c>
      <c r="L21" s="56">
        <v>864.57421232249112</v>
      </c>
      <c r="M21" s="56">
        <v>147.95720190813944</v>
      </c>
      <c r="N21" s="56">
        <v>475.71866293772462</v>
      </c>
      <c r="O21" s="56">
        <v>1221.6844226613125</v>
      </c>
      <c r="P21" s="56">
        <v>799.70011353849088</v>
      </c>
      <c r="Q21" s="56">
        <v>0</v>
      </c>
      <c r="R21" s="57">
        <v>21.697124477088401</v>
      </c>
      <c r="S21" s="58">
        <v>8962.6822354003052</v>
      </c>
      <c r="T21" s="13">
        <f t="shared" si="0"/>
        <v>4487.8667580381762</v>
      </c>
      <c r="U21" s="13">
        <f t="shared" si="1"/>
        <v>0</v>
      </c>
      <c r="V21" s="13">
        <f t="shared" si="2"/>
        <v>26.607420979653966</v>
      </c>
      <c r="W21" s="13">
        <f t="shared" si="3"/>
        <v>157.96534810540294</v>
      </c>
      <c r="X21" s="13">
        <f t="shared" si="4"/>
        <v>485.73813932014843</v>
      </c>
      <c r="Y21" s="12">
        <f t="shared" si="5"/>
        <v>3804.5045689569238</v>
      </c>
    </row>
    <row r="22" spans="1:25">
      <c r="A22" s="14" t="s">
        <v>35</v>
      </c>
      <c r="B22" s="29" t="s">
        <v>36</v>
      </c>
      <c r="C22" s="15" t="s">
        <v>65</v>
      </c>
      <c r="D22" s="16" t="s">
        <v>66</v>
      </c>
      <c r="E22" s="49">
        <v>1785.41830564778</v>
      </c>
      <c r="F22" s="41">
        <v>9460.2652616294981</v>
      </c>
      <c r="G22" s="41">
        <v>518.16026541029339</v>
      </c>
      <c r="H22" s="56">
        <v>3921.4637661851702</v>
      </c>
      <c r="I22" s="56">
        <v>1893.9230113823305</v>
      </c>
      <c r="J22" s="56">
        <v>3668.2342838012787</v>
      </c>
      <c r="K22" s="56">
        <v>86.266997028808646</v>
      </c>
      <c r="L22" s="56">
        <v>2913.5476665862598</v>
      </c>
      <c r="M22" s="56">
        <v>1451.9574236641379</v>
      </c>
      <c r="N22" s="56">
        <v>5230.1938470776731</v>
      </c>
      <c r="O22" s="56">
        <v>5979.3526137616209</v>
      </c>
      <c r="P22" s="56">
        <v>10078.339841481775</v>
      </c>
      <c r="Q22" s="56">
        <v>0</v>
      </c>
      <c r="R22" s="57">
        <v>4647.4321457667584</v>
      </c>
      <c r="S22" s="58">
        <v>51634.555429423381</v>
      </c>
      <c r="T22" s="13">
        <f t="shared" si="0"/>
        <v>1785.41830564778</v>
      </c>
      <c r="U22" s="13">
        <f t="shared" si="1"/>
        <v>9460.2652616294981</v>
      </c>
      <c r="V22" s="13">
        <f t="shared" si="2"/>
        <v>518.16026541029339</v>
      </c>
      <c r="W22" s="13">
        <f t="shared" si="3"/>
        <v>3668.2342838012787</v>
      </c>
      <c r="X22" s="13">
        <f t="shared" si="4"/>
        <v>1893.9230113823305</v>
      </c>
      <c r="Y22" s="12">
        <f t="shared" si="5"/>
        <v>34308.554301552205</v>
      </c>
    </row>
    <row r="23" spans="1:25">
      <c r="A23" s="14" t="s">
        <v>67</v>
      </c>
      <c r="B23" s="29" t="s">
        <v>68</v>
      </c>
      <c r="C23" s="15" t="s">
        <v>69</v>
      </c>
      <c r="D23" s="16" t="s">
        <v>70</v>
      </c>
      <c r="E23" s="49">
        <v>68419.551882008542</v>
      </c>
      <c r="F23" s="41">
        <v>0</v>
      </c>
      <c r="G23" s="41">
        <v>7696.7830359212567</v>
      </c>
      <c r="H23" s="56">
        <v>4525.7641274262432</v>
      </c>
      <c r="I23" s="56">
        <v>101170.24248834589</v>
      </c>
      <c r="J23" s="56">
        <v>28366.004284447165</v>
      </c>
      <c r="K23" s="56">
        <v>3936.3322728505509</v>
      </c>
      <c r="L23" s="56">
        <v>48983.900091395495</v>
      </c>
      <c r="M23" s="56">
        <v>7936.9888262766344</v>
      </c>
      <c r="N23" s="56">
        <v>15024.932258971217</v>
      </c>
      <c r="O23" s="56">
        <v>26859.748442335585</v>
      </c>
      <c r="P23" s="56">
        <v>34549.06450828549</v>
      </c>
      <c r="Q23" s="56">
        <v>28146.483504450465</v>
      </c>
      <c r="R23" s="57">
        <v>12027.195747022808</v>
      </c>
      <c r="S23" s="58">
        <v>387642.99146973732</v>
      </c>
      <c r="T23" s="13">
        <f t="shared" si="0"/>
        <v>68419.551882008542</v>
      </c>
      <c r="U23" s="13">
        <f t="shared" si="1"/>
        <v>0</v>
      </c>
      <c r="V23" s="13">
        <f t="shared" si="2"/>
        <v>7696.7830359212567</v>
      </c>
      <c r="W23" s="13">
        <f t="shared" si="3"/>
        <v>28366.004284447165</v>
      </c>
      <c r="X23" s="13">
        <f t="shared" si="4"/>
        <v>101170.24248834589</v>
      </c>
      <c r="Y23" s="12">
        <f t="shared" si="5"/>
        <v>181990.4097790145</v>
      </c>
    </row>
    <row r="24" spans="1:25">
      <c r="A24" s="14" t="s">
        <v>67</v>
      </c>
      <c r="B24" s="29" t="s">
        <v>68</v>
      </c>
      <c r="C24" s="15" t="s">
        <v>71</v>
      </c>
      <c r="D24" s="16" t="s">
        <v>72</v>
      </c>
      <c r="E24" s="49">
        <v>3248.6922733746724</v>
      </c>
      <c r="F24" s="41">
        <v>1182.8426092829386</v>
      </c>
      <c r="G24" s="41">
        <v>278.00328435474694</v>
      </c>
      <c r="H24" s="56">
        <v>639.04476695091512</v>
      </c>
      <c r="I24" s="56">
        <v>897.225080325313</v>
      </c>
      <c r="J24" s="56">
        <v>2983.8723665684374</v>
      </c>
      <c r="K24" s="56">
        <v>298.96629672960802</v>
      </c>
      <c r="L24" s="56">
        <v>2691.0075254662361</v>
      </c>
      <c r="M24" s="56">
        <v>348.95494420304044</v>
      </c>
      <c r="N24" s="56">
        <v>448.11980928118697</v>
      </c>
      <c r="O24" s="56">
        <v>2333.3327996877861</v>
      </c>
      <c r="P24" s="56">
        <v>5825.2745102245181</v>
      </c>
      <c r="Q24" s="56">
        <v>3481.3372108007061</v>
      </c>
      <c r="R24" s="57">
        <v>423.54363791259641</v>
      </c>
      <c r="S24" s="58">
        <v>25080.217115162697</v>
      </c>
      <c r="T24" s="13">
        <f t="shared" si="0"/>
        <v>3248.6922733746724</v>
      </c>
      <c r="U24" s="13">
        <f t="shared" si="1"/>
        <v>1182.8426092829386</v>
      </c>
      <c r="V24" s="13">
        <f t="shared" si="2"/>
        <v>278.00328435474694</v>
      </c>
      <c r="W24" s="13">
        <f t="shared" si="3"/>
        <v>2983.8723665684374</v>
      </c>
      <c r="X24" s="13">
        <f t="shared" si="4"/>
        <v>897.225080325313</v>
      </c>
      <c r="Y24" s="12">
        <f t="shared" si="5"/>
        <v>16489.581501256594</v>
      </c>
    </row>
    <row r="25" spans="1:25">
      <c r="A25" s="14" t="s">
        <v>67</v>
      </c>
      <c r="B25" s="29" t="s">
        <v>68</v>
      </c>
      <c r="C25" s="15" t="s">
        <v>73</v>
      </c>
      <c r="D25" s="16" t="s">
        <v>74</v>
      </c>
      <c r="E25" s="49">
        <v>2794.7362576472842</v>
      </c>
      <c r="F25" s="41">
        <v>0</v>
      </c>
      <c r="G25" s="41">
        <v>316.72206699959895</v>
      </c>
      <c r="H25" s="56">
        <v>375.82003132434568</v>
      </c>
      <c r="I25" s="56">
        <v>3865.706377715132</v>
      </c>
      <c r="J25" s="56">
        <v>5744.993088886562</v>
      </c>
      <c r="K25" s="56">
        <v>384.16746957874744</v>
      </c>
      <c r="L25" s="56">
        <v>5016.118663214269</v>
      </c>
      <c r="M25" s="56">
        <v>1506.9459770510093</v>
      </c>
      <c r="N25" s="56">
        <v>1027.742766349653</v>
      </c>
      <c r="O25" s="56">
        <v>4121.319673184229</v>
      </c>
      <c r="P25" s="56">
        <v>3865.2577800876493</v>
      </c>
      <c r="Q25" s="56">
        <v>0</v>
      </c>
      <c r="R25" s="57">
        <v>513.01064211431571</v>
      </c>
      <c r="S25" s="58">
        <v>29532.540794152796</v>
      </c>
      <c r="T25" s="13">
        <f t="shared" si="0"/>
        <v>2794.7362576472842</v>
      </c>
      <c r="U25" s="13">
        <f t="shared" si="1"/>
        <v>0</v>
      </c>
      <c r="V25" s="13">
        <f t="shared" si="2"/>
        <v>316.72206699959895</v>
      </c>
      <c r="W25" s="13">
        <f t="shared" si="3"/>
        <v>5744.993088886562</v>
      </c>
      <c r="X25" s="13">
        <f t="shared" si="4"/>
        <v>3865.706377715132</v>
      </c>
      <c r="Y25" s="12">
        <f t="shared" si="5"/>
        <v>16810.383002904222</v>
      </c>
    </row>
    <row r="26" spans="1:25">
      <c r="A26" s="14" t="s">
        <v>67</v>
      </c>
      <c r="B26" s="29" t="s">
        <v>68</v>
      </c>
      <c r="C26" s="15" t="s">
        <v>75</v>
      </c>
      <c r="D26" s="16" t="s">
        <v>76</v>
      </c>
      <c r="E26" s="49">
        <v>11172.030246826547</v>
      </c>
      <c r="F26" s="41">
        <v>0</v>
      </c>
      <c r="G26" s="41">
        <v>323.66517792882587</v>
      </c>
      <c r="H26" s="56">
        <v>375.70463429395181</v>
      </c>
      <c r="I26" s="56">
        <v>2076.2435600203644</v>
      </c>
      <c r="J26" s="56">
        <v>4583.5843067993965</v>
      </c>
      <c r="K26" s="56">
        <v>174.94504143665762</v>
      </c>
      <c r="L26" s="56">
        <v>2769.2820744346527</v>
      </c>
      <c r="M26" s="56">
        <v>174.19751029227567</v>
      </c>
      <c r="N26" s="56">
        <v>473.8477213314199</v>
      </c>
      <c r="O26" s="56">
        <v>3256.4849610331971</v>
      </c>
      <c r="P26" s="56">
        <v>5499.0019804204458</v>
      </c>
      <c r="Q26" s="56">
        <v>0</v>
      </c>
      <c r="R26" s="57">
        <v>28.643034159933276</v>
      </c>
      <c r="S26" s="58">
        <v>30907.630248977672</v>
      </c>
      <c r="T26" s="13">
        <f t="shared" si="0"/>
        <v>11172.030246826547</v>
      </c>
      <c r="U26" s="13">
        <f t="shared" si="1"/>
        <v>0</v>
      </c>
      <c r="V26" s="13">
        <f t="shared" si="2"/>
        <v>323.66517792882587</v>
      </c>
      <c r="W26" s="13">
        <f t="shared" si="3"/>
        <v>4583.5843067993965</v>
      </c>
      <c r="X26" s="13">
        <f t="shared" si="4"/>
        <v>2076.2435600203644</v>
      </c>
      <c r="Y26" s="12">
        <f t="shared" si="5"/>
        <v>12752.106957402535</v>
      </c>
    </row>
    <row r="27" spans="1:25">
      <c r="A27" s="14" t="s">
        <v>67</v>
      </c>
      <c r="B27" s="29" t="s">
        <v>68</v>
      </c>
      <c r="C27" s="15" t="s">
        <v>77</v>
      </c>
      <c r="D27" s="16" t="s">
        <v>78</v>
      </c>
      <c r="E27" s="49">
        <v>12780.11018761714</v>
      </c>
      <c r="F27" s="41">
        <v>287.4811303547101</v>
      </c>
      <c r="G27" s="41">
        <v>579.35454025532636</v>
      </c>
      <c r="H27" s="56">
        <v>625.96132408887388</v>
      </c>
      <c r="I27" s="56">
        <v>3882.3853198443312</v>
      </c>
      <c r="J27" s="56">
        <v>6194.6730938305063</v>
      </c>
      <c r="K27" s="56">
        <v>285.8201349842663</v>
      </c>
      <c r="L27" s="56">
        <v>1630.5694274731518</v>
      </c>
      <c r="M27" s="56">
        <v>1120.386540744616</v>
      </c>
      <c r="N27" s="56">
        <v>1887.5204555288315</v>
      </c>
      <c r="O27" s="56">
        <v>2802.3509384341287</v>
      </c>
      <c r="P27" s="56">
        <v>8546.1968846854779</v>
      </c>
      <c r="Q27" s="56">
        <v>3331.4898633888638</v>
      </c>
      <c r="R27" s="57">
        <v>280.41079495114474</v>
      </c>
      <c r="S27" s="58">
        <v>44234.710636181371</v>
      </c>
      <c r="T27" s="13">
        <f t="shared" si="0"/>
        <v>12780.11018761714</v>
      </c>
      <c r="U27" s="13">
        <f t="shared" si="1"/>
        <v>287.4811303547101</v>
      </c>
      <c r="V27" s="13">
        <f t="shared" si="2"/>
        <v>579.35454025532636</v>
      </c>
      <c r="W27" s="13">
        <f t="shared" si="3"/>
        <v>6194.6730938305063</v>
      </c>
      <c r="X27" s="13">
        <f t="shared" si="4"/>
        <v>3882.3853198443312</v>
      </c>
      <c r="Y27" s="12">
        <f t="shared" si="5"/>
        <v>20510.706364279355</v>
      </c>
    </row>
    <row r="28" spans="1:25">
      <c r="A28" s="14" t="s">
        <v>67</v>
      </c>
      <c r="B28" s="29" t="s">
        <v>68</v>
      </c>
      <c r="C28" s="15" t="s">
        <v>79</v>
      </c>
      <c r="D28" s="16" t="s">
        <v>80</v>
      </c>
      <c r="E28" s="49">
        <v>16314.79133932968</v>
      </c>
      <c r="F28" s="41">
        <v>0</v>
      </c>
      <c r="G28" s="41">
        <v>203.78065282537449</v>
      </c>
      <c r="H28" s="56">
        <v>550.28282427889894</v>
      </c>
      <c r="I28" s="56">
        <v>2392.1829888779562</v>
      </c>
      <c r="J28" s="56">
        <v>8799.2213239624361</v>
      </c>
      <c r="K28" s="56">
        <v>186.40255539033976</v>
      </c>
      <c r="L28" s="56">
        <v>10788.939283216698</v>
      </c>
      <c r="M28" s="56">
        <v>907.67976086308818</v>
      </c>
      <c r="N28" s="56">
        <v>1328.8908415038313</v>
      </c>
      <c r="O28" s="56">
        <v>2066.516141852248</v>
      </c>
      <c r="P28" s="56">
        <v>5827.6560615369563</v>
      </c>
      <c r="Q28" s="56">
        <v>0</v>
      </c>
      <c r="R28" s="57">
        <v>20.603451630968578</v>
      </c>
      <c r="S28" s="58">
        <v>49386.947225268472</v>
      </c>
      <c r="T28" s="13">
        <f t="shared" si="0"/>
        <v>16314.79133932968</v>
      </c>
      <c r="U28" s="13">
        <f t="shared" si="1"/>
        <v>0</v>
      </c>
      <c r="V28" s="13">
        <f t="shared" si="2"/>
        <v>203.78065282537449</v>
      </c>
      <c r="W28" s="13">
        <f t="shared" si="3"/>
        <v>8799.2213239624361</v>
      </c>
      <c r="X28" s="13">
        <f t="shared" si="4"/>
        <v>2392.1829888779562</v>
      </c>
      <c r="Y28" s="12">
        <f t="shared" si="5"/>
        <v>21676.970920273026</v>
      </c>
    </row>
    <row r="29" spans="1:25">
      <c r="A29" s="14" t="s">
        <v>67</v>
      </c>
      <c r="B29" s="29" t="s">
        <v>68</v>
      </c>
      <c r="C29" s="15" t="s">
        <v>81</v>
      </c>
      <c r="D29" s="16" t="s">
        <v>82</v>
      </c>
      <c r="E29" s="49">
        <v>9220.756991991937</v>
      </c>
      <c r="F29" s="41">
        <v>0</v>
      </c>
      <c r="G29" s="41">
        <v>43.332090104201683</v>
      </c>
      <c r="H29" s="56">
        <v>213.50240862350256</v>
      </c>
      <c r="I29" s="56">
        <v>232.88016826683406</v>
      </c>
      <c r="J29" s="56">
        <v>556.35203937549591</v>
      </c>
      <c r="K29" s="56">
        <v>60.276992072754879</v>
      </c>
      <c r="L29" s="56">
        <v>1909.2176779917384</v>
      </c>
      <c r="M29" s="56">
        <v>1.6613127022051259E-3</v>
      </c>
      <c r="N29" s="56">
        <v>214.5770394651783</v>
      </c>
      <c r="O29" s="56">
        <v>1228.144393828725</v>
      </c>
      <c r="P29" s="56">
        <v>2087.4297253523255</v>
      </c>
      <c r="Q29" s="56">
        <v>0</v>
      </c>
      <c r="R29" s="57">
        <v>63.700339740505001</v>
      </c>
      <c r="S29" s="58">
        <v>15830.171528125902</v>
      </c>
      <c r="T29" s="13">
        <f t="shared" si="0"/>
        <v>9220.756991991937</v>
      </c>
      <c r="U29" s="13">
        <f t="shared" si="1"/>
        <v>0</v>
      </c>
      <c r="V29" s="13">
        <f t="shared" si="2"/>
        <v>43.332090104201683</v>
      </c>
      <c r="W29" s="13">
        <f t="shared" si="3"/>
        <v>556.35203937549591</v>
      </c>
      <c r="X29" s="13">
        <f t="shared" si="4"/>
        <v>232.88016826683406</v>
      </c>
      <c r="Y29" s="12">
        <f t="shared" si="5"/>
        <v>5776.850238387432</v>
      </c>
    </row>
    <row r="30" spans="1:25">
      <c r="A30" s="14" t="s">
        <v>83</v>
      </c>
      <c r="B30" s="29" t="s">
        <v>84</v>
      </c>
      <c r="C30" s="15" t="s">
        <v>85</v>
      </c>
      <c r="D30" s="16" t="s">
        <v>86</v>
      </c>
      <c r="E30" s="49">
        <v>15192.28034346379</v>
      </c>
      <c r="F30" s="41">
        <v>1898.6476046075809</v>
      </c>
      <c r="G30" s="41">
        <v>17568.244548103306</v>
      </c>
      <c r="H30" s="56">
        <v>4653.371513164876</v>
      </c>
      <c r="I30" s="56">
        <v>80355.374727352857</v>
      </c>
      <c r="J30" s="56">
        <v>43774.114555294938</v>
      </c>
      <c r="K30" s="56">
        <v>17856.106453705801</v>
      </c>
      <c r="L30" s="56">
        <v>34696.706818880506</v>
      </c>
      <c r="M30" s="56">
        <v>27387.299820123801</v>
      </c>
      <c r="N30" s="56">
        <v>23566.315118474839</v>
      </c>
      <c r="O30" s="56">
        <v>17129.632801351323</v>
      </c>
      <c r="P30" s="56">
        <v>27382.85868594997</v>
      </c>
      <c r="Q30" s="56">
        <v>41343.444863704186</v>
      </c>
      <c r="R30" s="57">
        <v>4355.7281485655003</v>
      </c>
      <c r="S30" s="58">
        <v>357160.12600274332</v>
      </c>
      <c r="T30" s="13">
        <f t="shared" si="0"/>
        <v>15192.28034346379</v>
      </c>
      <c r="U30" s="13">
        <f t="shared" si="1"/>
        <v>1898.6476046075809</v>
      </c>
      <c r="V30" s="13">
        <f t="shared" si="2"/>
        <v>17568.244548103306</v>
      </c>
      <c r="W30" s="13">
        <f t="shared" si="3"/>
        <v>43774.114555294938</v>
      </c>
      <c r="X30" s="13">
        <f t="shared" si="4"/>
        <v>80355.374727352857</v>
      </c>
      <c r="Y30" s="12">
        <f t="shared" si="5"/>
        <v>198371.4642239208</v>
      </c>
    </row>
    <row r="31" spans="1:25">
      <c r="A31" s="14" t="s">
        <v>83</v>
      </c>
      <c r="B31" s="29" t="s">
        <v>84</v>
      </c>
      <c r="C31" s="15" t="s">
        <v>87</v>
      </c>
      <c r="D31" s="16" t="s">
        <v>88</v>
      </c>
      <c r="E31" s="49">
        <v>7066.2102856892379</v>
      </c>
      <c r="F31" s="41">
        <v>29.571397572714588</v>
      </c>
      <c r="G31" s="41">
        <v>640.38742004684332</v>
      </c>
      <c r="H31" s="56">
        <v>563.99962363984287</v>
      </c>
      <c r="I31" s="56">
        <v>8325.3012422696065</v>
      </c>
      <c r="J31" s="56">
        <v>7959.6995043482002</v>
      </c>
      <c r="K31" s="56">
        <v>1430.7516299063279</v>
      </c>
      <c r="L31" s="56">
        <v>24469.302022483022</v>
      </c>
      <c r="M31" s="56">
        <v>8267.9660495304652</v>
      </c>
      <c r="N31" s="56">
        <v>3540.3137238089757</v>
      </c>
      <c r="O31" s="56">
        <v>3064.5690106582215</v>
      </c>
      <c r="P31" s="56">
        <v>5400.6885610730496</v>
      </c>
      <c r="Q31" s="56">
        <v>0</v>
      </c>
      <c r="R31" s="57">
        <v>691.39516804506422</v>
      </c>
      <c r="S31" s="58">
        <v>71450.155639071585</v>
      </c>
      <c r="T31" s="13">
        <f t="shared" si="0"/>
        <v>7066.2102856892379</v>
      </c>
      <c r="U31" s="13">
        <f t="shared" si="1"/>
        <v>29.571397572714588</v>
      </c>
      <c r="V31" s="13">
        <f t="shared" si="2"/>
        <v>640.38742004684332</v>
      </c>
      <c r="W31" s="13">
        <f t="shared" si="3"/>
        <v>7959.6995043482002</v>
      </c>
      <c r="X31" s="13">
        <f t="shared" si="4"/>
        <v>8325.3012422696065</v>
      </c>
      <c r="Y31" s="12">
        <f t="shared" si="5"/>
        <v>47428.985789144972</v>
      </c>
    </row>
    <row r="32" spans="1:25">
      <c r="A32" s="14" t="s">
        <v>83</v>
      </c>
      <c r="B32" s="29" t="s">
        <v>84</v>
      </c>
      <c r="C32" s="15" t="s">
        <v>89</v>
      </c>
      <c r="D32" s="16" t="s">
        <v>90</v>
      </c>
      <c r="E32" s="49">
        <v>11677.033154443589</v>
      </c>
      <c r="F32" s="41">
        <v>0</v>
      </c>
      <c r="G32" s="41">
        <v>35631.758165930965</v>
      </c>
      <c r="H32" s="56">
        <v>1453.6519133402699</v>
      </c>
      <c r="I32" s="56">
        <v>6697.282516623879</v>
      </c>
      <c r="J32" s="56">
        <v>14910.778659261085</v>
      </c>
      <c r="K32" s="56">
        <v>5155.7741015222346</v>
      </c>
      <c r="L32" s="56">
        <v>36464.20747283745</v>
      </c>
      <c r="M32" s="56">
        <v>13078.203579834921</v>
      </c>
      <c r="N32" s="56">
        <v>9741.364141739863</v>
      </c>
      <c r="O32" s="56">
        <v>9654.3433250536982</v>
      </c>
      <c r="P32" s="56">
        <v>19642.440634223381</v>
      </c>
      <c r="Q32" s="56">
        <v>10447.312064455477</v>
      </c>
      <c r="R32" s="57">
        <v>2762.8037225294852</v>
      </c>
      <c r="S32" s="58">
        <v>177316.95345179629</v>
      </c>
      <c r="T32" s="13">
        <f t="shared" si="0"/>
        <v>11677.033154443589</v>
      </c>
      <c r="U32" s="13">
        <f t="shared" si="1"/>
        <v>0</v>
      </c>
      <c r="V32" s="13">
        <f t="shared" si="2"/>
        <v>35631.758165930965</v>
      </c>
      <c r="W32" s="13">
        <f t="shared" si="3"/>
        <v>14910.778659261085</v>
      </c>
      <c r="X32" s="13">
        <f t="shared" si="4"/>
        <v>6697.282516623879</v>
      </c>
      <c r="Y32" s="12">
        <f t="shared" si="5"/>
        <v>108400.10095553676</v>
      </c>
    </row>
    <row r="33" spans="1:25">
      <c r="A33" s="14" t="s">
        <v>83</v>
      </c>
      <c r="B33" s="29" t="s">
        <v>84</v>
      </c>
      <c r="C33" s="15" t="s">
        <v>91</v>
      </c>
      <c r="D33" s="16" t="s">
        <v>92</v>
      </c>
      <c r="E33" s="49">
        <v>97093.866879178298</v>
      </c>
      <c r="F33" s="41">
        <v>0</v>
      </c>
      <c r="G33" s="41">
        <v>54332.368167661654</v>
      </c>
      <c r="H33" s="56">
        <v>4494.9690807324005</v>
      </c>
      <c r="I33" s="56">
        <v>49653.896325722191</v>
      </c>
      <c r="J33" s="56">
        <v>30597.234645776382</v>
      </c>
      <c r="K33" s="56">
        <v>5616.5388583534013</v>
      </c>
      <c r="L33" s="56">
        <v>38078.583262990251</v>
      </c>
      <c r="M33" s="56">
        <v>9891.6772028253981</v>
      </c>
      <c r="N33" s="56">
        <v>10103.897548286766</v>
      </c>
      <c r="O33" s="56">
        <v>7271.2122258220052</v>
      </c>
      <c r="P33" s="56">
        <v>25315.804396696982</v>
      </c>
      <c r="Q33" s="56">
        <v>10895.708603562744</v>
      </c>
      <c r="R33" s="57">
        <v>1733.8089968677291</v>
      </c>
      <c r="S33" s="58">
        <v>345079.56619447621</v>
      </c>
      <c r="T33" s="13">
        <f t="shared" si="0"/>
        <v>97093.866879178298</v>
      </c>
      <c r="U33" s="13">
        <f t="shared" si="1"/>
        <v>0</v>
      </c>
      <c r="V33" s="13">
        <f t="shared" si="2"/>
        <v>54332.368167661654</v>
      </c>
      <c r="W33" s="13">
        <f t="shared" si="3"/>
        <v>30597.234645776382</v>
      </c>
      <c r="X33" s="13">
        <f t="shared" si="4"/>
        <v>49653.896325722191</v>
      </c>
      <c r="Y33" s="12">
        <f t="shared" si="5"/>
        <v>113402.20017613767</v>
      </c>
    </row>
    <row r="34" spans="1:25">
      <c r="A34" s="14" t="s">
        <v>83</v>
      </c>
      <c r="B34" s="29" t="s">
        <v>84</v>
      </c>
      <c r="C34" s="15" t="s">
        <v>93</v>
      </c>
      <c r="D34" s="16" t="s">
        <v>94</v>
      </c>
      <c r="E34" s="49">
        <v>3640.6759324977197</v>
      </c>
      <c r="F34" s="41">
        <v>0</v>
      </c>
      <c r="G34" s="41">
        <v>2936.829114112501</v>
      </c>
      <c r="H34" s="56">
        <v>497.65200621162739</v>
      </c>
      <c r="I34" s="56">
        <v>15053.274503755658</v>
      </c>
      <c r="J34" s="56">
        <v>3196.4072994779935</v>
      </c>
      <c r="K34" s="56">
        <v>699.68307116107439</v>
      </c>
      <c r="L34" s="56">
        <v>14101.437711935867</v>
      </c>
      <c r="M34" s="56">
        <v>2607.7906484759305</v>
      </c>
      <c r="N34" s="56">
        <v>3541.2380613003133</v>
      </c>
      <c r="O34" s="56">
        <v>2609.2625486464917</v>
      </c>
      <c r="P34" s="56">
        <v>4193.3024215381829</v>
      </c>
      <c r="Q34" s="56">
        <v>0</v>
      </c>
      <c r="R34" s="57">
        <v>69.538156741864753</v>
      </c>
      <c r="S34" s="58">
        <v>53147.091475855217</v>
      </c>
      <c r="T34" s="13">
        <f t="shared" si="0"/>
        <v>3640.6759324977197</v>
      </c>
      <c r="U34" s="13">
        <f t="shared" si="1"/>
        <v>0</v>
      </c>
      <c r="V34" s="13">
        <f t="shared" si="2"/>
        <v>2936.829114112501</v>
      </c>
      <c r="W34" s="13">
        <f t="shared" si="3"/>
        <v>3196.4072994779935</v>
      </c>
      <c r="X34" s="13">
        <f t="shared" si="4"/>
        <v>15053.274503755658</v>
      </c>
      <c r="Y34" s="12">
        <f t="shared" si="5"/>
        <v>28319.904626011354</v>
      </c>
    </row>
    <row r="35" spans="1:25">
      <c r="A35" s="14" t="s">
        <v>83</v>
      </c>
      <c r="B35" s="29" t="s">
        <v>84</v>
      </c>
      <c r="C35" s="15" t="s">
        <v>95</v>
      </c>
      <c r="D35" s="16" t="s">
        <v>96</v>
      </c>
      <c r="E35" s="49">
        <v>3527.22582808568</v>
      </c>
      <c r="F35" s="41">
        <v>0</v>
      </c>
      <c r="G35" s="41">
        <v>70.328671734537238</v>
      </c>
      <c r="H35" s="56">
        <v>143.8137469986539</v>
      </c>
      <c r="I35" s="56">
        <v>3548.6255619657245</v>
      </c>
      <c r="J35" s="56">
        <v>414.32488134301218</v>
      </c>
      <c r="K35" s="56">
        <v>105.19499355258384</v>
      </c>
      <c r="L35" s="56">
        <v>3387.2842588398516</v>
      </c>
      <c r="M35" s="56">
        <v>84.395619399679916</v>
      </c>
      <c r="N35" s="56">
        <v>1061.3678025474267</v>
      </c>
      <c r="O35" s="56">
        <v>1243.1831820526961</v>
      </c>
      <c r="P35" s="56">
        <v>1780.986675814401</v>
      </c>
      <c r="Q35" s="56">
        <v>0</v>
      </c>
      <c r="R35" s="57">
        <v>4.594042650874691</v>
      </c>
      <c r="S35" s="58">
        <v>15371.325264985124</v>
      </c>
      <c r="T35" s="13">
        <f t="shared" si="0"/>
        <v>3527.22582808568</v>
      </c>
      <c r="U35" s="13">
        <f t="shared" si="1"/>
        <v>0</v>
      </c>
      <c r="V35" s="13">
        <f t="shared" si="2"/>
        <v>70.328671734537238</v>
      </c>
      <c r="W35" s="13">
        <f t="shared" si="3"/>
        <v>414.32488134301218</v>
      </c>
      <c r="X35" s="13">
        <f t="shared" si="4"/>
        <v>3548.6255619657245</v>
      </c>
      <c r="Y35" s="12">
        <f t="shared" si="5"/>
        <v>7810.8203218561684</v>
      </c>
    </row>
    <row r="36" spans="1:25">
      <c r="A36" s="14" t="s">
        <v>83</v>
      </c>
      <c r="B36" s="29" t="s">
        <v>84</v>
      </c>
      <c r="C36" s="15" t="s">
        <v>97</v>
      </c>
      <c r="D36" s="16" t="s">
        <v>98</v>
      </c>
      <c r="E36" s="49">
        <v>871.2490497273717</v>
      </c>
      <c r="F36" s="41">
        <v>0</v>
      </c>
      <c r="G36" s="41">
        <v>31.570403642421226</v>
      </c>
      <c r="H36" s="56">
        <v>79.343250570606742</v>
      </c>
      <c r="I36" s="56">
        <v>1505.5230629818093</v>
      </c>
      <c r="J36" s="56">
        <v>407.23918300308446</v>
      </c>
      <c r="K36" s="56">
        <v>112.14712472199324</v>
      </c>
      <c r="L36" s="56">
        <v>3907.5644894390421</v>
      </c>
      <c r="M36" s="56">
        <v>1488.2682200852446</v>
      </c>
      <c r="N36" s="56">
        <v>810.933891330601</v>
      </c>
      <c r="O36" s="56">
        <v>904.9186353405712</v>
      </c>
      <c r="P36" s="56">
        <v>1826.4325427144929</v>
      </c>
      <c r="Q36" s="56">
        <v>0</v>
      </c>
      <c r="R36" s="57">
        <v>69.745171349947185</v>
      </c>
      <c r="S36" s="58">
        <v>12014.935024907185</v>
      </c>
      <c r="T36" s="13">
        <f t="shared" si="0"/>
        <v>871.2490497273717</v>
      </c>
      <c r="U36" s="13">
        <f t="shared" si="1"/>
        <v>0</v>
      </c>
      <c r="V36" s="13">
        <f t="shared" si="2"/>
        <v>31.570403642421226</v>
      </c>
      <c r="W36" s="13">
        <f t="shared" si="3"/>
        <v>407.23918300308446</v>
      </c>
      <c r="X36" s="13">
        <f t="shared" si="4"/>
        <v>1505.5230629818093</v>
      </c>
      <c r="Y36" s="12">
        <f t="shared" si="5"/>
        <v>9199.3533255524981</v>
      </c>
    </row>
    <row r="37" spans="1:25">
      <c r="A37" s="14" t="s">
        <v>99</v>
      </c>
      <c r="B37" s="29" t="s">
        <v>100</v>
      </c>
      <c r="C37" s="15" t="s">
        <v>101</v>
      </c>
      <c r="D37" s="16" t="s">
        <v>102</v>
      </c>
      <c r="E37" s="49">
        <v>58005.319920892791</v>
      </c>
      <c r="F37" s="41">
        <v>247.75636018596461</v>
      </c>
      <c r="G37" s="41">
        <v>9414.9320398278833</v>
      </c>
      <c r="H37" s="56">
        <v>6144.3569956249303</v>
      </c>
      <c r="I37" s="56">
        <v>74439.983800762799</v>
      </c>
      <c r="J37" s="56">
        <v>70769.336760052392</v>
      </c>
      <c r="K37" s="56">
        <v>11307.451310525998</v>
      </c>
      <c r="L37" s="56">
        <v>73592.914284095445</v>
      </c>
      <c r="M37" s="56">
        <v>18517.026809136438</v>
      </c>
      <c r="N37" s="56">
        <v>16225.353089281551</v>
      </c>
      <c r="O37" s="56">
        <v>18956.640838533734</v>
      </c>
      <c r="P37" s="56">
        <v>27257.621061240789</v>
      </c>
      <c r="Q37" s="56">
        <v>27302.725706841491</v>
      </c>
      <c r="R37" s="57">
        <v>8504.7651781817385</v>
      </c>
      <c r="S37" s="58">
        <v>420686.18415518396</v>
      </c>
      <c r="T37" s="13">
        <f t="shared" si="0"/>
        <v>58005.319920892791</v>
      </c>
      <c r="U37" s="13">
        <f t="shared" si="1"/>
        <v>247.75636018596461</v>
      </c>
      <c r="V37" s="13">
        <f t="shared" si="2"/>
        <v>9414.9320398278833</v>
      </c>
      <c r="W37" s="13">
        <f t="shared" si="3"/>
        <v>70769.336760052392</v>
      </c>
      <c r="X37" s="13">
        <f t="shared" si="4"/>
        <v>74439.983800762799</v>
      </c>
      <c r="Y37" s="12">
        <f t="shared" si="5"/>
        <v>207808.8552734621</v>
      </c>
    </row>
    <row r="38" spans="1:25">
      <c r="A38" s="14" t="s">
        <v>99</v>
      </c>
      <c r="B38" s="29" t="s">
        <v>100</v>
      </c>
      <c r="C38" s="15" t="s">
        <v>103</v>
      </c>
      <c r="D38" s="16" t="s">
        <v>104</v>
      </c>
      <c r="E38" s="49">
        <v>23464.393503977168</v>
      </c>
      <c r="F38" s="41">
        <v>0</v>
      </c>
      <c r="G38" s="41">
        <v>188.09387399255479</v>
      </c>
      <c r="H38" s="56">
        <v>350.77651471095896</v>
      </c>
      <c r="I38" s="56">
        <v>640.35500810987969</v>
      </c>
      <c r="J38" s="56">
        <v>1717.3625630380709</v>
      </c>
      <c r="K38" s="56">
        <v>163.38921426290662</v>
      </c>
      <c r="L38" s="56">
        <v>6046.6601322477773</v>
      </c>
      <c r="M38" s="56">
        <v>438.11610263160458</v>
      </c>
      <c r="N38" s="56">
        <v>1748.3054200540737</v>
      </c>
      <c r="O38" s="56">
        <v>2125.7806673733412</v>
      </c>
      <c r="P38" s="56">
        <v>4164.9614539914473</v>
      </c>
      <c r="Q38" s="56">
        <v>0</v>
      </c>
      <c r="R38" s="57">
        <v>160.02937345017597</v>
      </c>
      <c r="S38" s="58">
        <v>41208.22382783996</v>
      </c>
      <c r="T38" s="13">
        <f t="shared" si="0"/>
        <v>23464.393503977168</v>
      </c>
      <c r="U38" s="13">
        <f t="shared" si="1"/>
        <v>0</v>
      </c>
      <c r="V38" s="13">
        <f t="shared" si="2"/>
        <v>188.09387399255479</v>
      </c>
      <c r="W38" s="13">
        <f t="shared" si="3"/>
        <v>1717.3625630380709</v>
      </c>
      <c r="X38" s="13">
        <f t="shared" si="4"/>
        <v>640.35500810987969</v>
      </c>
      <c r="Y38" s="12">
        <f t="shared" si="5"/>
        <v>15198.018878722285</v>
      </c>
    </row>
    <row r="39" spans="1:25">
      <c r="A39" s="14" t="s">
        <v>99</v>
      </c>
      <c r="B39" s="29" t="s">
        <v>100</v>
      </c>
      <c r="C39" s="15" t="s">
        <v>105</v>
      </c>
      <c r="D39" s="16" t="s">
        <v>106</v>
      </c>
      <c r="E39" s="49">
        <v>49778.583670235232</v>
      </c>
      <c r="F39" s="41">
        <v>0</v>
      </c>
      <c r="G39" s="41">
        <v>645.92949402308454</v>
      </c>
      <c r="H39" s="56">
        <v>747.67100295809314</v>
      </c>
      <c r="I39" s="56">
        <v>1771.9039097974935</v>
      </c>
      <c r="J39" s="56">
        <v>3176.6238672054178</v>
      </c>
      <c r="K39" s="56">
        <v>555.97996675529134</v>
      </c>
      <c r="L39" s="56">
        <v>1277.0006651548413</v>
      </c>
      <c r="M39" s="56">
        <v>886.65159320593989</v>
      </c>
      <c r="N39" s="56">
        <v>1252.1184310151787</v>
      </c>
      <c r="O39" s="56">
        <v>4132.7870762362827</v>
      </c>
      <c r="P39" s="56">
        <v>3674.7575392420285</v>
      </c>
      <c r="Q39" s="56">
        <v>3114.7785682068716</v>
      </c>
      <c r="R39" s="57">
        <v>410.00410385212956</v>
      </c>
      <c r="S39" s="58">
        <v>71424.789887887877</v>
      </c>
      <c r="T39" s="13">
        <f t="shared" si="0"/>
        <v>49778.583670235232</v>
      </c>
      <c r="U39" s="13">
        <f t="shared" si="1"/>
        <v>0</v>
      </c>
      <c r="V39" s="13">
        <f t="shared" si="2"/>
        <v>645.92949402308454</v>
      </c>
      <c r="W39" s="13">
        <f t="shared" si="3"/>
        <v>3176.6238672054178</v>
      </c>
      <c r="X39" s="13">
        <f t="shared" si="4"/>
        <v>1771.9039097974935</v>
      </c>
      <c r="Y39" s="12">
        <f t="shared" si="5"/>
        <v>16051.748946626656</v>
      </c>
    </row>
    <row r="40" spans="1:25">
      <c r="A40" s="14" t="s">
        <v>99</v>
      </c>
      <c r="B40" s="29" t="s">
        <v>100</v>
      </c>
      <c r="C40" s="15" t="s">
        <v>107</v>
      </c>
      <c r="D40" s="16" t="s">
        <v>108</v>
      </c>
      <c r="E40" s="49">
        <v>16752.206789889915</v>
      </c>
      <c r="F40" s="41">
        <v>0</v>
      </c>
      <c r="G40" s="41">
        <v>177.48955848332957</v>
      </c>
      <c r="H40" s="56">
        <v>353.65860203997761</v>
      </c>
      <c r="I40" s="56">
        <v>2823.7442421130827</v>
      </c>
      <c r="J40" s="56">
        <v>892.34708855176484</v>
      </c>
      <c r="K40" s="56">
        <v>186.76627723539755</v>
      </c>
      <c r="L40" s="56">
        <v>887.94184448280726</v>
      </c>
      <c r="M40" s="56">
        <v>665.49644975562956</v>
      </c>
      <c r="N40" s="56">
        <v>1755.7563156186784</v>
      </c>
      <c r="O40" s="56">
        <v>2956.929513696683</v>
      </c>
      <c r="P40" s="56">
        <v>4043.2963859933989</v>
      </c>
      <c r="Q40" s="56">
        <v>0</v>
      </c>
      <c r="R40" s="57">
        <v>167.63482200116633</v>
      </c>
      <c r="S40" s="58">
        <v>31663.267889861829</v>
      </c>
      <c r="T40" s="13">
        <f t="shared" si="0"/>
        <v>16752.206789889915</v>
      </c>
      <c r="U40" s="13">
        <f t="shared" si="1"/>
        <v>0</v>
      </c>
      <c r="V40" s="13">
        <f t="shared" si="2"/>
        <v>177.48955848332957</v>
      </c>
      <c r="W40" s="13">
        <f t="shared" si="3"/>
        <v>892.34708855176484</v>
      </c>
      <c r="X40" s="13">
        <f t="shared" si="4"/>
        <v>2823.7442421130827</v>
      </c>
      <c r="Y40" s="12">
        <f t="shared" si="5"/>
        <v>11017.480210823738</v>
      </c>
    </row>
    <row r="41" spans="1:25">
      <c r="A41" s="14" t="s">
        <v>99</v>
      </c>
      <c r="B41" s="29" t="s">
        <v>100</v>
      </c>
      <c r="C41" s="15" t="s">
        <v>109</v>
      </c>
      <c r="D41" s="16" t="s">
        <v>110</v>
      </c>
      <c r="E41" s="49">
        <v>31081.996957292125</v>
      </c>
      <c r="F41" s="41">
        <v>0</v>
      </c>
      <c r="G41" s="41">
        <v>1463.4004400162794</v>
      </c>
      <c r="H41" s="56">
        <v>1254.1087773914594</v>
      </c>
      <c r="I41" s="56">
        <v>4936.0518448771973</v>
      </c>
      <c r="J41" s="56">
        <v>13411.168765352129</v>
      </c>
      <c r="K41" s="56">
        <v>388.59822693567298</v>
      </c>
      <c r="L41" s="56">
        <v>12716.818901461824</v>
      </c>
      <c r="M41" s="56">
        <v>3083.1314445995749</v>
      </c>
      <c r="N41" s="56">
        <v>4243.0580506496763</v>
      </c>
      <c r="O41" s="56">
        <v>6599.6796099110379</v>
      </c>
      <c r="P41" s="56">
        <v>9385.9284496358578</v>
      </c>
      <c r="Q41" s="56">
        <v>4170.171086367176</v>
      </c>
      <c r="R41" s="57">
        <v>800.5247523159203</v>
      </c>
      <c r="S41" s="58">
        <v>93534.637306805947</v>
      </c>
      <c r="T41" s="13">
        <f t="shared" si="0"/>
        <v>31081.996957292125</v>
      </c>
      <c r="U41" s="13">
        <f t="shared" si="1"/>
        <v>0</v>
      </c>
      <c r="V41" s="13">
        <f t="shared" si="2"/>
        <v>1463.4004400162794</v>
      </c>
      <c r="W41" s="13">
        <f t="shared" si="3"/>
        <v>13411.168765352129</v>
      </c>
      <c r="X41" s="13">
        <f t="shared" si="4"/>
        <v>4936.0518448771973</v>
      </c>
      <c r="Y41" s="12">
        <f t="shared" si="5"/>
        <v>42642.019299268199</v>
      </c>
    </row>
    <row r="42" spans="1:25">
      <c r="A42" s="14" t="s">
        <v>99</v>
      </c>
      <c r="B42" s="29" t="s">
        <v>100</v>
      </c>
      <c r="C42" s="15" t="s">
        <v>111</v>
      </c>
      <c r="D42" s="16" t="s">
        <v>112</v>
      </c>
      <c r="E42" s="49">
        <v>12985.946387716496</v>
      </c>
      <c r="F42" s="41">
        <v>0</v>
      </c>
      <c r="G42" s="41">
        <v>3686.7003393028835</v>
      </c>
      <c r="H42" s="56">
        <v>225.10543527771586</v>
      </c>
      <c r="I42" s="56">
        <v>944.37710971265938</v>
      </c>
      <c r="J42" s="56">
        <v>1255.3489564849783</v>
      </c>
      <c r="K42" s="56">
        <v>183.07897092483313</v>
      </c>
      <c r="L42" s="56">
        <v>2605.4028076570189</v>
      </c>
      <c r="M42" s="56">
        <v>237.24934593653737</v>
      </c>
      <c r="N42" s="56">
        <v>915.47979845119539</v>
      </c>
      <c r="O42" s="56">
        <v>1610.532010008453</v>
      </c>
      <c r="P42" s="56">
        <v>2407.3146464079891</v>
      </c>
      <c r="Q42" s="56">
        <v>0</v>
      </c>
      <c r="R42" s="57">
        <v>82.928992898927731</v>
      </c>
      <c r="S42" s="58">
        <v>27139.46480077969</v>
      </c>
      <c r="T42" s="13">
        <f t="shared" si="0"/>
        <v>12985.946387716496</v>
      </c>
      <c r="U42" s="13">
        <f t="shared" si="1"/>
        <v>0</v>
      </c>
      <c r="V42" s="13">
        <f t="shared" si="2"/>
        <v>3686.7003393028835</v>
      </c>
      <c r="W42" s="13">
        <f t="shared" si="3"/>
        <v>1255.3489564849783</v>
      </c>
      <c r="X42" s="13">
        <f t="shared" si="4"/>
        <v>944.37710971265938</v>
      </c>
      <c r="Y42" s="12">
        <f t="shared" si="5"/>
        <v>8267.0920075626709</v>
      </c>
    </row>
    <row r="43" spans="1:25">
      <c r="A43" s="14" t="s">
        <v>113</v>
      </c>
      <c r="B43" s="29" t="s">
        <v>114</v>
      </c>
      <c r="C43" s="15" t="s">
        <v>115</v>
      </c>
      <c r="D43" s="16" t="s">
        <v>116</v>
      </c>
      <c r="E43" s="49">
        <v>262939.82514630153</v>
      </c>
      <c r="F43" s="41">
        <v>1436.6303063214866</v>
      </c>
      <c r="G43" s="41">
        <v>94498.034620555525</v>
      </c>
      <c r="H43" s="56">
        <v>15079.171452780931</v>
      </c>
      <c r="I43" s="56">
        <v>170176.85361011949</v>
      </c>
      <c r="J43" s="56">
        <v>128408.47687815785</v>
      </c>
      <c r="K43" s="56">
        <v>8085.0384651875274</v>
      </c>
      <c r="L43" s="56">
        <v>169811.38558499067</v>
      </c>
      <c r="M43" s="56">
        <v>33841.199595281068</v>
      </c>
      <c r="N43" s="56">
        <v>80288.007684690499</v>
      </c>
      <c r="O43" s="56">
        <v>33904.202682255585</v>
      </c>
      <c r="P43" s="56">
        <v>75433.327071510415</v>
      </c>
      <c r="Q43" s="56">
        <v>66197.658800385951</v>
      </c>
      <c r="R43" s="57">
        <v>15934.539579846416</v>
      </c>
      <c r="S43" s="58">
        <v>1156034.3514783848</v>
      </c>
      <c r="T43" s="13">
        <f t="shared" si="0"/>
        <v>262939.82514630153</v>
      </c>
      <c r="U43" s="13">
        <f t="shared" si="1"/>
        <v>1436.6303063214866</v>
      </c>
      <c r="V43" s="13">
        <f t="shared" si="2"/>
        <v>94498.034620555525</v>
      </c>
      <c r="W43" s="13">
        <f t="shared" si="3"/>
        <v>128408.47687815785</v>
      </c>
      <c r="X43" s="13">
        <f t="shared" si="4"/>
        <v>170176.85361011949</v>
      </c>
      <c r="Y43" s="12">
        <f t="shared" si="5"/>
        <v>498574.53091692907</v>
      </c>
    </row>
    <row r="44" spans="1:25">
      <c r="A44" s="14" t="s">
        <v>113</v>
      </c>
      <c r="B44" s="29" t="s">
        <v>114</v>
      </c>
      <c r="C44" s="15" t="s">
        <v>117</v>
      </c>
      <c r="D44" s="16" t="s">
        <v>118</v>
      </c>
      <c r="E44" s="49">
        <v>65528.835289904469</v>
      </c>
      <c r="F44" s="41">
        <v>88.334696571153302</v>
      </c>
      <c r="G44" s="41">
        <v>2671.9378843054146</v>
      </c>
      <c r="H44" s="56">
        <v>2719.0162737178198</v>
      </c>
      <c r="I44" s="56">
        <v>9862.768024289473</v>
      </c>
      <c r="J44" s="56">
        <v>22175.386804452704</v>
      </c>
      <c r="K44" s="56">
        <v>431.15348970282213</v>
      </c>
      <c r="L44" s="56">
        <v>8626.1645896622922</v>
      </c>
      <c r="M44" s="56">
        <v>2405.0684672145117</v>
      </c>
      <c r="N44" s="56">
        <v>8680.6361437471896</v>
      </c>
      <c r="O44" s="56">
        <v>5183.3609047328564</v>
      </c>
      <c r="P44" s="56">
        <v>19102.470516738329</v>
      </c>
      <c r="Q44" s="56">
        <v>1805.6254245697103</v>
      </c>
      <c r="R44" s="57">
        <v>5792.4289195780821</v>
      </c>
      <c r="S44" s="58">
        <v>155073.18742918683</v>
      </c>
      <c r="T44" s="13">
        <f t="shared" si="0"/>
        <v>65528.835289904469</v>
      </c>
      <c r="U44" s="13">
        <f t="shared" si="1"/>
        <v>88.334696571153302</v>
      </c>
      <c r="V44" s="13">
        <f t="shared" si="2"/>
        <v>2671.9378843054146</v>
      </c>
      <c r="W44" s="13">
        <f t="shared" si="3"/>
        <v>22175.386804452704</v>
      </c>
      <c r="X44" s="13">
        <f t="shared" si="4"/>
        <v>9862.768024289473</v>
      </c>
      <c r="Y44" s="12">
        <f t="shared" si="5"/>
        <v>54745.924729663617</v>
      </c>
    </row>
    <row r="45" spans="1:25">
      <c r="A45" s="14" t="s">
        <v>113</v>
      </c>
      <c r="B45" s="29" t="s">
        <v>114</v>
      </c>
      <c r="C45" s="15" t="s">
        <v>119</v>
      </c>
      <c r="D45" s="16" t="s">
        <v>120</v>
      </c>
      <c r="E45" s="49">
        <v>19332.231938541809</v>
      </c>
      <c r="F45" s="41">
        <v>0</v>
      </c>
      <c r="G45" s="41">
        <v>733.49551405657576</v>
      </c>
      <c r="H45" s="56">
        <v>477.15555515784285</v>
      </c>
      <c r="I45" s="56">
        <v>2156.8689630399931</v>
      </c>
      <c r="J45" s="56">
        <v>2312.2653497021511</v>
      </c>
      <c r="K45" s="56">
        <v>32.747802131439222</v>
      </c>
      <c r="L45" s="56">
        <v>1103.7240858647615</v>
      </c>
      <c r="M45" s="56">
        <v>536.17175333519049</v>
      </c>
      <c r="N45" s="56">
        <v>1640.5538711756558</v>
      </c>
      <c r="O45" s="56">
        <v>2729.6328828069791</v>
      </c>
      <c r="P45" s="56">
        <v>7534.0501005424021</v>
      </c>
      <c r="Q45" s="56">
        <v>2542.9497812451818</v>
      </c>
      <c r="R45" s="57">
        <v>37.725778080457872</v>
      </c>
      <c r="S45" s="58">
        <v>41169.57337568044</v>
      </c>
      <c r="T45" s="13">
        <f t="shared" si="0"/>
        <v>19332.231938541809</v>
      </c>
      <c r="U45" s="13">
        <f t="shared" si="1"/>
        <v>0</v>
      </c>
      <c r="V45" s="13">
        <f t="shared" si="2"/>
        <v>733.49551405657576</v>
      </c>
      <c r="W45" s="13">
        <f t="shared" si="3"/>
        <v>2312.2653497021511</v>
      </c>
      <c r="X45" s="13">
        <f t="shared" si="4"/>
        <v>2156.8689630399931</v>
      </c>
      <c r="Y45" s="12">
        <f t="shared" si="5"/>
        <v>16634.711610339909</v>
      </c>
    </row>
    <row r="46" spans="1:25">
      <c r="A46" s="14" t="s">
        <v>113</v>
      </c>
      <c r="B46" s="29" t="s">
        <v>114</v>
      </c>
      <c r="C46" s="15" t="s">
        <v>121</v>
      </c>
      <c r="D46" s="16" t="s">
        <v>122</v>
      </c>
      <c r="E46" s="49">
        <v>20160.892471269632</v>
      </c>
      <c r="F46" s="41">
        <v>51.521402465712278</v>
      </c>
      <c r="G46" s="41">
        <v>667.27451276088482</v>
      </c>
      <c r="H46" s="56">
        <v>4342.8302551391071</v>
      </c>
      <c r="I46" s="56">
        <v>39560.16856925984</v>
      </c>
      <c r="J46" s="56">
        <v>7450.7412898334833</v>
      </c>
      <c r="K46" s="56">
        <v>128.29493825303121</v>
      </c>
      <c r="L46" s="56">
        <v>6810.599731739444</v>
      </c>
      <c r="M46" s="56">
        <v>1810.2357075028394</v>
      </c>
      <c r="N46" s="56">
        <v>8382.5787477915364</v>
      </c>
      <c r="O46" s="56">
        <v>10843.177074697627</v>
      </c>
      <c r="P46" s="56">
        <v>25152.785408940748</v>
      </c>
      <c r="Q46" s="56">
        <v>8451.3756260712926</v>
      </c>
      <c r="R46" s="57">
        <v>3703.1177063614814</v>
      </c>
      <c r="S46" s="58">
        <v>137515.59344208668</v>
      </c>
      <c r="T46" s="13">
        <f t="shared" si="0"/>
        <v>20160.892471269632</v>
      </c>
      <c r="U46" s="13">
        <f t="shared" si="1"/>
        <v>51.521402465712278</v>
      </c>
      <c r="V46" s="13">
        <f t="shared" si="2"/>
        <v>667.27451276088482</v>
      </c>
      <c r="W46" s="13">
        <f t="shared" si="3"/>
        <v>7450.7412898334833</v>
      </c>
      <c r="X46" s="13">
        <f t="shared" si="4"/>
        <v>39560.16856925984</v>
      </c>
      <c r="Y46" s="12">
        <f t="shared" si="5"/>
        <v>69624.995196497097</v>
      </c>
    </row>
    <row r="47" spans="1:25">
      <c r="A47" s="14" t="s">
        <v>113</v>
      </c>
      <c r="B47" s="29" t="s">
        <v>114</v>
      </c>
      <c r="C47" s="15" t="s">
        <v>123</v>
      </c>
      <c r="D47" s="16" t="s">
        <v>124</v>
      </c>
      <c r="E47" s="49">
        <v>76795.649066243917</v>
      </c>
      <c r="F47" s="41">
        <v>41.712858159924195</v>
      </c>
      <c r="G47" s="41">
        <v>34200.877278728978</v>
      </c>
      <c r="H47" s="56">
        <v>1573.8023083576536</v>
      </c>
      <c r="I47" s="56">
        <v>36510.837369652989</v>
      </c>
      <c r="J47" s="56">
        <v>23105.177474012889</v>
      </c>
      <c r="K47" s="56">
        <v>467.70828115497608</v>
      </c>
      <c r="L47" s="56">
        <v>21871.777824683879</v>
      </c>
      <c r="M47" s="56">
        <v>6434.9512142239437</v>
      </c>
      <c r="N47" s="56">
        <v>23017.87695990381</v>
      </c>
      <c r="O47" s="56">
        <v>6092.4367455641304</v>
      </c>
      <c r="P47" s="56">
        <v>18949.879019559557</v>
      </c>
      <c r="Q47" s="56">
        <v>5760.9609734910173</v>
      </c>
      <c r="R47" s="57">
        <v>4174.8337272487252</v>
      </c>
      <c r="S47" s="58">
        <v>258998.48110098639</v>
      </c>
      <c r="T47" s="13">
        <f t="shared" si="0"/>
        <v>76795.649066243917</v>
      </c>
      <c r="U47" s="13">
        <f t="shared" si="1"/>
        <v>41.712858159924195</v>
      </c>
      <c r="V47" s="13">
        <f t="shared" si="2"/>
        <v>34200.877278728978</v>
      </c>
      <c r="W47" s="13">
        <f t="shared" si="3"/>
        <v>23105.177474012889</v>
      </c>
      <c r="X47" s="13">
        <f t="shared" si="4"/>
        <v>36510.837369652989</v>
      </c>
      <c r="Y47" s="12">
        <f t="shared" si="5"/>
        <v>88344.227054187693</v>
      </c>
    </row>
    <row r="48" spans="1:25">
      <c r="A48" s="14" t="s">
        <v>113</v>
      </c>
      <c r="B48" s="29" t="s">
        <v>114</v>
      </c>
      <c r="C48" s="15" t="s">
        <v>125</v>
      </c>
      <c r="D48" s="16" t="s">
        <v>126</v>
      </c>
      <c r="E48" s="49">
        <v>4776.6761892857521</v>
      </c>
      <c r="F48" s="41">
        <v>0</v>
      </c>
      <c r="G48" s="41">
        <v>4757.1531026578814</v>
      </c>
      <c r="H48" s="56">
        <v>1154.6485417333195</v>
      </c>
      <c r="I48" s="56">
        <v>3131.1516285052253</v>
      </c>
      <c r="J48" s="56">
        <v>5596.9098733929768</v>
      </c>
      <c r="K48" s="56">
        <v>112.07729560724336</v>
      </c>
      <c r="L48" s="56">
        <v>6293.8872960248918</v>
      </c>
      <c r="M48" s="56">
        <v>1426.0259650053272</v>
      </c>
      <c r="N48" s="56">
        <v>5314.3054858305604</v>
      </c>
      <c r="O48" s="56">
        <v>3270.6639595062998</v>
      </c>
      <c r="P48" s="56">
        <v>8775.8719596965166</v>
      </c>
      <c r="Q48" s="56">
        <v>0</v>
      </c>
      <c r="R48" s="57">
        <v>684.74553918958145</v>
      </c>
      <c r="S48" s="58">
        <v>45294.116836435576</v>
      </c>
      <c r="T48" s="13">
        <f t="shared" si="0"/>
        <v>4776.6761892857521</v>
      </c>
      <c r="U48" s="13">
        <f t="shared" si="1"/>
        <v>0</v>
      </c>
      <c r="V48" s="13">
        <f t="shared" si="2"/>
        <v>4757.1531026578814</v>
      </c>
      <c r="W48" s="13">
        <f t="shared" si="3"/>
        <v>5596.9098733929768</v>
      </c>
      <c r="X48" s="13">
        <f t="shared" si="4"/>
        <v>3131.1516285052253</v>
      </c>
      <c r="Y48" s="12">
        <f t="shared" si="5"/>
        <v>27032.226042593742</v>
      </c>
    </row>
    <row r="49" spans="1:25">
      <c r="A49" s="14" t="s">
        <v>113</v>
      </c>
      <c r="B49" s="29" t="s">
        <v>114</v>
      </c>
      <c r="C49" s="15" t="s">
        <v>127</v>
      </c>
      <c r="D49" s="16" t="s">
        <v>128</v>
      </c>
      <c r="E49" s="49">
        <v>5397.913101523669</v>
      </c>
      <c r="F49" s="41">
        <v>0</v>
      </c>
      <c r="G49" s="41">
        <v>168.67998986739639</v>
      </c>
      <c r="H49" s="56">
        <v>604.18823452512402</v>
      </c>
      <c r="I49" s="56">
        <v>2195.4455322956319</v>
      </c>
      <c r="J49" s="56">
        <v>795.37452368770505</v>
      </c>
      <c r="K49" s="56">
        <v>154.28553563758948</v>
      </c>
      <c r="L49" s="56">
        <v>1496.5715742356388</v>
      </c>
      <c r="M49" s="56">
        <v>401.10846443005153</v>
      </c>
      <c r="N49" s="56">
        <v>1860.4918506106828</v>
      </c>
      <c r="O49" s="56">
        <v>3493.8719923111821</v>
      </c>
      <c r="P49" s="56">
        <v>6790.9419150945341</v>
      </c>
      <c r="Q49" s="56">
        <v>1726.9774931909933</v>
      </c>
      <c r="R49" s="57">
        <v>534.3377250805072</v>
      </c>
      <c r="S49" s="58">
        <v>25620.187932490706</v>
      </c>
      <c r="T49" s="13">
        <f t="shared" si="0"/>
        <v>5397.913101523669</v>
      </c>
      <c r="U49" s="13">
        <f t="shared" si="1"/>
        <v>0</v>
      </c>
      <c r="V49" s="13">
        <f t="shared" si="2"/>
        <v>168.67998986739639</v>
      </c>
      <c r="W49" s="13">
        <f t="shared" si="3"/>
        <v>795.37452368770505</v>
      </c>
      <c r="X49" s="13">
        <f t="shared" si="4"/>
        <v>2195.4455322956319</v>
      </c>
      <c r="Y49" s="12">
        <f t="shared" si="5"/>
        <v>17062.774785116304</v>
      </c>
    </row>
    <row r="50" spans="1:25">
      <c r="A50" s="14" t="s">
        <v>129</v>
      </c>
      <c r="B50" s="29" t="s">
        <v>130</v>
      </c>
      <c r="C50" s="15" t="s">
        <v>131</v>
      </c>
      <c r="D50" s="16" t="s">
        <v>132</v>
      </c>
      <c r="E50" s="49">
        <v>100804.39341351936</v>
      </c>
      <c r="F50" s="41">
        <v>317.09884237769558</v>
      </c>
      <c r="G50" s="41">
        <v>172824.74192808272</v>
      </c>
      <c r="H50" s="56">
        <v>16088.692111671884</v>
      </c>
      <c r="I50" s="56">
        <v>196751.48228777823</v>
      </c>
      <c r="J50" s="56">
        <v>156209.50450106783</v>
      </c>
      <c r="K50" s="56">
        <v>34981.652142290026</v>
      </c>
      <c r="L50" s="56">
        <v>168053.58948402811</v>
      </c>
      <c r="M50" s="56">
        <v>55442.672309146939</v>
      </c>
      <c r="N50" s="56">
        <v>120282.52998123105</v>
      </c>
      <c r="O50" s="56">
        <v>85966.079034093942</v>
      </c>
      <c r="P50" s="56">
        <v>97975.993886845332</v>
      </c>
      <c r="Q50" s="56">
        <v>107377.62799472582</v>
      </c>
      <c r="R50" s="57">
        <v>19450.347997997669</v>
      </c>
      <c r="S50" s="58">
        <v>1332526.4059148568</v>
      </c>
      <c r="T50" s="13">
        <f t="shared" si="0"/>
        <v>100804.39341351936</v>
      </c>
      <c r="U50" s="13">
        <f t="shared" si="1"/>
        <v>317.09884237769558</v>
      </c>
      <c r="V50" s="13">
        <f t="shared" si="2"/>
        <v>172824.74192808272</v>
      </c>
      <c r="W50" s="13">
        <f t="shared" si="3"/>
        <v>156209.50450106783</v>
      </c>
      <c r="X50" s="13">
        <f t="shared" si="4"/>
        <v>196751.48228777823</v>
      </c>
      <c r="Y50" s="12">
        <f t="shared" si="5"/>
        <v>705619.18494203081</v>
      </c>
    </row>
    <row r="51" spans="1:25">
      <c r="A51" s="14" t="s">
        <v>129</v>
      </c>
      <c r="B51" s="29" t="s">
        <v>130</v>
      </c>
      <c r="C51" s="15" t="s">
        <v>133</v>
      </c>
      <c r="D51" s="16" t="s">
        <v>134</v>
      </c>
      <c r="E51" s="49">
        <v>16063.957887272561</v>
      </c>
      <c r="F51" s="41">
        <v>78.042591219685903</v>
      </c>
      <c r="G51" s="41">
        <v>394.55449796150378</v>
      </c>
      <c r="H51" s="56">
        <v>1400.530180689809</v>
      </c>
      <c r="I51" s="56">
        <v>4194.7355584478546</v>
      </c>
      <c r="J51" s="56">
        <v>2581.9281901090703</v>
      </c>
      <c r="K51" s="56">
        <v>1880.8867908776397</v>
      </c>
      <c r="L51" s="56">
        <v>3535.6751532128037</v>
      </c>
      <c r="M51" s="56">
        <v>2555.1464548783151</v>
      </c>
      <c r="N51" s="56">
        <v>4330.5561411446397</v>
      </c>
      <c r="O51" s="56">
        <v>7460.0877324080657</v>
      </c>
      <c r="P51" s="56">
        <v>14449.968874702741</v>
      </c>
      <c r="Q51" s="56">
        <v>5279.450659854012</v>
      </c>
      <c r="R51" s="57">
        <v>1075.1169017303091</v>
      </c>
      <c r="S51" s="58">
        <v>65280.637614509003</v>
      </c>
      <c r="T51" s="13">
        <f t="shared" si="0"/>
        <v>16063.957887272561</v>
      </c>
      <c r="U51" s="13">
        <f t="shared" si="1"/>
        <v>78.042591219685903</v>
      </c>
      <c r="V51" s="13">
        <f t="shared" si="2"/>
        <v>394.55449796150378</v>
      </c>
      <c r="W51" s="13">
        <f t="shared" si="3"/>
        <v>2581.9281901090703</v>
      </c>
      <c r="X51" s="13">
        <f t="shared" si="4"/>
        <v>4194.7355584478546</v>
      </c>
      <c r="Y51" s="12">
        <f t="shared" si="5"/>
        <v>41967.418889498338</v>
      </c>
    </row>
    <row r="52" spans="1:25">
      <c r="A52" s="14" t="s">
        <v>129</v>
      </c>
      <c r="B52" s="29" t="s">
        <v>130</v>
      </c>
      <c r="C52" s="15" t="s">
        <v>135</v>
      </c>
      <c r="D52" s="16" t="s">
        <v>136</v>
      </c>
      <c r="E52" s="49">
        <v>21285.395383312371</v>
      </c>
      <c r="F52" s="41">
        <v>0</v>
      </c>
      <c r="G52" s="41">
        <v>764.27204417702364</v>
      </c>
      <c r="H52" s="56">
        <v>1309.8476239830782</v>
      </c>
      <c r="I52" s="56">
        <v>3628.5980041839152</v>
      </c>
      <c r="J52" s="56">
        <v>1322.7986830643081</v>
      </c>
      <c r="K52" s="56">
        <v>296.96634921193277</v>
      </c>
      <c r="L52" s="56">
        <v>3522.4770644459918</v>
      </c>
      <c r="M52" s="56">
        <v>224.04398703321334</v>
      </c>
      <c r="N52" s="56">
        <v>1898.4808786201297</v>
      </c>
      <c r="O52" s="56">
        <v>7453.9255096072529</v>
      </c>
      <c r="P52" s="56">
        <v>10292.31413983335</v>
      </c>
      <c r="Q52" s="56">
        <v>2850.7040063906497</v>
      </c>
      <c r="R52" s="57">
        <v>122.15878175326691</v>
      </c>
      <c r="S52" s="58">
        <v>54971.982455616475</v>
      </c>
      <c r="T52" s="13">
        <f t="shared" si="0"/>
        <v>21285.395383312371</v>
      </c>
      <c r="U52" s="13">
        <f t="shared" si="1"/>
        <v>0</v>
      </c>
      <c r="V52" s="13">
        <f t="shared" si="2"/>
        <v>764.27204417702364</v>
      </c>
      <c r="W52" s="13">
        <f t="shared" si="3"/>
        <v>1322.7986830643081</v>
      </c>
      <c r="X52" s="13">
        <f t="shared" si="4"/>
        <v>3628.5980041839152</v>
      </c>
      <c r="Y52" s="12">
        <f t="shared" si="5"/>
        <v>27970.918340878867</v>
      </c>
    </row>
    <row r="53" spans="1:25">
      <c r="A53" s="14" t="s">
        <v>129</v>
      </c>
      <c r="B53" s="29" t="s">
        <v>130</v>
      </c>
      <c r="C53" s="15" t="s">
        <v>137</v>
      </c>
      <c r="D53" s="16" t="s">
        <v>138</v>
      </c>
      <c r="E53" s="49">
        <v>14192.955587787932</v>
      </c>
      <c r="F53" s="41">
        <v>44.685667443213156</v>
      </c>
      <c r="G53" s="41">
        <v>666.98395758573633</v>
      </c>
      <c r="H53" s="56">
        <v>296.08118843950285</v>
      </c>
      <c r="I53" s="56">
        <v>1554.8073237112812</v>
      </c>
      <c r="J53" s="56">
        <v>2127.7643933330301</v>
      </c>
      <c r="K53" s="56">
        <v>281.80320520496161</v>
      </c>
      <c r="L53" s="56">
        <v>5955.0717349535917</v>
      </c>
      <c r="M53" s="56">
        <v>243.2102087486432</v>
      </c>
      <c r="N53" s="56">
        <v>2720.1116632324638</v>
      </c>
      <c r="O53" s="56">
        <v>1641.1654874066323</v>
      </c>
      <c r="P53" s="56">
        <v>2732.1369721076608</v>
      </c>
      <c r="Q53" s="56">
        <v>0</v>
      </c>
      <c r="R53" s="57">
        <v>64.417349051413339</v>
      </c>
      <c r="S53" s="58">
        <v>32521.19473900606</v>
      </c>
      <c r="T53" s="13">
        <f t="shared" si="0"/>
        <v>14192.955587787932</v>
      </c>
      <c r="U53" s="13">
        <f t="shared" si="1"/>
        <v>44.685667443213156</v>
      </c>
      <c r="V53" s="13">
        <f t="shared" si="2"/>
        <v>666.98395758573633</v>
      </c>
      <c r="W53" s="13">
        <f t="shared" si="3"/>
        <v>2127.7643933330301</v>
      </c>
      <c r="X53" s="13">
        <f t="shared" si="4"/>
        <v>1554.8073237112812</v>
      </c>
      <c r="Y53" s="12">
        <f t="shared" si="5"/>
        <v>13933.997809144868</v>
      </c>
    </row>
    <row r="54" spans="1:25">
      <c r="A54" s="14" t="s">
        <v>129</v>
      </c>
      <c r="B54" s="29" t="s">
        <v>130</v>
      </c>
      <c r="C54" s="15" t="s">
        <v>139</v>
      </c>
      <c r="D54" s="16" t="s">
        <v>140</v>
      </c>
      <c r="E54" s="49">
        <v>10424.601505691582</v>
      </c>
      <c r="F54" s="41">
        <v>0</v>
      </c>
      <c r="G54" s="41">
        <v>184.97647021065029</v>
      </c>
      <c r="H54" s="56">
        <v>426.00977943538294</v>
      </c>
      <c r="I54" s="56">
        <v>1534.5239939746389</v>
      </c>
      <c r="J54" s="56">
        <v>1958.448786442545</v>
      </c>
      <c r="K54" s="56">
        <v>218.25925876779738</v>
      </c>
      <c r="L54" s="56">
        <v>2175.3153694314287</v>
      </c>
      <c r="M54" s="56">
        <v>1106.1188945260667</v>
      </c>
      <c r="N54" s="56">
        <v>1095.8345017941567</v>
      </c>
      <c r="O54" s="56">
        <v>2580.8721668289199</v>
      </c>
      <c r="P54" s="56">
        <v>4182.9522994259414</v>
      </c>
      <c r="Q54" s="56">
        <v>3980.3536126526792</v>
      </c>
      <c r="R54" s="57">
        <v>97.740919382301769</v>
      </c>
      <c r="S54" s="58">
        <v>29966.007558564084</v>
      </c>
      <c r="T54" s="13">
        <f t="shared" si="0"/>
        <v>10424.601505691582</v>
      </c>
      <c r="U54" s="13">
        <f t="shared" si="1"/>
        <v>0</v>
      </c>
      <c r="V54" s="13">
        <f t="shared" si="2"/>
        <v>184.97647021065029</v>
      </c>
      <c r="W54" s="13">
        <f t="shared" si="3"/>
        <v>1958.448786442545</v>
      </c>
      <c r="X54" s="13">
        <f t="shared" si="4"/>
        <v>1534.5239939746389</v>
      </c>
      <c r="Y54" s="12">
        <f t="shared" si="5"/>
        <v>15863.456802244677</v>
      </c>
    </row>
    <row r="55" spans="1:25">
      <c r="A55" s="14" t="s">
        <v>129</v>
      </c>
      <c r="B55" s="29" t="s">
        <v>130</v>
      </c>
      <c r="C55" s="15" t="s">
        <v>141</v>
      </c>
      <c r="D55" s="16" t="s">
        <v>142</v>
      </c>
      <c r="E55" s="49">
        <v>43454.274726622178</v>
      </c>
      <c r="F55" s="41">
        <v>0</v>
      </c>
      <c r="G55" s="41">
        <v>2885.0074647922011</v>
      </c>
      <c r="H55" s="56">
        <v>960.57685773209914</v>
      </c>
      <c r="I55" s="56">
        <v>2745.0697131065963</v>
      </c>
      <c r="J55" s="56">
        <v>2933.0938956339151</v>
      </c>
      <c r="K55" s="56">
        <v>299.96502770138295</v>
      </c>
      <c r="L55" s="56">
        <v>3792.7848912852742</v>
      </c>
      <c r="M55" s="56">
        <v>228.56693467395633</v>
      </c>
      <c r="N55" s="56">
        <v>1881.4935123815699</v>
      </c>
      <c r="O55" s="56">
        <v>3979.143191469605</v>
      </c>
      <c r="P55" s="56">
        <v>15504.877316710978</v>
      </c>
      <c r="Q55" s="56">
        <v>3023.4739461719009</v>
      </c>
      <c r="R55" s="57">
        <v>254.64376741048051</v>
      </c>
      <c r="S55" s="58">
        <v>81942.971245692141</v>
      </c>
      <c r="T55" s="13">
        <f t="shared" si="0"/>
        <v>43454.274726622178</v>
      </c>
      <c r="U55" s="13">
        <f t="shared" si="1"/>
        <v>0</v>
      </c>
      <c r="V55" s="13">
        <f t="shared" si="2"/>
        <v>2885.0074647922011</v>
      </c>
      <c r="W55" s="13">
        <f t="shared" si="3"/>
        <v>2933.0938956339151</v>
      </c>
      <c r="X55" s="13">
        <f t="shared" si="4"/>
        <v>2745.0697131065963</v>
      </c>
      <c r="Y55" s="12">
        <f t="shared" si="5"/>
        <v>29925.525445537249</v>
      </c>
    </row>
    <row r="56" spans="1:25">
      <c r="A56" s="14" t="s">
        <v>129</v>
      </c>
      <c r="B56" s="29" t="s">
        <v>130</v>
      </c>
      <c r="C56" s="15" t="s">
        <v>143</v>
      </c>
      <c r="D56" s="16" t="s">
        <v>144</v>
      </c>
      <c r="E56" s="49">
        <v>33420.273096296529</v>
      </c>
      <c r="F56" s="41">
        <v>505.79795956447452</v>
      </c>
      <c r="G56" s="41">
        <v>4798.2235043101546</v>
      </c>
      <c r="H56" s="56">
        <v>992.7968393001961</v>
      </c>
      <c r="I56" s="56">
        <v>9628.0567491080728</v>
      </c>
      <c r="J56" s="56">
        <v>5048.4612269242552</v>
      </c>
      <c r="K56" s="56">
        <v>2281.9562309096318</v>
      </c>
      <c r="L56" s="56">
        <v>6940.289209779814</v>
      </c>
      <c r="M56" s="56">
        <v>1117.9549687761742</v>
      </c>
      <c r="N56" s="56">
        <v>6659.4626518261302</v>
      </c>
      <c r="O56" s="56">
        <v>5185.3253960316742</v>
      </c>
      <c r="P56" s="56">
        <v>7804.2986656964213</v>
      </c>
      <c r="Q56" s="56">
        <v>280.03752823005232</v>
      </c>
      <c r="R56" s="57">
        <v>123.36648413886542</v>
      </c>
      <c r="S56" s="58">
        <v>84786.300510892455</v>
      </c>
      <c r="T56" s="13">
        <f t="shared" si="0"/>
        <v>33420.273096296529</v>
      </c>
      <c r="U56" s="13">
        <f t="shared" si="1"/>
        <v>505.79795956447452</v>
      </c>
      <c r="V56" s="13">
        <f t="shared" si="2"/>
        <v>4798.2235043101546</v>
      </c>
      <c r="W56" s="13">
        <f t="shared" si="3"/>
        <v>5048.4612269242552</v>
      </c>
      <c r="X56" s="13">
        <f t="shared" si="4"/>
        <v>9628.0567491080728</v>
      </c>
      <c r="Y56" s="12">
        <f t="shared" si="5"/>
        <v>31385.487974688956</v>
      </c>
    </row>
    <row r="57" spans="1:25">
      <c r="A57" s="14" t="s">
        <v>129</v>
      </c>
      <c r="B57" s="29" t="s">
        <v>130</v>
      </c>
      <c r="C57" s="15" t="s">
        <v>145</v>
      </c>
      <c r="D57" s="16" t="s">
        <v>146</v>
      </c>
      <c r="E57" s="49">
        <v>8384.3080621171248</v>
      </c>
      <c r="F57" s="41">
        <v>0</v>
      </c>
      <c r="G57" s="41">
        <v>296.00655906230656</v>
      </c>
      <c r="H57" s="56">
        <v>462.06487198736943</v>
      </c>
      <c r="I57" s="56">
        <v>1036.3434942206482</v>
      </c>
      <c r="J57" s="56">
        <v>1373.511838018559</v>
      </c>
      <c r="K57" s="56">
        <v>891.8356093943836</v>
      </c>
      <c r="L57" s="56">
        <v>2613.6866679728196</v>
      </c>
      <c r="M57" s="56">
        <v>389.40665005807688</v>
      </c>
      <c r="N57" s="56">
        <v>1654.6273014810222</v>
      </c>
      <c r="O57" s="56">
        <v>1202.7575083890163</v>
      </c>
      <c r="P57" s="56">
        <v>4508.0260039776404</v>
      </c>
      <c r="Q57" s="56">
        <v>0</v>
      </c>
      <c r="R57" s="57">
        <v>56.813837916374965</v>
      </c>
      <c r="S57" s="58">
        <v>22869.388404595342</v>
      </c>
      <c r="T57" s="13">
        <f t="shared" si="0"/>
        <v>8384.3080621171248</v>
      </c>
      <c r="U57" s="13">
        <f t="shared" si="1"/>
        <v>0</v>
      </c>
      <c r="V57" s="13">
        <f t="shared" si="2"/>
        <v>296.00655906230656</v>
      </c>
      <c r="W57" s="13">
        <f t="shared" si="3"/>
        <v>1373.511838018559</v>
      </c>
      <c r="X57" s="13">
        <f t="shared" si="4"/>
        <v>1036.3434942206482</v>
      </c>
      <c r="Y57" s="12">
        <f t="shared" si="5"/>
        <v>11779.218451176705</v>
      </c>
    </row>
    <row r="58" spans="1:25">
      <c r="A58" s="14" t="s">
        <v>129</v>
      </c>
      <c r="B58" s="29" t="s">
        <v>130</v>
      </c>
      <c r="C58" s="15" t="s">
        <v>147</v>
      </c>
      <c r="D58" s="16" t="s">
        <v>148</v>
      </c>
      <c r="E58" s="49">
        <v>3889.6273396614356</v>
      </c>
      <c r="F58" s="41">
        <v>0</v>
      </c>
      <c r="G58" s="41">
        <v>247.86004335417584</v>
      </c>
      <c r="H58" s="56">
        <v>260.76378371331867</v>
      </c>
      <c r="I58" s="56">
        <v>486.27459474353316</v>
      </c>
      <c r="J58" s="56">
        <v>350.58178855751464</v>
      </c>
      <c r="K58" s="56">
        <v>120.97440786340698</v>
      </c>
      <c r="L58" s="56">
        <v>1241.9218155591623</v>
      </c>
      <c r="M58" s="56">
        <v>221.49827160053789</v>
      </c>
      <c r="N58" s="56">
        <v>2491.2052859618857</v>
      </c>
      <c r="O58" s="56">
        <v>1651.6195745081902</v>
      </c>
      <c r="P58" s="56">
        <v>1520.3836298488004</v>
      </c>
      <c r="Q58" s="56">
        <v>0</v>
      </c>
      <c r="R58" s="57">
        <v>99.634887126753583</v>
      </c>
      <c r="S58" s="58">
        <v>12582.345422498713</v>
      </c>
      <c r="T58" s="13">
        <f t="shared" si="0"/>
        <v>3889.6273396614356</v>
      </c>
      <c r="U58" s="13">
        <f t="shared" si="1"/>
        <v>0</v>
      </c>
      <c r="V58" s="13">
        <f t="shared" si="2"/>
        <v>247.86004335417584</v>
      </c>
      <c r="W58" s="13">
        <f t="shared" si="3"/>
        <v>350.58178855751464</v>
      </c>
      <c r="X58" s="13">
        <f t="shared" si="4"/>
        <v>486.27459474353316</v>
      </c>
      <c r="Y58" s="12">
        <f t="shared" si="5"/>
        <v>7608.0016561820557</v>
      </c>
    </row>
    <row r="59" spans="1:25">
      <c r="A59" s="14" t="s">
        <v>129</v>
      </c>
      <c r="B59" s="29" t="s">
        <v>130</v>
      </c>
      <c r="C59" s="15" t="s">
        <v>149</v>
      </c>
      <c r="D59" s="16" t="s">
        <v>150</v>
      </c>
      <c r="E59" s="49">
        <v>23424.075036980426</v>
      </c>
      <c r="F59" s="41">
        <v>0</v>
      </c>
      <c r="G59" s="41">
        <v>232.62425399467213</v>
      </c>
      <c r="H59" s="56">
        <v>1264.8134732558635</v>
      </c>
      <c r="I59" s="56">
        <v>2082.3000148311003</v>
      </c>
      <c r="J59" s="56">
        <v>3561.7737378240886</v>
      </c>
      <c r="K59" s="56">
        <v>1145.8007988998434</v>
      </c>
      <c r="L59" s="56">
        <v>8034.1184812094489</v>
      </c>
      <c r="M59" s="56">
        <v>1195.4277461533702</v>
      </c>
      <c r="N59" s="56">
        <v>2890.9348683524668</v>
      </c>
      <c r="O59" s="56">
        <v>2231.849936953894</v>
      </c>
      <c r="P59" s="56">
        <v>5662.8598259842593</v>
      </c>
      <c r="Q59" s="56">
        <v>0</v>
      </c>
      <c r="R59" s="57">
        <v>16.676922189744225</v>
      </c>
      <c r="S59" s="58">
        <v>51743.255096629175</v>
      </c>
      <c r="T59" s="13">
        <f t="shared" si="0"/>
        <v>23424.075036980426</v>
      </c>
      <c r="U59" s="13">
        <f t="shared" si="1"/>
        <v>0</v>
      </c>
      <c r="V59" s="13">
        <f t="shared" si="2"/>
        <v>232.62425399467213</v>
      </c>
      <c r="W59" s="13">
        <f t="shared" si="3"/>
        <v>3561.7737378240886</v>
      </c>
      <c r="X59" s="13">
        <f t="shared" si="4"/>
        <v>2082.3000148311003</v>
      </c>
      <c r="Y59" s="12">
        <f t="shared" si="5"/>
        <v>22442.48205299889</v>
      </c>
    </row>
    <row r="60" spans="1:25">
      <c r="A60" s="14" t="s">
        <v>151</v>
      </c>
      <c r="B60" s="29" t="s">
        <v>152</v>
      </c>
      <c r="C60" s="15" t="s">
        <v>153</v>
      </c>
      <c r="D60" s="16" t="s">
        <v>154</v>
      </c>
      <c r="E60" s="49">
        <v>542262.44641829468</v>
      </c>
      <c r="F60" s="41">
        <v>73035.064625949162</v>
      </c>
      <c r="G60" s="41">
        <v>140546.42966793303</v>
      </c>
      <c r="H60" s="56">
        <v>17462.359470178621</v>
      </c>
      <c r="I60" s="56">
        <v>342755.47974753607</v>
      </c>
      <c r="J60" s="56">
        <v>343443.52610978018</v>
      </c>
      <c r="K60" s="56">
        <v>41961.021764398</v>
      </c>
      <c r="L60" s="56">
        <v>136094.71388426097</v>
      </c>
      <c r="M60" s="56">
        <v>66090.294174781156</v>
      </c>
      <c r="N60" s="56">
        <v>140211.64768201142</v>
      </c>
      <c r="O60" s="56">
        <v>72713.902174595278</v>
      </c>
      <c r="P60" s="56">
        <v>96872.631614150276</v>
      </c>
      <c r="Q60" s="56">
        <v>105834.16588860714</v>
      </c>
      <c r="R60" s="57">
        <v>72982.057897928811</v>
      </c>
      <c r="S60" s="58">
        <v>2192265.7411204046</v>
      </c>
      <c r="T60" s="13">
        <f t="shared" si="0"/>
        <v>542262.44641829468</v>
      </c>
      <c r="U60" s="13">
        <f t="shared" si="1"/>
        <v>73035.064625949162</v>
      </c>
      <c r="V60" s="13">
        <f t="shared" si="2"/>
        <v>140546.42966793303</v>
      </c>
      <c r="W60" s="13">
        <f t="shared" si="3"/>
        <v>343443.52610978018</v>
      </c>
      <c r="X60" s="13">
        <f t="shared" si="4"/>
        <v>342755.47974753607</v>
      </c>
      <c r="Y60" s="12">
        <f t="shared" si="5"/>
        <v>750222.79455091176</v>
      </c>
    </row>
    <row r="61" spans="1:25">
      <c r="A61" s="14" t="s">
        <v>151</v>
      </c>
      <c r="B61" s="29" t="s">
        <v>152</v>
      </c>
      <c r="C61" s="15" t="s">
        <v>155</v>
      </c>
      <c r="D61" s="16" t="s">
        <v>156</v>
      </c>
      <c r="E61" s="49">
        <v>22733.192952783655</v>
      </c>
      <c r="F61" s="41">
        <v>67.608352160115686</v>
      </c>
      <c r="G61" s="41">
        <v>4217.3988322495934</v>
      </c>
      <c r="H61" s="56">
        <v>1628.8769126242905</v>
      </c>
      <c r="I61" s="56">
        <v>2559.275996557084</v>
      </c>
      <c r="J61" s="56">
        <v>4364.1227069177239</v>
      </c>
      <c r="K61" s="56">
        <v>1205.6556976097702</v>
      </c>
      <c r="L61" s="56">
        <v>3357.9209839213513</v>
      </c>
      <c r="M61" s="56">
        <v>930.05600443185585</v>
      </c>
      <c r="N61" s="56">
        <v>3751.9781315104838</v>
      </c>
      <c r="O61" s="56">
        <v>5599.8325111995591</v>
      </c>
      <c r="P61" s="56">
        <v>10444.373632671193</v>
      </c>
      <c r="Q61" s="56">
        <v>5171.8571105701267</v>
      </c>
      <c r="R61" s="57">
        <v>7736.4535567438288</v>
      </c>
      <c r="S61" s="58">
        <v>73768.603381950641</v>
      </c>
      <c r="T61" s="13">
        <f t="shared" si="0"/>
        <v>22733.192952783655</v>
      </c>
      <c r="U61" s="13">
        <f t="shared" si="1"/>
        <v>67.608352160115686</v>
      </c>
      <c r="V61" s="13">
        <f t="shared" si="2"/>
        <v>4217.3988322495934</v>
      </c>
      <c r="W61" s="13">
        <f t="shared" si="3"/>
        <v>4364.1227069177239</v>
      </c>
      <c r="X61" s="13">
        <f t="shared" si="4"/>
        <v>2559.275996557084</v>
      </c>
      <c r="Y61" s="12">
        <f t="shared" si="5"/>
        <v>39827.004541282462</v>
      </c>
    </row>
    <row r="62" spans="1:25">
      <c r="A62" s="14" t="s">
        <v>151</v>
      </c>
      <c r="B62" s="29" t="s">
        <v>152</v>
      </c>
      <c r="C62" s="15" t="s">
        <v>157</v>
      </c>
      <c r="D62" s="16" t="s">
        <v>158</v>
      </c>
      <c r="E62" s="49">
        <v>1817.1412873874067</v>
      </c>
      <c r="F62" s="41">
        <v>75.690913979427251</v>
      </c>
      <c r="G62" s="41">
        <v>3282.0921050777179</v>
      </c>
      <c r="H62" s="56">
        <v>118.56009115581037</v>
      </c>
      <c r="I62" s="56">
        <v>1063.5859147513354</v>
      </c>
      <c r="J62" s="56">
        <v>358.88060905063145</v>
      </c>
      <c r="K62" s="56">
        <v>0</v>
      </c>
      <c r="L62" s="56">
        <v>539.04972863499211</v>
      </c>
      <c r="M62" s="56">
        <v>201.65489956297122</v>
      </c>
      <c r="N62" s="56">
        <v>656.77254356407025</v>
      </c>
      <c r="O62" s="56">
        <v>3429.635579649233</v>
      </c>
      <c r="P62" s="56">
        <v>1442.550499277761</v>
      </c>
      <c r="Q62" s="56">
        <v>0</v>
      </c>
      <c r="R62" s="57">
        <v>51.499909932848226</v>
      </c>
      <c r="S62" s="58">
        <v>13037.114082024205</v>
      </c>
      <c r="T62" s="13">
        <f t="shared" si="0"/>
        <v>1817.1412873874067</v>
      </c>
      <c r="U62" s="13">
        <f t="shared" si="1"/>
        <v>75.690913979427251</v>
      </c>
      <c r="V62" s="13">
        <f t="shared" si="2"/>
        <v>3282.0921050777179</v>
      </c>
      <c r="W62" s="13">
        <f t="shared" si="3"/>
        <v>358.88060905063145</v>
      </c>
      <c r="X62" s="13">
        <f t="shared" si="4"/>
        <v>1063.5859147513354</v>
      </c>
      <c r="Y62" s="12">
        <f t="shared" si="5"/>
        <v>6439.7232517776856</v>
      </c>
    </row>
    <row r="63" spans="1:25">
      <c r="A63" s="14" t="s">
        <v>151</v>
      </c>
      <c r="B63" s="29" t="s">
        <v>152</v>
      </c>
      <c r="C63" s="15" t="s">
        <v>159</v>
      </c>
      <c r="D63" s="16" t="s">
        <v>160</v>
      </c>
      <c r="E63" s="49">
        <v>18862.743762445374</v>
      </c>
      <c r="F63" s="41">
        <v>0</v>
      </c>
      <c r="G63" s="41">
        <v>4839.5321722285626</v>
      </c>
      <c r="H63" s="56">
        <v>230.9904655801036</v>
      </c>
      <c r="I63" s="56">
        <v>1731.4458902403619</v>
      </c>
      <c r="J63" s="56">
        <v>4244.1309244894755</v>
      </c>
      <c r="K63" s="56">
        <v>504.14973626297382</v>
      </c>
      <c r="L63" s="56">
        <v>2038.206277342523</v>
      </c>
      <c r="M63" s="56">
        <v>586.40698806396631</v>
      </c>
      <c r="N63" s="56">
        <v>2121.6027383808305</v>
      </c>
      <c r="O63" s="56">
        <v>1075.0651349988734</v>
      </c>
      <c r="P63" s="56">
        <v>3211.0866096022764</v>
      </c>
      <c r="Q63" s="56">
        <v>0</v>
      </c>
      <c r="R63" s="57">
        <v>5361.5889548806663</v>
      </c>
      <c r="S63" s="58">
        <v>44806.949654516</v>
      </c>
      <c r="T63" s="13">
        <f t="shared" si="0"/>
        <v>18862.743762445374</v>
      </c>
      <c r="U63" s="13">
        <f t="shared" si="1"/>
        <v>0</v>
      </c>
      <c r="V63" s="13">
        <f t="shared" si="2"/>
        <v>4839.5321722285626</v>
      </c>
      <c r="W63" s="13">
        <f t="shared" si="3"/>
        <v>4244.1309244894755</v>
      </c>
      <c r="X63" s="13">
        <f t="shared" si="4"/>
        <v>1731.4458902403619</v>
      </c>
      <c r="Y63" s="12">
        <f t="shared" si="5"/>
        <v>15129.096905112214</v>
      </c>
    </row>
    <row r="64" spans="1:25">
      <c r="A64" s="14" t="s">
        <v>151</v>
      </c>
      <c r="B64" s="29" t="s">
        <v>152</v>
      </c>
      <c r="C64" s="15" t="s">
        <v>161</v>
      </c>
      <c r="D64" s="16" t="s">
        <v>162</v>
      </c>
      <c r="E64" s="49">
        <v>869.87948650721967</v>
      </c>
      <c r="F64" s="41">
        <v>0</v>
      </c>
      <c r="G64" s="41">
        <v>1090.4176960763511</v>
      </c>
      <c r="H64" s="56">
        <v>50.616658626881787</v>
      </c>
      <c r="I64" s="56">
        <v>495.73029572319888</v>
      </c>
      <c r="J64" s="56">
        <v>100.39280570658846</v>
      </c>
      <c r="K64" s="56">
        <v>0</v>
      </c>
      <c r="L64" s="56">
        <v>276.36501314756629</v>
      </c>
      <c r="M64" s="56">
        <v>33.318950634378339</v>
      </c>
      <c r="N64" s="56">
        <v>123.63770873358553</v>
      </c>
      <c r="O64" s="56">
        <v>2885.9383378158245</v>
      </c>
      <c r="P64" s="56">
        <v>632.72010333090429</v>
      </c>
      <c r="Q64" s="56">
        <v>0</v>
      </c>
      <c r="R64" s="57">
        <v>15.453007678096093</v>
      </c>
      <c r="S64" s="58">
        <v>6574.4700639805942</v>
      </c>
      <c r="T64" s="13">
        <f t="shared" si="0"/>
        <v>869.87948650721967</v>
      </c>
      <c r="U64" s="13">
        <f t="shared" si="1"/>
        <v>0</v>
      </c>
      <c r="V64" s="13">
        <f t="shared" si="2"/>
        <v>1090.4176960763511</v>
      </c>
      <c r="W64" s="13">
        <f t="shared" si="3"/>
        <v>100.39280570658846</v>
      </c>
      <c r="X64" s="13">
        <f t="shared" si="4"/>
        <v>495.73029572319888</v>
      </c>
      <c r="Y64" s="12">
        <f t="shared" si="5"/>
        <v>4018.0497799672366</v>
      </c>
    </row>
    <row r="65" spans="1:25">
      <c r="A65" s="14" t="s">
        <v>151</v>
      </c>
      <c r="B65" s="29" t="s">
        <v>152</v>
      </c>
      <c r="C65" s="15" t="s">
        <v>163</v>
      </c>
      <c r="D65" s="16" t="s">
        <v>164</v>
      </c>
      <c r="E65" s="49">
        <v>195079.30383263103</v>
      </c>
      <c r="F65" s="41">
        <v>117.77730404066992</v>
      </c>
      <c r="G65" s="41">
        <v>9237.2343044156587</v>
      </c>
      <c r="H65" s="56">
        <v>20589.475720457296</v>
      </c>
      <c r="I65" s="56">
        <v>4520.9764559692958</v>
      </c>
      <c r="J65" s="56">
        <v>32567.810248450456</v>
      </c>
      <c r="K65" s="56">
        <v>856.78241560683523</v>
      </c>
      <c r="L65" s="56">
        <v>13557.239886098108</v>
      </c>
      <c r="M65" s="56">
        <v>3958.0155953827048</v>
      </c>
      <c r="N65" s="56">
        <v>6994.4837986118928</v>
      </c>
      <c r="O65" s="56">
        <v>5216.2554681512365</v>
      </c>
      <c r="P65" s="56">
        <v>19143.312497532996</v>
      </c>
      <c r="Q65" s="56">
        <v>8726.6281082303831</v>
      </c>
      <c r="R65" s="57">
        <v>11838.981466559839</v>
      </c>
      <c r="S65" s="58">
        <v>332404.27710213838</v>
      </c>
      <c r="T65" s="13">
        <f t="shared" si="0"/>
        <v>195079.30383263103</v>
      </c>
      <c r="U65" s="13">
        <f t="shared" si="1"/>
        <v>117.77730404066992</v>
      </c>
      <c r="V65" s="13">
        <f t="shared" si="2"/>
        <v>9237.2343044156587</v>
      </c>
      <c r="W65" s="13">
        <f t="shared" si="3"/>
        <v>32567.810248450456</v>
      </c>
      <c r="X65" s="13">
        <f t="shared" si="4"/>
        <v>4520.9764559692958</v>
      </c>
      <c r="Y65" s="12">
        <f t="shared" si="5"/>
        <v>90881.174956631294</v>
      </c>
    </row>
    <row r="66" spans="1:25">
      <c r="A66" s="14" t="s">
        <v>151</v>
      </c>
      <c r="B66" s="29" t="s">
        <v>152</v>
      </c>
      <c r="C66" s="15" t="s">
        <v>165</v>
      </c>
      <c r="D66" s="16" t="s">
        <v>166</v>
      </c>
      <c r="E66" s="49">
        <v>12155.609802103443</v>
      </c>
      <c r="F66" s="41">
        <v>0</v>
      </c>
      <c r="G66" s="41">
        <v>8649.6296568602647</v>
      </c>
      <c r="H66" s="56">
        <v>1696.109471774002</v>
      </c>
      <c r="I66" s="56">
        <v>4782.7777551301151</v>
      </c>
      <c r="J66" s="56">
        <v>57765.006879853121</v>
      </c>
      <c r="K66" s="56">
        <v>8782.0426045873646</v>
      </c>
      <c r="L66" s="56">
        <v>16379.167842687168</v>
      </c>
      <c r="M66" s="56">
        <v>3778.8716359939422</v>
      </c>
      <c r="N66" s="56">
        <v>8023.8594773338446</v>
      </c>
      <c r="O66" s="56">
        <v>5681.5840939428526</v>
      </c>
      <c r="P66" s="56">
        <v>19894.106129274533</v>
      </c>
      <c r="Q66" s="56">
        <v>10569.19028045666</v>
      </c>
      <c r="R66" s="57">
        <v>4416.1805231476719</v>
      </c>
      <c r="S66" s="58">
        <v>162574.13615314494</v>
      </c>
      <c r="T66" s="13">
        <f t="shared" si="0"/>
        <v>12155.609802103443</v>
      </c>
      <c r="U66" s="13">
        <f t="shared" si="1"/>
        <v>0</v>
      </c>
      <c r="V66" s="13">
        <f t="shared" si="2"/>
        <v>8649.6296568602647</v>
      </c>
      <c r="W66" s="13">
        <f t="shared" si="3"/>
        <v>57765.006879853121</v>
      </c>
      <c r="X66" s="13">
        <f t="shared" si="4"/>
        <v>4782.7777551301151</v>
      </c>
      <c r="Y66" s="12">
        <f t="shared" si="5"/>
        <v>79221.112059198043</v>
      </c>
    </row>
    <row r="67" spans="1:25">
      <c r="A67" s="14" t="s">
        <v>151</v>
      </c>
      <c r="B67" s="29" t="s">
        <v>152</v>
      </c>
      <c r="C67" s="15" t="s">
        <v>167</v>
      </c>
      <c r="D67" s="16" t="s">
        <v>168</v>
      </c>
      <c r="E67" s="49">
        <v>2412.8552560834246</v>
      </c>
      <c r="F67" s="41">
        <v>618.36849851562556</v>
      </c>
      <c r="G67" s="41">
        <v>2618.724189167513</v>
      </c>
      <c r="H67" s="56">
        <v>144.16789857081875</v>
      </c>
      <c r="I67" s="56">
        <v>2244.1894595569538</v>
      </c>
      <c r="J67" s="56">
        <v>1227.8158883935921</v>
      </c>
      <c r="K67" s="56">
        <v>116.62241445231592</v>
      </c>
      <c r="L67" s="56">
        <v>650.82313442584734</v>
      </c>
      <c r="M67" s="56">
        <v>5.8702155151421541E-2</v>
      </c>
      <c r="N67" s="56">
        <v>769.27130817931902</v>
      </c>
      <c r="O67" s="56">
        <v>1280.5798902210486</v>
      </c>
      <c r="P67" s="56">
        <v>1733.8840965518284</v>
      </c>
      <c r="Q67" s="56">
        <v>0</v>
      </c>
      <c r="R67" s="57">
        <v>82.26753205539444</v>
      </c>
      <c r="S67" s="58">
        <v>13899.628268328834</v>
      </c>
      <c r="T67" s="13">
        <f t="shared" si="0"/>
        <v>2412.8552560834246</v>
      </c>
      <c r="U67" s="13">
        <f t="shared" si="1"/>
        <v>618.36849851562556</v>
      </c>
      <c r="V67" s="13">
        <f t="shared" si="2"/>
        <v>2618.724189167513</v>
      </c>
      <c r="W67" s="13">
        <f t="shared" si="3"/>
        <v>1227.8158883935921</v>
      </c>
      <c r="X67" s="13">
        <f t="shared" si="4"/>
        <v>2244.1894595569538</v>
      </c>
      <c r="Y67" s="12">
        <f t="shared" si="5"/>
        <v>4777.6749766117237</v>
      </c>
    </row>
    <row r="68" spans="1:25">
      <c r="A68" s="14" t="s">
        <v>151</v>
      </c>
      <c r="B68" s="29" t="s">
        <v>152</v>
      </c>
      <c r="C68" s="15" t="s">
        <v>169</v>
      </c>
      <c r="D68" s="16" t="s">
        <v>170</v>
      </c>
      <c r="E68" s="49">
        <v>68653.70916616288</v>
      </c>
      <c r="F68" s="41">
        <v>4675.6769497618097</v>
      </c>
      <c r="G68" s="41">
        <v>14847.708075611274</v>
      </c>
      <c r="H68" s="56">
        <v>2986.6032841905972</v>
      </c>
      <c r="I68" s="56">
        <v>9465.0963794589261</v>
      </c>
      <c r="J68" s="56">
        <v>30446.571111592173</v>
      </c>
      <c r="K68" s="56">
        <v>9168.2213384069146</v>
      </c>
      <c r="L68" s="56">
        <v>21343.974482320769</v>
      </c>
      <c r="M68" s="56">
        <v>11866.394584164187</v>
      </c>
      <c r="N68" s="56">
        <v>17479.854469074329</v>
      </c>
      <c r="O68" s="56">
        <v>9076.8215342847179</v>
      </c>
      <c r="P68" s="56">
        <v>29200.096939117098</v>
      </c>
      <c r="Q68" s="56">
        <v>15540.23277569811</v>
      </c>
      <c r="R68" s="57">
        <v>9664.3574889099636</v>
      </c>
      <c r="S68" s="58">
        <v>254415.31857875374</v>
      </c>
      <c r="T68" s="13">
        <f t="shared" si="0"/>
        <v>68653.70916616288</v>
      </c>
      <c r="U68" s="13">
        <f t="shared" si="1"/>
        <v>4675.6769497618097</v>
      </c>
      <c r="V68" s="13">
        <f t="shared" si="2"/>
        <v>14847.708075611274</v>
      </c>
      <c r="W68" s="13">
        <f t="shared" si="3"/>
        <v>30446.571111592173</v>
      </c>
      <c r="X68" s="13">
        <f t="shared" si="4"/>
        <v>9465.0963794589261</v>
      </c>
      <c r="Y68" s="12">
        <f t="shared" si="5"/>
        <v>126326.55689616669</v>
      </c>
    </row>
    <row r="69" spans="1:25">
      <c r="A69" s="14" t="s">
        <v>151</v>
      </c>
      <c r="B69" s="29" t="s">
        <v>152</v>
      </c>
      <c r="C69" s="15" t="s">
        <v>171</v>
      </c>
      <c r="D69" s="16" t="s">
        <v>172</v>
      </c>
      <c r="E69" s="49">
        <v>20916.231275736591</v>
      </c>
      <c r="F69" s="41">
        <v>5222.8389957036197</v>
      </c>
      <c r="G69" s="41">
        <v>7513.3093873108064</v>
      </c>
      <c r="H69" s="56">
        <v>991.2089367885701</v>
      </c>
      <c r="I69" s="56">
        <v>8141.5491644837812</v>
      </c>
      <c r="J69" s="56">
        <v>12232.434107631478</v>
      </c>
      <c r="K69" s="56">
        <v>2579.2779975387948</v>
      </c>
      <c r="L69" s="56">
        <v>11286.678946181904</v>
      </c>
      <c r="M69" s="56">
        <v>7226.083899237593</v>
      </c>
      <c r="N69" s="56">
        <v>7279.4629930371684</v>
      </c>
      <c r="O69" s="56">
        <v>5190.4497322211391</v>
      </c>
      <c r="P69" s="56">
        <v>9471.5504312009598</v>
      </c>
      <c r="Q69" s="56">
        <v>12613.140690298309</v>
      </c>
      <c r="R69" s="57">
        <v>7932.3025983540429</v>
      </c>
      <c r="S69" s="58">
        <v>118596.51915572476</v>
      </c>
      <c r="T69" s="13">
        <f t="shared" si="0"/>
        <v>20916.231275736591</v>
      </c>
      <c r="U69" s="13">
        <f t="shared" si="1"/>
        <v>5222.8389957036197</v>
      </c>
      <c r="V69" s="13">
        <f t="shared" si="2"/>
        <v>7513.3093873108064</v>
      </c>
      <c r="W69" s="13">
        <f t="shared" si="3"/>
        <v>12232.434107631478</v>
      </c>
      <c r="X69" s="13">
        <f t="shared" si="4"/>
        <v>8141.5491644837812</v>
      </c>
      <c r="Y69" s="12">
        <f t="shared" si="5"/>
        <v>64570.156224858474</v>
      </c>
    </row>
    <row r="70" spans="1:25">
      <c r="A70" s="14" t="s">
        <v>151</v>
      </c>
      <c r="B70" s="29" t="s">
        <v>152</v>
      </c>
      <c r="C70" s="15" t="s">
        <v>173</v>
      </c>
      <c r="D70" s="16" t="s">
        <v>174</v>
      </c>
      <c r="E70" s="49">
        <v>798.310886563861</v>
      </c>
      <c r="F70" s="41">
        <v>29691.577409163972</v>
      </c>
      <c r="G70" s="41">
        <v>2093.3695222145407</v>
      </c>
      <c r="H70" s="56">
        <v>1377.382890812376</v>
      </c>
      <c r="I70" s="56">
        <v>2353.95966674593</v>
      </c>
      <c r="J70" s="56">
        <v>2570.2968588109761</v>
      </c>
      <c r="K70" s="56">
        <v>161.88956531158374</v>
      </c>
      <c r="L70" s="56">
        <v>1766.021847868331</v>
      </c>
      <c r="M70" s="56">
        <v>472.78856028539587</v>
      </c>
      <c r="N70" s="56">
        <v>5223.538760353209</v>
      </c>
      <c r="O70" s="56">
        <v>1690.1194611346159</v>
      </c>
      <c r="P70" s="56">
        <v>3792.470396232904</v>
      </c>
      <c r="Q70" s="56">
        <v>0</v>
      </c>
      <c r="R70" s="57">
        <v>437.42843130252851</v>
      </c>
      <c r="S70" s="58">
        <v>52429.154256800219</v>
      </c>
      <c r="T70" s="13">
        <f t="shared" si="0"/>
        <v>798.310886563861</v>
      </c>
      <c r="U70" s="13">
        <f t="shared" si="1"/>
        <v>29691.577409163972</v>
      </c>
      <c r="V70" s="13">
        <f t="shared" si="2"/>
        <v>2093.3695222145407</v>
      </c>
      <c r="W70" s="13">
        <f t="shared" si="3"/>
        <v>2570.2968588109761</v>
      </c>
      <c r="X70" s="13">
        <f t="shared" si="4"/>
        <v>2353.95966674593</v>
      </c>
      <c r="Y70" s="12">
        <f t="shared" si="5"/>
        <v>14921.639913300945</v>
      </c>
    </row>
    <row r="71" spans="1:25">
      <c r="A71" s="14" t="s">
        <v>151</v>
      </c>
      <c r="B71" s="29" t="s">
        <v>152</v>
      </c>
      <c r="C71" s="15" t="s">
        <v>175</v>
      </c>
      <c r="D71" s="16" t="s">
        <v>176</v>
      </c>
      <c r="E71" s="49">
        <v>108493.21244376877</v>
      </c>
      <c r="F71" s="41">
        <v>1840.7932280991886</v>
      </c>
      <c r="G71" s="41">
        <v>7396.5592817587385</v>
      </c>
      <c r="H71" s="56">
        <v>5483.3178001192227</v>
      </c>
      <c r="I71" s="56">
        <v>22406.186023287151</v>
      </c>
      <c r="J71" s="56">
        <v>41355.362281552654</v>
      </c>
      <c r="K71" s="56">
        <v>11729.260855827461</v>
      </c>
      <c r="L71" s="56">
        <v>14075.909867461294</v>
      </c>
      <c r="M71" s="56">
        <v>9462.081579792477</v>
      </c>
      <c r="N71" s="56">
        <v>15031.343992298516</v>
      </c>
      <c r="O71" s="56">
        <v>9994.765648051296</v>
      </c>
      <c r="P71" s="56">
        <v>26612.746577423182</v>
      </c>
      <c r="Q71" s="56">
        <v>22283.376174629455</v>
      </c>
      <c r="R71" s="57">
        <v>5304.2691295023087</v>
      </c>
      <c r="S71" s="58">
        <v>301469.18488357175</v>
      </c>
      <c r="T71" s="13">
        <f t="shared" si="0"/>
        <v>108493.21244376877</v>
      </c>
      <c r="U71" s="13">
        <f t="shared" si="1"/>
        <v>1840.7932280991886</v>
      </c>
      <c r="V71" s="13">
        <f t="shared" si="2"/>
        <v>7396.5592817587385</v>
      </c>
      <c r="W71" s="13">
        <f t="shared" si="3"/>
        <v>41355.362281552654</v>
      </c>
      <c r="X71" s="13">
        <f t="shared" si="4"/>
        <v>22406.186023287151</v>
      </c>
      <c r="Y71" s="12">
        <f t="shared" si="5"/>
        <v>119977.07162510521</v>
      </c>
    </row>
    <row r="72" spans="1:25">
      <c r="A72" s="14" t="s">
        <v>151</v>
      </c>
      <c r="B72" s="29" t="s">
        <v>152</v>
      </c>
      <c r="C72" s="15" t="s">
        <v>177</v>
      </c>
      <c r="D72" s="16" t="s">
        <v>178</v>
      </c>
      <c r="E72" s="49">
        <v>3000.2272875676663</v>
      </c>
      <c r="F72" s="41">
        <v>32857.33210395374</v>
      </c>
      <c r="G72" s="41">
        <v>3052.7199057484177</v>
      </c>
      <c r="H72" s="56">
        <v>1283.2405064669983</v>
      </c>
      <c r="I72" s="56">
        <v>5291.7406980053092</v>
      </c>
      <c r="J72" s="56">
        <v>5076.4720096908777</v>
      </c>
      <c r="K72" s="56">
        <v>4032.7686371948262</v>
      </c>
      <c r="L72" s="56">
        <v>9622.3560895450628</v>
      </c>
      <c r="M72" s="56">
        <v>3294.9028889095312</v>
      </c>
      <c r="N72" s="56">
        <v>3835.9503322472356</v>
      </c>
      <c r="O72" s="56">
        <v>4076.4152292773856</v>
      </c>
      <c r="P72" s="56">
        <v>8290.8151470946068</v>
      </c>
      <c r="Q72" s="56">
        <v>4287.5681904385856</v>
      </c>
      <c r="R72" s="57">
        <v>250.97768530012425</v>
      </c>
      <c r="S72" s="58">
        <v>88253.486711440361</v>
      </c>
      <c r="T72" s="13">
        <f t="shared" si="0"/>
        <v>3000.2272875676663</v>
      </c>
      <c r="U72" s="13">
        <f t="shared" si="1"/>
        <v>32857.33210395374</v>
      </c>
      <c r="V72" s="13">
        <f t="shared" si="2"/>
        <v>3052.7199057484177</v>
      </c>
      <c r="W72" s="13">
        <f t="shared" si="3"/>
        <v>5076.4720096908777</v>
      </c>
      <c r="X72" s="13">
        <f t="shared" si="4"/>
        <v>5291.7406980053092</v>
      </c>
      <c r="Y72" s="12">
        <f t="shared" si="5"/>
        <v>38974.994706474361</v>
      </c>
    </row>
    <row r="73" spans="1:25">
      <c r="A73" s="14" t="s">
        <v>151</v>
      </c>
      <c r="B73" s="29" t="s">
        <v>152</v>
      </c>
      <c r="C73" s="15" t="s">
        <v>179</v>
      </c>
      <c r="D73" s="16" t="s">
        <v>180</v>
      </c>
      <c r="E73" s="49">
        <v>558.63601586946857</v>
      </c>
      <c r="F73" s="41">
        <v>0</v>
      </c>
      <c r="G73" s="41">
        <v>3082.0754226762747</v>
      </c>
      <c r="H73" s="56">
        <v>75.097042288915176</v>
      </c>
      <c r="I73" s="56">
        <v>994.27010987444839</v>
      </c>
      <c r="J73" s="56">
        <v>358.90237242152693</v>
      </c>
      <c r="K73" s="56">
        <v>116.1395216812745</v>
      </c>
      <c r="L73" s="56">
        <v>391.57325280686052</v>
      </c>
      <c r="M73" s="56">
        <v>35.654233869517739</v>
      </c>
      <c r="N73" s="56">
        <v>1429.1999032367189</v>
      </c>
      <c r="O73" s="56">
        <v>1417.8743459231412</v>
      </c>
      <c r="P73" s="56">
        <v>1429.7164201026922</v>
      </c>
      <c r="Q73" s="56">
        <v>0</v>
      </c>
      <c r="R73" s="57">
        <v>44.965145308852499</v>
      </c>
      <c r="S73" s="58">
        <v>9934.1037860596898</v>
      </c>
      <c r="T73" s="13">
        <f t="shared" ref="T73:T136" si="6">E73</f>
        <v>558.63601586946857</v>
      </c>
      <c r="U73" s="13">
        <f t="shared" ref="U73:U136" si="7">F73</f>
        <v>0</v>
      </c>
      <c r="V73" s="13">
        <f t="shared" ref="V73:V136" si="8">G73</f>
        <v>3082.0754226762747</v>
      </c>
      <c r="W73" s="13">
        <f t="shared" ref="W73:W136" si="9">J73</f>
        <v>358.90237242152693</v>
      </c>
      <c r="X73" s="13">
        <f t="shared" ref="X73:X136" si="10">I73</f>
        <v>994.27010987444839</v>
      </c>
      <c r="Y73" s="12">
        <f t="shared" ref="Y73:Y136" si="11">H73+L73+K73+M73+N73+O73+P73+Q73+R73</f>
        <v>4940.2198652179732</v>
      </c>
    </row>
    <row r="74" spans="1:25">
      <c r="A74" s="14" t="s">
        <v>181</v>
      </c>
      <c r="B74" s="29" t="s">
        <v>182</v>
      </c>
      <c r="C74" s="15" t="s">
        <v>183</v>
      </c>
      <c r="D74" s="16" t="s">
        <v>184</v>
      </c>
      <c r="E74" s="49">
        <v>102708.69892825464</v>
      </c>
      <c r="F74" s="41">
        <v>428.64301222279164</v>
      </c>
      <c r="G74" s="41">
        <v>699949.68833191926</v>
      </c>
      <c r="H74" s="56">
        <v>14067.576208386534</v>
      </c>
      <c r="I74" s="56">
        <v>264674.08748729806</v>
      </c>
      <c r="J74" s="56">
        <v>107623.76047926967</v>
      </c>
      <c r="K74" s="56">
        <v>12784.414826221309</v>
      </c>
      <c r="L74" s="56">
        <v>221362.21767053776</v>
      </c>
      <c r="M74" s="56">
        <v>14890.870362352212</v>
      </c>
      <c r="N74" s="56">
        <v>31040.645551080357</v>
      </c>
      <c r="O74" s="56">
        <v>57185.533346163902</v>
      </c>
      <c r="P74" s="56">
        <v>84276.661272607947</v>
      </c>
      <c r="Q74" s="56">
        <v>64416.565996436548</v>
      </c>
      <c r="R74" s="57">
        <v>18892.9716268708</v>
      </c>
      <c r="S74" s="58">
        <v>1694302.3350996217</v>
      </c>
      <c r="T74" s="13">
        <f t="shared" si="6"/>
        <v>102708.69892825464</v>
      </c>
      <c r="U74" s="13">
        <f t="shared" si="7"/>
        <v>428.64301222279164</v>
      </c>
      <c r="V74" s="13">
        <f t="shared" si="8"/>
        <v>699949.68833191926</v>
      </c>
      <c r="W74" s="13">
        <f t="shared" si="9"/>
        <v>107623.76047926967</v>
      </c>
      <c r="X74" s="13">
        <f t="shared" si="10"/>
        <v>264674.08748729806</v>
      </c>
      <c r="Y74" s="12">
        <f t="shared" si="11"/>
        <v>518917.45686065732</v>
      </c>
    </row>
    <row r="75" spans="1:25">
      <c r="A75" s="14" t="s">
        <v>181</v>
      </c>
      <c r="B75" s="29" t="s">
        <v>182</v>
      </c>
      <c r="C75" s="15" t="s">
        <v>185</v>
      </c>
      <c r="D75" s="16" t="s">
        <v>186</v>
      </c>
      <c r="E75" s="49">
        <v>127866.75901167469</v>
      </c>
      <c r="F75" s="41">
        <v>0</v>
      </c>
      <c r="G75" s="41">
        <v>3996.0868286082496</v>
      </c>
      <c r="H75" s="56">
        <v>835.72893341994813</v>
      </c>
      <c r="I75" s="56">
        <v>11363.926373200986</v>
      </c>
      <c r="J75" s="56">
        <v>7382.6358529202353</v>
      </c>
      <c r="K75" s="56">
        <v>387.524784628595</v>
      </c>
      <c r="L75" s="56">
        <v>862.50774441007286</v>
      </c>
      <c r="M75" s="56">
        <v>0.19246753952377055</v>
      </c>
      <c r="N75" s="56">
        <v>1062.7483734368097</v>
      </c>
      <c r="O75" s="56">
        <v>6691.7952036764455</v>
      </c>
      <c r="P75" s="56">
        <v>19248.951250141145</v>
      </c>
      <c r="Q75" s="56">
        <v>8469.9532113355745</v>
      </c>
      <c r="R75" s="57">
        <v>342.72277700757439</v>
      </c>
      <c r="S75" s="58">
        <v>188511.53281199984</v>
      </c>
      <c r="T75" s="13">
        <f t="shared" si="6"/>
        <v>127866.75901167469</v>
      </c>
      <c r="U75" s="13">
        <f t="shared" si="7"/>
        <v>0</v>
      </c>
      <c r="V75" s="13">
        <f t="shared" si="8"/>
        <v>3996.0868286082496</v>
      </c>
      <c r="W75" s="13">
        <f t="shared" si="9"/>
        <v>7382.6358529202353</v>
      </c>
      <c r="X75" s="13">
        <f t="shared" si="10"/>
        <v>11363.926373200986</v>
      </c>
      <c r="Y75" s="12">
        <f t="shared" si="11"/>
        <v>37902.124745595691</v>
      </c>
    </row>
    <row r="76" spans="1:25">
      <c r="A76" s="14" t="s">
        <v>181</v>
      </c>
      <c r="B76" s="29" t="s">
        <v>182</v>
      </c>
      <c r="C76" s="15" t="s">
        <v>187</v>
      </c>
      <c r="D76" s="16" t="s">
        <v>188</v>
      </c>
      <c r="E76" s="49">
        <v>41487.193577371654</v>
      </c>
      <c r="F76" s="41">
        <v>0</v>
      </c>
      <c r="G76" s="41">
        <v>679.71799602294573</v>
      </c>
      <c r="H76" s="56">
        <v>649.71872263397063</v>
      </c>
      <c r="I76" s="56">
        <v>5229.5001537989219</v>
      </c>
      <c r="J76" s="56">
        <v>5054.3092057838967</v>
      </c>
      <c r="K76" s="56">
        <v>1915.3231288654897</v>
      </c>
      <c r="L76" s="56">
        <v>446.8670671627649</v>
      </c>
      <c r="M76" s="56">
        <v>0.72390583103819317</v>
      </c>
      <c r="N76" s="56">
        <v>458.19249369886938</v>
      </c>
      <c r="O76" s="56">
        <v>4074.4056831505345</v>
      </c>
      <c r="P76" s="56">
        <v>12799.771081136951</v>
      </c>
      <c r="Q76" s="56">
        <v>4494.7397136529507</v>
      </c>
      <c r="R76" s="57">
        <v>266.49485117581895</v>
      </c>
      <c r="S76" s="58">
        <v>77556.957580285802</v>
      </c>
      <c r="T76" s="13">
        <f t="shared" si="6"/>
        <v>41487.193577371654</v>
      </c>
      <c r="U76" s="13">
        <f t="shared" si="7"/>
        <v>0</v>
      </c>
      <c r="V76" s="13">
        <f t="shared" si="8"/>
        <v>679.71799602294573</v>
      </c>
      <c r="W76" s="13">
        <f t="shared" si="9"/>
        <v>5054.3092057838967</v>
      </c>
      <c r="X76" s="13">
        <f t="shared" si="10"/>
        <v>5229.5001537989219</v>
      </c>
      <c r="Y76" s="12">
        <f t="shared" si="11"/>
        <v>25106.236647308386</v>
      </c>
    </row>
    <row r="77" spans="1:25">
      <c r="A77" s="14" t="s">
        <v>181</v>
      </c>
      <c r="B77" s="29" t="s">
        <v>182</v>
      </c>
      <c r="C77" s="15" t="s">
        <v>189</v>
      </c>
      <c r="D77" s="16" t="s">
        <v>190</v>
      </c>
      <c r="E77" s="49">
        <v>212499.52190395244</v>
      </c>
      <c r="F77" s="41">
        <v>460.5558616383538</v>
      </c>
      <c r="G77" s="41">
        <v>47522.264387139177</v>
      </c>
      <c r="H77" s="56">
        <v>1406.5207361475677</v>
      </c>
      <c r="I77" s="56">
        <v>26888.703920813554</v>
      </c>
      <c r="J77" s="56">
        <v>56396.651615981747</v>
      </c>
      <c r="K77" s="56">
        <v>2369.8372215857817</v>
      </c>
      <c r="L77" s="56">
        <v>11215.80104171862</v>
      </c>
      <c r="M77" s="56">
        <v>2169.8658845648597</v>
      </c>
      <c r="N77" s="56">
        <v>9751.8943054983447</v>
      </c>
      <c r="O77" s="56">
        <v>15054.503470495711</v>
      </c>
      <c r="P77" s="56">
        <v>47756.876490122195</v>
      </c>
      <c r="Q77" s="56">
        <v>13732.251011809203</v>
      </c>
      <c r="R77" s="57">
        <v>13925.895979071029</v>
      </c>
      <c r="S77" s="58">
        <v>461151.14383053861</v>
      </c>
      <c r="T77" s="13">
        <f t="shared" si="6"/>
        <v>212499.52190395244</v>
      </c>
      <c r="U77" s="13">
        <f t="shared" si="7"/>
        <v>460.5558616383538</v>
      </c>
      <c r="V77" s="13">
        <f t="shared" si="8"/>
        <v>47522.264387139177</v>
      </c>
      <c r="W77" s="13">
        <f t="shared" si="9"/>
        <v>56396.651615981747</v>
      </c>
      <c r="X77" s="13">
        <f t="shared" si="10"/>
        <v>26888.703920813554</v>
      </c>
      <c r="Y77" s="12">
        <f t="shared" si="11"/>
        <v>117383.44614101329</v>
      </c>
    </row>
    <row r="78" spans="1:25">
      <c r="A78" s="14" t="s">
        <v>181</v>
      </c>
      <c r="B78" s="29" t="s">
        <v>182</v>
      </c>
      <c r="C78" s="15" t="s">
        <v>191</v>
      </c>
      <c r="D78" s="16" t="s">
        <v>192</v>
      </c>
      <c r="E78" s="49">
        <v>31366.948566025225</v>
      </c>
      <c r="F78" s="41">
        <v>0</v>
      </c>
      <c r="G78" s="41">
        <v>666.89621438943004</v>
      </c>
      <c r="H78" s="56">
        <v>848.43855252264643</v>
      </c>
      <c r="I78" s="56">
        <v>9726.5082071451561</v>
      </c>
      <c r="J78" s="56">
        <v>16503.539925207959</v>
      </c>
      <c r="K78" s="56">
        <v>749.41292536986577</v>
      </c>
      <c r="L78" s="56">
        <v>1888.5216557625774</v>
      </c>
      <c r="M78" s="56">
        <v>501.14695935568619</v>
      </c>
      <c r="N78" s="56">
        <v>616.51612284053715</v>
      </c>
      <c r="O78" s="56">
        <v>7513.8127843483817</v>
      </c>
      <c r="P78" s="56">
        <v>20082.150701505776</v>
      </c>
      <c r="Q78" s="56">
        <v>9160.420311270329</v>
      </c>
      <c r="R78" s="57">
        <v>623.5997000216164</v>
      </c>
      <c r="S78" s="58">
        <v>100247.91262576517</v>
      </c>
      <c r="T78" s="13">
        <f t="shared" si="6"/>
        <v>31366.948566025225</v>
      </c>
      <c r="U78" s="13">
        <f t="shared" si="7"/>
        <v>0</v>
      </c>
      <c r="V78" s="13">
        <f t="shared" si="8"/>
        <v>666.89621438943004</v>
      </c>
      <c r="W78" s="13">
        <f t="shared" si="9"/>
        <v>16503.539925207959</v>
      </c>
      <c r="X78" s="13">
        <f t="shared" si="10"/>
        <v>9726.5082071451561</v>
      </c>
      <c r="Y78" s="12">
        <f t="shared" si="11"/>
        <v>41984.019712997411</v>
      </c>
    </row>
    <row r="79" spans="1:25">
      <c r="A79" s="14" t="s">
        <v>181</v>
      </c>
      <c r="B79" s="29" t="s">
        <v>182</v>
      </c>
      <c r="C79" s="15" t="s">
        <v>193</v>
      </c>
      <c r="D79" s="16" t="s">
        <v>194</v>
      </c>
      <c r="E79" s="49">
        <v>21712.730347812336</v>
      </c>
      <c r="F79" s="41">
        <v>0</v>
      </c>
      <c r="G79" s="41">
        <v>4752.8948862518246</v>
      </c>
      <c r="H79" s="56">
        <v>1026.9910251958261</v>
      </c>
      <c r="I79" s="56">
        <v>61852.100769178214</v>
      </c>
      <c r="J79" s="56">
        <v>17967.965268620461</v>
      </c>
      <c r="K79" s="56">
        <v>19752.068833235131</v>
      </c>
      <c r="L79" s="56">
        <v>2933.112069822967</v>
      </c>
      <c r="M79" s="56">
        <v>990.95325831174398</v>
      </c>
      <c r="N79" s="56">
        <v>11095.124958751336</v>
      </c>
      <c r="O79" s="56">
        <v>6265.8066424495137</v>
      </c>
      <c r="P79" s="56">
        <v>20955.026317221113</v>
      </c>
      <c r="Q79" s="56">
        <v>6686.8051668438748</v>
      </c>
      <c r="R79" s="57">
        <v>2939.6104790969698</v>
      </c>
      <c r="S79" s="58">
        <v>178931.1900227913</v>
      </c>
      <c r="T79" s="13">
        <f t="shared" si="6"/>
        <v>21712.730347812336</v>
      </c>
      <c r="U79" s="13">
        <f t="shared" si="7"/>
        <v>0</v>
      </c>
      <c r="V79" s="13">
        <f t="shared" si="8"/>
        <v>4752.8948862518246</v>
      </c>
      <c r="W79" s="13">
        <f t="shared" si="9"/>
        <v>17967.965268620461</v>
      </c>
      <c r="X79" s="13">
        <f t="shared" si="10"/>
        <v>61852.100769178214</v>
      </c>
      <c r="Y79" s="12">
        <f t="shared" si="11"/>
        <v>72645.498750928469</v>
      </c>
    </row>
    <row r="80" spans="1:25">
      <c r="A80" s="14" t="s">
        <v>181</v>
      </c>
      <c r="B80" s="29" t="s">
        <v>182</v>
      </c>
      <c r="C80" s="15" t="s">
        <v>195</v>
      </c>
      <c r="D80" s="16" t="s">
        <v>196</v>
      </c>
      <c r="E80" s="49">
        <v>57710.516012184489</v>
      </c>
      <c r="F80" s="41">
        <v>0</v>
      </c>
      <c r="G80" s="41">
        <v>122.71336330086879</v>
      </c>
      <c r="H80" s="56">
        <v>309.39329025264999</v>
      </c>
      <c r="I80" s="56">
        <v>1587.343149210353</v>
      </c>
      <c r="J80" s="56">
        <v>4824.2868908929704</v>
      </c>
      <c r="K80" s="56">
        <v>412.36805278373663</v>
      </c>
      <c r="L80" s="56">
        <v>1761.8200026187183</v>
      </c>
      <c r="M80" s="56">
        <v>1.5062684339907113E-3</v>
      </c>
      <c r="N80" s="56">
        <v>1624.5578870770955</v>
      </c>
      <c r="O80" s="56">
        <v>10201.57238783253</v>
      </c>
      <c r="P80" s="56">
        <v>12552.095630947751</v>
      </c>
      <c r="Q80" s="56">
        <v>0</v>
      </c>
      <c r="R80" s="57">
        <v>170.4880795441905</v>
      </c>
      <c r="S80" s="58">
        <v>91277.156252913803</v>
      </c>
      <c r="T80" s="13">
        <f t="shared" si="6"/>
        <v>57710.516012184489</v>
      </c>
      <c r="U80" s="13">
        <f t="shared" si="7"/>
        <v>0</v>
      </c>
      <c r="V80" s="13">
        <f t="shared" si="8"/>
        <v>122.71336330086879</v>
      </c>
      <c r="W80" s="13">
        <f t="shared" si="9"/>
        <v>4824.2868908929704</v>
      </c>
      <c r="X80" s="13">
        <f t="shared" si="10"/>
        <v>1587.343149210353</v>
      </c>
      <c r="Y80" s="12">
        <f t="shared" si="11"/>
        <v>27032.296837325106</v>
      </c>
    </row>
    <row r="81" spans="1:25">
      <c r="A81" s="14" t="s">
        <v>197</v>
      </c>
      <c r="B81" s="29" t="s">
        <v>198</v>
      </c>
      <c r="C81" s="15" t="s">
        <v>199</v>
      </c>
      <c r="D81" s="16" t="s">
        <v>200</v>
      </c>
      <c r="E81" s="49">
        <v>1266934.2390988984</v>
      </c>
      <c r="F81" s="41">
        <v>92119.149748266485</v>
      </c>
      <c r="G81" s="41">
        <v>4507641.8166066986</v>
      </c>
      <c r="H81" s="56">
        <v>340020.24277055846</v>
      </c>
      <c r="I81" s="56">
        <v>3201676.461512533</v>
      </c>
      <c r="J81" s="56">
        <v>2894330.219553466</v>
      </c>
      <c r="K81" s="56">
        <v>654345.86258905753</v>
      </c>
      <c r="L81" s="56">
        <v>1688695.7288238385</v>
      </c>
      <c r="M81" s="56">
        <v>817583.97599328845</v>
      </c>
      <c r="N81" s="56">
        <v>3197061.9361193967</v>
      </c>
      <c r="O81" s="56">
        <v>1277360.3361118732</v>
      </c>
      <c r="P81" s="56">
        <v>1009138.247823216</v>
      </c>
      <c r="Q81" s="56">
        <v>697683.19520737708</v>
      </c>
      <c r="R81" s="57">
        <v>556590.65341585665</v>
      </c>
      <c r="S81" s="58">
        <v>22201182.065374322</v>
      </c>
      <c r="T81" s="13">
        <f t="shared" si="6"/>
        <v>1266934.2390988984</v>
      </c>
      <c r="U81" s="13">
        <f t="shared" si="7"/>
        <v>92119.149748266485</v>
      </c>
      <c r="V81" s="13">
        <f t="shared" si="8"/>
        <v>4507641.8166066986</v>
      </c>
      <c r="W81" s="13">
        <f t="shared" si="9"/>
        <v>2894330.219553466</v>
      </c>
      <c r="X81" s="13">
        <f t="shared" si="10"/>
        <v>3201676.461512533</v>
      </c>
      <c r="Y81" s="12">
        <f t="shared" si="11"/>
        <v>10238480.178854464</v>
      </c>
    </row>
    <row r="82" spans="1:25">
      <c r="A82" s="14" t="s">
        <v>197</v>
      </c>
      <c r="B82" s="29" t="s">
        <v>198</v>
      </c>
      <c r="C82" s="15" t="s">
        <v>201</v>
      </c>
      <c r="D82" s="16" t="s">
        <v>202</v>
      </c>
      <c r="E82" s="49">
        <v>17254.172904603209</v>
      </c>
      <c r="F82" s="41">
        <v>0</v>
      </c>
      <c r="G82" s="41">
        <v>7369.7664884169917</v>
      </c>
      <c r="H82" s="56">
        <v>663.11237007889918</v>
      </c>
      <c r="I82" s="56">
        <v>4420.6192969536878</v>
      </c>
      <c r="J82" s="56">
        <v>2204.3913118892478</v>
      </c>
      <c r="K82" s="56">
        <v>156.90996534609963</v>
      </c>
      <c r="L82" s="56">
        <v>2091.7597470057594</v>
      </c>
      <c r="M82" s="56">
        <v>513.48791176624923</v>
      </c>
      <c r="N82" s="56">
        <v>642.7495146490287</v>
      </c>
      <c r="O82" s="56">
        <v>3177.9381815184188</v>
      </c>
      <c r="P82" s="56">
        <v>7631.4687918580621</v>
      </c>
      <c r="Q82" s="56">
        <v>355.727056546516</v>
      </c>
      <c r="R82" s="57">
        <v>190.25651515447771</v>
      </c>
      <c r="S82" s="58">
        <v>46672.360055786638</v>
      </c>
      <c r="T82" s="13">
        <f t="shared" si="6"/>
        <v>17254.172904603209</v>
      </c>
      <c r="U82" s="13">
        <f t="shared" si="7"/>
        <v>0</v>
      </c>
      <c r="V82" s="13">
        <f t="shared" si="8"/>
        <v>7369.7664884169917</v>
      </c>
      <c r="W82" s="13">
        <f t="shared" si="9"/>
        <v>2204.3913118892478</v>
      </c>
      <c r="X82" s="13">
        <f t="shared" si="10"/>
        <v>4420.6192969536878</v>
      </c>
      <c r="Y82" s="12">
        <f t="shared" si="11"/>
        <v>15423.410053923511</v>
      </c>
    </row>
    <row r="83" spans="1:25">
      <c r="A83" s="14" t="s">
        <v>197</v>
      </c>
      <c r="B83" s="29" t="s">
        <v>198</v>
      </c>
      <c r="C83" s="15" t="s">
        <v>203</v>
      </c>
      <c r="D83" s="16" t="s">
        <v>204</v>
      </c>
      <c r="E83" s="49">
        <v>40379.775585796189</v>
      </c>
      <c r="F83" s="41">
        <v>0</v>
      </c>
      <c r="G83" s="41">
        <v>1392.0797207212922</v>
      </c>
      <c r="H83" s="56">
        <v>867.63430860754397</v>
      </c>
      <c r="I83" s="56">
        <v>1907.644400719782</v>
      </c>
      <c r="J83" s="56">
        <v>3188.4641773938038</v>
      </c>
      <c r="K83" s="56">
        <v>120.36205358093699</v>
      </c>
      <c r="L83" s="56">
        <v>967.21120760090002</v>
      </c>
      <c r="M83" s="56">
        <v>714.3174803931422</v>
      </c>
      <c r="N83" s="56">
        <v>1281.8086864754919</v>
      </c>
      <c r="O83" s="56">
        <v>2635.0257182854075</v>
      </c>
      <c r="P83" s="56">
        <v>8041.1641796738613</v>
      </c>
      <c r="Q83" s="56">
        <v>499.38606015183979</v>
      </c>
      <c r="R83" s="57">
        <v>188.8410977756543</v>
      </c>
      <c r="S83" s="58">
        <v>62183.714677175849</v>
      </c>
      <c r="T83" s="13">
        <f t="shared" si="6"/>
        <v>40379.775585796189</v>
      </c>
      <c r="U83" s="13">
        <f t="shared" si="7"/>
        <v>0</v>
      </c>
      <c r="V83" s="13">
        <f t="shared" si="8"/>
        <v>1392.0797207212922</v>
      </c>
      <c r="W83" s="13">
        <f t="shared" si="9"/>
        <v>3188.4641773938038</v>
      </c>
      <c r="X83" s="13">
        <f t="shared" si="10"/>
        <v>1907.644400719782</v>
      </c>
      <c r="Y83" s="12">
        <f t="shared" si="11"/>
        <v>15315.750792544775</v>
      </c>
    </row>
    <row r="84" spans="1:25">
      <c r="A84" s="14" t="s">
        <v>197</v>
      </c>
      <c r="B84" s="29" t="s">
        <v>198</v>
      </c>
      <c r="C84" s="15" t="s">
        <v>205</v>
      </c>
      <c r="D84" s="16" t="s">
        <v>206</v>
      </c>
      <c r="E84" s="49">
        <v>22784.297497668467</v>
      </c>
      <c r="F84" s="41">
        <v>0</v>
      </c>
      <c r="G84" s="41">
        <v>1315.4359468124208</v>
      </c>
      <c r="H84" s="56">
        <v>1301.8718683412346</v>
      </c>
      <c r="I84" s="56">
        <v>3235.7313390948962</v>
      </c>
      <c r="J84" s="56">
        <v>8740.2829169019096</v>
      </c>
      <c r="K84" s="56">
        <v>604.01642232459733</v>
      </c>
      <c r="L84" s="56">
        <v>3298.4687434408133</v>
      </c>
      <c r="M84" s="56">
        <v>1259.2352523250345</v>
      </c>
      <c r="N84" s="56">
        <v>2377.3106983416565</v>
      </c>
      <c r="O84" s="56">
        <v>7219.5199996337597</v>
      </c>
      <c r="P84" s="56">
        <v>23993.589123372672</v>
      </c>
      <c r="Q84" s="56">
        <v>5473.8173977940005</v>
      </c>
      <c r="R84" s="57">
        <v>455.81672559104254</v>
      </c>
      <c r="S84" s="58">
        <v>82059.393931642495</v>
      </c>
      <c r="T84" s="13">
        <f t="shared" si="6"/>
        <v>22784.297497668467</v>
      </c>
      <c r="U84" s="13">
        <f t="shared" si="7"/>
        <v>0</v>
      </c>
      <c r="V84" s="13">
        <f t="shared" si="8"/>
        <v>1315.4359468124208</v>
      </c>
      <c r="W84" s="13">
        <f t="shared" si="9"/>
        <v>8740.2829169019096</v>
      </c>
      <c r="X84" s="13">
        <f t="shared" si="10"/>
        <v>3235.7313390948962</v>
      </c>
      <c r="Y84" s="12">
        <f t="shared" si="11"/>
        <v>45983.646231164814</v>
      </c>
    </row>
    <row r="85" spans="1:25">
      <c r="A85" s="14" t="s">
        <v>197</v>
      </c>
      <c r="B85" s="29" t="s">
        <v>198</v>
      </c>
      <c r="C85" s="15" t="s">
        <v>207</v>
      </c>
      <c r="D85" s="16" t="s">
        <v>208</v>
      </c>
      <c r="E85" s="49">
        <v>36996.407431343396</v>
      </c>
      <c r="F85" s="41">
        <v>0</v>
      </c>
      <c r="G85" s="41">
        <v>7613.0906067714168</v>
      </c>
      <c r="H85" s="56">
        <v>580.90033315757171</v>
      </c>
      <c r="I85" s="56">
        <v>1284.8925643222728</v>
      </c>
      <c r="J85" s="56">
        <v>2127.3185080494468</v>
      </c>
      <c r="K85" s="56">
        <v>150.06861297570475</v>
      </c>
      <c r="L85" s="56">
        <v>1307.933789133763</v>
      </c>
      <c r="M85" s="56">
        <v>171.17658504882809</v>
      </c>
      <c r="N85" s="56">
        <v>494.41350310182645</v>
      </c>
      <c r="O85" s="56">
        <v>2504.6932797221821</v>
      </c>
      <c r="P85" s="56">
        <v>7367.3794303740106</v>
      </c>
      <c r="Q85" s="56">
        <v>581.47691935488194</v>
      </c>
      <c r="R85" s="57">
        <v>57.626594929549725</v>
      </c>
      <c r="S85" s="58">
        <v>61237.378158284846</v>
      </c>
      <c r="T85" s="13">
        <f t="shared" si="6"/>
        <v>36996.407431343396</v>
      </c>
      <c r="U85" s="13">
        <f t="shared" si="7"/>
        <v>0</v>
      </c>
      <c r="V85" s="13">
        <f t="shared" si="8"/>
        <v>7613.0906067714168</v>
      </c>
      <c r="W85" s="13">
        <f t="shared" si="9"/>
        <v>2127.3185080494468</v>
      </c>
      <c r="X85" s="13">
        <f t="shared" si="10"/>
        <v>1284.8925643222728</v>
      </c>
      <c r="Y85" s="12">
        <f t="shared" si="11"/>
        <v>13215.669047798319</v>
      </c>
    </row>
    <row r="86" spans="1:25">
      <c r="A86" s="14" t="s">
        <v>197</v>
      </c>
      <c r="B86" s="29" t="s">
        <v>198</v>
      </c>
      <c r="C86" s="15" t="s">
        <v>209</v>
      </c>
      <c r="D86" s="16" t="s">
        <v>210</v>
      </c>
      <c r="E86" s="49">
        <v>22039.335374308612</v>
      </c>
      <c r="F86" s="41">
        <v>1285.7008581343746</v>
      </c>
      <c r="G86" s="41">
        <v>26931.363082427444</v>
      </c>
      <c r="H86" s="56">
        <v>11795.327408800749</v>
      </c>
      <c r="I86" s="56">
        <v>51477.620819012991</v>
      </c>
      <c r="J86" s="56">
        <v>28344.858026799255</v>
      </c>
      <c r="K86" s="56">
        <v>3784.5626672947824</v>
      </c>
      <c r="L86" s="56">
        <v>15747.481846501812</v>
      </c>
      <c r="M86" s="56">
        <v>10770.350023989613</v>
      </c>
      <c r="N86" s="56">
        <v>243742.92175517295</v>
      </c>
      <c r="O86" s="56">
        <v>22832.694341699989</v>
      </c>
      <c r="P86" s="56">
        <v>55955.53941325334</v>
      </c>
      <c r="Q86" s="56">
        <v>14698.319749165632</v>
      </c>
      <c r="R86" s="57">
        <v>17456.317459606362</v>
      </c>
      <c r="S86" s="58">
        <v>526862.39282616798</v>
      </c>
      <c r="T86" s="13">
        <f t="shared" si="6"/>
        <v>22039.335374308612</v>
      </c>
      <c r="U86" s="13">
        <f t="shared" si="7"/>
        <v>1285.7008581343746</v>
      </c>
      <c r="V86" s="13">
        <f t="shared" si="8"/>
        <v>26931.363082427444</v>
      </c>
      <c r="W86" s="13">
        <f t="shared" si="9"/>
        <v>28344.858026799255</v>
      </c>
      <c r="X86" s="13">
        <f t="shared" si="10"/>
        <v>51477.620819012991</v>
      </c>
      <c r="Y86" s="12">
        <f t="shared" si="11"/>
        <v>396783.51466548524</v>
      </c>
    </row>
    <row r="87" spans="1:25">
      <c r="A87" s="14" t="s">
        <v>197</v>
      </c>
      <c r="B87" s="29" t="s">
        <v>198</v>
      </c>
      <c r="C87" s="15" t="s">
        <v>211</v>
      </c>
      <c r="D87" s="16" t="s">
        <v>212</v>
      </c>
      <c r="E87" s="49">
        <v>26575.635458677491</v>
      </c>
      <c r="F87" s="41">
        <v>11199.597831668969</v>
      </c>
      <c r="G87" s="41">
        <v>1173297.434832922</v>
      </c>
      <c r="H87" s="56">
        <v>27008.760972549615</v>
      </c>
      <c r="I87" s="56">
        <v>132261.45821988297</v>
      </c>
      <c r="J87" s="56">
        <v>170016.22966282777</v>
      </c>
      <c r="K87" s="56">
        <v>13950.876895674894</v>
      </c>
      <c r="L87" s="56">
        <v>55120.792313337013</v>
      </c>
      <c r="M87" s="56">
        <v>11075.639683645555</v>
      </c>
      <c r="N87" s="56">
        <v>58522.160779032958</v>
      </c>
      <c r="O87" s="56">
        <v>23885.866197939613</v>
      </c>
      <c r="P87" s="56">
        <v>94879.456275878445</v>
      </c>
      <c r="Q87" s="56">
        <v>6947.0956375989981</v>
      </c>
      <c r="R87" s="57">
        <v>4880.6704819944043</v>
      </c>
      <c r="S87" s="58">
        <v>1809621.6752436308</v>
      </c>
      <c r="T87" s="13">
        <f t="shared" si="6"/>
        <v>26575.635458677491</v>
      </c>
      <c r="U87" s="13">
        <f t="shared" si="7"/>
        <v>11199.597831668969</v>
      </c>
      <c r="V87" s="13">
        <f t="shared" si="8"/>
        <v>1173297.434832922</v>
      </c>
      <c r="W87" s="13">
        <f t="shared" si="9"/>
        <v>170016.22966282777</v>
      </c>
      <c r="X87" s="13">
        <f t="shared" si="10"/>
        <v>132261.45821988297</v>
      </c>
      <c r="Y87" s="12">
        <f t="shared" si="11"/>
        <v>296271.31923765154</v>
      </c>
    </row>
    <row r="88" spans="1:25">
      <c r="A88" s="14" t="s">
        <v>197</v>
      </c>
      <c r="B88" s="29" t="s">
        <v>198</v>
      </c>
      <c r="C88" s="15" t="s">
        <v>213</v>
      </c>
      <c r="D88" s="16" t="s">
        <v>214</v>
      </c>
      <c r="E88" s="49">
        <v>48425.911106201165</v>
      </c>
      <c r="F88" s="41">
        <v>233.31900231536724</v>
      </c>
      <c r="G88" s="41">
        <v>4152.8373602723659</v>
      </c>
      <c r="H88" s="56">
        <v>23629.89993338225</v>
      </c>
      <c r="I88" s="56">
        <v>3044.9467236327737</v>
      </c>
      <c r="J88" s="56">
        <v>14059.42216189508</v>
      </c>
      <c r="K88" s="56">
        <v>1621.8988755450387</v>
      </c>
      <c r="L88" s="56">
        <v>9680.2527791416051</v>
      </c>
      <c r="M88" s="56">
        <v>1730.3677714082417</v>
      </c>
      <c r="N88" s="56">
        <v>5921.1031073114627</v>
      </c>
      <c r="O88" s="56">
        <v>9591.9012810561835</v>
      </c>
      <c r="P88" s="56">
        <v>34808.40535366012</v>
      </c>
      <c r="Q88" s="56">
        <v>8440.4770892531851</v>
      </c>
      <c r="R88" s="57">
        <v>791.04822441775514</v>
      </c>
      <c r="S88" s="58">
        <v>166131.7907694926</v>
      </c>
      <c r="T88" s="13">
        <f t="shared" si="6"/>
        <v>48425.911106201165</v>
      </c>
      <c r="U88" s="13">
        <f t="shared" si="7"/>
        <v>233.31900231536724</v>
      </c>
      <c r="V88" s="13">
        <f t="shared" si="8"/>
        <v>4152.8373602723659</v>
      </c>
      <c r="W88" s="13">
        <f t="shared" si="9"/>
        <v>14059.42216189508</v>
      </c>
      <c r="X88" s="13">
        <f t="shared" si="10"/>
        <v>3044.9467236327737</v>
      </c>
      <c r="Y88" s="12">
        <f t="shared" si="11"/>
        <v>96215.35441517584</v>
      </c>
    </row>
    <row r="89" spans="1:25">
      <c r="A89" s="14" t="s">
        <v>197</v>
      </c>
      <c r="B89" s="29" t="s">
        <v>198</v>
      </c>
      <c r="C89" s="15" t="s">
        <v>215</v>
      </c>
      <c r="D89" s="16" t="s">
        <v>216</v>
      </c>
      <c r="E89" s="49">
        <v>68627.863533096213</v>
      </c>
      <c r="F89" s="41">
        <v>165.95112023194139</v>
      </c>
      <c r="G89" s="41">
        <v>7879.1230377299889</v>
      </c>
      <c r="H89" s="56">
        <v>1926.6572738065247</v>
      </c>
      <c r="I89" s="56">
        <v>4029.1755633520552</v>
      </c>
      <c r="J89" s="56">
        <v>11811.618422473446</v>
      </c>
      <c r="K89" s="56">
        <v>3394.1435517588625</v>
      </c>
      <c r="L89" s="56">
        <v>6104.8269306749198</v>
      </c>
      <c r="M89" s="56">
        <v>3564.8200322655475</v>
      </c>
      <c r="N89" s="56">
        <v>4849.7365026109492</v>
      </c>
      <c r="O89" s="56">
        <v>5882.3578381621846</v>
      </c>
      <c r="P89" s="56">
        <v>22106.42082130826</v>
      </c>
      <c r="Q89" s="56">
        <v>3874.1761120798051</v>
      </c>
      <c r="R89" s="57">
        <v>3169.2564125583167</v>
      </c>
      <c r="S89" s="58">
        <v>147386.12715210905</v>
      </c>
      <c r="T89" s="13">
        <f t="shared" si="6"/>
        <v>68627.863533096213</v>
      </c>
      <c r="U89" s="13">
        <f t="shared" si="7"/>
        <v>165.95112023194139</v>
      </c>
      <c r="V89" s="13">
        <f t="shared" si="8"/>
        <v>7879.1230377299889</v>
      </c>
      <c r="W89" s="13">
        <f t="shared" si="9"/>
        <v>11811.618422473446</v>
      </c>
      <c r="X89" s="13">
        <f t="shared" si="10"/>
        <v>4029.1755633520552</v>
      </c>
      <c r="Y89" s="12">
        <f t="shared" si="11"/>
        <v>54872.39547522537</v>
      </c>
    </row>
    <row r="90" spans="1:25">
      <c r="A90" s="14" t="s">
        <v>197</v>
      </c>
      <c r="B90" s="29" t="s">
        <v>198</v>
      </c>
      <c r="C90" s="15" t="s">
        <v>217</v>
      </c>
      <c r="D90" s="16" t="s">
        <v>218</v>
      </c>
      <c r="E90" s="49">
        <v>74711.093150154222</v>
      </c>
      <c r="F90" s="41">
        <v>0</v>
      </c>
      <c r="G90" s="41">
        <v>95339.68498241523</v>
      </c>
      <c r="H90" s="56">
        <v>13391.72107744819</v>
      </c>
      <c r="I90" s="56">
        <v>17876.903952341534</v>
      </c>
      <c r="J90" s="56">
        <v>49990.92002139175</v>
      </c>
      <c r="K90" s="56">
        <v>14045.586728294367</v>
      </c>
      <c r="L90" s="56">
        <v>15643.439664225583</v>
      </c>
      <c r="M90" s="56">
        <v>21548.800935498839</v>
      </c>
      <c r="N90" s="56">
        <v>54107.318648911569</v>
      </c>
      <c r="O90" s="56">
        <v>33789.461320945229</v>
      </c>
      <c r="P90" s="56">
        <v>76874.271862914407</v>
      </c>
      <c r="Q90" s="56">
        <v>58563.528004100357</v>
      </c>
      <c r="R90" s="57">
        <v>4545.5262952080775</v>
      </c>
      <c r="S90" s="58">
        <v>530428.25664384919</v>
      </c>
      <c r="T90" s="13">
        <f t="shared" si="6"/>
        <v>74711.093150154222</v>
      </c>
      <c r="U90" s="13">
        <f t="shared" si="7"/>
        <v>0</v>
      </c>
      <c r="V90" s="13">
        <f t="shared" si="8"/>
        <v>95339.68498241523</v>
      </c>
      <c r="W90" s="13">
        <f t="shared" si="9"/>
        <v>49990.92002139175</v>
      </c>
      <c r="X90" s="13">
        <f t="shared" si="10"/>
        <v>17876.903952341534</v>
      </c>
      <c r="Y90" s="12">
        <f t="shared" si="11"/>
        <v>292509.65453754662</v>
      </c>
    </row>
    <row r="91" spans="1:25">
      <c r="A91" s="14" t="s">
        <v>197</v>
      </c>
      <c r="B91" s="29" t="s">
        <v>198</v>
      </c>
      <c r="C91" s="15" t="s">
        <v>219</v>
      </c>
      <c r="D91" s="16" t="s">
        <v>220</v>
      </c>
      <c r="E91" s="49">
        <v>133457.6485140023</v>
      </c>
      <c r="F91" s="41">
        <v>0</v>
      </c>
      <c r="G91" s="41">
        <v>25593.534325460219</v>
      </c>
      <c r="H91" s="56">
        <v>3356.5511713217511</v>
      </c>
      <c r="I91" s="56">
        <v>4803.1149442157366</v>
      </c>
      <c r="J91" s="56">
        <v>15023.165903988982</v>
      </c>
      <c r="K91" s="56">
        <v>5174.7342818753141</v>
      </c>
      <c r="L91" s="56">
        <v>3433.3604468055551</v>
      </c>
      <c r="M91" s="56">
        <v>4200.4317593130936</v>
      </c>
      <c r="N91" s="56">
        <v>17038.717812129104</v>
      </c>
      <c r="O91" s="56">
        <v>6676.6208725424676</v>
      </c>
      <c r="P91" s="56">
        <v>31016.938628786374</v>
      </c>
      <c r="Q91" s="56">
        <v>4747.2298838160996</v>
      </c>
      <c r="R91" s="57">
        <v>5914.7120293003409</v>
      </c>
      <c r="S91" s="58">
        <v>260436.76057355735</v>
      </c>
      <c r="T91" s="13">
        <f t="shared" si="6"/>
        <v>133457.6485140023</v>
      </c>
      <c r="U91" s="13">
        <f t="shared" si="7"/>
        <v>0</v>
      </c>
      <c r="V91" s="13">
        <f t="shared" si="8"/>
        <v>25593.534325460219</v>
      </c>
      <c r="W91" s="13">
        <f t="shared" si="9"/>
        <v>15023.165903988982</v>
      </c>
      <c r="X91" s="13">
        <f t="shared" si="10"/>
        <v>4803.1149442157366</v>
      </c>
      <c r="Y91" s="12">
        <f t="shared" si="11"/>
        <v>81559.296885890086</v>
      </c>
    </row>
    <row r="92" spans="1:25">
      <c r="A92" s="14" t="s">
        <v>197</v>
      </c>
      <c r="B92" s="29" t="s">
        <v>198</v>
      </c>
      <c r="C92" s="15" t="s">
        <v>221</v>
      </c>
      <c r="D92" s="16" t="s">
        <v>222</v>
      </c>
      <c r="E92" s="49">
        <v>24438.998412499324</v>
      </c>
      <c r="F92" s="41">
        <v>0</v>
      </c>
      <c r="G92" s="41">
        <v>891.20806603235656</v>
      </c>
      <c r="H92" s="56">
        <v>1295.5201635330041</v>
      </c>
      <c r="I92" s="56">
        <v>671.32842384833816</v>
      </c>
      <c r="J92" s="56">
        <v>4325.6514506947169</v>
      </c>
      <c r="K92" s="56">
        <v>832.14891750537822</v>
      </c>
      <c r="L92" s="56">
        <v>4836.7720432209035</v>
      </c>
      <c r="M92" s="56">
        <v>147.3768938857574</v>
      </c>
      <c r="N92" s="56">
        <v>580.49121272349862</v>
      </c>
      <c r="O92" s="56">
        <v>3614.4848937861643</v>
      </c>
      <c r="P92" s="56">
        <v>17288.574361801908</v>
      </c>
      <c r="Q92" s="56">
        <v>4948.262002308009</v>
      </c>
      <c r="R92" s="57">
        <v>830.30081698099343</v>
      </c>
      <c r="S92" s="58">
        <v>64701.117658820353</v>
      </c>
      <c r="T92" s="13">
        <f t="shared" si="6"/>
        <v>24438.998412499324</v>
      </c>
      <c r="U92" s="13">
        <f t="shared" si="7"/>
        <v>0</v>
      </c>
      <c r="V92" s="13">
        <f t="shared" si="8"/>
        <v>891.20806603235656</v>
      </c>
      <c r="W92" s="13">
        <f t="shared" si="9"/>
        <v>4325.6514506947169</v>
      </c>
      <c r="X92" s="13">
        <f t="shared" si="10"/>
        <v>671.32842384833816</v>
      </c>
      <c r="Y92" s="12">
        <f t="shared" si="11"/>
        <v>34373.931305745617</v>
      </c>
    </row>
    <row r="93" spans="1:25">
      <c r="A93" s="14" t="s">
        <v>197</v>
      </c>
      <c r="B93" s="29" t="s">
        <v>198</v>
      </c>
      <c r="C93" s="15" t="s">
        <v>223</v>
      </c>
      <c r="D93" s="16" t="s">
        <v>224</v>
      </c>
      <c r="E93" s="49">
        <v>23167.560985837168</v>
      </c>
      <c r="F93" s="41">
        <v>0</v>
      </c>
      <c r="G93" s="41">
        <v>5917.3169965685938</v>
      </c>
      <c r="H93" s="56">
        <v>561.29339892430119</v>
      </c>
      <c r="I93" s="56">
        <v>857.22132809405161</v>
      </c>
      <c r="J93" s="56">
        <v>2587.5924785723173</v>
      </c>
      <c r="K93" s="56">
        <v>57.38319998236063</v>
      </c>
      <c r="L93" s="56">
        <v>1131.8025339122646</v>
      </c>
      <c r="M93" s="56">
        <v>144.53960286653574</v>
      </c>
      <c r="N93" s="56">
        <v>751.75528851096374</v>
      </c>
      <c r="O93" s="56">
        <v>1528.1033419093474</v>
      </c>
      <c r="P93" s="56">
        <v>6084.0478845677262</v>
      </c>
      <c r="Q93" s="56">
        <v>0</v>
      </c>
      <c r="R93" s="57">
        <v>157.78235332577856</v>
      </c>
      <c r="S93" s="58">
        <v>42946.399393071406</v>
      </c>
      <c r="T93" s="13">
        <f t="shared" si="6"/>
        <v>23167.560985837168</v>
      </c>
      <c r="U93" s="13">
        <f t="shared" si="7"/>
        <v>0</v>
      </c>
      <c r="V93" s="13">
        <f t="shared" si="8"/>
        <v>5917.3169965685938</v>
      </c>
      <c r="W93" s="13">
        <f t="shared" si="9"/>
        <v>2587.5924785723173</v>
      </c>
      <c r="X93" s="13">
        <f t="shared" si="10"/>
        <v>857.22132809405161</v>
      </c>
      <c r="Y93" s="12">
        <f t="shared" si="11"/>
        <v>10416.707603999277</v>
      </c>
    </row>
    <row r="94" spans="1:25">
      <c r="A94" s="14" t="s">
        <v>197</v>
      </c>
      <c r="B94" s="29" t="s">
        <v>198</v>
      </c>
      <c r="C94" s="15" t="s">
        <v>225</v>
      </c>
      <c r="D94" s="16" t="s">
        <v>226</v>
      </c>
      <c r="E94" s="49">
        <v>21820.058213984405</v>
      </c>
      <c r="F94" s="41">
        <v>0</v>
      </c>
      <c r="G94" s="41">
        <v>302.14203902289825</v>
      </c>
      <c r="H94" s="56">
        <v>1759.4636363287523</v>
      </c>
      <c r="I94" s="56">
        <v>1268.5436128937736</v>
      </c>
      <c r="J94" s="56">
        <v>3126.2123047752493</v>
      </c>
      <c r="K94" s="56">
        <v>1403.8193070536179</v>
      </c>
      <c r="L94" s="56">
        <v>1925.9096556573566</v>
      </c>
      <c r="M94" s="56">
        <v>261.66301715067721</v>
      </c>
      <c r="N94" s="56">
        <v>3594.2135250843658</v>
      </c>
      <c r="O94" s="56">
        <v>3155.817377420607</v>
      </c>
      <c r="P94" s="56">
        <v>19752.456728945006</v>
      </c>
      <c r="Q94" s="56">
        <v>460.5670030166404</v>
      </c>
      <c r="R94" s="57">
        <v>440.69192430306873</v>
      </c>
      <c r="S94" s="58">
        <v>59271.558345636426</v>
      </c>
      <c r="T94" s="13">
        <f t="shared" si="6"/>
        <v>21820.058213984405</v>
      </c>
      <c r="U94" s="13">
        <f t="shared" si="7"/>
        <v>0</v>
      </c>
      <c r="V94" s="13">
        <f t="shared" si="8"/>
        <v>302.14203902289825</v>
      </c>
      <c r="W94" s="13">
        <f t="shared" si="9"/>
        <v>3126.2123047752493</v>
      </c>
      <c r="X94" s="13">
        <f t="shared" si="10"/>
        <v>1268.5436128937736</v>
      </c>
      <c r="Y94" s="12">
        <f t="shared" si="11"/>
        <v>32754.602174960091</v>
      </c>
    </row>
    <row r="95" spans="1:25">
      <c r="A95" s="14" t="s">
        <v>197</v>
      </c>
      <c r="B95" s="29" t="s">
        <v>198</v>
      </c>
      <c r="C95" s="15" t="s">
        <v>227</v>
      </c>
      <c r="D95" s="16" t="s">
        <v>228</v>
      </c>
      <c r="E95" s="49">
        <v>85178.968556456675</v>
      </c>
      <c r="F95" s="41">
        <v>193.26952977786078</v>
      </c>
      <c r="G95" s="41">
        <v>45792.380729256998</v>
      </c>
      <c r="H95" s="56">
        <v>15909.482763864795</v>
      </c>
      <c r="I95" s="56">
        <v>110100.43969846674</v>
      </c>
      <c r="J95" s="56">
        <v>107043.38895036394</v>
      </c>
      <c r="K95" s="56">
        <v>48501.260866816883</v>
      </c>
      <c r="L95" s="56">
        <v>32854.461200598053</v>
      </c>
      <c r="M95" s="56">
        <v>38123.53030046128</v>
      </c>
      <c r="N95" s="56">
        <v>386850.88439102477</v>
      </c>
      <c r="O95" s="56">
        <v>17372.341433021571</v>
      </c>
      <c r="P95" s="56">
        <v>32087.571175343346</v>
      </c>
      <c r="Q95" s="56">
        <v>5419.2515370604833</v>
      </c>
      <c r="R95" s="57">
        <v>19804.566483458853</v>
      </c>
      <c r="S95" s="58">
        <v>945231.79761597223</v>
      </c>
      <c r="T95" s="13">
        <f t="shared" si="6"/>
        <v>85178.968556456675</v>
      </c>
      <c r="U95" s="13">
        <f t="shared" si="7"/>
        <v>193.26952977786078</v>
      </c>
      <c r="V95" s="13">
        <f t="shared" si="8"/>
        <v>45792.380729256998</v>
      </c>
      <c r="W95" s="13">
        <f t="shared" si="9"/>
        <v>107043.38895036394</v>
      </c>
      <c r="X95" s="13">
        <f t="shared" si="10"/>
        <v>110100.43969846674</v>
      </c>
      <c r="Y95" s="12">
        <f t="shared" si="11"/>
        <v>596923.35015165003</v>
      </c>
    </row>
    <row r="96" spans="1:25">
      <c r="A96" s="14" t="s">
        <v>197</v>
      </c>
      <c r="B96" s="29" t="s">
        <v>198</v>
      </c>
      <c r="C96" s="15" t="s">
        <v>229</v>
      </c>
      <c r="D96" s="16" t="s">
        <v>230</v>
      </c>
      <c r="E96" s="49">
        <v>12773.123029096638</v>
      </c>
      <c r="F96" s="41">
        <v>0</v>
      </c>
      <c r="G96" s="41">
        <v>9234.1931876146755</v>
      </c>
      <c r="H96" s="56">
        <v>1656.4838129574159</v>
      </c>
      <c r="I96" s="56">
        <v>997.08868298736263</v>
      </c>
      <c r="J96" s="56">
        <v>3021.153925255674</v>
      </c>
      <c r="K96" s="56">
        <v>60.109022375428978</v>
      </c>
      <c r="L96" s="56">
        <v>2660.5906511349713</v>
      </c>
      <c r="M96" s="56">
        <v>109.67847023141829</v>
      </c>
      <c r="N96" s="56">
        <v>1771.486909649647</v>
      </c>
      <c r="O96" s="56">
        <v>2530.8793861167223</v>
      </c>
      <c r="P96" s="56">
        <v>14633.40564634063</v>
      </c>
      <c r="Q96" s="56">
        <v>1201.546475056382</v>
      </c>
      <c r="R96" s="57">
        <v>124.28325115697069</v>
      </c>
      <c r="S96" s="58">
        <v>50774.022449973942</v>
      </c>
      <c r="T96" s="13">
        <f t="shared" si="6"/>
        <v>12773.123029096638</v>
      </c>
      <c r="U96" s="13">
        <f t="shared" si="7"/>
        <v>0</v>
      </c>
      <c r="V96" s="13">
        <f t="shared" si="8"/>
        <v>9234.1931876146755</v>
      </c>
      <c r="W96" s="13">
        <f t="shared" si="9"/>
        <v>3021.153925255674</v>
      </c>
      <c r="X96" s="13">
        <f t="shared" si="10"/>
        <v>997.08868298736263</v>
      </c>
      <c r="Y96" s="12">
        <f t="shared" si="11"/>
        <v>24748.463625019587</v>
      </c>
    </row>
    <row r="97" spans="1:25">
      <c r="A97" s="14" t="s">
        <v>197</v>
      </c>
      <c r="B97" s="29" t="s">
        <v>198</v>
      </c>
      <c r="C97" s="15" t="s">
        <v>231</v>
      </c>
      <c r="D97" s="16" t="s">
        <v>232</v>
      </c>
      <c r="E97" s="49">
        <v>7537.4011395044945</v>
      </c>
      <c r="F97" s="41">
        <v>683.71861535559856</v>
      </c>
      <c r="G97" s="41">
        <v>2199.3246682029908</v>
      </c>
      <c r="H97" s="56">
        <v>1936.311654095829</v>
      </c>
      <c r="I97" s="56">
        <v>2228.6622167974228</v>
      </c>
      <c r="J97" s="56">
        <v>952.39500982796744</v>
      </c>
      <c r="K97" s="56">
        <v>420.91751247403471</v>
      </c>
      <c r="L97" s="56">
        <v>3062.8818459563959</v>
      </c>
      <c r="M97" s="56">
        <v>164.25412429982686</v>
      </c>
      <c r="N97" s="56">
        <v>2614.9327121747701</v>
      </c>
      <c r="O97" s="56">
        <v>6580.9742498884971</v>
      </c>
      <c r="P97" s="56">
        <v>22751.655369366592</v>
      </c>
      <c r="Q97" s="56">
        <v>3753.5568409846592</v>
      </c>
      <c r="R97" s="57">
        <v>211.67342404687909</v>
      </c>
      <c r="S97" s="58">
        <v>55098.659382975959</v>
      </c>
      <c r="T97" s="13">
        <f t="shared" si="6"/>
        <v>7537.4011395044945</v>
      </c>
      <c r="U97" s="13">
        <f t="shared" si="7"/>
        <v>683.71861535559856</v>
      </c>
      <c r="V97" s="13">
        <f t="shared" si="8"/>
        <v>2199.3246682029908</v>
      </c>
      <c r="W97" s="13">
        <f t="shared" si="9"/>
        <v>952.39500982796744</v>
      </c>
      <c r="X97" s="13">
        <f t="shared" si="10"/>
        <v>2228.6622167974228</v>
      </c>
      <c r="Y97" s="12">
        <f t="shared" si="11"/>
        <v>41497.157733287488</v>
      </c>
    </row>
    <row r="98" spans="1:25">
      <c r="A98" s="14" t="s">
        <v>197</v>
      </c>
      <c r="B98" s="29" t="s">
        <v>198</v>
      </c>
      <c r="C98" s="15" t="s">
        <v>233</v>
      </c>
      <c r="D98" s="16" t="s">
        <v>234</v>
      </c>
      <c r="E98" s="49">
        <v>98841.147227909794</v>
      </c>
      <c r="F98" s="41">
        <v>0</v>
      </c>
      <c r="G98" s="41">
        <v>136336.95449491398</v>
      </c>
      <c r="H98" s="56">
        <v>3867.4134799705371</v>
      </c>
      <c r="I98" s="56">
        <v>10643.940721949431</v>
      </c>
      <c r="J98" s="56">
        <v>7249.3292128127014</v>
      </c>
      <c r="K98" s="56">
        <v>46.764086795084474</v>
      </c>
      <c r="L98" s="56">
        <v>4531.5477757308618</v>
      </c>
      <c r="M98" s="56">
        <v>414.40379300486819</v>
      </c>
      <c r="N98" s="56">
        <v>5927.1785329876129</v>
      </c>
      <c r="O98" s="56">
        <v>5821.0656122951605</v>
      </c>
      <c r="P98" s="56">
        <v>27502.408855955375</v>
      </c>
      <c r="Q98" s="56">
        <v>9873.5489053597994</v>
      </c>
      <c r="R98" s="57">
        <v>3878.1434148654071</v>
      </c>
      <c r="S98" s="58">
        <v>314933.84611455066</v>
      </c>
      <c r="T98" s="13">
        <f t="shared" si="6"/>
        <v>98841.147227909794</v>
      </c>
      <c r="U98" s="13">
        <f t="shared" si="7"/>
        <v>0</v>
      </c>
      <c r="V98" s="13">
        <f t="shared" si="8"/>
        <v>136336.95449491398</v>
      </c>
      <c r="W98" s="13">
        <f t="shared" si="9"/>
        <v>7249.3292128127014</v>
      </c>
      <c r="X98" s="13">
        <f t="shared" si="10"/>
        <v>10643.940721949431</v>
      </c>
      <c r="Y98" s="12">
        <f t="shared" si="11"/>
        <v>61862.474456964708</v>
      </c>
    </row>
    <row r="99" spans="1:25">
      <c r="A99" s="14" t="s">
        <v>197</v>
      </c>
      <c r="B99" s="29" t="s">
        <v>198</v>
      </c>
      <c r="C99" s="15" t="s">
        <v>235</v>
      </c>
      <c r="D99" s="16" t="s">
        <v>236</v>
      </c>
      <c r="E99" s="49">
        <v>1729.3522636161831</v>
      </c>
      <c r="F99" s="41">
        <v>799.93140237014995</v>
      </c>
      <c r="G99" s="41">
        <v>915.32351630551693</v>
      </c>
      <c r="H99" s="56">
        <v>3211.3704362165226</v>
      </c>
      <c r="I99" s="56">
        <v>13773.991249862424</v>
      </c>
      <c r="J99" s="56">
        <v>4689.2086491286736</v>
      </c>
      <c r="K99" s="56">
        <v>14448.969844004556</v>
      </c>
      <c r="L99" s="56">
        <v>3629.0968715452441</v>
      </c>
      <c r="M99" s="56">
        <v>2873.2581061385517</v>
      </c>
      <c r="N99" s="56">
        <v>21218.474606062031</v>
      </c>
      <c r="O99" s="56">
        <v>5774.0784302813317</v>
      </c>
      <c r="P99" s="56">
        <v>22636.027054338439</v>
      </c>
      <c r="Q99" s="56">
        <v>9175.6802654521671</v>
      </c>
      <c r="R99" s="57">
        <v>1140.631639408733</v>
      </c>
      <c r="S99" s="58">
        <v>106015.39433473052</v>
      </c>
      <c r="T99" s="13">
        <f t="shared" si="6"/>
        <v>1729.3522636161831</v>
      </c>
      <c r="U99" s="13">
        <f t="shared" si="7"/>
        <v>799.93140237014995</v>
      </c>
      <c r="V99" s="13">
        <f t="shared" si="8"/>
        <v>915.32351630551693</v>
      </c>
      <c r="W99" s="13">
        <f t="shared" si="9"/>
        <v>4689.2086491286736</v>
      </c>
      <c r="X99" s="13">
        <f t="shared" si="10"/>
        <v>13773.991249862424</v>
      </c>
      <c r="Y99" s="12">
        <f t="shared" si="11"/>
        <v>84107.587253447564</v>
      </c>
    </row>
    <row r="100" spans="1:25">
      <c r="A100" s="14" t="s">
        <v>197</v>
      </c>
      <c r="B100" s="29" t="s">
        <v>198</v>
      </c>
      <c r="C100" s="15" t="s">
        <v>237</v>
      </c>
      <c r="D100" s="16" t="s">
        <v>238</v>
      </c>
      <c r="E100" s="49">
        <v>74133.976330830425</v>
      </c>
      <c r="F100" s="41">
        <v>0</v>
      </c>
      <c r="G100" s="41">
        <v>3858.8962537160323</v>
      </c>
      <c r="H100" s="56">
        <v>616.58250864074648</v>
      </c>
      <c r="I100" s="56">
        <v>680.07979827349777</v>
      </c>
      <c r="J100" s="56">
        <v>3506.1393389937434</v>
      </c>
      <c r="K100" s="56">
        <v>0</v>
      </c>
      <c r="L100" s="56">
        <v>858.26722140852098</v>
      </c>
      <c r="M100" s="56">
        <v>513.66219587179012</v>
      </c>
      <c r="N100" s="56">
        <v>1529.9495265968276</v>
      </c>
      <c r="O100" s="56">
        <v>2702.7272737414401</v>
      </c>
      <c r="P100" s="56">
        <v>10789.121049170079</v>
      </c>
      <c r="Q100" s="56">
        <v>0</v>
      </c>
      <c r="R100" s="57">
        <v>1326.0644551666428</v>
      </c>
      <c r="S100" s="58">
        <v>100515.46595240974</v>
      </c>
      <c r="T100" s="13">
        <f t="shared" si="6"/>
        <v>74133.976330830425</v>
      </c>
      <c r="U100" s="13">
        <f t="shared" si="7"/>
        <v>0</v>
      </c>
      <c r="V100" s="13">
        <f t="shared" si="8"/>
        <v>3858.8962537160323</v>
      </c>
      <c r="W100" s="13">
        <f t="shared" si="9"/>
        <v>3506.1393389937434</v>
      </c>
      <c r="X100" s="13">
        <f t="shared" si="10"/>
        <v>680.07979827349777</v>
      </c>
      <c r="Y100" s="12">
        <f t="shared" si="11"/>
        <v>18336.374230596048</v>
      </c>
    </row>
    <row r="101" spans="1:25">
      <c r="A101" s="14" t="s">
        <v>197</v>
      </c>
      <c r="B101" s="29" t="s">
        <v>198</v>
      </c>
      <c r="C101" s="15" t="s">
        <v>239</v>
      </c>
      <c r="D101" s="16" t="s">
        <v>240</v>
      </c>
      <c r="E101" s="49">
        <v>124450.74006057938</v>
      </c>
      <c r="F101" s="41">
        <v>0</v>
      </c>
      <c r="G101" s="41">
        <v>114100.71655771177</v>
      </c>
      <c r="H101" s="56">
        <v>5674.187599152192</v>
      </c>
      <c r="I101" s="56">
        <v>1616.4500697467636</v>
      </c>
      <c r="J101" s="56">
        <v>726.47763986508892</v>
      </c>
      <c r="K101" s="56">
        <v>436.64328944813047</v>
      </c>
      <c r="L101" s="56">
        <v>3318.7794441230644</v>
      </c>
      <c r="M101" s="56">
        <v>351.65850609097214</v>
      </c>
      <c r="N101" s="56">
        <v>2544.6134952391426</v>
      </c>
      <c r="O101" s="56">
        <v>2786.9245809534741</v>
      </c>
      <c r="P101" s="56">
        <v>4909.3228409300536</v>
      </c>
      <c r="Q101" s="56">
        <v>831.00795749645727</v>
      </c>
      <c r="R101" s="57">
        <v>66.353678294834609</v>
      </c>
      <c r="S101" s="58">
        <v>261813.87571963132</v>
      </c>
      <c r="T101" s="13">
        <f t="shared" si="6"/>
        <v>124450.74006057938</v>
      </c>
      <c r="U101" s="13">
        <f t="shared" si="7"/>
        <v>0</v>
      </c>
      <c r="V101" s="13">
        <f t="shared" si="8"/>
        <v>114100.71655771177</v>
      </c>
      <c r="W101" s="13">
        <f t="shared" si="9"/>
        <v>726.47763986508892</v>
      </c>
      <c r="X101" s="13">
        <f t="shared" si="10"/>
        <v>1616.4500697467636</v>
      </c>
      <c r="Y101" s="12">
        <f t="shared" si="11"/>
        <v>20919.491391728327</v>
      </c>
    </row>
    <row r="102" spans="1:25">
      <c r="A102" s="14" t="s">
        <v>197</v>
      </c>
      <c r="B102" s="29" t="s">
        <v>198</v>
      </c>
      <c r="C102" s="15" t="s">
        <v>241</v>
      </c>
      <c r="D102" s="16" t="s">
        <v>242</v>
      </c>
      <c r="E102" s="49">
        <v>5280.2971737626476</v>
      </c>
      <c r="F102" s="41">
        <v>0</v>
      </c>
      <c r="G102" s="41">
        <v>3045.851114648257</v>
      </c>
      <c r="H102" s="56">
        <v>824.11146156376117</v>
      </c>
      <c r="I102" s="56">
        <v>1375.4028690736434</v>
      </c>
      <c r="J102" s="56">
        <v>2496.4582451327969</v>
      </c>
      <c r="K102" s="56">
        <v>76.87055503397869</v>
      </c>
      <c r="L102" s="56">
        <v>1159.8670050379117</v>
      </c>
      <c r="M102" s="56">
        <v>524.19338211879949</v>
      </c>
      <c r="N102" s="56">
        <v>1960.7457464758704</v>
      </c>
      <c r="O102" s="56">
        <v>1232.658460637218</v>
      </c>
      <c r="P102" s="56">
        <v>8497.9673995381672</v>
      </c>
      <c r="Q102" s="56">
        <v>1504.8690012822963</v>
      </c>
      <c r="R102" s="57">
        <v>412.10480581102865</v>
      </c>
      <c r="S102" s="58">
        <v>28391.397220116378</v>
      </c>
      <c r="T102" s="13">
        <f t="shared" si="6"/>
        <v>5280.2971737626476</v>
      </c>
      <c r="U102" s="13">
        <f t="shared" si="7"/>
        <v>0</v>
      </c>
      <c r="V102" s="13">
        <f t="shared" si="8"/>
        <v>3045.851114648257</v>
      </c>
      <c r="W102" s="13">
        <f t="shared" si="9"/>
        <v>2496.4582451327969</v>
      </c>
      <c r="X102" s="13">
        <f t="shared" si="10"/>
        <v>1375.4028690736434</v>
      </c>
      <c r="Y102" s="12">
        <f t="shared" si="11"/>
        <v>16193.387817499031</v>
      </c>
    </row>
    <row r="103" spans="1:25">
      <c r="A103" s="14" t="s">
        <v>197</v>
      </c>
      <c r="B103" s="29" t="s">
        <v>198</v>
      </c>
      <c r="C103" s="15" t="s">
        <v>243</v>
      </c>
      <c r="D103" s="16" t="s">
        <v>244</v>
      </c>
      <c r="E103" s="49">
        <v>10971.04217001613</v>
      </c>
      <c r="F103" s="41">
        <v>207.28358663567559</v>
      </c>
      <c r="G103" s="41">
        <v>15668.962329987382</v>
      </c>
      <c r="H103" s="56">
        <v>2006.0035707964726</v>
      </c>
      <c r="I103" s="56">
        <v>1186.0303460968883</v>
      </c>
      <c r="J103" s="56">
        <v>2605.4696500138893</v>
      </c>
      <c r="K103" s="56">
        <v>132.28149924177796</v>
      </c>
      <c r="L103" s="56">
        <v>1096.7753500215065</v>
      </c>
      <c r="M103" s="56">
        <v>578.55109493255532</v>
      </c>
      <c r="N103" s="56">
        <v>2507.2769089232556</v>
      </c>
      <c r="O103" s="56">
        <v>2064.2454114600287</v>
      </c>
      <c r="P103" s="56">
        <v>10188.139313036101</v>
      </c>
      <c r="Q103" s="56">
        <v>0</v>
      </c>
      <c r="R103" s="57">
        <v>558.40215205620837</v>
      </c>
      <c r="S103" s="58">
        <v>49770.463383217866</v>
      </c>
      <c r="T103" s="13">
        <f t="shared" si="6"/>
        <v>10971.04217001613</v>
      </c>
      <c r="U103" s="13">
        <f t="shared" si="7"/>
        <v>207.28358663567559</v>
      </c>
      <c r="V103" s="13">
        <f t="shared" si="8"/>
        <v>15668.962329987382</v>
      </c>
      <c r="W103" s="13">
        <f t="shared" si="9"/>
        <v>2605.4696500138893</v>
      </c>
      <c r="X103" s="13">
        <f t="shared" si="10"/>
        <v>1186.0303460968883</v>
      </c>
      <c r="Y103" s="12">
        <f t="shared" si="11"/>
        <v>19131.675300467905</v>
      </c>
    </row>
    <row r="104" spans="1:25">
      <c r="A104" s="14" t="s">
        <v>197</v>
      </c>
      <c r="B104" s="29" t="s">
        <v>198</v>
      </c>
      <c r="C104" s="15" t="s">
        <v>245</v>
      </c>
      <c r="D104" s="16" t="s">
        <v>246</v>
      </c>
      <c r="E104" s="49">
        <v>8330.1700118656681</v>
      </c>
      <c r="F104" s="41">
        <v>0</v>
      </c>
      <c r="G104" s="41">
        <v>319.81840594118739</v>
      </c>
      <c r="H104" s="56">
        <v>651.6048151459994</v>
      </c>
      <c r="I104" s="56">
        <v>1317.2200767381687</v>
      </c>
      <c r="J104" s="56">
        <v>1834.819013102619</v>
      </c>
      <c r="K104" s="56">
        <v>937.93674053140126</v>
      </c>
      <c r="L104" s="56">
        <v>1580.4850532775101</v>
      </c>
      <c r="M104" s="56">
        <v>1689.3666393074334</v>
      </c>
      <c r="N104" s="56">
        <v>3971.4916976793302</v>
      </c>
      <c r="O104" s="56">
        <v>1141.6530348100389</v>
      </c>
      <c r="P104" s="56">
        <v>7425.9073429191249</v>
      </c>
      <c r="Q104" s="56">
        <v>0</v>
      </c>
      <c r="R104" s="57">
        <v>443.60763110747132</v>
      </c>
      <c r="S104" s="58">
        <v>29644.080462425954</v>
      </c>
      <c r="T104" s="13">
        <f t="shared" si="6"/>
        <v>8330.1700118656681</v>
      </c>
      <c r="U104" s="13">
        <f t="shared" si="7"/>
        <v>0</v>
      </c>
      <c r="V104" s="13">
        <f t="shared" si="8"/>
        <v>319.81840594118739</v>
      </c>
      <c r="W104" s="13">
        <f t="shared" si="9"/>
        <v>1834.819013102619</v>
      </c>
      <c r="X104" s="13">
        <f t="shared" si="10"/>
        <v>1317.2200767381687</v>
      </c>
      <c r="Y104" s="12">
        <f t="shared" si="11"/>
        <v>17842.052954778308</v>
      </c>
    </row>
    <row r="105" spans="1:25">
      <c r="A105" s="14" t="s">
        <v>197</v>
      </c>
      <c r="B105" s="29" t="s">
        <v>198</v>
      </c>
      <c r="C105" s="15" t="s">
        <v>247</v>
      </c>
      <c r="D105" s="16" t="s">
        <v>248</v>
      </c>
      <c r="E105" s="49">
        <v>27145.709972019486</v>
      </c>
      <c r="F105" s="41">
        <v>100.21487757676573</v>
      </c>
      <c r="G105" s="41">
        <v>6235.257415187385</v>
      </c>
      <c r="H105" s="56">
        <v>423.01056011827359</v>
      </c>
      <c r="I105" s="56">
        <v>469.28348549353751</v>
      </c>
      <c r="J105" s="56">
        <v>696.85009972693399</v>
      </c>
      <c r="K105" s="56">
        <v>0</v>
      </c>
      <c r="L105" s="56">
        <v>1270.9213991048746</v>
      </c>
      <c r="M105" s="56">
        <v>398.61041368388572</v>
      </c>
      <c r="N105" s="56">
        <v>1441.3917697716597</v>
      </c>
      <c r="O105" s="56">
        <v>2853.9463012051024</v>
      </c>
      <c r="P105" s="56">
        <v>5631.5271948896479</v>
      </c>
      <c r="Q105" s="56">
        <v>162.92320955137563</v>
      </c>
      <c r="R105" s="57">
        <v>157.17526620992342</v>
      </c>
      <c r="S105" s="58">
        <v>46986.821964538853</v>
      </c>
      <c r="T105" s="13">
        <f t="shared" si="6"/>
        <v>27145.709972019486</v>
      </c>
      <c r="U105" s="13">
        <f t="shared" si="7"/>
        <v>100.21487757676573</v>
      </c>
      <c r="V105" s="13">
        <f t="shared" si="8"/>
        <v>6235.257415187385</v>
      </c>
      <c r="W105" s="13">
        <f t="shared" si="9"/>
        <v>696.85009972693399</v>
      </c>
      <c r="X105" s="13">
        <f t="shared" si="10"/>
        <v>469.28348549353751</v>
      </c>
      <c r="Y105" s="12">
        <f t="shared" si="11"/>
        <v>12339.506114534744</v>
      </c>
    </row>
    <row r="106" spans="1:25">
      <c r="A106" s="14" t="s">
        <v>249</v>
      </c>
      <c r="B106" s="29" t="s">
        <v>250</v>
      </c>
      <c r="C106" s="15" t="s">
        <v>251</v>
      </c>
      <c r="D106" s="16" t="s">
        <v>252</v>
      </c>
      <c r="E106" s="49">
        <v>45278.528548733186</v>
      </c>
      <c r="F106" s="41">
        <v>2172.3855992778817</v>
      </c>
      <c r="G106" s="41">
        <v>62555.673507720479</v>
      </c>
      <c r="H106" s="56">
        <v>10773.312158513419</v>
      </c>
      <c r="I106" s="56">
        <v>243671.3271414238</v>
      </c>
      <c r="J106" s="56">
        <v>193540.83911980203</v>
      </c>
      <c r="K106" s="56">
        <v>31768.339483611002</v>
      </c>
      <c r="L106" s="56">
        <v>136106.90923536156</v>
      </c>
      <c r="M106" s="56">
        <v>43097.502920449282</v>
      </c>
      <c r="N106" s="56">
        <v>137778.88099493433</v>
      </c>
      <c r="O106" s="56">
        <v>46952.571627712197</v>
      </c>
      <c r="P106" s="56">
        <v>76300.206168640769</v>
      </c>
      <c r="Q106" s="56">
        <v>85492.576808214115</v>
      </c>
      <c r="R106" s="57">
        <v>19082.405805809245</v>
      </c>
      <c r="S106" s="58">
        <v>1134571.4591202033</v>
      </c>
      <c r="T106" s="13">
        <f t="shared" si="6"/>
        <v>45278.528548733186</v>
      </c>
      <c r="U106" s="13">
        <f t="shared" si="7"/>
        <v>2172.3855992778817</v>
      </c>
      <c r="V106" s="13">
        <f t="shared" si="8"/>
        <v>62555.673507720479</v>
      </c>
      <c r="W106" s="13">
        <f t="shared" si="9"/>
        <v>193540.83911980203</v>
      </c>
      <c r="X106" s="13">
        <f t="shared" si="10"/>
        <v>243671.3271414238</v>
      </c>
      <c r="Y106" s="12">
        <f t="shared" si="11"/>
        <v>587352.70520324574</v>
      </c>
    </row>
    <row r="107" spans="1:25">
      <c r="A107" s="14" t="s">
        <v>249</v>
      </c>
      <c r="B107" s="29" t="s">
        <v>250</v>
      </c>
      <c r="C107" s="15" t="s">
        <v>253</v>
      </c>
      <c r="D107" s="16" t="s">
        <v>254</v>
      </c>
      <c r="E107" s="49">
        <v>6599.7736455697122</v>
      </c>
      <c r="F107" s="41">
        <v>165.01494445538574</v>
      </c>
      <c r="G107" s="41">
        <v>31564.968119505895</v>
      </c>
      <c r="H107" s="56">
        <v>4058.7335420872214</v>
      </c>
      <c r="I107" s="56">
        <v>10953.187694365715</v>
      </c>
      <c r="J107" s="56">
        <v>22644.67354386393</v>
      </c>
      <c r="K107" s="56">
        <v>7639.953944338924</v>
      </c>
      <c r="L107" s="56">
        <v>11955.237969822865</v>
      </c>
      <c r="M107" s="56">
        <v>4685.5888472366132</v>
      </c>
      <c r="N107" s="56">
        <v>18231.27077291999</v>
      </c>
      <c r="O107" s="56">
        <v>7485.6742787173589</v>
      </c>
      <c r="P107" s="56">
        <v>16277.540141083664</v>
      </c>
      <c r="Q107" s="56">
        <v>3506.614070594389</v>
      </c>
      <c r="R107" s="57">
        <v>978.78006323600744</v>
      </c>
      <c r="S107" s="58">
        <v>146747.01157779768</v>
      </c>
      <c r="T107" s="13">
        <f t="shared" si="6"/>
        <v>6599.7736455697122</v>
      </c>
      <c r="U107" s="13">
        <f t="shared" si="7"/>
        <v>165.01494445538574</v>
      </c>
      <c r="V107" s="13">
        <f t="shared" si="8"/>
        <v>31564.968119505895</v>
      </c>
      <c r="W107" s="13">
        <f t="shared" si="9"/>
        <v>22644.67354386393</v>
      </c>
      <c r="X107" s="13">
        <f t="shared" si="10"/>
        <v>10953.187694365715</v>
      </c>
      <c r="Y107" s="12">
        <f t="shared" si="11"/>
        <v>74819.393630037026</v>
      </c>
    </row>
    <row r="108" spans="1:25">
      <c r="A108" s="14" t="s">
        <v>249</v>
      </c>
      <c r="B108" s="29" t="s">
        <v>250</v>
      </c>
      <c r="C108" s="15" t="s">
        <v>255</v>
      </c>
      <c r="D108" s="16" t="s">
        <v>256</v>
      </c>
      <c r="E108" s="49">
        <v>41164.055395638876</v>
      </c>
      <c r="F108" s="41">
        <v>164.65313905891099</v>
      </c>
      <c r="G108" s="41">
        <v>2200.7974786976765</v>
      </c>
      <c r="H108" s="56">
        <v>1574.9200781694813</v>
      </c>
      <c r="I108" s="56">
        <v>16936.809304507311</v>
      </c>
      <c r="J108" s="56">
        <v>3607.0962591660355</v>
      </c>
      <c r="K108" s="56">
        <v>2749.1672206652675</v>
      </c>
      <c r="L108" s="56">
        <v>6429.9728034018635</v>
      </c>
      <c r="M108" s="56">
        <v>2049.9977901348557</v>
      </c>
      <c r="N108" s="56">
        <v>7366.3136868064066</v>
      </c>
      <c r="O108" s="56">
        <v>3878.126551391204</v>
      </c>
      <c r="P108" s="56">
        <v>17839.326543269635</v>
      </c>
      <c r="Q108" s="56">
        <v>4374.5533385645704</v>
      </c>
      <c r="R108" s="57">
        <v>1053.0323540997979</v>
      </c>
      <c r="S108" s="58">
        <v>111388.82194357189</v>
      </c>
      <c r="T108" s="13">
        <f t="shared" si="6"/>
        <v>41164.055395638876</v>
      </c>
      <c r="U108" s="13">
        <f t="shared" si="7"/>
        <v>164.65313905891099</v>
      </c>
      <c r="V108" s="13">
        <f t="shared" si="8"/>
        <v>2200.7974786976765</v>
      </c>
      <c r="W108" s="13">
        <f t="shared" si="9"/>
        <v>3607.0962591660355</v>
      </c>
      <c r="X108" s="13">
        <f t="shared" si="10"/>
        <v>16936.809304507311</v>
      </c>
      <c r="Y108" s="12">
        <f t="shared" si="11"/>
        <v>47315.410366503078</v>
      </c>
    </row>
    <row r="109" spans="1:25">
      <c r="A109" s="14" t="s">
        <v>249</v>
      </c>
      <c r="B109" s="29" t="s">
        <v>250</v>
      </c>
      <c r="C109" s="15" t="s">
        <v>257</v>
      </c>
      <c r="D109" s="16" t="s">
        <v>258</v>
      </c>
      <c r="E109" s="49">
        <v>34193.481259868684</v>
      </c>
      <c r="F109" s="41">
        <v>1090.5914087404512</v>
      </c>
      <c r="G109" s="41">
        <v>94640.754322020395</v>
      </c>
      <c r="H109" s="56">
        <v>10544.550939155402</v>
      </c>
      <c r="I109" s="56">
        <v>38338.587455072637</v>
      </c>
      <c r="J109" s="56">
        <v>35634.664020784941</v>
      </c>
      <c r="K109" s="56">
        <v>11427.084322973966</v>
      </c>
      <c r="L109" s="56">
        <v>40386.710832055753</v>
      </c>
      <c r="M109" s="56">
        <v>17162.629155121827</v>
      </c>
      <c r="N109" s="56">
        <v>22797.446247425327</v>
      </c>
      <c r="O109" s="56">
        <v>12717.077449864228</v>
      </c>
      <c r="P109" s="56">
        <v>46232.195024840046</v>
      </c>
      <c r="Q109" s="56">
        <v>17079.929369694342</v>
      </c>
      <c r="R109" s="57">
        <v>13283.313015252956</v>
      </c>
      <c r="S109" s="58">
        <v>395529.01482287096</v>
      </c>
      <c r="T109" s="13">
        <f t="shared" si="6"/>
        <v>34193.481259868684</v>
      </c>
      <c r="U109" s="13">
        <f t="shared" si="7"/>
        <v>1090.5914087404512</v>
      </c>
      <c r="V109" s="13">
        <f t="shared" si="8"/>
        <v>94640.754322020395</v>
      </c>
      <c r="W109" s="13">
        <f t="shared" si="9"/>
        <v>35634.664020784941</v>
      </c>
      <c r="X109" s="13">
        <f t="shared" si="10"/>
        <v>38338.587455072637</v>
      </c>
      <c r="Y109" s="12">
        <f t="shared" si="11"/>
        <v>191630.93635638387</v>
      </c>
    </row>
    <row r="110" spans="1:25">
      <c r="A110" s="14" t="s">
        <v>249</v>
      </c>
      <c r="B110" s="29" t="s">
        <v>250</v>
      </c>
      <c r="C110" s="15" t="s">
        <v>259</v>
      </c>
      <c r="D110" s="16" t="s">
        <v>260</v>
      </c>
      <c r="E110" s="49">
        <v>1734.7213232938234</v>
      </c>
      <c r="F110" s="41">
        <v>0</v>
      </c>
      <c r="G110" s="41">
        <v>255.01210319635305</v>
      </c>
      <c r="H110" s="56">
        <v>869.55918549338207</v>
      </c>
      <c r="I110" s="56">
        <v>1328.0814230390122</v>
      </c>
      <c r="J110" s="56">
        <v>1487.71862989793</v>
      </c>
      <c r="K110" s="56">
        <v>123.10612603295692</v>
      </c>
      <c r="L110" s="56">
        <v>2863.1905858331829</v>
      </c>
      <c r="M110" s="56">
        <v>994.77742363016966</v>
      </c>
      <c r="N110" s="56">
        <v>1545.2318463538854</v>
      </c>
      <c r="O110" s="56">
        <v>1076.9242643145208</v>
      </c>
      <c r="P110" s="56">
        <v>4000.1637016772984</v>
      </c>
      <c r="Q110" s="56">
        <v>0</v>
      </c>
      <c r="R110" s="57">
        <v>64.735795760686045</v>
      </c>
      <c r="S110" s="58">
        <v>16343.222408523201</v>
      </c>
      <c r="T110" s="13">
        <f t="shared" si="6"/>
        <v>1734.7213232938234</v>
      </c>
      <c r="U110" s="13">
        <f t="shared" si="7"/>
        <v>0</v>
      </c>
      <c r="V110" s="13">
        <f t="shared" si="8"/>
        <v>255.01210319635305</v>
      </c>
      <c r="W110" s="13">
        <f t="shared" si="9"/>
        <v>1487.71862989793</v>
      </c>
      <c r="X110" s="13">
        <f t="shared" si="10"/>
        <v>1328.0814230390122</v>
      </c>
      <c r="Y110" s="12">
        <f t="shared" si="11"/>
        <v>11537.688929096081</v>
      </c>
    </row>
    <row r="111" spans="1:25">
      <c r="A111" s="14" t="s">
        <v>249</v>
      </c>
      <c r="B111" s="29" t="s">
        <v>250</v>
      </c>
      <c r="C111" s="15" t="s">
        <v>261</v>
      </c>
      <c r="D111" s="16" t="s">
        <v>262</v>
      </c>
      <c r="E111" s="49">
        <v>21426.951125164545</v>
      </c>
      <c r="F111" s="41">
        <v>145.93420620825631</v>
      </c>
      <c r="G111" s="41">
        <v>282.98653981431818</v>
      </c>
      <c r="H111" s="56">
        <v>617.88134901216984</v>
      </c>
      <c r="I111" s="56">
        <v>5971.4811609352291</v>
      </c>
      <c r="J111" s="56">
        <v>1728.673955163229</v>
      </c>
      <c r="K111" s="56">
        <v>685.27388774627286</v>
      </c>
      <c r="L111" s="56">
        <v>4636.3881637385193</v>
      </c>
      <c r="M111" s="56">
        <v>470.42515189562516</v>
      </c>
      <c r="N111" s="56">
        <v>4414.1648658317908</v>
      </c>
      <c r="O111" s="56">
        <v>2303.0730611332924</v>
      </c>
      <c r="P111" s="56">
        <v>5445.8368991255848</v>
      </c>
      <c r="Q111" s="56">
        <v>0</v>
      </c>
      <c r="R111" s="57">
        <v>956.14771427149617</v>
      </c>
      <c r="S111" s="58">
        <v>49085.218080040322</v>
      </c>
      <c r="T111" s="13">
        <f t="shared" si="6"/>
        <v>21426.951125164545</v>
      </c>
      <c r="U111" s="13">
        <f t="shared" si="7"/>
        <v>145.93420620825631</v>
      </c>
      <c r="V111" s="13">
        <f t="shared" si="8"/>
        <v>282.98653981431818</v>
      </c>
      <c r="W111" s="13">
        <f t="shared" si="9"/>
        <v>1728.673955163229</v>
      </c>
      <c r="X111" s="13">
        <f t="shared" si="10"/>
        <v>5971.4811609352291</v>
      </c>
      <c r="Y111" s="12">
        <f t="shared" si="11"/>
        <v>19529.191092754754</v>
      </c>
    </row>
    <row r="112" spans="1:25">
      <c r="A112" s="14" t="s">
        <v>263</v>
      </c>
      <c r="B112" s="29" t="s">
        <v>264</v>
      </c>
      <c r="C112" s="15" t="s">
        <v>265</v>
      </c>
      <c r="D112" s="16" t="s">
        <v>266</v>
      </c>
      <c r="E112" s="49">
        <v>25117.496432739201</v>
      </c>
      <c r="F112" s="41">
        <v>629.19054875533402</v>
      </c>
      <c r="G112" s="41">
        <v>52280.160489394286</v>
      </c>
      <c r="H112" s="56">
        <v>14771.118281089133</v>
      </c>
      <c r="I112" s="56">
        <v>411171.35920198471</v>
      </c>
      <c r="J112" s="56">
        <v>128890.40655964776</v>
      </c>
      <c r="K112" s="56">
        <v>49409.872066936143</v>
      </c>
      <c r="L112" s="56">
        <v>189768.69022282757</v>
      </c>
      <c r="M112" s="56">
        <v>57730.141686161362</v>
      </c>
      <c r="N112" s="56">
        <v>185392.77698529599</v>
      </c>
      <c r="O112" s="56">
        <v>67408.798867105681</v>
      </c>
      <c r="P112" s="56">
        <v>83473.006496451431</v>
      </c>
      <c r="Q112" s="56">
        <v>100825.65177052093</v>
      </c>
      <c r="R112" s="57">
        <v>14162.970341808988</v>
      </c>
      <c r="S112" s="58">
        <v>1381031.6399507187</v>
      </c>
      <c r="T112" s="13">
        <f t="shared" si="6"/>
        <v>25117.496432739201</v>
      </c>
      <c r="U112" s="13">
        <f t="shared" si="7"/>
        <v>629.19054875533402</v>
      </c>
      <c r="V112" s="13">
        <f t="shared" si="8"/>
        <v>52280.160489394286</v>
      </c>
      <c r="W112" s="13">
        <f t="shared" si="9"/>
        <v>128890.40655964776</v>
      </c>
      <c r="X112" s="13">
        <f t="shared" si="10"/>
        <v>411171.35920198471</v>
      </c>
      <c r="Y112" s="12">
        <f t="shared" si="11"/>
        <v>762943.02671819727</v>
      </c>
    </row>
    <row r="113" spans="1:25">
      <c r="A113" s="14" t="s">
        <v>263</v>
      </c>
      <c r="B113" s="29" t="s">
        <v>264</v>
      </c>
      <c r="C113" s="15" t="s">
        <v>267</v>
      </c>
      <c r="D113" s="16" t="s">
        <v>268</v>
      </c>
      <c r="E113" s="49">
        <v>3886.3138686443176</v>
      </c>
      <c r="F113" s="41">
        <v>84.190694800633537</v>
      </c>
      <c r="G113" s="41">
        <v>983.44014038819046</v>
      </c>
      <c r="H113" s="56">
        <v>740.71842691291886</v>
      </c>
      <c r="I113" s="56">
        <v>1045.0806913631254</v>
      </c>
      <c r="J113" s="56">
        <v>4581.3591828405642</v>
      </c>
      <c r="K113" s="56">
        <v>1275.4736076832824</v>
      </c>
      <c r="L113" s="56">
        <v>2109.2424492048012</v>
      </c>
      <c r="M113" s="56">
        <v>4026.9698080578128</v>
      </c>
      <c r="N113" s="56">
        <v>4234.975817089924</v>
      </c>
      <c r="O113" s="56">
        <v>9252.3144250616115</v>
      </c>
      <c r="P113" s="56">
        <v>9353.6809675335553</v>
      </c>
      <c r="Q113" s="56">
        <v>4144.9124115685127</v>
      </c>
      <c r="R113" s="57">
        <v>866.03219811604527</v>
      </c>
      <c r="S113" s="58">
        <v>46584.704689265294</v>
      </c>
      <c r="T113" s="13">
        <f t="shared" si="6"/>
        <v>3886.3138686443176</v>
      </c>
      <c r="U113" s="13">
        <f t="shared" si="7"/>
        <v>84.190694800633537</v>
      </c>
      <c r="V113" s="13">
        <f t="shared" si="8"/>
        <v>983.44014038819046</v>
      </c>
      <c r="W113" s="13">
        <f t="shared" si="9"/>
        <v>4581.3591828405642</v>
      </c>
      <c r="X113" s="13">
        <f t="shared" si="10"/>
        <v>1045.0806913631254</v>
      </c>
      <c r="Y113" s="12">
        <f t="shared" si="11"/>
        <v>36004.320111228459</v>
      </c>
    </row>
    <row r="114" spans="1:25">
      <c r="A114" s="14" t="s">
        <v>263</v>
      </c>
      <c r="B114" s="29" t="s">
        <v>264</v>
      </c>
      <c r="C114" s="15" t="s">
        <v>269</v>
      </c>
      <c r="D114" s="16" t="s">
        <v>270</v>
      </c>
      <c r="E114" s="49">
        <v>15092.034232992462</v>
      </c>
      <c r="F114" s="41">
        <v>55.13246000069644</v>
      </c>
      <c r="G114" s="41">
        <v>13920.206857219939</v>
      </c>
      <c r="H114" s="56">
        <v>1552.9157306667603</v>
      </c>
      <c r="I114" s="56">
        <v>4625.3903071724562</v>
      </c>
      <c r="J114" s="56">
        <v>9934.8214959140714</v>
      </c>
      <c r="K114" s="56">
        <v>5375.9946743976789</v>
      </c>
      <c r="L114" s="56">
        <v>13026.799636639013</v>
      </c>
      <c r="M114" s="56">
        <v>2594.9696203755593</v>
      </c>
      <c r="N114" s="56">
        <v>5796.2796184680956</v>
      </c>
      <c r="O114" s="56">
        <v>5718.8863714101662</v>
      </c>
      <c r="P114" s="56">
        <v>11374.560869814375</v>
      </c>
      <c r="Q114" s="56">
        <v>266.62172232899439</v>
      </c>
      <c r="R114" s="57">
        <v>586.25672681865228</v>
      </c>
      <c r="S114" s="58">
        <v>89920.870324218922</v>
      </c>
      <c r="T114" s="13">
        <f t="shared" si="6"/>
        <v>15092.034232992462</v>
      </c>
      <c r="U114" s="13">
        <f t="shared" si="7"/>
        <v>55.13246000069644</v>
      </c>
      <c r="V114" s="13">
        <f t="shared" si="8"/>
        <v>13920.206857219939</v>
      </c>
      <c r="W114" s="13">
        <f t="shared" si="9"/>
        <v>9934.8214959140714</v>
      </c>
      <c r="X114" s="13">
        <f t="shared" si="10"/>
        <v>4625.3903071724562</v>
      </c>
      <c r="Y114" s="12">
        <f t="shared" si="11"/>
        <v>46293.284970919296</v>
      </c>
    </row>
    <row r="115" spans="1:25">
      <c r="A115" s="14" t="s">
        <v>263</v>
      </c>
      <c r="B115" s="29" t="s">
        <v>264</v>
      </c>
      <c r="C115" s="15" t="s">
        <v>271</v>
      </c>
      <c r="D115" s="16" t="s">
        <v>272</v>
      </c>
      <c r="E115" s="49">
        <v>5981.4393383263996</v>
      </c>
      <c r="F115" s="41">
        <v>0</v>
      </c>
      <c r="G115" s="41">
        <v>130.2200370691713</v>
      </c>
      <c r="H115" s="56">
        <v>289.94661326163009</v>
      </c>
      <c r="I115" s="56">
        <v>1808.1454468134509</v>
      </c>
      <c r="J115" s="56">
        <v>1521.0144801195431</v>
      </c>
      <c r="K115" s="56">
        <v>278.91656797400515</v>
      </c>
      <c r="L115" s="56">
        <v>891.37636860558143</v>
      </c>
      <c r="M115" s="56">
        <v>240.06762202905182</v>
      </c>
      <c r="N115" s="56">
        <v>1128.255101268438</v>
      </c>
      <c r="O115" s="56">
        <v>3298.2753248871322</v>
      </c>
      <c r="P115" s="56">
        <v>4302.7179804375573</v>
      </c>
      <c r="Q115" s="56">
        <v>0</v>
      </c>
      <c r="R115" s="57">
        <v>164.24125754654659</v>
      </c>
      <c r="S115" s="58">
        <v>20034.616138338508</v>
      </c>
      <c r="T115" s="13">
        <f t="shared" si="6"/>
        <v>5981.4393383263996</v>
      </c>
      <c r="U115" s="13">
        <f t="shared" si="7"/>
        <v>0</v>
      </c>
      <c r="V115" s="13">
        <f t="shared" si="8"/>
        <v>130.2200370691713</v>
      </c>
      <c r="W115" s="13">
        <f t="shared" si="9"/>
        <v>1521.0144801195431</v>
      </c>
      <c r="X115" s="13">
        <f t="shared" si="10"/>
        <v>1808.1454468134509</v>
      </c>
      <c r="Y115" s="12">
        <f t="shared" si="11"/>
        <v>10593.796836009942</v>
      </c>
    </row>
    <row r="116" spans="1:25">
      <c r="A116" s="14" t="s">
        <v>263</v>
      </c>
      <c r="B116" s="29" t="s">
        <v>264</v>
      </c>
      <c r="C116" s="15" t="s">
        <v>273</v>
      </c>
      <c r="D116" s="16" t="s">
        <v>274</v>
      </c>
      <c r="E116" s="49">
        <v>10993.937282380721</v>
      </c>
      <c r="F116" s="41">
        <v>0</v>
      </c>
      <c r="G116" s="41">
        <v>71.804240078233875</v>
      </c>
      <c r="H116" s="56">
        <v>140.57206769058851</v>
      </c>
      <c r="I116" s="56">
        <v>1677.0091725437735</v>
      </c>
      <c r="J116" s="56">
        <v>347.7821766228866</v>
      </c>
      <c r="K116" s="56">
        <v>253.87612478094741</v>
      </c>
      <c r="L116" s="56">
        <v>485.14560811874429</v>
      </c>
      <c r="M116" s="56">
        <v>135.10390171354268</v>
      </c>
      <c r="N116" s="56">
        <v>977.69081960473898</v>
      </c>
      <c r="O116" s="56">
        <v>1467.4397433771182</v>
      </c>
      <c r="P116" s="56">
        <v>2065.4035720985107</v>
      </c>
      <c r="Q116" s="56">
        <v>0</v>
      </c>
      <c r="R116" s="57">
        <v>92.083667351028055</v>
      </c>
      <c r="S116" s="58">
        <v>18707.848376360835</v>
      </c>
      <c r="T116" s="13">
        <f t="shared" si="6"/>
        <v>10993.937282380721</v>
      </c>
      <c r="U116" s="13">
        <f t="shared" si="7"/>
        <v>0</v>
      </c>
      <c r="V116" s="13">
        <f t="shared" si="8"/>
        <v>71.804240078233875</v>
      </c>
      <c r="W116" s="13">
        <f t="shared" si="9"/>
        <v>347.7821766228866</v>
      </c>
      <c r="X116" s="13">
        <f t="shared" si="10"/>
        <v>1677.0091725437735</v>
      </c>
      <c r="Y116" s="12">
        <f t="shared" si="11"/>
        <v>5617.3155047352193</v>
      </c>
    </row>
    <row r="117" spans="1:25">
      <c r="A117" s="14" t="s">
        <v>263</v>
      </c>
      <c r="B117" s="29" t="s">
        <v>264</v>
      </c>
      <c r="C117" s="15" t="s">
        <v>275</v>
      </c>
      <c r="D117" s="16" t="s">
        <v>276</v>
      </c>
      <c r="E117" s="49">
        <v>3625.45183424072</v>
      </c>
      <c r="F117" s="41">
        <v>0</v>
      </c>
      <c r="G117" s="41">
        <v>100.54972940732188</v>
      </c>
      <c r="H117" s="56">
        <v>407.74768013976177</v>
      </c>
      <c r="I117" s="56">
        <v>2650.7394543956725</v>
      </c>
      <c r="J117" s="56">
        <v>267.90965404268138</v>
      </c>
      <c r="K117" s="56">
        <v>134.06422724222585</v>
      </c>
      <c r="L117" s="56">
        <v>575.18204336494421</v>
      </c>
      <c r="M117" s="56">
        <v>321.36398580409417</v>
      </c>
      <c r="N117" s="56">
        <v>603.29439445750359</v>
      </c>
      <c r="O117" s="56">
        <v>2744.5421563137438</v>
      </c>
      <c r="P117" s="56">
        <v>4663.8544134032854</v>
      </c>
      <c r="Q117" s="56">
        <v>2108.3226412492963</v>
      </c>
      <c r="R117" s="57">
        <v>84.186042915535907</v>
      </c>
      <c r="S117" s="58">
        <v>18287.208256976788</v>
      </c>
      <c r="T117" s="13">
        <f t="shared" si="6"/>
        <v>3625.45183424072</v>
      </c>
      <c r="U117" s="13">
        <f t="shared" si="7"/>
        <v>0</v>
      </c>
      <c r="V117" s="13">
        <f t="shared" si="8"/>
        <v>100.54972940732188</v>
      </c>
      <c r="W117" s="13">
        <f t="shared" si="9"/>
        <v>267.90965404268138</v>
      </c>
      <c r="X117" s="13">
        <f t="shared" si="10"/>
        <v>2650.7394543956725</v>
      </c>
      <c r="Y117" s="12">
        <f t="shared" si="11"/>
        <v>11642.557584890394</v>
      </c>
    </row>
    <row r="118" spans="1:25">
      <c r="A118" s="14" t="s">
        <v>263</v>
      </c>
      <c r="B118" s="29" t="s">
        <v>264</v>
      </c>
      <c r="C118" s="15" t="s">
        <v>277</v>
      </c>
      <c r="D118" s="16" t="s">
        <v>278</v>
      </c>
      <c r="E118" s="49">
        <v>9628.8009699784925</v>
      </c>
      <c r="F118" s="41">
        <v>0</v>
      </c>
      <c r="G118" s="41">
        <v>181.69453128696483</v>
      </c>
      <c r="H118" s="56">
        <v>300.6281023523033</v>
      </c>
      <c r="I118" s="56">
        <v>2445.7708001900664</v>
      </c>
      <c r="J118" s="56">
        <v>684.33940428261542</v>
      </c>
      <c r="K118" s="56">
        <v>310.29320693990178</v>
      </c>
      <c r="L118" s="56">
        <v>1039.2576757058089</v>
      </c>
      <c r="M118" s="56">
        <v>157.57093794971973</v>
      </c>
      <c r="N118" s="56">
        <v>2975.4129517611696</v>
      </c>
      <c r="O118" s="56">
        <v>1922.5283157178151</v>
      </c>
      <c r="P118" s="56">
        <v>3524.7905272339858</v>
      </c>
      <c r="Q118" s="56">
        <v>0</v>
      </c>
      <c r="R118" s="57">
        <v>39.665853070009241</v>
      </c>
      <c r="S118" s="58">
        <v>23210.753276468851</v>
      </c>
      <c r="T118" s="13">
        <f t="shared" si="6"/>
        <v>9628.8009699784925</v>
      </c>
      <c r="U118" s="13">
        <f t="shared" si="7"/>
        <v>0</v>
      </c>
      <c r="V118" s="13">
        <f t="shared" si="8"/>
        <v>181.69453128696483</v>
      </c>
      <c r="W118" s="13">
        <f t="shared" si="9"/>
        <v>684.33940428261542</v>
      </c>
      <c r="X118" s="13">
        <f t="shared" si="10"/>
        <v>2445.7708001900664</v>
      </c>
      <c r="Y118" s="12">
        <f t="shared" si="11"/>
        <v>10270.147570730713</v>
      </c>
    </row>
    <row r="119" spans="1:25">
      <c r="A119" s="14" t="s">
        <v>263</v>
      </c>
      <c r="B119" s="29" t="s">
        <v>264</v>
      </c>
      <c r="C119" s="15" t="s">
        <v>279</v>
      </c>
      <c r="D119" s="16" t="s">
        <v>280</v>
      </c>
      <c r="E119" s="49">
        <v>7900.123552463956</v>
      </c>
      <c r="F119" s="41">
        <v>0</v>
      </c>
      <c r="G119" s="41">
        <v>2754.657290714531</v>
      </c>
      <c r="H119" s="56">
        <v>743.69213773233241</v>
      </c>
      <c r="I119" s="56">
        <v>2690.0232453776803</v>
      </c>
      <c r="J119" s="56">
        <v>8449.6518529661862</v>
      </c>
      <c r="K119" s="56">
        <v>2677.6235203355459</v>
      </c>
      <c r="L119" s="56">
        <v>1512.9591978515127</v>
      </c>
      <c r="M119" s="56">
        <v>1396.7359325636094</v>
      </c>
      <c r="N119" s="56">
        <v>3797.1467437589977</v>
      </c>
      <c r="O119" s="56">
        <v>4057.7667515288526</v>
      </c>
      <c r="P119" s="56">
        <v>6595.686976048718</v>
      </c>
      <c r="Q119" s="56">
        <v>4528.5273300206773</v>
      </c>
      <c r="R119" s="57">
        <v>386.99520961947769</v>
      </c>
      <c r="S119" s="58">
        <v>47491.589740982075</v>
      </c>
      <c r="T119" s="13">
        <f t="shared" si="6"/>
        <v>7900.123552463956</v>
      </c>
      <c r="U119" s="13">
        <f t="shared" si="7"/>
        <v>0</v>
      </c>
      <c r="V119" s="13">
        <f t="shared" si="8"/>
        <v>2754.657290714531</v>
      </c>
      <c r="W119" s="13">
        <f t="shared" si="9"/>
        <v>8449.6518529661862</v>
      </c>
      <c r="X119" s="13">
        <f t="shared" si="10"/>
        <v>2690.0232453776803</v>
      </c>
      <c r="Y119" s="12">
        <f t="shared" si="11"/>
        <v>25697.133799459723</v>
      </c>
    </row>
    <row r="120" spans="1:25">
      <c r="A120" s="14" t="s">
        <v>263</v>
      </c>
      <c r="B120" s="29" t="s">
        <v>264</v>
      </c>
      <c r="C120" s="15" t="s">
        <v>281</v>
      </c>
      <c r="D120" s="16" t="s">
        <v>282</v>
      </c>
      <c r="E120" s="49">
        <v>7199.0911376950307</v>
      </c>
      <c r="F120" s="41">
        <v>0</v>
      </c>
      <c r="G120" s="41">
        <v>138.58165530244668</v>
      </c>
      <c r="H120" s="56">
        <v>490.91246464839048</v>
      </c>
      <c r="I120" s="56">
        <v>1608.205040170604</v>
      </c>
      <c r="J120" s="56">
        <v>2471.277431885328</v>
      </c>
      <c r="K120" s="56">
        <v>607.31003465429399</v>
      </c>
      <c r="L120" s="56">
        <v>1303.6698107721586</v>
      </c>
      <c r="M120" s="56">
        <v>1434.5503666487862</v>
      </c>
      <c r="N120" s="56">
        <v>2764.5732107228469</v>
      </c>
      <c r="O120" s="56">
        <v>4356.8290325848884</v>
      </c>
      <c r="P120" s="56">
        <v>7360.0099745857706</v>
      </c>
      <c r="Q120" s="56">
        <v>5570.2133687444421</v>
      </c>
      <c r="R120" s="57">
        <v>804.79000126198162</v>
      </c>
      <c r="S120" s="58">
        <v>36110.013529676966</v>
      </c>
      <c r="T120" s="13">
        <f t="shared" si="6"/>
        <v>7199.0911376950307</v>
      </c>
      <c r="U120" s="13">
        <f t="shared" si="7"/>
        <v>0</v>
      </c>
      <c r="V120" s="13">
        <f t="shared" si="8"/>
        <v>138.58165530244668</v>
      </c>
      <c r="W120" s="13">
        <f t="shared" si="9"/>
        <v>2471.277431885328</v>
      </c>
      <c r="X120" s="13">
        <f t="shared" si="10"/>
        <v>1608.205040170604</v>
      </c>
      <c r="Y120" s="12">
        <f t="shared" si="11"/>
        <v>24692.858264623563</v>
      </c>
    </row>
    <row r="121" spans="1:25">
      <c r="A121" s="14" t="s">
        <v>263</v>
      </c>
      <c r="B121" s="29" t="s">
        <v>264</v>
      </c>
      <c r="C121" s="15" t="s">
        <v>283</v>
      </c>
      <c r="D121" s="16" t="s">
        <v>284</v>
      </c>
      <c r="E121" s="49">
        <v>8479.891473771946</v>
      </c>
      <c r="F121" s="41">
        <v>0</v>
      </c>
      <c r="G121" s="41">
        <v>162.00269769209081</v>
      </c>
      <c r="H121" s="56">
        <v>445.73715690824861</v>
      </c>
      <c r="I121" s="56">
        <v>2998.0930196968161</v>
      </c>
      <c r="J121" s="56">
        <v>2844.418328530538</v>
      </c>
      <c r="K121" s="56">
        <v>317.92345843702867</v>
      </c>
      <c r="L121" s="56">
        <v>1235.8322223849029</v>
      </c>
      <c r="M121" s="56">
        <v>1059.2602246210927</v>
      </c>
      <c r="N121" s="56">
        <v>2706.5672640710154</v>
      </c>
      <c r="O121" s="56">
        <v>2708.2547338975028</v>
      </c>
      <c r="P121" s="56">
        <v>5236.4782780030509</v>
      </c>
      <c r="Q121" s="56">
        <v>2844.3642734014174</v>
      </c>
      <c r="R121" s="57">
        <v>458.62280658423788</v>
      </c>
      <c r="S121" s="58">
        <v>31497.445937999884</v>
      </c>
      <c r="T121" s="13">
        <f t="shared" si="6"/>
        <v>8479.891473771946</v>
      </c>
      <c r="U121" s="13">
        <f t="shared" si="7"/>
        <v>0</v>
      </c>
      <c r="V121" s="13">
        <f t="shared" si="8"/>
        <v>162.00269769209081</v>
      </c>
      <c r="W121" s="13">
        <f t="shared" si="9"/>
        <v>2844.418328530538</v>
      </c>
      <c r="X121" s="13">
        <f t="shared" si="10"/>
        <v>2998.0930196968161</v>
      </c>
      <c r="Y121" s="12">
        <f t="shared" si="11"/>
        <v>17013.040418308497</v>
      </c>
    </row>
    <row r="122" spans="1:25">
      <c r="A122" s="14" t="s">
        <v>263</v>
      </c>
      <c r="B122" s="29" t="s">
        <v>264</v>
      </c>
      <c r="C122" s="15" t="s">
        <v>285</v>
      </c>
      <c r="D122" s="16" t="s">
        <v>286</v>
      </c>
      <c r="E122" s="49">
        <v>18819.984994895309</v>
      </c>
      <c r="F122" s="41">
        <v>0</v>
      </c>
      <c r="G122" s="41">
        <v>325.16940718475314</v>
      </c>
      <c r="H122" s="56">
        <v>672.29751951852882</v>
      </c>
      <c r="I122" s="56">
        <v>5641.666043487774</v>
      </c>
      <c r="J122" s="56">
        <v>3809.2369441456335</v>
      </c>
      <c r="K122" s="56">
        <v>839.99774564660345</v>
      </c>
      <c r="L122" s="56">
        <v>1971.3292285145424</v>
      </c>
      <c r="M122" s="56">
        <v>2020.2819544281922</v>
      </c>
      <c r="N122" s="56">
        <v>3515.8872144284692</v>
      </c>
      <c r="O122" s="56">
        <v>5143.5132850922455</v>
      </c>
      <c r="P122" s="56">
        <v>10518.71699442984</v>
      </c>
      <c r="Q122" s="56">
        <v>1936.7875151121498</v>
      </c>
      <c r="R122" s="57">
        <v>589.77617242639735</v>
      </c>
      <c r="S122" s="58">
        <v>55804.645019310432</v>
      </c>
      <c r="T122" s="13">
        <f t="shared" si="6"/>
        <v>18819.984994895309</v>
      </c>
      <c r="U122" s="13">
        <f t="shared" si="7"/>
        <v>0</v>
      </c>
      <c r="V122" s="13">
        <f t="shared" si="8"/>
        <v>325.16940718475314</v>
      </c>
      <c r="W122" s="13">
        <f t="shared" si="9"/>
        <v>3809.2369441456335</v>
      </c>
      <c r="X122" s="13">
        <f t="shared" si="10"/>
        <v>5641.666043487774</v>
      </c>
      <c r="Y122" s="12">
        <f t="shared" si="11"/>
        <v>27208.587629596972</v>
      </c>
    </row>
    <row r="123" spans="1:25">
      <c r="A123" s="14" t="s">
        <v>263</v>
      </c>
      <c r="B123" s="29" t="s">
        <v>264</v>
      </c>
      <c r="C123" s="15" t="s">
        <v>287</v>
      </c>
      <c r="D123" s="16" t="s">
        <v>288</v>
      </c>
      <c r="E123" s="49">
        <v>3968.7242468170448</v>
      </c>
      <c r="F123" s="41">
        <v>0</v>
      </c>
      <c r="G123" s="41">
        <v>48.83436626856745</v>
      </c>
      <c r="H123" s="56">
        <v>206.4853791819321</v>
      </c>
      <c r="I123" s="56">
        <v>1232.3002813527937</v>
      </c>
      <c r="J123" s="56">
        <v>239.46353122686091</v>
      </c>
      <c r="K123" s="56">
        <v>73.453434678278569</v>
      </c>
      <c r="L123" s="56">
        <v>426.67481240478986</v>
      </c>
      <c r="M123" s="56">
        <v>61.138861861499571</v>
      </c>
      <c r="N123" s="56">
        <v>336.17319922289334</v>
      </c>
      <c r="O123" s="56">
        <v>1575.5792286157639</v>
      </c>
      <c r="P123" s="56">
        <v>1668.4008495574199</v>
      </c>
      <c r="Q123" s="56">
        <v>0</v>
      </c>
      <c r="R123" s="57">
        <v>2.7504288586305945</v>
      </c>
      <c r="S123" s="58">
        <v>9839.978620046475</v>
      </c>
      <c r="T123" s="13">
        <f t="shared" si="6"/>
        <v>3968.7242468170448</v>
      </c>
      <c r="U123" s="13">
        <f t="shared" si="7"/>
        <v>0</v>
      </c>
      <c r="V123" s="13">
        <f t="shared" si="8"/>
        <v>48.83436626856745</v>
      </c>
      <c r="W123" s="13">
        <f t="shared" si="9"/>
        <v>239.46353122686091</v>
      </c>
      <c r="X123" s="13">
        <f t="shared" si="10"/>
        <v>1232.3002813527937</v>
      </c>
      <c r="Y123" s="12">
        <f t="shared" si="11"/>
        <v>4350.6561943812076</v>
      </c>
    </row>
    <row r="124" spans="1:25">
      <c r="A124" s="14" t="s">
        <v>263</v>
      </c>
      <c r="B124" s="29" t="s">
        <v>264</v>
      </c>
      <c r="C124" s="15" t="s">
        <v>289</v>
      </c>
      <c r="D124" s="16" t="s">
        <v>290</v>
      </c>
      <c r="E124" s="49">
        <v>5154.8030104939116</v>
      </c>
      <c r="F124" s="41">
        <v>165.91695806867597</v>
      </c>
      <c r="G124" s="41">
        <v>183.15539222463332</v>
      </c>
      <c r="H124" s="56">
        <v>366.06244933047503</v>
      </c>
      <c r="I124" s="56">
        <v>2110.014078439779</v>
      </c>
      <c r="J124" s="56">
        <v>442.73576964100641</v>
      </c>
      <c r="K124" s="56">
        <v>495.2030188184392</v>
      </c>
      <c r="L124" s="56">
        <v>782.48534401923314</v>
      </c>
      <c r="M124" s="56">
        <v>61.233848090711916</v>
      </c>
      <c r="N124" s="56">
        <v>2623.5218682581572</v>
      </c>
      <c r="O124" s="56">
        <v>2749.6936249530359</v>
      </c>
      <c r="P124" s="56">
        <v>4274.2723024984762</v>
      </c>
      <c r="Q124" s="56">
        <v>0</v>
      </c>
      <c r="R124" s="57">
        <v>74.15181043538351</v>
      </c>
      <c r="S124" s="58">
        <v>19483.249475271914</v>
      </c>
      <c r="T124" s="13">
        <f t="shared" si="6"/>
        <v>5154.8030104939116</v>
      </c>
      <c r="U124" s="13">
        <f t="shared" si="7"/>
        <v>165.91695806867597</v>
      </c>
      <c r="V124" s="13">
        <f t="shared" si="8"/>
        <v>183.15539222463332</v>
      </c>
      <c r="W124" s="13">
        <f t="shared" si="9"/>
        <v>442.73576964100641</v>
      </c>
      <c r="X124" s="13">
        <f t="shared" si="10"/>
        <v>2110.014078439779</v>
      </c>
      <c r="Y124" s="12">
        <f t="shared" si="11"/>
        <v>11426.624266403911</v>
      </c>
    </row>
    <row r="125" spans="1:25">
      <c r="A125" s="14" t="s">
        <v>263</v>
      </c>
      <c r="B125" s="29" t="s">
        <v>264</v>
      </c>
      <c r="C125" s="15" t="s">
        <v>291</v>
      </c>
      <c r="D125" s="16" t="s">
        <v>292</v>
      </c>
      <c r="E125" s="49">
        <v>5463.9381718923114</v>
      </c>
      <c r="F125" s="41">
        <v>0</v>
      </c>
      <c r="G125" s="41">
        <v>175.77796213660207</v>
      </c>
      <c r="H125" s="56">
        <v>435.43502244662477</v>
      </c>
      <c r="I125" s="56">
        <v>610.73319605919892</v>
      </c>
      <c r="J125" s="56">
        <v>1917.5326363152778</v>
      </c>
      <c r="K125" s="56">
        <v>218.75235912451541</v>
      </c>
      <c r="L125" s="56">
        <v>790.16527696930336</v>
      </c>
      <c r="M125" s="56">
        <v>106.53447927495165</v>
      </c>
      <c r="N125" s="56">
        <v>1229.0874305085476</v>
      </c>
      <c r="O125" s="56">
        <v>1170.8643256215305</v>
      </c>
      <c r="P125" s="56">
        <v>3205.7042268738564</v>
      </c>
      <c r="Q125" s="56">
        <v>0</v>
      </c>
      <c r="R125" s="57">
        <v>943.92682106249401</v>
      </c>
      <c r="S125" s="58">
        <v>16268.451908285213</v>
      </c>
      <c r="T125" s="13">
        <f t="shared" si="6"/>
        <v>5463.9381718923114</v>
      </c>
      <c r="U125" s="13">
        <f t="shared" si="7"/>
        <v>0</v>
      </c>
      <c r="V125" s="13">
        <f t="shared" si="8"/>
        <v>175.77796213660207</v>
      </c>
      <c r="W125" s="13">
        <f t="shared" si="9"/>
        <v>1917.5326363152778</v>
      </c>
      <c r="X125" s="13">
        <f t="shared" si="10"/>
        <v>610.73319605919892</v>
      </c>
      <c r="Y125" s="12">
        <f t="shared" si="11"/>
        <v>8100.4699418818236</v>
      </c>
    </row>
    <row r="126" spans="1:25">
      <c r="A126" s="14" t="s">
        <v>263</v>
      </c>
      <c r="B126" s="29" t="s">
        <v>264</v>
      </c>
      <c r="C126" s="15" t="s">
        <v>293</v>
      </c>
      <c r="D126" s="16" t="s">
        <v>294</v>
      </c>
      <c r="E126" s="49">
        <v>5584.5238552789151</v>
      </c>
      <c r="F126" s="41">
        <v>0</v>
      </c>
      <c r="G126" s="41">
        <v>40.21935782206647</v>
      </c>
      <c r="H126" s="56">
        <v>107.62214324436349</v>
      </c>
      <c r="I126" s="56">
        <v>696.52482102857255</v>
      </c>
      <c r="J126" s="56">
        <v>101.50111184710329</v>
      </c>
      <c r="K126" s="56">
        <v>75.744857958234917</v>
      </c>
      <c r="L126" s="56">
        <v>328.17329127177157</v>
      </c>
      <c r="M126" s="56">
        <v>105.75403695262921</v>
      </c>
      <c r="N126" s="56">
        <v>463.60761015687359</v>
      </c>
      <c r="O126" s="56">
        <v>1187.5423199374461</v>
      </c>
      <c r="P126" s="56">
        <v>1035.1753232613496</v>
      </c>
      <c r="Q126" s="56">
        <v>0</v>
      </c>
      <c r="R126" s="57">
        <v>90.871320379600121</v>
      </c>
      <c r="S126" s="58">
        <v>9817.2600491389258</v>
      </c>
      <c r="T126" s="13">
        <f t="shared" si="6"/>
        <v>5584.5238552789151</v>
      </c>
      <c r="U126" s="13">
        <f t="shared" si="7"/>
        <v>0</v>
      </c>
      <c r="V126" s="13">
        <f t="shared" si="8"/>
        <v>40.21935782206647</v>
      </c>
      <c r="W126" s="13">
        <f t="shared" si="9"/>
        <v>101.50111184710329</v>
      </c>
      <c r="X126" s="13">
        <f t="shared" si="10"/>
        <v>696.52482102857255</v>
      </c>
      <c r="Y126" s="12">
        <f t="shared" si="11"/>
        <v>3394.4909031622683</v>
      </c>
    </row>
    <row r="127" spans="1:25">
      <c r="A127" s="14" t="s">
        <v>263</v>
      </c>
      <c r="B127" s="29" t="s">
        <v>264</v>
      </c>
      <c r="C127" s="15" t="s">
        <v>295</v>
      </c>
      <c r="D127" s="16" t="s">
        <v>296</v>
      </c>
      <c r="E127" s="49">
        <v>5256.9900543557142</v>
      </c>
      <c r="F127" s="41">
        <v>0</v>
      </c>
      <c r="G127" s="41">
        <v>50.255291318558676</v>
      </c>
      <c r="H127" s="56">
        <v>84.481191276342344</v>
      </c>
      <c r="I127" s="56">
        <v>1181.3077370552633</v>
      </c>
      <c r="J127" s="56">
        <v>247.92667282783205</v>
      </c>
      <c r="K127" s="56">
        <v>59.147823859355128</v>
      </c>
      <c r="L127" s="56">
        <v>600.66114410795694</v>
      </c>
      <c r="M127" s="56">
        <v>91.70819863026901</v>
      </c>
      <c r="N127" s="56">
        <v>371.46127351567515</v>
      </c>
      <c r="O127" s="56">
        <v>983.95159882603411</v>
      </c>
      <c r="P127" s="56">
        <v>1236.7686060470128</v>
      </c>
      <c r="Q127" s="56">
        <v>0</v>
      </c>
      <c r="R127" s="57">
        <v>0</v>
      </c>
      <c r="S127" s="58">
        <v>10164.659591820015</v>
      </c>
      <c r="T127" s="13">
        <f t="shared" si="6"/>
        <v>5256.9900543557142</v>
      </c>
      <c r="U127" s="13">
        <f t="shared" si="7"/>
        <v>0</v>
      </c>
      <c r="V127" s="13">
        <f t="shared" si="8"/>
        <v>50.255291318558676</v>
      </c>
      <c r="W127" s="13">
        <f t="shared" si="9"/>
        <v>247.92667282783205</v>
      </c>
      <c r="X127" s="13">
        <f t="shared" si="10"/>
        <v>1181.3077370552633</v>
      </c>
      <c r="Y127" s="12">
        <f t="shared" si="11"/>
        <v>3428.1798362626455</v>
      </c>
    </row>
    <row r="128" spans="1:25">
      <c r="A128" s="14" t="s">
        <v>297</v>
      </c>
      <c r="B128" s="29" t="s">
        <v>298</v>
      </c>
      <c r="C128" s="15" t="s">
        <v>299</v>
      </c>
      <c r="D128" s="16" t="s">
        <v>300</v>
      </c>
      <c r="E128" s="49">
        <v>245683.34269385738</v>
      </c>
      <c r="F128" s="41">
        <v>0</v>
      </c>
      <c r="G128" s="41">
        <v>30280.41121483974</v>
      </c>
      <c r="H128" s="56">
        <v>10351.482524110841</v>
      </c>
      <c r="I128" s="56">
        <v>202128.06698789066</v>
      </c>
      <c r="J128" s="56">
        <v>64725.44404137267</v>
      </c>
      <c r="K128" s="56">
        <v>9504.0823164611502</v>
      </c>
      <c r="L128" s="56">
        <v>74019.801419160955</v>
      </c>
      <c r="M128" s="56">
        <v>12307.657157036596</v>
      </c>
      <c r="N128" s="56">
        <v>16531.823237564793</v>
      </c>
      <c r="O128" s="56">
        <v>57732.933516146477</v>
      </c>
      <c r="P128" s="56">
        <v>59227.637958584928</v>
      </c>
      <c r="Q128" s="56">
        <v>56791.441440059483</v>
      </c>
      <c r="R128" s="57">
        <v>9105.611832085815</v>
      </c>
      <c r="S128" s="58">
        <v>848389.7363391713</v>
      </c>
      <c r="T128" s="13">
        <f t="shared" si="6"/>
        <v>245683.34269385738</v>
      </c>
      <c r="U128" s="13">
        <f t="shared" si="7"/>
        <v>0</v>
      </c>
      <c r="V128" s="13">
        <f t="shared" si="8"/>
        <v>30280.41121483974</v>
      </c>
      <c r="W128" s="13">
        <f t="shared" si="9"/>
        <v>64725.44404137267</v>
      </c>
      <c r="X128" s="13">
        <f t="shared" si="10"/>
        <v>202128.06698789066</v>
      </c>
      <c r="Y128" s="12">
        <f t="shared" si="11"/>
        <v>305572.47140121105</v>
      </c>
    </row>
    <row r="129" spans="1:25">
      <c r="A129" s="14" t="s">
        <v>297</v>
      </c>
      <c r="B129" s="29" t="s">
        <v>298</v>
      </c>
      <c r="C129" s="15" t="s">
        <v>301</v>
      </c>
      <c r="D129" s="16" t="s">
        <v>302</v>
      </c>
      <c r="E129" s="49">
        <v>116743.55749835435</v>
      </c>
      <c r="F129" s="41">
        <v>0</v>
      </c>
      <c r="G129" s="41">
        <v>1193.1284558944817</v>
      </c>
      <c r="H129" s="56">
        <v>1623.0724585086427</v>
      </c>
      <c r="I129" s="56">
        <v>2878.427819914059</v>
      </c>
      <c r="J129" s="56">
        <v>4505.4870536501267</v>
      </c>
      <c r="K129" s="56">
        <v>169.63786601022471</v>
      </c>
      <c r="L129" s="56">
        <v>10800.058813589896</v>
      </c>
      <c r="M129" s="56">
        <v>1212.5294589315415</v>
      </c>
      <c r="N129" s="56">
        <v>756.97918946618677</v>
      </c>
      <c r="O129" s="56">
        <v>4106.7921753033233</v>
      </c>
      <c r="P129" s="56">
        <v>12296.201516447996</v>
      </c>
      <c r="Q129" s="56">
        <v>5005.1870791096899</v>
      </c>
      <c r="R129" s="57">
        <v>985.44650737095151</v>
      </c>
      <c r="S129" s="58">
        <v>162276.50589255145</v>
      </c>
      <c r="T129" s="13">
        <f t="shared" si="6"/>
        <v>116743.55749835435</v>
      </c>
      <c r="U129" s="13">
        <f t="shared" si="7"/>
        <v>0</v>
      </c>
      <c r="V129" s="13">
        <f t="shared" si="8"/>
        <v>1193.1284558944817</v>
      </c>
      <c r="W129" s="13">
        <f t="shared" si="9"/>
        <v>4505.4870536501267</v>
      </c>
      <c r="X129" s="13">
        <f t="shared" si="10"/>
        <v>2878.427819914059</v>
      </c>
      <c r="Y129" s="12">
        <f t="shared" si="11"/>
        <v>36955.90506473845</v>
      </c>
    </row>
    <row r="130" spans="1:25">
      <c r="A130" s="14" t="s">
        <v>297</v>
      </c>
      <c r="B130" s="29" t="s">
        <v>298</v>
      </c>
      <c r="C130" s="15" t="s">
        <v>303</v>
      </c>
      <c r="D130" s="16" t="s">
        <v>304</v>
      </c>
      <c r="E130" s="49">
        <v>45390.606111073328</v>
      </c>
      <c r="F130" s="41">
        <v>0</v>
      </c>
      <c r="G130" s="41">
        <v>6112.2835176351073</v>
      </c>
      <c r="H130" s="56">
        <v>984.63260067463898</v>
      </c>
      <c r="I130" s="56">
        <v>10053.601397282542</v>
      </c>
      <c r="J130" s="56">
        <v>9010.3001250524685</v>
      </c>
      <c r="K130" s="56">
        <v>689.55036841821016</v>
      </c>
      <c r="L130" s="56">
        <v>9497.0130536714041</v>
      </c>
      <c r="M130" s="56">
        <v>2033.014129786179</v>
      </c>
      <c r="N130" s="56">
        <v>3049.5934195055243</v>
      </c>
      <c r="O130" s="56">
        <v>2087.30860716398</v>
      </c>
      <c r="P130" s="56">
        <v>8285.3806252067625</v>
      </c>
      <c r="Q130" s="56">
        <v>191.43728482667137</v>
      </c>
      <c r="R130" s="57">
        <v>558.76974164808769</v>
      </c>
      <c r="S130" s="58">
        <v>97943.490981944895</v>
      </c>
      <c r="T130" s="13">
        <f t="shared" si="6"/>
        <v>45390.606111073328</v>
      </c>
      <c r="U130" s="13">
        <f t="shared" si="7"/>
        <v>0</v>
      </c>
      <c r="V130" s="13">
        <f t="shared" si="8"/>
        <v>6112.2835176351073</v>
      </c>
      <c r="W130" s="13">
        <f t="shared" si="9"/>
        <v>9010.3001250524685</v>
      </c>
      <c r="X130" s="13">
        <f t="shared" si="10"/>
        <v>10053.601397282542</v>
      </c>
      <c r="Y130" s="12">
        <f t="shared" si="11"/>
        <v>27376.69983090146</v>
      </c>
    </row>
    <row r="131" spans="1:25">
      <c r="A131" s="14" t="s">
        <v>297</v>
      </c>
      <c r="B131" s="29" t="s">
        <v>298</v>
      </c>
      <c r="C131" s="15" t="s">
        <v>305</v>
      </c>
      <c r="D131" s="16" t="s">
        <v>306</v>
      </c>
      <c r="E131" s="49">
        <v>164170.736956754</v>
      </c>
      <c r="F131" s="41">
        <v>0</v>
      </c>
      <c r="G131" s="41">
        <v>3203.8303351248014</v>
      </c>
      <c r="H131" s="56">
        <v>1258.6611384874559</v>
      </c>
      <c r="I131" s="56">
        <v>6547.6600475080859</v>
      </c>
      <c r="J131" s="56">
        <v>9213.7992073767527</v>
      </c>
      <c r="K131" s="56">
        <v>196.29559318981273</v>
      </c>
      <c r="L131" s="56">
        <v>13634.009506049946</v>
      </c>
      <c r="M131" s="56">
        <v>403.44993097217264</v>
      </c>
      <c r="N131" s="56">
        <v>1516.9574172166908</v>
      </c>
      <c r="O131" s="56">
        <v>4088.6376788410626</v>
      </c>
      <c r="P131" s="56">
        <v>11926.718326404991</v>
      </c>
      <c r="Q131" s="56">
        <v>868.14452339460922</v>
      </c>
      <c r="R131" s="57">
        <v>2698.9126455116666</v>
      </c>
      <c r="S131" s="58">
        <v>219727.81330683207</v>
      </c>
      <c r="T131" s="13">
        <f t="shared" si="6"/>
        <v>164170.736956754</v>
      </c>
      <c r="U131" s="13">
        <f t="shared" si="7"/>
        <v>0</v>
      </c>
      <c r="V131" s="13">
        <f t="shared" si="8"/>
        <v>3203.8303351248014</v>
      </c>
      <c r="W131" s="13">
        <f t="shared" si="9"/>
        <v>9213.7992073767527</v>
      </c>
      <c r="X131" s="13">
        <f t="shared" si="10"/>
        <v>6547.6600475080859</v>
      </c>
      <c r="Y131" s="12">
        <f t="shared" si="11"/>
        <v>36591.786760068404</v>
      </c>
    </row>
    <row r="132" spans="1:25">
      <c r="A132" s="14" t="s">
        <v>297</v>
      </c>
      <c r="B132" s="29" t="s">
        <v>298</v>
      </c>
      <c r="C132" s="15" t="s">
        <v>307</v>
      </c>
      <c r="D132" s="16" t="s">
        <v>308</v>
      </c>
      <c r="E132" s="49">
        <v>228652.57313617918</v>
      </c>
      <c r="F132" s="41">
        <v>0</v>
      </c>
      <c r="G132" s="41">
        <v>84606.80958442844</v>
      </c>
      <c r="H132" s="56">
        <v>10538.134926225026</v>
      </c>
      <c r="I132" s="56">
        <v>106404.39891950271</v>
      </c>
      <c r="J132" s="56">
        <v>161773.52768541954</v>
      </c>
      <c r="K132" s="56">
        <v>27086.88924992353</v>
      </c>
      <c r="L132" s="56">
        <v>106380.68359583869</v>
      </c>
      <c r="M132" s="56">
        <v>14571.277627605796</v>
      </c>
      <c r="N132" s="56">
        <v>48326.509133258311</v>
      </c>
      <c r="O132" s="56">
        <v>26852.933038614698</v>
      </c>
      <c r="P132" s="56">
        <v>72640.146352225667</v>
      </c>
      <c r="Q132" s="56">
        <v>60275.942062767252</v>
      </c>
      <c r="R132" s="57">
        <v>9945.7029380774729</v>
      </c>
      <c r="S132" s="58">
        <v>958055.52825006633</v>
      </c>
      <c r="T132" s="13">
        <f t="shared" si="6"/>
        <v>228652.57313617918</v>
      </c>
      <c r="U132" s="13">
        <f t="shared" si="7"/>
        <v>0</v>
      </c>
      <c r="V132" s="13">
        <f t="shared" si="8"/>
        <v>84606.80958442844</v>
      </c>
      <c r="W132" s="13">
        <f t="shared" si="9"/>
        <v>161773.52768541954</v>
      </c>
      <c r="X132" s="13">
        <f t="shared" si="10"/>
        <v>106404.39891950271</v>
      </c>
      <c r="Y132" s="12">
        <f t="shared" si="11"/>
        <v>376618.21892453643</v>
      </c>
    </row>
    <row r="133" spans="1:25">
      <c r="A133" s="14" t="s">
        <v>297</v>
      </c>
      <c r="B133" s="29" t="s">
        <v>298</v>
      </c>
      <c r="C133" s="15" t="s">
        <v>309</v>
      </c>
      <c r="D133" s="16" t="s">
        <v>310</v>
      </c>
      <c r="E133" s="49">
        <v>55101.826921394619</v>
      </c>
      <c r="F133" s="41">
        <v>0</v>
      </c>
      <c r="G133" s="41">
        <v>3939.2899177298368</v>
      </c>
      <c r="H133" s="56">
        <v>989.6680349440453</v>
      </c>
      <c r="I133" s="56">
        <v>2839.9841131452581</v>
      </c>
      <c r="J133" s="56">
        <v>6672.1389098222317</v>
      </c>
      <c r="K133" s="56">
        <v>133.52508814327729</v>
      </c>
      <c r="L133" s="56">
        <v>3173.3687943437512</v>
      </c>
      <c r="M133" s="56">
        <v>336.26682013811387</v>
      </c>
      <c r="N133" s="56">
        <v>590.84057842582865</v>
      </c>
      <c r="O133" s="56">
        <v>2933.2905711798066</v>
      </c>
      <c r="P133" s="56">
        <v>10909.084489855573</v>
      </c>
      <c r="Q133" s="56">
        <v>7359.1943444681492</v>
      </c>
      <c r="R133" s="57">
        <v>167.43088052968957</v>
      </c>
      <c r="S133" s="58">
        <v>95145.909464120195</v>
      </c>
      <c r="T133" s="13">
        <f t="shared" si="6"/>
        <v>55101.826921394619</v>
      </c>
      <c r="U133" s="13">
        <f t="shared" si="7"/>
        <v>0</v>
      </c>
      <c r="V133" s="13">
        <f t="shared" si="8"/>
        <v>3939.2899177298368</v>
      </c>
      <c r="W133" s="13">
        <f t="shared" si="9"/>
        <v>6672.1389098222317</v>
      </c>
      <c r="X133" s="13">
        <f t="shared" si="10"/>
        <v>2839.9841131452581</v>
      </c>
      <c r="Y133" s="12">
        <f t="shared" si="11"/>
        <v>26592.669602028236</v>
      </c>
    </row>
    <row r="134" spans="1:25">
      <c r="A134" s="14" t="s">
        <v>297</v>
      </c>
      <c r="B134" s="29" t="s">
        <v>298</v>
      </c>
      <c r="C134" s="15" t="s">
        <v>311</v>
      </c>
      <c r="D134" s="16" t="s">
        <v>312</v>
      </c>
      <c r="E134" s="49">
        <v>111879.80079469083</v>
      </c>
      <c r="F134" s="41">
        <v>0</v>
      </c>
      <c r="G134" s="41">
        <v>7417.8040061663523</v>
      </c>
      <c r="H134" s="56">
        <v>4287.1944976982741</v>
      </c>
      <c r="I134" s="56">
        <v>10178.696488243542</v>
      </c>
      <c r="J134" s="56">
        <v>41905.696939814545</v>
      </c>
      <c r="K134" s="56">
        <v>791.27770775906924</v>
      </c>
      <c r="L134" s="56">
        <v>22190.632911220535</v>
      </c>
      <c r="M134" s="56">
        <v>4028.5006545551491</v>
      </c>
      <c r="N134" s="56">
        <v>4480.5183082704452</v>
      </c>
      <c r="O134" s="56">
        <v>5927.0157329079921</v>
      </c>
      <c r="P134" s="56">
        <v>25527.9294938803</v>
      </c>
      <c r="Q134" s="56">
        <v>10484.514628688743</v>
      </c>
      <c r="R134" s="57">
        <v>9203.617195500985</v>
      </c>
      <c r="S134" s="58">
        <v>258303.19935939676</v>
      </c>
      <c r="T134" s="13">
        <f t="shared" si="6"/>
        <v>111879.80079469083</v>
      </c>
      <c r="U134" s="13">
        <f t="shared" si="7"/>
        <v>0</v>
      </c>
      <c r="V134" s="13">
        <f t="shared" si="8"/>
        <v>7417.8040061663523</v>
      </c>
      <c r="W134" s="13">
        <f t="shared" si="9"/>
        <v>41905.696939814545</v>
      </c>
      <c r="X134" s="13">
        <f t="shared" si="10"/>
        <v>10178.696488243542</v>
      </c>
      <c r="Y134" s="12">
        <f t="shared" si="11"/>
        <v>86921.201130481495</v>
      </c>
    </row>
    <row r="135" spans="1:25">
      <c r="A135" s="14" t="s">
        <v>297</v>
      </c>
      <c r="B135" s="29" t="s">
        <v>298</v>
      </c>
      <c r="C135" s="15" t="s">
        <v>313</v>
      </c>
      <c r="D135" s="16" t="s">
        <v>314</v>
      </c>
      <c r="E135" s="49">
        <v>67450.95803386558</v>
      </c>
      <c r="F135" s="41">
        <v>0</v>
      </c>
      <c r="G135" s="41">
        <v>1741.6085427453872</v>
      </c>
      <c r="H135" s="56">
        <v>2158.9297930950243</v>
      </c>
      <c r="I135" s="56">
        <v>10192.549655008697</v>
      </c>
      <c r="J135" s="56">
        <v>23221.199650918657</v>
      </c>
      <c r="K135" s="56">
        <v>1251.6277519473144</v>
      </c>
      <c r="L135" s="56">
        <v>23271.387339895864</v>
      </c>
      <c r="M135" s="56">
        <v>1625.1591326171247</v>
      </c>
      <c r="N135" s="56">
        <v>2444.7917138121129</v>
      </c>
      <c r="O135" s="56">
        <v>7228.4536075903516</v>
      </c>
      <c r="P135" s="56">
        <v>24660.825845866915</v>
      </c>
      <c r="Q135" s="56">
        <v>14861.966437036177</v>
      </c>
      <c r="R135" s="57">
        <v>450.34966328187085</v>
      </c>
      <c r="S135" s="58">
        <v>180559.80716768105</v>
      </c>
      <c r="T135" s="13">
        <f t="shared" si="6"/>
        <v>67450.95803386558</v>
      </c>
      <c r="U135" s="13">
        <f t="shared" si="7"/>
        <v>0</v>
      </c>
      <c r="V135" s="13">
        <f t="shared" si="8"/>
        <v>1741.6085427453872</v>
      </c>
      <c r="W135" s="13">
        <f t="shared" si="9"/>
        <v>23221.199650918657</v>
      </c>
      <c r="X135" s="13">
        <f t="shared" si="10"/>
        <v>10192.549655008697</v>
      </c>
      <c r="Y135" s="12">
        <f t="shared" si="11"/>
        <v>77953.491285142751</v>
      </c>
    </row>
    <row r="136" spans="1:25">
      <c r="A136" s="14" t="s">
        <v>297</v>
      </c>
      <c r="B136" s="29" t="s">
        <v>298</v>
      </c>
      <c r="C136" s="15" t="s">
        <v>315</v>
      </c>
      <c r="D136" s="16" t="s">
        <v>316</v>
      </c>
      <c r="E136" s="49">
        <v>38155.829504357862</v>
      </c>
      <c r="F136" s="41">
        <v>0</v>
      </c>
      <c r="G136" s="41">
        <v>263.74258139869056</v>
      </c>
      <c r="H136" s="56">
        <v>725.99160249068996</v>
      </c>
      <c r="I136" s="56">
        <v>1353.0565535439578</v>
      </c>
      <c r="J136" s="56">
        <v>1036.496883092504</v>
      </c>
      <c r="K136" s="56">
        <v>109.33000850493183</v>
      </c>
      <c r="L136" s="56">
        <v>5038.0638757089682</v>
      </c>
      <c r="M136" s="56">
        <v>269.97180386835493</v>
      </c>
      <c r="N136" s="56">
        <v>445.13911215609141</v>
      </c>
      <c r="O136" s="56">
        <v>4887.3260129083046</v>
      </c>
      <c r="P136" s="56">
        <v>6889.5552405998587</v>
      </c>
      <c r="Q136" s="56">
        <v>786.26027696668598</v>
      </c>
      <c r="R136" s="57">
        <v>58.116326176006105</v>
      </c>
      <c r="S136" s="58">
        <v>60018.879781772921</v>
      </c>
      <c r="T136" s="13">
        <f t="shared" si="6"/>
        <v>38155.829504357862</v>
      </c>
      <c r="U136" s="13">
        <f t="shared" si="7"/>
        <v>0</v>
      </c>
      <c r="V136" s="13">
        <f t="shared" si="8"/>
        <v>263.74258139869056</v>
      </c>
      <c r="W136" s="13">
        <f t="shared" si="9"/>
        <v>1036.496883092504</v>
      </c>
      <c r="X136" s="13">
        <f t="shared" si="10"/>
        <v>1353.0565535439578</v>
      </c>
      <c r="Y136" s="12">
        <f t="shared" si="11"/>
        <v>19209.75425937989</v>
      </c>
    </row>
    <row r="137" spans="1:25">
      <c r="A137" s="14" t="s">
        <v>297</v>
      </c>
      <c r="B137" s="29" t="s">
        <v>298</v>
      </c>
      <c r="C137" s="15" t="s">
        <v>317</v>
      </c>
      <c r="D137" s="16" t="s">
        <v>318</v>
      </c>
      <c r="E137" s="49">
        <v>131976.11082774738</v>
      </c>
      <c r="F137" s="41">
        <v>0</v>
      </c>
      <c r="G137" s="41">
        <v>1535.2390218605374</v>
      </c>
      <c r="H137" s="56">
        <v>3376.9768451366799</v>
      </c>
      <c r="I137" s="56">
        <v>12933.238049159794</v>
      </c>
      <c r="J137" s="56">
        <v>28469.226053335587</v>
      </c>
      <c r="K137" s="56">
        <v>2213.6290020134843</v>
      </c>
      <c r="L137" s="56">
        <v>31370.717325369376</v>
      </c>
      <c r="M137" s="56">
        <v>1979.2433216687577</v>
      </c>
      <c r="N137" s="56">
        <v>4354.3146936327321</v>
      </c>
      <c r="O137" s="56">
        <v>7537.0473897152351</v>
      </c>
      <c r="P137" s="56">
        <v>27259.648687617213</v>
      </c>
      <c r="Q137" s="56">
        <v>9008.6689389179082</v>
      </c>
      <c r="R137" s="57">
        <v>1776.1223975622956</v>
      </c>
      <c r="S137" s="58">
        <v>263790.18255373702</v>
      </c>
      <c r="T137" s="13">
        <f t="shared" ref="T137:T200" si="12">E137</f>
        <v>131976.11082774738</v>
      </c>
      <c r="U137" s="13">
        <f t="shared" ref="U137:U200" si="13">F137</f>
        <v>0</v>
      </c>
      <c r="V137" s="13">
        <f t="shared" ref="V137:V200" si="14">G137</f>
        <v>1535.2390218605374</v>
      </c>
      <c r="W137" s="13">
        <f t="shared" ref="W137:W200" si="15">J137</f>
        <v>28469.226053335587</v>
      </c>
      <c r="X137" s="13">
        <f t="shared" ref="X137:X200" si="16">I137</f>
        <v>12933.238049159794</v>
      </c>
      <c r="Y137" s="12">
        <f t="shared" ref="Y137:Y200" si="17">H137+L137+K137+M137+N137+O137+P137+Q137+R137</f>
        <v>88876.368601633687</v>
      </c>
    </row>
    <row r="138" spans="1:25">
      <c r="A138" s="14" t="s">
        <v>297</v>
      </c>
      <c r="B138" s="29" t="s">
        <v>298</v>
      </c>
      <c r="C138" s="15" t="s">
        <v>319</v>
      </c>
      <c r="D138" s="16" t="s">
        <v>320</v>
      </c>
      <c r="E138" s="49">
        <v>188525.89891551324</v>
      </c>
      <c r="F138" s="41">
        <v>134.25540983899128</v>
      </c>
      <c r="G138" s="41">
        <v>641.71342039750243</v>
      </c>
      <c r="H138" s="56">
        <v>1262.6168101521639</v>
      </c>
      <c r="I138" s="56">
        <v>2946.4070502477971</v>
      </c>
      <c r="J138" s="56">
        <v>9156.4240696450543</v>
      </c>
      <c r="K138" s="56">
        <v>215.05636323074947</v>
      </c>
      <c r="L138" s="56">
        <v>26129.172820202879</v>
      </c>
      <c r="M138" s="56">
        <v>1131.6811694023129</v>
      </c>
      <c r="N138" s="56">
        <v>2961.2773796603556</v>
      </c>
      <c r="O138" s="56">
        <v>3101.4665857158343</v>
      </c>
      <c r="P138" s="56">
        <v>16728.755745819119</v>
      </c>
      <c r="Q138" s="56">
        <v>211.94842248667186</v>
      </c>
      <c r="R138" s="57">
        <v>467.06029252548723</v>
      </c>
      <c r="S138" s="58">
        <v>253613.73445483815</v>
      </c>
      <c r="T138" s="13">
        <f t="shared" si="12"/>
        <v>188525.89891551324</v>
      </c>
      <c r="U138" s="13">
        <f t="shared" si="13"/>
        <v>134.25540983899128</v>
      </c>
      <c r="V138" s="13">
        <f t="shared" si="14"/>
        <v>641.71342039750243</v>
      </c>
      <c r="W138" s="13">
        <f t="shared" si="15"/>
        <v>9156.4240696450543</v>
      </c>
      <c r="X138" s="13">
        <f t="shared" si="16"/>
        <v>2946.4070502477971</v>
      </c>
      <c r="Y138" s="12">
        <f t="shared" si="17"/>
        <v>52209.03558919557</v>
      </c>
    </row>
    <row r="139" spans="1:25">
      <c r="A139" s="14" t="s">
        <v>297</v>
      </c>
      <c r="B139" s="29" t="s">
        <v>298</v>
      </c>
      <c r="C139" s="15" t="s">
        <v>321</v>
      </c>
      <c r="D139" s="16" t="s">
        <v>322</v>
      </c>
      <c r="E139" s="49">
        <v>79355.589601984044</v>
      </c>
      <c r="F139" s="41">
        <v>0</v>
      </c>
      <c r="G139" s="41">
        <v>571.57578715798104</v>
      </c>
      <c r="H139" s="56">
        <v>1115.0953560753203</v>
      </c>
      <c r="I139" s="56">
        <v>2573.7789113762556</v>
      </c>
      <c r="J139" s="56">
        <v>18163.938145852539</v>
      </c>
      <c r="K139" s="56">
        <v>86.524015265682863</v>
      </c>
      <c r="L139" s="56">
        <v>2836.370176541107</v>
      </c>
      <c r="M139" s="56">
        <v>3721.8036288895378</v>
      </c>
      <c r="N139" s="56">
        <v>1394.2779154410809</v>
      </c>
      <c r="O139" s="56">
        <v>9151.8034918983922</v>
      </c>
      <c r="P139" s="56">
        <v>12414.386375215961</v>
      </c>
      <c r="Q139" s="56">
        <v>403.38570731334323</v>
      </c>
      <c r="R139" s="57">
        <v>7774.5128953481362</v>
      </c>
      <c r="S139" s="58">
        <v>139563.04200835936</v>
      </c>
      <c r="T139" s="13">
        <f t="shared" si="12"/>
        <v>79355.589601984044</v>
      </c>
      <c r="U139" s="13">
        <f t="shared" si="13"/>
        <v>0</v>
      </c>
      <c r="V139" s="13">
        <f t="shared" si="14"/>
        <v>571.57578715798104</v>
      </c>
      <c r="W139" s="13">
        <f t="shared" si="15"/>
        <v>18163.938145852539</v>
      </c>
      <c r="X139" s="13">
        <f t="shared" si="16"/>
        <v>2573.7789113762556</v>
      </c>
      <c r="Y139" s="12">
        <f t="shared" si="17"/>
        <v>38898.159561988563</v>
      </c>
    </row>
    <row r="140" spans="1:25">
      <c r="A140" s="14" t="s">
        <v>297</v>
      </c>
      <c r="B140" s="29" t="s">
        <v>298</v>
      </c>
      <c r="C140" s="15" t="s">
        <v>323</v>
      </c>
      <c r="D140" s="30" t="s">
        <v>324</v>
      </c>
      <c r="E140" s="49">
        <v>10224.948564012964</v>
      </c>
      <c r="F140" s="41">
        <v>0</v>
      </c>
      <c r="G140" s="41">
        <v>146.82804757564082</v>
      </c>
      <c r="H140" s="56">
        <v>598.52175035076232</v>
      </c>
      <c r="I140" s="56">
        <v>570.0532610588325</v>
      </c>
      <c r="J140" s="56">
        <v>9542.033914124775</v>
      </c>
      <c r="K140" s="56">
        <v>296.20979447386242</v>
      </c>
      <c r="L140" s="56">
        <v>3622.4629022208765</v>
      </c>
      <c r="M140" s="56">
        <v>752.48607512710601</v>
      </c>
      <c r="N140" s="56">
        <v>1817.1209161294155</v>
      </c>
      <c r="O140" s="56">
        <v>4423.4975677088869</v>
      </c>
      <c r="P140" s="56">
        <v>5901.7786315286621</v>
      </c>
      <c r="Q140" s="56">
        <v>0</v>
      </c>
      <c r="R140" s="57">
        <v>61.679161015488347</v>
      </c>
      <c r="S140" s="58">
        <v>37957.620585327277</v>
      </c>
      <c r="T140" s="13">
        <f t="shared" si="12"/>
        <v>10224.948564012964</v>
      </c>
      <c r="U140" s="13">
        <f t="shared" si="13"/>
        <v>0</v>
      </c>
      <c r="V140" s="13">
        <f t="shared" si="14"/>
        <v>146.82804757564082</v>
      </c>
      <c r="W140" s="13">
        <f t="shared" si="15"/>
        <v>9542.033914124775</v>
      </c>
      <c r="X140" s="13">
        <f t="shared" si="16"/>
        <v>570.0532610588325</v>
      </c>
      <c r="Y140" s="12">
        <f t="shared" si="17"/>
        <v>17473.75679855506</v>
      </c>
    </row>
    <row r="141" spans="1:25">
      <c r="A141" s="14" t="s">
        <v>325</v>
      </c>
      <c r="B141" s="29" t="s">
        <v>326</v>
      </c>
      <c r="C141" s="15" t="s">
        <v>327</v>
      </c>
      <c r="D141" s="16" t="s">
        <v>328</v>
      </c>
      <c r="E141" s="49">
        <v>56968.156582498712</v>
      </c>
      <c r="F141" s="41">
        <v>78.022420861763067</v>
      </c>
      <c r="G141" s="41">
        <v>46409.832249701445</v>
      </c>
      <c r="H141" s="56">
        <v>18740.998952555448</v>
      </c>
      <c r="I141" s="56">
        <v>433455.88155587105</v>
      </c>
      <c r="J141" s="56">
        <v>164552.98536684309</v>
      </c>
      <c r="K141" s="56">
        <v>28568.829693157648</v>
      </c>
      <c r="L141" s="56">
        <v>189611.8998576896</v>
      </c>
      <c r="M141" s="56">
        <v>34324.635395816695</v>
      </c>
      <c r="N141" s="56">
        <v>166062.14482173324</v>
      </c>
      <c r="O141" s="56">
        <v>100205.18425138074</v>
      </c>
      <c r="P141" s="56">
        <v>105377.19454854258</v>
      </c>
      <c r="Q141" s="56">
        <v>93625.527045173687</v>
      </c>
      <c r="R141" s="57">
        <v>31790.308808077374</v>
      </c>
      <c r="S141" s="58">
        <v>1469771.6015499027</v>
      </c>
      <c r="T141" s="13">
        <f t="shared" si="12"/>
        <v>56968.156582498712</v>
      </c>
      <c r="U141" s="13">
        <f t="shared" si="13"/>
        <v>78.022420861763067</v>
      </c>
      <c r="V141" s="13">
        <f t="shared" si="14"/>
        <v>46409.832249701445</v>
      </c>
      <c r="W141" s="13">
        <f t="shared" si="15"/>
        <v>164552.98536684309</v>
      </c>
      <c r="X141" s="13">
        <f t="shared" si="16"/>
        <v>433455.88155587105</v>
      </c>
      <c r="Y141" s="12">
        <f t="shared" si="17"/>
        <v>768306.72337412706</v>
      </c>
    </row>
    <row r="142" spans="1:25">
      <c r="A142" s="14" t="s">
        <v>325</v>
      </c>
      <c r="B142" s="29" t="s">
        <v>326</v>
      </c>
      <c r="C142" s="15" t="s">
        <v>103</v>
      </c>
      <c r="D142" s="16" t="s">
        <v>329</v>
      </c>
      <c r="E142" s="49">
        <v>21026.401414568674</v>
      </c>
      <c r="F142" s="41">
        <v>0</v>
      </c>
      <c r="G142" s="41">
        <v>271.12131426077195</v>
      </c>
      <c r="H142" s="56">
        <v>1959.1221026037861</v>
      </c>
      <c r="I142" s="56">
        <v>2053.685812036771</v>
      </c>
      <c r="J142" s="56">
        <v>6743.4169869570187</v>
      </c>
      <c r="K142" s="56">
        <v>547.8896609619203</v>
      </c>
      <c r="L142" s="56">
        <v>6176.659601907164</v>
      </c>
      <c r="M142" s="56">
        <v>1966.4869668320284</v>
      </c>
      <c r="N142" s="56">
        <v>6391.6132441211612</v>
      </c>
      <c r="O142" s="56">
        <v>6574.055575334999</v>
      </c>
      <c r="P142" s="56">
        <v>15909.766092235772</v>
      </c>
      <c r="Q142" s="56">
        <v>10207.887424575629</v>
      </c>
      <c r="R142" s="57">
        <v>3232.4004283646086</v>
      </c>
      <c r="S142" s="58">
        <v>83060.506624760295</v>
      </c>
      <c r="T142" s="13">
        <f t="shared" si="12"/>
        <v>21026.401414568674</v>
      </c>
      <c r="U142" s="13">
        <f t="shared" si="13"/>
        <v>0</v>
      </c>
      <c r="V142" s="13">
        <f t="shared" si="14"/>
        <v>271.12131426077195</v>
      </c>
      <c r="W142" s="13">
        <f t="shared" si="15"/>
        <v>6743.4169869570187</v>
      </c>
      <c r="X142" s="13">
        <f t="shared" si="16"/>
        <v>2053.685812036771</v>
      </c>
      <c r="Y142" s="12">
        <f t="shared" si="17"/>
        <v>52965.881096937068</v>
      </c>
    </row>
    <row r="143" spans="1:25">
      <c r="A143" s="14" t="s">
        <v>325</v>
      </c>
      <c r="B143" s="29" t="s">
        <v>326</v>
      </c>
      <c r="C143" s="15" t="s">
        <v>330</v>
      </c>
      <c r="D143" s="16" t="s">
        <v>331</v>
      </c>
      <c r="E143" s="49">
        <v>38391.803581636559</v>
      </c>
      <c r="F143" s="41">
        <v>0</v>
      </c>
      <c r="G143" s="41">
        <v>4519.9754135040175</v>
      </c>
      <c r="H143" s="56">
        <v>8680.2423560750194</v>
      </c>
      <c r="I143" s="56">
        <v>10084.421250831823</v>
      </c>
      <c r="J143" s="56">
        <v>34066.664849651119</v>
      </c>
      <c r="K143" s="56">
        <v>1610.025420807601</v>
      </c>
      <c r="L143" s="56">
        <v>63836.721387559533</v>
      </c>
      <c r="M143" s="56">
        <v>4872.4063238191948</v>
      </c>
      <c r="N143" s="56">
        <v>16134.433996292999</v>
      </c>
      <c r="O143" s="56">
        <v>17678.430270530331</v>
      </c>
      <c r="P143" s="56">
        <v>44432.221160498375</v>
      </c>
      <c r="Q143" s="56">
        <v>30544.211095142084</v>
      </c>
      <c r="R143" s="57">
        <v>7178.7832872603813</v>
      </c>
      <c r="S143" s="58">
        <v>282030.34039360902</v>
      </c>
      <c r="T143" s="13">
        <f t="shared" si="12"/>
        <v>38391.803581636559</v>
      </c>
      <c r="U143" s="13">
        <f t="shared" si="13"/>
        <v>0</v>
      </c>
      <c r="V143" s="13">
        <f t="shared" si="14"/>
        <v>4519.9754135040175</v>
      </c>
      <c r="W143" s="13">
        <f t="shared" si="15"/>
        <v>34066.664849651119</v>
      </c>
      <c r="X143" s="13">
        <f t="shared" si="16"/>
        <v>10084.421250831823</v>
      </c>
      <c r="Y143" s="12">
        <f t="shared" si="17"/>
        <v>194967.47529798551</v>
      </c>
    </row>
    <row r="144" spans="1:25">
      <c r="A144" s="14" t="s">
        <v>325</v>
      </c>
      <c r="B144" s="29" t="s">
        <v>326</v>
      </c>
      <c r="C144" s="15" t="s">
        <v>332</v>
      </c>
      <c r="D144" s="16" t="s">
        <v>333</v>
      </c>
      <c r="E144" s="49">
        <v>63304.713102872724</v>
      </c>
      <c r="F144" s="41">
        <v>0</v>
      </c>
      <c r="G144" s="41">
        <v>3883.6766629596177</v>
      </c>
      <c r="H144" s="56">
        <v>3364.4151865472322</v>
      </c>
      <c r="I144" s="56">
        <v>13569.713278485619</v>
      </c>
      <c r="J144" s="56">
        <v>46133.056538737743</v>
      </c>
      <c r="K144" s="56">
        <v>1527.6399953705115</v>
      </c>
      <c r="L144" s="56">
        <v>19059.122285571164</v>
      </c>
      <c r="M144" s="56">
        <v>2697.4955291718325</v>
      </c>
      <c r="N144" s="56">
        <v>10764.573337997306</v>
      </c>
      <c r="O144" s="56">
        <v>9047.8704024511844</v>
      </c>
      <c r="P144" s="56">
        <v>36658.811072688615</v>
      </c>
      <c r="Q144" s="56">
        <v>5839.3039086165063</v>
      </c>
      <c r="R144" s="57">
        <v>2004.4037174337823</v>
      </c>
      <c r="S144" s="58">
        <v>217854.79501890385</v>
      </c>
      <c r="T144" s="13">
        <f t="shared" si="12"/>
        <v>63304.713102872724</v>
      </c>
      <c r="U144" s="13">
        <f t="shared" si="13"/>
        <v>0</v>
      </c>
      <c r="V144" s="13">
        <f t="shared" si="14"/>
        <v>3883.6766629596177</v>
      </c>
      <c r="W144" s="13">
        <f t="shared" si="15"/>
        <v>46133.056538737743</v>
      </c>
      <c r="X144" s="13">
        <f t="shared" si="16"/>
        <v>13569.713278485619</v>
      </c>
      <c r="Y144" s="12">
        <f t="shared" si="17"/>
        <v>90963.635435848133</v>
      </c>
    </row>
    <row r="145" spans="1:25">
      <c r="A145" s="14" t="s">
        <v>325</v>
      </c>
      <c r="B145" s="29" t="s">
        <v>326</v>
      </c>
      <c r="C145" s="15" t="s">
        <v>334</v>
      </c>
      <c r="D145" s="16" t="s">
        <v>335</v>
      </c>
      <c r="E145" s="49">
        <v>8804.6560871416441</v>
      </c>
      <c r="F145" s="41">
        <v>0</v>
      </c>
      <c r="G145" s="41">
        <v>782.14502518987752</v>
      </c>
      <c r="H145" s="56">
        <v>804.9851254924215</v>
      </c>
      <c r="I145" s="56">
        <v>1597.2945202996721</v>
      </c>
      <c r="J145" s="56">
        <v>3560.5267467266253</v>
      </c>
      <c r="K145" s="56">
        <v>278.27615312399098</v>
      </c>
      <c r="L145" s="56">
        <v>1787.2803492135438</v>
      </c>
      <c r="M145" s="56">
        <v>243.50336139323932</v>
      </c>
      <c r="N145" s="56">
        <v>2011.7170776254693</v>
      </c>
      <c r="O145" s="56">
        <v>4430.5027349844522</v>
      </c>
      <c r="P145" s="56">
        <v>10103.904920819548</v>
      </c>
      <c r="Q145" s="56">
        <v>7081.9868627699343</v>
      </c>
      <c r="R145" s="57">
        <v>53.89771933701266</v>
      </c>
      <c r="S145" s="58">
        <v>41540.676684117432</v>
      </c>
      <c r="T145" s="13">
        <f t="shared" si="12"/>
        <v>8804.6560871416441</v>
      </c>
      <c r="U145" s="13">
        <f t="shared" si="13"/>
        <v>0</v>
      </c>
      <c r="V145" s="13">
        <f t="shared" si="14"/>
        <v>782.14502518987752</v>
      </c>
      <c r="W145" s="13">
        <f t="shared" si="15"/>
        <v>3560.5267467266253</v>
      </c>
      <c r="X145" s="13">
        <f t="shared" si="16"/>
        <v>1597.2945202996721</v>
      </c>
      <c r="Y145" s="12">
        <f t="shared" si="17"/>
        <v>26796.054304759611</v>
      </c>
    </row>
    <row r="146" spans="1:25">
      <c r="A146" s="14" t="s">
        <v>325</v>
      </c>
      <c r="B146" s="29" t="s">
        <v>326</v>
      </c>
      <c r="C146" s="15" t="s">
        <v>336</v>
      </c>
      <c r="D146" s="16" t="s">
        <v>337</v>
      </c>
      <c r="E146" s="49">
        <v>4010.655501842285</v>
      </c>
      <c r="F146" s="41">
        <v>0</v>
      </c>
      <c r="G146" s="41">
        <v>1217.3443004095984</v>
      </c>
      <c r="H146" s="56">
        <v>1849.3965818101683</v>
      </c>
      <c r="I146" s="56">
        <v>6700.3047834083827</v>
      </c>
      <c r="J146" s="56">
        <v>14206.779930707915</v>
      </c>
      <c r="K146" s="56">
        <v>4408.3437017857541</v>
      </c>
      <c r="L146" s="56">
        <v>15298.42144975665</v>
      </c>
      <c r="M146" s="56">
        <v>1791.3009907451321</v>
      </c>
      <c r="N146" s="56">
        <v>6793.6177152817854</v>
      </c>
      <c r="O146" s="56">
        <v>18746.8132656204</v>
      </c>
      <c r="P146" s="56">
        <v>24010.4642522223</v>
      </c>
      <c r="Q146" s="56">
        <v>11726.993959117084</v>
      </c>
      <c r="R146" s="57">
        <v>1127.063589933415</v>
      </c>
      <c r="S146" s="58">
        <v>111887.50002264087</v>
      </c>
      <c r="T146" s="13">
        <f t="shared" si="12"/>
        <v>4010.655501842285</v>
      </c>
      <c r="U146" s="13">
        <f t="shared" si="13"/>
        <v>0</v>
      </c>
      <c r="V146" s="13">
        <f t="shared" si="14"/>
        <v>1217.3443004095984</v>
      </c>
      <c r="W146" s="13">
        <f t="shared" si="15"/>
        <v>14206.779930707915</v>
      </c>
      <c r="X146" s="13">
        <f t="shared" si="16"/>
        <v>6700.3047834083827</v>
      </c>
      <c r="Y146" s="12">
        <f t="shared" si="17"/>
        <v>85752.415506272693</v>
      </c>
    </row>
    <row r="147" spans="1:25">
      <c r="A147" s="14" t="s">
        <v>325</v>
      </c>
      <c r="B147" s="29" t="s">
        <v>326</v>
      </c>
      <c r="C147" s="15" t="s">
        <v>338</v>
      </c>
      <c r="D147" s="16" t="s">
        <v>339</v>
      </c>
      <c r="E147" s="49">
        <v>113415.58996175583</v>
      </c>
      <c r="F147" s="41">
        <v>0</v>
      </c>
      <c r="G147" s="41">
        <v>2750.8479703852963</v>
      </c>
      <c r="H147" s="56">
        <v>464.07742896929881</v>
      </c>
      <c r="I147" s="56">
        <v>1795.6405505490973</v>
      </c>
      <c r="J147" s="56">
        <v>3597.1968627551787</v>
      </c>
      <c r="K147" s="56">
        <v>187.69651624272964</v>
      </c>
      <c r="L147" s="56">
        <v>4347.6542934027075</v>
      </c>
      <c r="M147" s="56">
        <v>473.8928248342354</v>
      </c>
      <c r="N147" s="56">
        <v>2165.5082992716161</v>
      </c>
      <c r="O147" s="56">
        <v>4238.8438171484795</v>
      </c>
      <c r="P147" s="56">
        <v>6829.750704607417</v>
      </c>
      <c r="Q147" s="56">
        <v>491.49447997191743</v>
      </c>
      <c r="R147" s="57">
        <v>107.2290033144743</v>
      </c>
      <c r="S147" s="58">
        <v>140865.4227132083</v>
      </c>
      <c r="T147" s="13">
        <f t="shared" si="12"/>
        <v>113415.58996175583</v>
      </c>
      <c r="U147" s="13">
        <f t="shared" si="13"/>
        <v>0</v>
      </c>
      <c r="V147" s="13">
        <f t="shared" si="14"/>
        <v>2750.8479703852963</v>
      </c>
      <c r="W147" s="13">
        <f t="shared" si="15"/>
        <v>3597.1968627551787</v>
      </c>
      <c r="X147" s="13">
        <f t="shared" si="16"/>
        <v>1795.6405505490973</v>
      </c>
      <c r="Y147" s="12">
        <f t="shared" si="17"/>
        <v>19306.147367762875</v>
      </c>
    </row>
    <row r="148" spans="1:25">
      <c r="A148" s="14" t="s">
        <v>325</v>
      </c>
      <c r="B148" s="29" t="s">
        <v>326</v>
      </c>
      <c r="C148" s="15" t="s">
        <v>340</v>
      </c>
      <c r="D148" s="16" t="s">
        <v>341</v>
      </c>
      <c r="E148" s="49">
        <v>133308.9204198251</v>
      </c>
      <c r="F148" s="41">
        <v>95.169077441666047</v>
      </c>
      <c r="G148" s="41">
        <v>263488.80794303131</v>
      </c>
      <c r="H148" s="56">
        <v>30447.212218009467</v>
      </c>
      <c r="I148" s="56">
        <v>294077.39698324731</v>
      </c>
      <c r="J148" s="56">
        <v>276707.79139624687</v>
      </c>
      <c r="K148" s="56">
        <v>52134.569670685727</v>
      </c>
      <c r="L148" s="56">
        <v>179215.21803521123</v>
      </c>
      <c r="M148" s="56">
        <v>34010.229408586252</v>
      </c>
      <c r="N148" s="56">
        <v>172476.86985220807</v>
      </c>
      <c r="O148" s="56">
        <v>56935.670526844624</v>
      </c>
      <c r="P148" s="56">
        <v>95226.820564557915</v>
      </c>
      <c r="Q148" s="56">
        <v>90609.30210525397</v>
      </c>
      <c r="R148" s="57">
        <v>33997.087047703746</v>
      </c>
      <c r="S148" s="58">
        <v>1712731.0652488533</v>
      </c>
      <c r="T148" s="13">
        <f t="shared" si="12"/>
        <v>133308.9204198251</v>
      </c>
      <c r="U148" s="13">
        <f t="shared" si="13"/>
        <v>95.169077441666047</v>
      </c>
      <c r="V148" s="13">
        <f t="shared" si="14"/>
        <v>263488.80794303131</v>
      </c>
      <c r="W148" s="13">
        <f t="shared" si="15"/>
        <v>276707.79139624687</v>
      </c>
      <c r="X148" s="13">
        <f t="shared" si="16"/>
        <v>294077.39698324731</v>
      </c>
      <c r="Y148" s="12">
        <f t="shared" si="17"/>
        <v>745052.97942906106</v>
      </c>
    </row>
    <row r="149" spans="1:25">
      <c r="A149" s="14" t="s">
        <v>325</v>
      </c>
      <c r="B149" s="29" t="s">
        <v>326</v>
      </c>
      <c r="C149" s="15" t="s">
        <v>342</v>
      </c>
      <c r="D149" s="16" t="s">
        <v>343</v>
      </c>
      <c r="E149" s="49">
        <v>33964.632830688905</v>
      </c>
      <c r="F149" s="41">
        <v>6854.4734015673603</v>
      </c>
      <c r="G149" s="41">
        <v>472602.55964501807</v>
      </c>
      <c r="H149" s="56">
        <v>4793.7036272025398</v>
      </c>
      <c r="I149" s="56">
        <v>26769.321008852057</v>
      </c>
      <c r="J149" s="56">
        <v>48333.830811347048</v>
      </c>
      <c r="K149" s="56">
        <v>1348.3938412069854</v>
      </c>
      <c r="L149" s="56">
        <v>34295.208098045921</v>
      </c>
      <c r="M149" s="56">
        <v>453.37408166966185</v>
      </c>
      <c r="N149" s="56">
        <v>19389.869945928251</v>
      </c>
      <c r="O149" s="56">
        <v>6403.1059165595598</v>
      </c>
      <c r="P149" s="56">
        <v>26265.822913020311</v>
      </c>
      <c r="Q149" s="56">
        <v>946.79848327242621</v>
      </c>
      <c r="R149" s="57">
        <v>3404.9352792653399</v>
      </c>
      <c r="S149" s="58">
        <v>685826.02988364443</v>
      </c>
      <c r="T149" s="13">
        <f t="shared" si="12"/>
        <v>33964.632830688905</v>
      </c>
      <c r="U149" s="13">
        <f t="shared" si="13"/>
        <v>6854.4734015673603</v>
      </c>
      <c r="V149" s="13">
        <f t="shared" si="14"/>
        <v>472602.55964501807</v>
      </c>
      <c r="W149" s="13">
        <f t="shared" si="15"/>
        <v>48333.830811347048</v>
      </c>
      <c r="X149" s="13">
        <f t="shared" si="16"/>
        <v>26769.321008852057</v>
      </c>
      <c r="Y149" s="12">
        <f t="shared" si="17"/>
        <v>97301.212186170989</v>
      </c>
    </row>
    <row r="150" spans="1:25">
      <c r="A150" s="14" t="s">
        <v>325</v>
      </c>
      <c r="B150" s="29" t="s">
        <v>326</v>
      </c>
      <c r="C150" s="15" t="s">
        <v>344</v>
      </c>
      <c r="D150" s="16" t="s">
        <v>345</v>
      </c>
      <c r="E150" s="49">
        <v>7717.2601667609506</v>
      </c>
      <c r="F150" s="41">
        <v>0</v>
      </c>
      <c r="G150" s="41">
        <v>572.70118631491493</v>
      </c>
      <c r="H150" s="56">
        <v>748.2631756435967</v>
      </c>
      <c r="I150" s="56">
        <v>3702.1335637253223</v>
      </c>
      <c r="J150" s="56">
        <v>6420.7976129410526</v>
      </c>
      <c r="K150" s="56">
        <v>435.84285398119562</v>
      </c>
      <c r="L150" s="56">
        <v>7645.8725148564999</v>
      </c>
      <c r="M150" s="56">
        <v>286.15845238686825</v>
      </c>
      <c r="N150" s="56">
        <v>2235.6166201448323</v>
      </c>
      <c r="O150" s="56">
        <v>5026.4821949360339</v>
      </c>
      <c r="P150" s="56">
        <v>13725.723120316748</v>
      </c>
      <c r="Q150" s="56">
        <v>4690.797583646834</v>
      </c>
      <c r="R150" s="57">
        <v>63.211530964619087</v>
      </c>
      <c r="S150" s="58">
        <v>53270.86057661946</v>
      </c>
      <c r="T150" s="13">
        <f t="shared" si="12"/>
        <v>7717.2601667609506</v>
      </c>
      <c r="U150" s="13">
        <f t="shared" si="13"/>
        <v>0</v>
      </c>
      <c r="V150" s="13">
        <f t="shared" si="14"/>
        <v>572.70118631491493</v>
      </c>
      <c r="W150" s="13">
        <f t="shared" si="15"/>
        <v>6420.7976129410526</v>
      </c>
      <c r="X150" s="13">
        <f t="shared" si="16"/>
        <v>3702.1335637253223</v>
      </c>
      <c r="Y150" s="12">
        <f t="shared" si="17"/>
        <v>34857.968046877228</v>
      </c>
    </row>
    <row r="151" spans="1:25">
      <c r="A151" s="14" t="s">
        <v>325</v>
      </c>
      <c r="B151" s="29" t="s">
        <v>326</v>
      </c>
      <c r="C151" s="15" t="s">
        <v>346</v>
      </c>
      <c r="D151" s="16" t="s">
        <v>347</v>
      </c>
      <c r="E151" s="49">
        <v>4181.2162171283071</v>
      </c>
      <c r="F151" s="41">
        <v>0</v>
      </c>
      <c r="G151" s="41">
        <v>293.62746063069937</v>
      </c>
      <c r="H151" s="56">
        <v>1005.8079770022882</v>
      </c>
      <c r="I151" s="56">
        <v>2342.2031831640211</v>
      </c>
      <c r="J151" s="56">
        <v>5747.586021433659</v>
      </c>
      <c r="K151" s="56">
        <v>99.15645811421966</v>
      </c>
      <c r="L151" s="56">
        <v>6687.4119120940313</v>
      </c>
      <c r="M151" s="56">
        <v>451.59843145554646</v>
      </c>
      <c r="N151" s="56">
        <v>1678.3943344008371</v>
      </c>
      <c r="O151" s="56">
        <v>3992.234791337044</v>
      </c>
      <c r="P151" s="56">
        <v>11092.136609571247</v>
      </c>
      <c r="Q151" s="56">
        <v>2609.209965268511</v>
      </c>
      <c r="R151" s="57">
        <v>166.21342237313149</v>
      </c>
      <c r="S151" s="58">
        <v>40346.796783973543</v>
      </c>
      <c r="T151" s="13">
        <f t="shared" si="12"/>
        <v>4181.2162171283071</v>
      </c>
      <c r="U151" s="13">
        <f t="shared" si="13"/>
        <v>0</v>
      </c>
      <c r="V151" s="13">
        <f t="shared" si="14"/>
        <v>293.62746063069937</v>
      </c>
      <c r="W151" s="13">
        <f t="shared" si="15"/>
        <v>5747.586021433659</v>
      </c>
      <c r="X151" s="13">
        <f t="shared" si="16"/>
        <v>2342.2031831640211</v>
      </c>
      <c r="Y151" s="12">
        <f t="shared" si="17"/>
        <v>27782.163901616852</v>
      </c>
    </row>
    <row r="152" spans="1:25">
      <c r="A152" s="14" t="s">
        <v>325</v>
      </c>
      <c r="B152" s="29" t="s">
        <v>326</v>
      </c>
      <c r="C152" s="15" t="s">
        <v>348</v>
      </c>
      <c r="D152" s="16" t="s">
        <v>349</v>
      </c>
      <c r="E152" s="49">
        <v>3541.8748518585217</v>
      </c>
      <c r="F152" s="41">
        <v>0</v>
      </c>
      <c r="G152" s="41">
        <v>814.61340907488216</v>
      </c>
      <c r="H152" s="56">
        <v>2342.5898962599804</v>
      </c>
      <c r="I152" s="56">
        <v>1602.77470013075</v>
      </c>
      <c r="J152" s="56">
        <v>4656.7043224621575</v>
      </c>
      <c r="K152" s="56">
        <v>276.34810565389307</v>
      </c>
      <c r="L152" s="56">
        <v>12565.263461379527</v>
      </c>
      <c r="M152" s="56">
        <v>410.80111870851442</v>
      </c>
      <c r="N152" s="56">
        <v>5333.4681903650508</v>
      </c>
      <c r="O152" s="56">
        <v>6384.9146688968103</v>
      </c>
      <c r="P152" s="56">
        <v>13337.307314815114</v>
      </c>
      <c r="Q152" s="56">
        <v>3908.9979863723611</v>
      </c>
      <c r="R152" s="57">
        <v>627.13970937985994</v>
      </c>
      <c r="S152" s="58">
        <v>55802.797735357424</v>
      </c>
      <c r="T152" s="13">
        <f t="shared" si="12"/>
        <v>3541.8748518585217</v>
      </c>
      <c r="U152" s="13">
        <f t="shared" si="13"/>
        <v>0</v>
      </c>
      <c r="V152" s="13">
        <f t="shared" si="14"/>
        <v>814.61340907488216</v>
      </c>
      <c r="W152" s="13">
        <f t="shared" si="15"/>
        <v>4656.7043224621575</v>
      </c>
      <c r="X152" s="13">
        <f t="shared" si="16"/>
        <v>1602.77470013075</v>
      </c>
      <c r="Y152" s="12">
        <f t="shared" si="17"/>
        <v>45186.830451831112</v>
      </c>
    </row>
    <row r="153" spans="1:25">
      <c r="A153" s="14" t="s">
        <v>325</v>
      </c>
      <c r="B153" s="29" t="s">
        <v>326</v>
      </c>
      <c r="C153" s="15" t="s">
        <v>350</v>
      </c>
      <c r="D153" s="16" t="s">
        <v>351</v>
      </c>
      <c r="E153" s="49">
        <v>12596.966036184931</v>
      </c>
      <c r="F153" s="41">
        <v>0</v>
      </c>
      <c r="G153" s="41">
        <v>705.13682064646514</v>
      </c>
      <c r="H153" s="56">
        <v>1384.1732535995939</v>
      </c>
      <c r="I153" s="56">
        <v>3882.5415603102488</v>
      </c>
      <c r="J153" s="56">
        <v>7654.8645730940852</v>
      </c>
      <c r="K153" s="56">
        <v>983.43076554517268</v>
      </c>
      <c r="L153" s="56">
        <v>8850.341429815524</v>
      </c>
      <c r="M153" s="56">
        <v>827.24341096011051</v>
      </c>
      <c r="N153" s="56">
        <v>5424.3235163213321</v>
      </c>
      <c r="O153" s="56">
        <v>4209.9150503162209</v>
      </c>
      <c r="P153" s="56">
        <v>16016.739625554254</v>
      </c>
      <c r="Q153" s="56">
        <v>416.40504553176339</v>
      </c>
      <c r="R153" s="57">
        <v>3181.2424986464212</v>
      </c>
      <c r="S153" s="58">
        <v>66133.323586526123</v>
      </c>
      <c r="T153" s="13">
        <f t="shared" si="12"/>
        <v>12596.966036184931</v>
      </c>
      <c r="U153" s="13">
        <f t="shared" si="13"/>
        <v>0</v>
      </c>
      <c r="V153" s="13">
        <f t="shared" si="14"/>
        <v>705.13682064646514</v>
      </c>
      <c r="W153" s="13">
        <f t="shared" si="15"/>
        <v>7654.8645730940852</v>
      </c>
      <c r="X153" s="13">
        <f t="shared" si="16"/>
        <v>3882.5415603102488</v>
      </c>
      <c r="Y153" s="12">
        <f t="shared" si="17"/>
        <v>41293.814596290395</v>
      </c>
    </row>
    <row r="154" spans="1:25">
      <c r="A154" s="14" t="s">
        <v>325</v>
      </c>
      <c r="B154" s="29" t="s">
        <v>326</v>
      </c>
      <c r="C154" s="15" t="s">
        <v>352</v>
      </c>
      <c r="D154" s="16" t="s">
        <v>353</v>
      </c>
      <c r="E154" s="49">
        <v>22779.818720148225</v>
      </c>
      <c r="F154" s="41">
        <v>669.5494404072474</v>
      </c>
      <c r="G154" s="41">
        <v>74180.394023580564</v>
      </c>
      <c r="H154" s="56">
        <v>2229.9355004193631</v>
      </c>
      <c r="I154" s="56">
        <v>8632.5189710977229</v>
      </c>
      <c r="J154" s="56">
        <v>11908.904491730111</v>
      </c>
      <c r="K154" s="56">
        <v>7235.513736678784</v>
      </c>
      <c r="L154" s="56">
        <v>16577.552558682692</v>
      </c>
      <c r="M154" s="56">
        <v>2701.2456216244291</v>
      </c>
      <c r="N154" s="56">
        <v>18391.618395128167</v>
      </c>
      <c r="O154" s="56">
        <v>6865.653267572955</v>
      </c>
      <c r="P154" s="56">
        <v>20392.466536057902</v>
      </c>
      <c r="Q154" s="56">
        <v>13551.193019424185</v>
      </c>
      <c r="R154" s="57">
        <v>718.15487958269637</v>
      </c>
      <c r="S154" s="58">
        <v>206834.51916213505</v>
      </c>
      <c r="T154" s="13">
        <f t="shared" si="12"/>
        <v>22779.818720148225</v>
      </c>
      <c r="U154" s="13">
        <f t="shared" si="13"/>
        <v>669.5494404072474</v>
      </c>
      <c r="V154" s="13">
        <f t="shared" si="14"/>
        <v>74180.394023580564</v>
      </c>
      <c r="W154" s="13">
        <f t="shared" si="15"/>
        <v>11908.904491730111</v>
      </c>
      <c r="X154" s="13">
        <f t="shared" si="16"/>
        <v>8632.5189710977229</v>
      </c>
      <c r="Y154" s="12">
        <f t="shared" si="17"/>
        <v>88663.333515171165</v>
      </c>
    </row>
    <row r="155" spans="1:25">
      <c r="A155" s="14" t="s">
        <v>325</v>
      </c>
      <c r="B155" s="29" t="s">
        <v>326</v>
      </c>
      <c r="C155" s="15" t="s">
        <v>354</v>
      </c>
      <c r="D155" s="16" t="s">
        <v>355</v>
      </c>
      <c r="E155" s="49">
        <v>31391.778104738645</v>
      </c>
      <c r="F155" s="41">
        <v>0</v>
      </c>
      <c r="G155" s="41">
        <v>866.50491938868504</v>
      </c>
      <c r="H155" s="56">
        <v>1138.8979812645962</v>
      </c>
      <c r="I155" s="56">
        <v>9728.2567381302761</v>
      </c>
      <c r="J155" s="56">
        <v>18359.503462510918</v>
      </c>
      <c r="K155" s="56">
        <v>362.62664644022931</v>
      </c>
      <c r="L155" s="56">
        <v>12333.186021486443</v>
      </c>
      <c r="M155" s="56">
        <v>420.88452477577448</v>
      </c>
      <c r="N155" s="56">
        <v>6216.1279295501845</v>
      </c>
      <c r="O155" s="56">
        <v>2564.1976184475698</v>
      </c>
      <c r="P155" s="56">
        <v>12677.637192684473</v>
      </c>
      <c r="Q155" s="56">
        <v>1450.9731950523519</v>
      </c>
      <c r="R155" s="57">
        <v>2236.6347108841792</v>
      </c>
      <c r="S155" s="58">
        <v>99747.209045354321</v>
      </c>
      <c r="T155" s="13">
        <f t="shared" si="12"/>
        <v>31391.778104738645</v>
      </c>
      <c r="U155" s="13">
        <f t="shared" si="13"/>
        <v>0</v>
      </c>
      <c r="V155" s="13">
        <f t="shared" si="14"/>
        <v>866.50491938868504</v>
      </c>
      <c r="W155" s="13">
        <f t="shared" si="15"/>
        <v>18359.503462510918</v>
      </c>
      <c r="X155" s="13">
        <f t="shared" si="16"/>
        <v>9728.2567381302761</v>
      </c>
      <c r="Y155" s="12">
        <f t="shared" si="17"/>
        <v>39401.165820585797</v>
      </c>
    </row>
    <row r="156" spans="1:25">
      <c r="A156" s="14" t="s">
        <v>325</v>
      </c>
      <c r="B156" s="29" t="s">
        <v>326</v>
      </c>
      <c r="C156" s="15" t="s">
        <v>356</v>
      </c>
      <c r="D156" s="16" t="s">
        <v>357</v>
      </c>
      <c r="E156" s="49">
        <v>3643.4386991832084</v>
      </c>
      <c r="F156" s="41">
        <v>0</v>
      </c>
      <c r="G156" s="41">
        <v>511.94736177366292</v>
      </c>
      <c r="H156" s="56">
        <v>558.71626281009901</v>
      </c>
      <c r="I156" s="56">
        <v>1343.9160733063766</v>
      </c>
      <c r="J156" s="56">
        <v>858.59280602841363</v>
      </c>
      <c r="K156" s="56">
        <v>89.351428387883033</v>
      </c>
      <c r="L156" s="56">
        <v>5887.8628098331119</v>
      </c>
      <c r="M156" s="56">
        <v>113.00232049845762</v>
      </c>
      <c r="N156" s="56">
        <v>3313.922563475232</v>
      </c>
      <c r="O156" s="56">
        <v>4939.8838631003237</v>
      </c>
      <c r="P156" s="56">
        <v>9676.010787545616</v>
      </c>
      <c r="Q156" s="56">
        <v>914.72583772551297</v>
      </c>
      <c r="R156" s="57">
        <v>73.285810140898775</v>
      </c>
      <c r="S156" s="58">
        <v>31924.656623808798</v>
      </c>
      <c r="T156" s="13">
        <f t="shared" si="12"/>
        <v>3643.4386991832084</v>
      </c>
      <c r="U156" s="13">
        <f t="shared" si="13"/>
        <v>0</v>
      </c>
      <c r="V156" s="13">
        <f t="shared" si="14"/>
        <v>511.94736177366292</v>
      </c>
      <c r="W156" s="13">
        <f t="shared" si="15"/>
        <v>858.59280602841363</v>
      </c>
      <c r="X156" s="13">
        <f t="shared" si="16"/>
        <v>1343.9160733063766</v>
      </c>
      <c r="Y156" s="12">
        <f t="shared" si="17"/>
        <v>25566.761683517136</v>
      </c>
    </row>
    <row r="157" spans="1:25">
      <c r="A157" s="14" t="s">
        <v>325</v>
      </c>
      <c r="B157" s="29" t="s">
        <v>326</v>
      </c>
      <c r="C157" s="15" t="s">
        <v>358</v>
      </c>
      <c r="D157" s="16" t="s">
        <v>359</v>
      </c>
      <c r="E157" s="49">
        <v>31610.590302440545</v>
      </c>
      <c r="F157" s="41">
        <v>0</v>
      </c>
      <c r="G157" s="41">
        <v>1507.5461566301342</v>
      </c>
      <c r="H157" s="56">
        <v>1582.7348865936565</v>
      </c>
      <c r="I157" s="56">
        <v>6109.5080137371842</v>
      </c>
      <c r="J157" s="56">
        <v>23946.234656483863</v>
      </c>
      <c r="K157" s="56">
        <v>6293.5460709650961</v>
      </c>
      <c r="L157" s="56">
        <v>10578.937842330593</v>
      </c>
      <c r="M157" s="56">
        <v>1165.2715561399964</v>
      </c>
      <c r="N157" s="56">
        <v>12641.223134317584</v>
      </c>
      <c r="O157" s="56">
        <v>5097.9064948071737</v>
      </c>
      <c r="P157" s="56">
        <v>27716.333085041173</v>
      </c>
      <c r="Q157" s="56">
        <v>617.78125607581285</v>
      </c>
      <c r="R157" s="57">
        <v>749.14846953269159</v>
      </c>
      <c r="S157" s="58">
        <v>129616.7619250955</v>
      </c>
      <c r="T157" s="13">
        <f t="shared" si="12"/>
        <v>31610.590302440545</v>
      </c>
      <c r="U157" s="13">
        <f t="shared" si="13"/>
        <v>0</v>
      </c>
      <c r="V157" s="13">
        <f t="shared" si="14"/>
        <v>1507.5461566301342</v>
      </c>
      <c r="W157" s="13">
        <f t="shared" si="15"/>
        <v>23946.234656483863</v>
      </c>
      <c r="X157" s="13">
        <f t="shared" si="16"/>
        <v>6109.5080137371842</v>
      </c>
      <c r="Y157" s="12">
        <f t="shared" si="17"/>
        <v>66442.882795803787</v>
      </c>
    </row>
    <row r="158" spans="1:25">
      <c r="A158" s="14" t="s">
        <v>325</v>
      </c>
      <c r="B158" s="29" t="s">
        <v>326</v>
      </c>
      <c r="C158" s="15" t="s">
        <v>295</v>
      </c>
      <c r="D158" s="16" t="s">
        <v>360</v>
      </c>
      <c r="E158" s="49">
        <v>3090.895816608589</v>
      </c>
      <c r="F158" s="41">
        <v>0</v>
      </c>
      <c r="G158" s="41">
        <v>76.879769673172177</v>
      </c>
      <c r="H158" s="56">
        <v>190.52968165476148</v>
      </c>
      <c r="I158" s="56">
        <v>738.41158722273474</v>
      </c>
      <c r="J158" s="56">
        <v>430.40947512503487</v>
      </c>
      <c r="K158" s="56">
        <v>24.164596775683549</v>
      </c>
      <c r="L158" s="56">
        <v>1594.7559336557795</v>
      </c>
      <c r="M158" s="56">
        <v>416.95862230098692</v>
      </c>
      <c r="N158" s="56">
        <v>590.6179753403087</v>
      </c>
      <c r="O158" s="56">
        <v>653.56595036750582</v>
      </c>
      <c r="P158" s="56">
        <v>3419.3325828586449</v>
      </c>
      <c r="Q158" s="56">
        <v>1051.2520821621567</v>
      </c>
      <c r="R158" s="57">
        <v>135.1255998602478</v>
      </c>
      <c r="S158" s="58">
        <v>12412.899673605607</v>
      </c>
      <c r="T158" s="13">
        <f t="shared" si="12"/>
        <v>3090.895816608589</v>
      </c>
      <c r="U158" s="13">
        <f t="shared" si="13"/>
        <v>0</v>
      </c>
      <c r="V158" s="13">
        <f t="shared" si="14"/>
        <v>76.879769673172177</v>
      </c>
      <c r="W158" s="13">
        <f t="shared" si="15"/>
        <v>430.40947512503487</v>
      </c>
      <c r="X158" s="13">
        <f t="shared" si="16"/>
        <v>738.41158722273474</v>
      </c>
      <c r="Y158" s="12">
        <f t="shared" si="17"/>
        <v>8076.3030249760759</v>
      </c>
    </row>
    <row r="159" spans="1:25">
      <c r="A159" s="14" t="s">
        <v>325</v>
      </c>
      <c r="B159" s="29" t="s">
        <v>326</v>
      </c>
      <c r="C159" s="15" t="s">
        <v>361</v>
      </c>
      <c r="D159" s="16" t="s">
        <v>362</v>
      </c>
      <c r="E159" s="49">
        <v>10184.745303526366</v>
      </c>
      <c r="F159" s="41">
        <v>0</v>
      </c>
      <c r="G159" s="41">
        <v>133.12433645087938</v>
      </c>
      <c r="H159" s="56">
        <v>667.84276428327371</v>
      </c>
      <c r="I159" s="56">
        <v>1785.0062803162316</v>
      </c>
      <c r="J159" s="56">
        <v>5215.8422373870435</v>
      </c>
      <c r="K159" s="56">
        <v>6890.1953180402443</v>
      </c>
      <c r="L159" s="56">
        <v>2102.3732547671771</v>
      </c>
      <c r="M159" s="56">
        <v>255.65270455090939</v>
      </c>
      <c r="N159" s="56">
        <v>2961.6950288011408</v>
      </c>
      <c r="O159" s="56">
        <v>1658.6867698866286</v>
      </c>
      <c r="P159" s="56">
        <v>8375.7729599483446</v>
      </c>
      <c r="Q159" s="56">
        <v>484.66816775008522</v>
      </c>
      <c r="R159" s="57">
        <v>1568.3884793484381</v>
      </c>
      <c r="S159" s="58">
        <v>42283.993605056763</v>
      </c>
      <c r="T159" s="13">
        <f t="shared" si="12"/>
        <v>10184.745303526366</v>
      </c>
      <c r="U159" s="13">
        <f t="shared" si="13"/>
        <v>0</v>
      </c>
      <c r="V159" s="13">
        <f t="shared" si="14"/>
        <v>133.12433645087938</v>
      </c>
      <c r="W159" s="13">
        <f t="shared" si="15"/>
        <v>5215.8422373870435</v>
      </c>
      <c r="X159" s="13">
        <f t="shared" si="16"/>
        <v>1785.0062803162316</v>
      </c>
      <c r="Y159" s="12">
        <f t="shared" si="17"/>
        <v>24965.275447376243</v>
      </c>
    </row>
    <row r="160" spans="1:25">
      <c r="A160" s="14" t="s">
        <v>325</v>
      </c>
      <c r="B160" s="29" t="s">
        <v>326</v>
      </c>
      <c r="C160" s="15" t="s">
        <v>363</v>
      </c>
      <c r="D160" s="16" t="s">
        <v>364</v>
      </c>
      <c r="E160" s="49">
        <v>6580.4031343921843</v>
      </c>
      <c r="F160" s="41">
        <v>0</v>
      </c>
      <c r="G160" s="41">
        <v>569.79359138938435</v>
      </c>
      <c r="H160" s="56">
        <v>553.07437264641226</v>
      </c>
      <c r="I160" s="56">
        <v>1104.1221851981895</v>
      </c>
      <c r="J160" s="56">
        <v>2423.6108485710174</v>
      </c>
      <c r="K160" s="56">
        <v>485.05275948542925</v>
      </c>
      <c r="L160" s="56">
        <v>5696.4592148519914</v>
      </c>
      <c r="M160" s="56">
        <v>165.7255061049114</v>
      </c>
      <c r="N160" s="56">
        <v>3719.0068949759748</v>
      </c>
      <c r="O160" s="56">
        <v>3107.0080226528298</v>
      </c>
      <c r="P160" s="56">
        <v>6307.6179824576793</v>
      </c>
      <c r="Q160" s="56">
        <v>471.01554330642085</v>
      </c>
      <c r="R160" s="57">
        <v>415.11056965381414</v>
      </c>
      <c r="S160" s="58">
        <v>31598.000625686236</v>
      </c>
      <c r="T160" s="13">
        <f t="shared" si="12"/>
        <v>6580.4031343921843</v>
      </c>
      <c r="U160" s="13">
        <f t="shared" si="13"/>
        <v>0</v>
      </c>
      <c r="V160" s="13">
        <f t="shared" si="14"/>
        <v>569.79359138938435</v>
      </c>
      <c r="W160" s="13">
        <f t="shared" si="15"/>
        <v>2423.6108485710174</v>
      </c>
      <c r="X160" s="13">
        <f t="shared" si="16"/>
        <v>1104.1221851981895</v>
      </c>
      <c r="Y160" s="12">
        <f t="shared" si="17"/>
        <v>20920.070866135466</v>
      </c>
    </row>
    <row r="161" spans="1:25">
      <c r="A161" s="14" t="s">
        <v>325</v>
      </c>
      <c r="B161" s="29" t="s">
        <v>326</v>
      </c>
      <c r="C161" s="15" t="s">
        <v>365</v>
      </c>
      <c r="D161" s="16" t="s">
        <v>366</v>
      </c>
      <c r="E161" s="49">
        <v>206.43692424364116</v>
      </c>
      <c r="F161" s="41">
        <v>63.00777915931176</v>
      </c>
      <c r="G161" s="41">
        <v>216677.09998254146</v>
      </c>
      <c r="H161" s="56">
        <v>1423.8819742793357</v>
      </c>
      <c r="I161" s="56">
        <v>9113.2955366605966</v>
      </c>
      <c r="J161" s="56">
        <v>9395.6286343775701</v>
      </c>
      <c r="K161" s="56">
        <v>432.28478698032302</v>
      </c>
      <c r="L161" s="56">
        <v>13182.862239595826</v>
      </c>
      <c r="M161" s="56">
        <v>93.273052747145357</v>
      </c>
      <c r="N161" s="56">
        <v>4637.1833310555876</v>
      </c>
      <c r="O161" s="56">
        <v>4749.1413343516679</v>
      </c>
      <c r="P161" s="56">
        <v>8150.3644433129703</v>
      </c>
      <c r="Q161" s="56">
        <v>518.79972885924622</v>
      </c>
      <c r="R161" s="57">
        <v>130.78826280682438</v>
      </c>
      <c r="S161" s="58">
        <v>268774.04801097157</v>
      </c>
      <c r="T161" s="13">
        <f t="shared" si="12"/>
        <v>206.43692424364116</v>
      </c>
      <c r="U161" s="13">
        <f t="shared" si="13"/>
        <v>63.00777915931176</v>
      </c>
      <c r="V161" s="13">
        <f t="shared" si="14"/>
        <v>216677.09998254146</v>
      </c>
      <c r="W161" s="13">
        <f t="shared" si="15"/>
        <v>9395.6286343775701</v>
      </c>
      <c r="X161" s="13">
        <f t="shared" si="16"/>
        <v>9113.2955366605966</v>
      </c>
      <c r="Y161" s="12">
        <f t="shared" si="17"/>
        <v>33318.579153988925</v>
      </c>
    </row>
    <row r="162" spans="1:25">
      <c r="A162" s="14" t="s">
        <v>325</v>
      </c>
      <c r="B162" s="29" t="s">
        <v>326</v>
      </c>
      <c r="C162" s="15" t="s">
        <v>367</v>
      </c>
      <c r="D162" s="16" t="s">
        <v>368</v>
      </c>
      <c r="E162" s="49">
        <v>6841.1411978102497</v>
      </c>
      <c r="F162" s="41">
        <v>0</v>
      </c>
      <c r="G162" s="41">
        <v>604.48059065884252</v>
      </c>
      <c r="H162" s="56">
        <v>662.165086403538</v>
      </c>
      <c r="I162" s="56">
        <v>3590.0698404461314</v>
      </c>
      <c r="J162" s="56">
        <v>5478.9070929268073</v>
      </c>
      <c r="K162" s="56">
        <v>5017.6252945553242</v>
      </c>
      <c r="L162" s="56">
        <v>4882.6746649269635</v>
      </c>
      <c r="M162" s="56">
        <v>355.58593644700113</v>
      </c>
      <c r="N162" s="56">
        <v>3996.7823475327714</v>
      </c>
      <c r="O162" s="56">
        <v>4851.4594941776922</v>
      </c>
      <c r="P162" s="56">
        <v>7945.3318377858777</v>
      </c>
      <c r="Q162" s="56">
        <v>410.09786422680838</v>
      </c>
      <c r="R162" s="57">
        <v>73.177144475828612</v>
      </c>
      <c r="S162" s="58">
        <v>44709.498392373833</v>
      </c>
      <c r="T162" s="13">
        <f t="shared" si="12"/>
        <v>6841.1411978102497</v>
      </c>
      <c r="U162" s="13">
        <f t="shared" si="13"/>
        <v>0</v>
      </c>
      <c r="V162" s="13">
        <f t="shared" si="14"/>
        <v>604.48059065884252</v>
      </c>
      <c r="W162" s="13">
        <f t="shared" si="15"/>
        <v>5478.9070929268073</v>
      </c>
      <c r="X162" s="13">
        <f t="shared" si="16"/>
        <v>3590.0698404461314</v>
      </c>
      <c r="Y162" s="12">
        <f t="shared" si="17"/>
        <v>28194.899670531806</v>
      </c>
    </row>
    <row r="163" spans="1:25">
      <c r="A163" s="14" t="s">
        <v>369</v>
      </c>
      <c r="B163" s="29" t="s">
        <v>370</v>
      </c>
      <c r="C163" s="15" t="s">
        <v>371</v>
      </c>
      <c r="D163" s="16" t="s">
        <v>372</v>
      </c>
      <c r="E163" s="49">
        <v>3940.2829500966391</v>
      </c>
      <c r="F163" s="41">
        <v>79.057438590167351</v>
      </c>
      <c r="G163" s="41">
        <v>3039.7692068871957</v>
      </c>
      <c r="H163" s="56">
        <v>7808.5438129849845</v>
      </c>
      <c r="I163" s="56">
        <v>27869.817427467347</v>
      </c>
      <c r="J163" s="56">
        <v>30844.452318904168</v>
      </c>
      <c r="K163" s="56">
        <v>16712.253768359908</v>
      </c>
      <c r="L163" s="56">
        <v>13444.225540406667</v>
      </c>
      <c r="M163" s="56">
        <v>6258.1180189688766</v>
      </c>
      <c r="N163" s="56">
        <v>20975.498364250227</v>
      </c>
      <c r="O163" s="56">
        <v>20892.333162983308</v>
      </c>
      <c r="P163" s="56">
        <v>23096.567296141016</v>
      </c>
      <c r="Q163" s="56">
        <v>20102.286351059294</v>
      </c>
      <c r="R163" s="57">
        <v>5110.30927800067</v>
      </c>
      <c r="S163" s="58">
        <v>200173.51493510048</v>
      </c>
      <c r="T163" s="13">
        <f t="shared" si="12"/>
        <v>3940.2829500966391</v>
      </c>
      <c r="U163" s="13">
        <f t="shared" si="13"/>
        <v>79.057438590167351</v>
      </c>
      <c r="V163" s="13">
        <f t="shared" si="14"/>
        <v>3039.7692068871957</v>
      </c>
      <c r="W163" s="13">
        <f t="shared" si="15"/>
        <v>30844.452318904168</v>
      </c>
      <c r="X163" s="13">
        <f t="shared" si="16"/>
        <v>27869.817427467347</v>
      </c>
      <c r="Y163" s="12">
        <f t="shared" si="17"/>
        <v>134400.13559315496</v>
      </c>
    </row>
    <row r="164" spans="1:25">
      <c r="A164" s="14" t="s">
        <v>369</v>
      </c>
      <c r="B164" s="29" t="s">
        <v>370</v>
      </c>
      <c r="C164" s="15" t="s">
        <v>373</v>
      </c>
      <c r="D164" s="16" t="s">
        <v>374</v>
      </c>
      <c r="E164" s="49">
        <v>4065.3655291882278</v>
      </c>
      <c r="F164" s="41">
        <v>0</v>
      </c>
      <c r="G164" s="41">
        <v>1363.9663902097077</v>
      </c>
      <c r="H164" s="56">
        <v>444.75704690867167</v>
      </c>
      <c r="I164" s="56">
        <v>2626.0720308156583</v>
      </c>
      <c r="J164" s="56">
        <v>3546.6660341171782</v>
      </c>
      <c r="K164" s="56">
        <v>2086.0724991999277</v>
      </c>
      <c r="L164" s="56">
        <v>4183.2040880259365</v>
      </c>
      <c r="M164" s="56">
        <v>1193.6070929577897</v>
      </c>
      <c r="N164" s="56">
        <v>5812.8021064346813</v>
      </c>
      <c r="O164" s="56">
        <v>4246.4151506108201</v>
      </c>
      <c r="P164" s="56">
        <v>8012.9947313294606</v>
      </c>
      <c r="Q164" s="56">
        <v>8596.208092499799</v>
      </c>
      <c r="R164" s="57">
        <v>411.4934540281314</v>
      </c>
      <c r="S164" s="58">
        <v>46589.624246325991</v>
      </c>
      <c r="T164" s="13">
        <f t="shared" si="12"/>
        <v>4065.3655291882278</v>
      </c>
      <c r="U164" s="13">
        <f t="shared" si="13"/>
        <v>0</v>
      </c>
      <c r="V164" s="13">
        <f t="shared" si="14"/>
        <v>1363.9663902097077</v>
      </c>
      <c r="W164" s="13">
        <f t="shared" si="15"/>
        <v>3546.6660341171782</v>
      </c>
      <c r="X164" s="13">
        <f t="shared" si="16"/>
        <v>2626.0720308156583</v>
      </c>
      <c r="Y164" s="12">
        <f t="shared" si="17"/>
        <v>34987.554261995218</v>
      </c>
    </row>
    <row r="165" spans="1:25">
      <c r="A165" s="14" t="s">
        <v>369</v>
      </c>
      <c r="B165" s="29" t="s">
        <v>370</v>
      </c>
      <c r="C165" s="15" t="s">
        <v>375</v>
      </c>
      <c r="D165" s="16" t="s">
        <v>376</v>
      </c>
      <c r="E165" s="49">
        <v>3037.7239126195332</v>
      </c>
      <c r="F165" s="41">
        <v>0</v>
      </c>
      <c r="G165" s="41">
        <v>602.9305882962251</v>
      </c>
      <c r="H165" s="56">
        <v>258.24810858230512</v>
      </c>
      <c r="I165" s="56">
        <v>1813.7381746377064</v>
      </c>
      <c r="J165" s="56">
        <v>1710.0853280692454</v>
      </c>
      <c r="K165" s="56">
        <v>254.75983299013205</v>
      </c>
      <c r="L165" s="56">
        <v>4662.7319367437176</v>
      </c>
      <c r="M165" s="56">
        <v>1124.4876226822557</v>
      </c>
      <c r="N165" s="56">
        <v>1742.8981737305637</v>
      </c>
      <c r="O165" s="56">
        <v>3265.3999919841872</v>
      </c>
      <c r="P165" s="56">
        <v>4070.7977319067959</v>
      </c>
      <c r="Q165" s="56">
        <v>5926.1994299496055</v>
      </c>
      <c r="R165" s="57">
        <v>200.35978020483759</v>
      </c>
      <c r="S165" s="58">
        <v>28670.360612397111</v>
      </c>
      <c r="T165" s="13">
        <f t="shared" si="12"/>
        <v>3037.7239126195332</v>
      </c>
      <c r="U165" s="13">
        <f t="shared" si="13"/>
        <v>0</v>
      </c>
      <c r="V165" s="13">
        <f t="shared" si="14"/>
        <v>602.9305882962251</v>
      </c>
      <c r="W165" s="13">
        <f t="shared" si="15"/>
        <v>1710.0853280692454</v>
      </c>
      <c r="X165" s="13">
        <f t="shared" si="16"/>
        <v>1813.7381746377064</v>
      </c>
      <c r="Y165" s="12">
        <f t="shared" si="17"/>
        <v>21505.882608774402</v>
      </c>
    </row>
    <row r="166" spans="1:25">
      <c r="A166" s="14" t="s">
        <v>369</v>
      </c>
      <c r="B166" s="29" t="s">
        <v>370</v>
      </c>
      <c r="C166" s="15" t="s">
        <v>377</v>
      </c>
      <c r="D166" s="16" t="s">
        <v>378</v>
      </c>
      <c r="E166" s="49">
        <v>2787.6467253083933</v>
      </c>
      <c r="F166" s="41">
        <v>0</v>
      </c>
      <c r="G166" s="41">
        <v>344.13225430283603</v>
      </c>
      <c r="H166" s="56">
        <v>566.42022561809836</v>
      </c>
      <c r="I166" s="56">
        <v>831.53462468455155</v>
      </c>
      <c r="J166" s="56">
        <v>467.71383950522892</v>
      </c>
      <c r="K166" s="56">
        <v>389.00292362768397</v>
      </c>
      <c r="L166" s="56">
        <v>685.71250601203712</v>
      </c>
      <c r="M166" s="56">
        <v>316.0842826884741</v>
      </c>
      <c r="N166" s="56">
        <v>3617.3538445090435</v>
      </c>
      <c r="O166" s="56">
        <v>2655.4444134403939</v>
      </c>
      <c r="P166" s="56">
        <v>3528.3364603373666</v>
      </c>
      <c r="Q166" s="56">
        <v>0</v>
      </c>
      <c r="R166" s="57">
        <v>82.114637418989446</v>
      </c>
      <c r="S166" s="58">
        <v>16271.496737453099</v>
      </c>
      <c r="T166" s="13">
        <f t="shared" si="12"/>
        <v>2787.6467253083933</v>
      </c>
      <c r="U166" s="13">
        <f t="shared" si="13"/>
        <v>0</v>
      </c>
      <c r="V166" s="13">
        <f t="shared" si="14"/>
        <v>344.13225430283603</v>
      </c>
      <c r="W166" s="13">
        <f t="shared" si="15"/>
        <v>467.71383950522892</v>
      </c>
      <c r="X166" s="13">
        <f t="shared" si="16"/>
        <v>831.53462468455155</v>
      </c>
      <c r="Y166" s="12">
        <f t="shared" si="17"/>
        <v>11840.469293652088</v>
      </c>
    </row>
    <row r="167" spans="1:25">
      <c r="A167" s="14" t="s">
        <v>369</v>
      </c>
      <c r="B167" s="29" t="s">
        <v>370</v>
      </c>
      <c r="C167" s="15" t="s">
        <v>379</v>
      </c>
      <c r="D167" s="16" t="s">
        <v>380</v>
      </c>
      <c r="E167" s="49">
        <v>1833.6437744970599</v>
      </c>
      <c r="F167" s="41">
        <v>0</v>
      </c>
      <c r="G167" s="41">
        <v>744.31041150823057</v>
      </c>
      <c r="H167" s="56">
        <v>9507.2032420969335</v>
      </c>
      <c r="I167" s="56">
        <v>2949.3652719049169</v>
      </c>
      <c r="J167" s="56">
        <v>2034.8772187524619</v>
      </c>
      <c r="K167" s="56">
        <v>301.69879909985434</v>
      </c>
      <c r="L167" s="56">
        <v>3118.7739279579118</v>
      </c>
      <c r="M167" s="56">
        <v>976.6072942579998</v>
      </c>
      <c r="N167" s="56">
        <v>1480.0737779643675</v>
      </c>
      <c r="O167" s="56">
        <v>2111.1981945205507</v>
      </c>
      <c r="P167" s="56">
        <v>3889.5876088609739</v>
      </c>
      <c r="Q167" s="56">
        <v>6204.0429709764012</v>
      </c>
      <c r="R167" s="57">
        <v>142.77258070668802</v>
      </c>
      <c r="S167" s="58">
        <v>35294.155073104346</v>
      </c>
      <c r="T167" s="13">
        <f t="shared" si="12"/>
        <v>1833.6437744970599</v>
      </c>
      <c r="U167" s="13">
        <f t="shared" si="13"/>
        <v>0</v>
      </c>
      <c r="V167" s="13">
        <f t="shared" si="14"/>
        <v>744.31041150823057</v>
      </c>
      <c r="W167" s="13">
        <f t="shared" si="15"/>
        <v>2034.8772187524619</v>
      </c>
      <c r="X167" s="13">
        <f t="shared" si="16"/>
        <v>2949.3652719049169</v>
      </c>
      <c r="Y167" s="12">
        <f t="shared" si="17"/>
        <v>27731.958396441682</v>
      </c>
    </row>
    <row r="168" spans="1:25">
      <c r="A168" s="14" t="s">
        <v>369</v>
      </c>
      <c r="B168" s="29" t="s">
        <v>370</v>
      </c>
      <c r="C168" s="15" t="s">
        <v>381</v>
      </c>
      <c r="D168" s="16" t="s">
        <v>382</v>
      </c>
      <c r="E168" s="49">
        <v>1778.4646483567353</v>
      </c>
      <c r="F168" s="41">
        <v>0</v>
      </c>
      <c r="G168" s="41">
        <v>4030.4475321271184</v>
      </c>
      <c r="H168" s="56">
        <v>739.62095870168514</v>
      </c>
      <c r="I168" s="56">
        <v>4306.0054341663008</v>
      </c>
      <c r="J168" s="56">
        <v>7009.8953297564722</v>
      </c>
      <c r="K168" s="56">
        <v>4029.1085520825472</v>
      </c>
      <c r="L168" s="56">
        <v>5048.8913049757539</v>
      </c>
      <c r="M168" s="56">
        <v>2796.0794484464068</v>
      </c>
      <c r="N168" s="56">
        <v>7208.0301684024143</v>
      </c>
      <c r="O168" s="56">
        <v>4116.515574244052</v>
      </c>
      <c r="P168" s="56">
        <v>9797.0376201547806</v>
      </c>
      <c r="Q168" s="56">
        <v>12059.087347736218</v>
      </c>
      <c r="R168" s="57">
        <v>1582.9992311343663</v>
      </c>
      <c r="S168" s="58">
        <v>64502.183150284851</v>
      </c>
      <c r="T168" s="13">
        <f t="shared" si="12"/>
        <v>1778.4646483567353</v>
      </c>
      <c r="U168" s="13">
        <f t="shared" si="13"/>
        <v>0</v>
      </c>
      <c r="V168" s="13">
        <f t="shared" si="14"/>
        <v>4030.4475321271184</v>
      </c>
      <c r="W168" s="13">
        <f t="shared" si="15"/>
        <v>7009.8953297564722</v>
      </c>
      <c r="X168" s="13">
        <f t="shared" si="16"/>
        <v>4306.0054341663008</v>
      </c>
      <c r="Y168" s="12">
        <f t="shared" si="17"/>
        <v>47377.370205878222</v>
      </c>
    </row>
    <row r="169" spans="1:25">
      <c r="A169" s="14" t="s">
        <v>369</v>
      </c>
      <c r="B169" s="29" t="s">
        <v>370</v>
      </c>
      <c r="C169" s="15" t="s">
        <v>383</v>
      </c>
      <c r="D169" s="16" t="s">
        <v>384</v>
      </c>
      <c r="E169" s="49">
        <v>2418.9236451565553</v>
      </c>
      <c r="F169" s="41">
        <v>0</v>
      </c>
      <c r="G169" s="41">
        <v>549.48845200700953</v>
      </c>
      <c r="H169" s="56">
        <v>266.90739865612233</v>
      </c>
      <c r="I169" s="56">
        <v>3993.9550650879733</v>
      </c>
      <c r="J169" s="56">
        <v>293.96167430309026</v>
      </c>
      <c r="K169" s="56">
        <v>0</v>
      </c>
      <c r="L169" s="56">
        <v>595.7209872030611</v>
      </c>
      <c r="M169" s="56">
        <v>18.996519718288802</v>
      </c>
      <c r="N169" s="56">
        <v>1382.7724672097711</v>
      </c>
      <c r="O169" s="56">
        <v>2459.4395334399451</v>
      </c>
      <c r="P169" s="56">
        <v>4384.1158801408628</v>
      </c>
      <c r="Q169" s="56">
        <v>0</v>
      </c>
      <c r="R169" s="57">
        <v>62.567410929227542</v>
      </c>
      <c r="S169" s="58">
        <v>16426.849033851908</v>
      </c>
      <c r="T169" s="13">
        <f t="shared" si="12"/>
        <v>2418.9236451565553</v>
      </c>
      <c r="U169" s="13">
        <f t="shared" si="13"/>
        <v>0</v>
      </c>
      <c r="V169" s="13">
        <f t="shared" si="14"/>
        <v>549.48845200700953</v>
      </c>
      <c r="W169" s="13">
        <f t="shared" si="15"/>
        <v>293.96167430309026</v>
      </c>
      <c r="X169" s="13">
        <f t="shared" si="16"/>
        <v>3993.9550650879733</v>
      </c>
      <c r="Y169" s="12">
        <f t="shared" si="17"/>
        <v>9170.5201972972791</v>
      </c>
    </row>
    <row r="170" spans="1:25">
      <c r="A170" s="14" t="s">
        <v>369</v>
      </c>
      <c r="B170" s="29" t="s">
        <v>370</v>
      </c>
      <c r="C170" s="15" t="s">
        <v>385</v>
      </c>
      <c r="D170" s="16" t="s">
        <v>386</v>
      </c>
      <c r="E170" s="49">
        <v>3375.4767316444681</v>
      </c>
      <c r="F170" s="41">
        <v>0</v>
      </c>
      <c r="G170" s="41">
        <v>80.620045421038498</v>
      </c>
      <c r="H170" s="56">
        <v>144.88182290912488</v>
      </c>
      <c r="I170" s="56">
        <v>1110.2015895049572</v>
      </c>
      <c r="J170" s="56">
        <v>378.94609182954025</v>
      </c>
      <c r="K170" s="56">
        <v>125.41071592062403</v>
      </c>
      <c r="L170" s="56">
        <v>1150.5369036272548</v>
      </c>
      <c r="M170" s="56">
        <v>203.01975004010157</v>
      </c>
      <c r="N170" s="56">
        <v>914.43471272376348</v>
      </c>
      <c r="O170" s="56">
        <v>1353.1508997530559</v>
      </c>
      <c r="P170" s="56">
        <v>1755.9845471924205</v>
      </c>
      <c r="Q170" s="56">
        <v>0</v>
      </c>
      <c r="R170" s="57">
        <v>29.377605451662468</v>
      </c>
      <c r="S170" s="58">
        <v>10622.04141601801</v>
      </c>
      <c r="T170" s="13">
        <f t="shared" si="12"/>
        <v>3375.4767316444681</v>
      </c>
      <c r="U170" s="13">
        <f t="shared" si="13"/>
        <v>0</v>
      </c>
      <c r="V170" s="13">
        <f t="shared" si="14"/>
        <v>80.620045421038498</v>
      </c>
      <c r="W170" s="13">
        <f t="shared" si="15"/>
        <v>378.94609182954025</v>
      </c>
      <c r="X170" s="13">
        <f t="shared" si="16"/>
        <v>1110.2015895049572</v>
      </c>
      <c r="Y170" s="12">
        <f t="shared" si="17"/>
        <v>5676.7969576180076</v>
      </c>
    </row>
    <row r="171" spans="1:25">
      <c r="A171" s="14" t="s">
        <v>369</v>
      </c>
      <c r="B171" s="29" t="s">
        <v>370</v>
      </c>
      <c r="C171" s="15" t="s">
        <v>387</v>
      </c>
      <c r="D171" s="16" t="s">
        <v>388</v>
      </c>
      <c r="E171" s="49">
        <v>1062.1175075736471</v>
      </c>
      <c r="F171" s="41">
        <v>0</v>
      </c>
      <c r="G171" s="41">
        <v>289.60354616552047</v>
      </c>
      <c r="H171" s="56">
        <v>857.53209738464852</v>
      </c>
      <c r="I171" s="56">
        <v>3283.1691215487904</v>
      </c>
      <c r="J171" s="56">
        <v>269.62197475869294</v>
      </c>
      <c r="K171" s="56">
        <v>88.789580253152224</v>
      </c>
      <c r="L171" s="56">
        <v>1100.7874547466763</v>
      </c>
      <c r="M171" s="56">
        <v>4.1718676805935773E-2</v>
      </c>
      <c r="N171" s="56">
        <v>660.08764227041024</v>
      </c>
      <c r="O171" s="56">
        <v>4033.7158540890946</v>
      </c>
      <c r="P171" s="56">
        <v>11708.5121438962</v>
      </c>
      <c r="Q171" s="56">
        <v>4126.9930850077872</v>
      </c>
      <c r="R171" s="57">
        <v>55.865605196926069</v>
      </c>
      <c r="S171" s="58">
        <v>27536.837331568353</v>
      </c>
      <c r="T171" s="13">
        <f t="shared" si="12"/>
        <v>1062.1175075736471</v>
      </c>
      <c r="U171" s="13">
        <f t="shared" si="13"/>
        <v>0</v>
      </c>
      <c r="V171" s="13">
        <f t="shared" si="14"/>
        <v>289.60354616552047</v>
      </c>
      <c r="W171" s="13">
        <f t="shared" si="15"/>
        <v>269.62197475869294</v>
      </c>
      <c r="X171" s="13">
        <f t="shared" si="16"/>
        <v>3283.1691215487904</v>
      </c>
      <c r="Y171" s="12">
        <f t="shared" si="17"/>
        <v>22632.325181521701</v>
      </c>
    </row>
    <row r="172" spans="1:25">
      <c r="A172" s="14" t="s">
        <v>369</v>
      </c>
      <c r="B172" s="29" t="s">
        <v>370</v>
      </c>
      <c r="C172" s="15" t="s">
        <v>389</v>
      </c>
      <c r="D172" s="16" t="s">
        <v>390</v>
      </c>
      <c r="E172" s="49">
        <v>1847.7787684411346</v>
      </c>
      <c r="F172" s="41">
        <v>0</v>
      </c>
      <c r="G172" s="41">
        <v>474.12177062947444</v>
      </c>
      <c r="H172" s="56">
        <v>209.14601911381044</v>
      </c>
      <c r="I172" s="56">
        <v>2614.7863528760399</v>
      </c>
      <c r="J172" s="56">
        <v>586.42735288740039</v>
      </c>
      <c r="K172" s="56">
        <v>31.251053893730891</v>
      </c>
      <c r="L172" s="56">
        <v>437.32655973740015</v>
      </c>
      <c r="M172" s="56">
        <v>64.190149902736522</v>
      </c>
      <c r="N172" s="56">
        <v>979.49482404319349</v>
      </c>
      <c r="O172" s="56">
        <v>2807.9315973838557</v>
      </c>
      <c r="P172" s="56">
        <v>3070.0502136666414</v>
      </c>
      <c r="Q172" s="56">
        <v>0</v>
      </c>
      <c r="R172" s="57">
        <v>48.482737142463094</v>
      </c>
      <c r="S172" s="58">
        <v>13170.98739971788</v>
      </c>
      <c r="T172" s="13">
        <f t="shared" si="12"/>
        <v>1847.7787684411346</v>
      </c>
      <c r="U172" s="13">
        <f t="shared" si="13"/>
        <v>0</v>
      </c>
      <c r="V172" s="13">
        <f t="shared" si="14"/>
        <v>474.12177062947444</v>
      </c>
      <c r="W172" s="13">
        <f t="shared" si="15"/>
        <v>586.42735288740039</v>
      </c>
      <c r="X172" s="13">
        <f t="shared" si="16"/>
        <v>2614.7863528760399</v>
      </c>
      <c r="Y172" s="12">
        <f t="shared" si="17"/>
        <v>7647.8731548838314</v>
      </c>
    </row>
    <row r="173" spans="1:25">
      <c r="A173" s="14" t="s">
        <v>369</v>
      </c>
      <c r="B173" s="29" t="s">
        <v>370</v>
      </c>
      <c r="C173" s="15" t="s">
        <v>391</v>
      </c>
      <c r="D173" s="16" t="s">
        <v>392</v>
      </c>
      <c r="E173" s="49">
        <v>617.51044019063477</v>
      </c>
      <c r="F173" s="41">
        <v>0</v>
      </c>
      <c r="G173" s="41">
        <v>354.45222284395857</v>
      </c>
      <c r="H173" s="56">
        <v>49.514616060680893</v>
      </c>
      <c r="I173" s="56">
        <v>455.05990905821182</v>
      </c>
      <c r="J173" s="56">
        <v>174.95123417582619</v>
      </c>
      <c r="K173" s="56">
        <v>21.9183461748494</v>
      </c>
      <c r="L173" s="56">
        <v>131.33085818110993</v>
      </c>
      <c r="M173" s="56">
        <v>0</v>
      </c>
      <c r="N173" s="56">
        <v>409.77752092462299</v>
      </c>
      <c r="O173" s="56">
        <v>943.03012163262588</v>
      </c>
      <c r="P173" s="56">
        <v>897.86693225284864</v>
      </c>
      <c r="Q173" s="56">
        <v>0</v>
      </c>
      <c r="R173" s="57">
        <v>283.70773432182659</v>
      </c>
      <c r="S173" s="58">
        <v>4339.1199358171962</v>
      </c>
      <c r="T173" s="13">
        <f t="shared" si="12"/>
        <v>617.51044019063477</v>
      </c>
      <c r="U173" s="13">
        <f t="shared" si="13"/>
        <v>0</v>
      </c>
      <c r="V173" s="13">
        <f t="shared" si="14"/>
        <v>354.45222284395857</v>
      </c>
      <c r="W173" s="13">
        <f t="shared" si="15"/>
        <v>174.95123417582619</v>
      </c>
      <c r="X173" s="13">
        <f t="shared" si="16"/>
        <v>455.05990905821182</v>
      </c>
      <c r="Y173" s="12">
        <f t="shared" si="17"/>
        <v>2737.1461295485642</v>
      </c>
    </row>
    <row r="174" spans="1:25">
      <c r="A174" s="14" t="s">
        <v>369</v>
      </c>
      <c r="B174" s="29" t="s">
        <v>370</v>
      </c>
      <c r="C174" s="15" t="s">
        <v>393</v>
      </c>
      <c r="D174" s="16" t="s">
        <v>394</v>
      </c>
      <c r="E174" s="49">
        <v>1839.1141877839791</v>
      </c>
      <c r="F174" s="41">
        <v>0</v>
      </c>
      <c r="G174" s="41">
        <v>2.0491457001107394</v>
      </c>
      <c r="H174" s="56">
        <v>155.59299933061686</v>
      </c>
      <c r="I174" s="56">
        <v>1508.9218780511317</v>
      </c>
      <c r="J174" s="56">
        <v>257.02650317308428</v>
      </c>
      <c r="K174" s="56">
        <v>209.27916131777758</v>
      </c>
      <c r="L174" s="56">
        <v>474.99362132993701</v>
      </c>
      <c r="M174" s="56">
        <v>0.15947428316598206</v>
      </c>
      <c r="N174" s="56">
        <v>528.42135082163009</v>
      </c>
      <c r="O174" s="56">
        <v>1385.9185502862572</v>
      </c>
      <c r="P174" s="56">
        <v>4176.0165130301757</v>
      </c>
      <c r="Q174" s="56">
        <v>0</v>
      </c>
      <c r="R174" s="57">
        <v>46.758197062208595</v>
      </c>
      <c r="S174" s="58">
        <v>10584.251582170074</v>
      </c>
      <c r="T174" s="13">
        <f t="shared" si="12"/>
        <v>1839.1141877839791</v>
      </c>
      <c r="U174" s="13">
        <f t="shared" si="13"/>
        <v>0</v>
      </c>
      <c r="V174" s="13">
        <f t="shared" si="14"/>
        <v>2.0491457001107394</v>
      </c>
      <c r="W174" s="13">
        <f t="shared" si="15"/>
        <v>257.02650317308428</v>
      </c>
      <c r="X174" s="13">
        <f t="shared" si="16"/>
        <v>1508.9218780511317</v>
      </c>
      <c r="Y174" s="12">
        <f t="shared" si="17"/>
        <v>6977.1398674617694</v>
      </c>
    </row>
    <row r="175" spans="1:25">
      <c r="A175" s="14" t="s">
        <v>395</v>
      </c>
      <c r="B175" s="29" t="s">
        <v>396</v>
      </c>
      <c r="C175" s="15" t="s">
        <v>397</v>
      </c>
      <c r="D175" s="16" t="s">
        <v>398</v>
      </c>
      <c r="E175" s="49">
        <v>24355.038326662492</v>
      </c>
      <c r="F175" s="41">
        <v>0</v>
      </c>
      <c r="G175" s="41">
        <v>5149.8759459937737</v>
      </c>
      <c r="H175" s="56">
        <v>2028.5602456535921</v>
      </c>
      <c r="I175" s="56">
        <v>27220.385946347778</v>
      </c>
      <c r="J175" s="56">
        <v>29095.884463068243</v>
      </c>
      <c r="K175" s="56">
        <v>21111.391961183075</v>
      </c>
      <c r="L175" s="56">
        <v>14004.997808849184</v>
      </c>
      <c r="M175" s="56">
        <v>4662.8789277133892</v>
      </c>
      <c r="N175" s="56">
        <v>21369.785814765884</v>
      </c>
      <c r="O175" s="56">
        <v>25510.14896663716</v>
      </c>
      <c r="P175" s="56">
        <v>33393.426127255938</v>
      </c>
      <c r="Q175" s="56">
        <v>22399.271909311865</v>
      </c>
      <c r="R175" s="57">
        <v>3854.3791565257548</v>
      </c>
      <c r="S175" s="58">
        <v>234156.02559996812</v>
      </c>
      <c r="T175" s="13">
        <f t="shared" si="12"/>
        <v>24355.038326662492</v>
      </c>
      <c r="U175" s="13">
        <f t="shared" si="13"/>
        <v>0</v>
      </c>
      <c r="V175" s="13">
        <f t="shared" si="14"/>
        <v>5149.8759459937737</v>
      </c>
      <c r="W175" s="13">
        <f t="shared" si="15"/>
        <v>29095.884463068243</v>
      </c>
      <c r="X175" s="13">
        <f t="shared" si="16"/>
        <v>27220.385946347778</v>
      </c>
      <c r="Y175" s="12">
        <f t="shared" si="17"/>
        <v>148334.84091789584</v>
      </c>
    </row>
    <row r="176" spans="1:25">
      <c r="A176" s="14" t="s">
        <v>395</v>
      </c>
      <c r="B176" s="29" t="s">
        <v>396</v>
      </c>
      <c r="C176" s="15" t="s">
        <v>399</v>
      </c>
      <c r="D176" s="16" t="s">
        <v>400</v>
      </c>
      <c r="E176" s="49">
        <v>1667.6655841756819</v>
      </c>
      <c r="F176" s="41">
        <v>0</v>
      </c>
      <c r="G176" s="41">
        <v>463.44984885191911</v>
      </c>
      <c r="H176" s="56">
        <v>762.66162887290147</v>
      </c>
      <c r="I176" s="56">
        <v>15093.477028457943</v>
      </c>
      <c r="J176" s="56">
        <v>4724.6302843677267</v>
      </c>
      <c r="K176" s="56">
        <v>1557.2255880394553</v>
      </c>
      <c r="L176" s="56">
        <v>1606.1735924695745</v>
      </c>
      <c r="M176" s="56">
        <v>144.94858649635825</v>
      </c>
      <c r="N176" s="56">
        <v>1316.921052327916</v>
      </c>
      <c r="O176" s="56">
        <v>10482.854032536874</v>
      </c>
      <c r="P176" s="56">
        <v>12770.991782764684</v>
      </c>
      <c r="Q176" s="56">
        <v>1395.4220560390813</v>
      </c>
      <c r="R176" s="57">
        <v>166.58646000771012</v>
      </c>
      <c r="S176" s="58">
        <v>52153.007525407826</v>
      </c>
      <c r="T176" s="13">
        <f t="shared" si="12"/>
        <v>1667.6655841756819</v>
      </c>
      <c r="U176" s="13">
        <f t="shared" si="13"/>
        <v>0</v>
      </c>
      <c r="V176" s="13">
        <f t="shared" si="14"/>
        <v>463.44984885191911</v>
      </c>
      <c r="W176" s="13">
        <f t="shared" si="15"/>
        <v>4724.6302843677267</v>
      </c>
      <c r="X176" s="13">
        <f t="shared" si="16"/>
        <v>15093.477028457943</v>
      </c>
      <c r="Y176" s="12">
        <f t="shared" si="17"/>
        <v>30203.784779554557</v>
      </c>
    </row>
    <row r="177" spans="1:25">
      <c r="A177" s="14" t="s">
        <v>395</v>
      </c>
      <c r="B177" s="29" t="s">
        <v>396</v>
      </c>
      <c r="C177" s="15" t="s">
        <v>401</v>
      </c>
      <c r="D177" s="16" t="s">
        <v>402</v>
      </c>
      <c r="E177" s="49">
        <v>2662.1253630684773</v>
      </c>
      <c r="F177" s="41">
        <v>0</v>
      </c>
      <c r="G177" s="41">
        <v>571.55522539768901</v>
      </c>
      <c r="H177" s="56">
        <v>110857.76871813051</v>
      </c>
      <c r="I177" s="56">
        <v>3314.268707010388</v>
      </c>
      <c r="J177" s="56">
        <v>5230.5421281974777</v>
      </c>
      <c r="K177" s="56">
        <v>352.34283551031797</v>
      </c>
      <c r="L177" s="56">
        <v>3969.8759211708161</v>
      </c>
      <c r="M177" s="56">
        <v>294.35322488347288</v>
      </c>
      <c r="N177" s="56">
        <v>1509.2145651580972</v>
      </c>
      <c r="O177" s="56">
        <v>2530.7005095491386</v>
      </c>
      <c r="P177" s="56">
        <v>2819.9638982697911</v>
      </c>
      <c r="Q177" s="56">
        <v>2055.6949313356222</v>
      </c>
      <c r="R177" s="57">
        <v>292.75378132166395</v>
      </c>
      <c r="S177" s="58">
        <v>136461.15980900347</v>
      </c>
      <c r="T177" s="13">
        <f t="shared" si="12"/>
        <v>2662.1253630684773</v>
      </c>
      <c r="U177" s="13">
        <f t="shared" si="13"/>
        <v>0</v>
      </c>
      <c r="V177" s="13">
        <f t="shared" si="14"/>
        <v>571.55522539768901</v>
      </c>
      <c r="W177" s="13">
        <f t="shared" si="15"/>
        <v>5230.5421281974777</v>
      </c>
      <c r="X177" s="13">
        <f t="shared" si="16"/>
        <v>3314.268707010388</v>
      </c>
      <c r="Y177" s="12">
        <f t="shared" si="17"/>
        <v>124682.66838532941</v>
      </c>
    </row>
    <row r="178" spans="1:25">
      <c r="A178" s="14" t="s">
        <v>395</v>
      </c>
      <c r="B178" s="29" t="s">
        <v>396</v>
      </c>
      <c r="C178" s="15" t="s">
        <v>403</v>
      </c>
      <c r="D178" s="16" t="s">
        <v>404</v>
      </c>
      <c r="E178" s="49">
        <v>1799.6224802044435</v>
      </c>
      <c r="F178" s="41">
        <v>0</v>
      </c>
      <c r="G178" s="41">
        <v>336.64034263461565</v>
      </c>
      <c r="H178" s="56">
        <v>1634.0317813482229</v>
      </c>
      <c r="I178" s="56">
        <v>1407.907768215342</v>
      </c>
      <c r="J178" s="56">
        <v>4335.6841238237594</v>
      </c>
      <c r="K178" s="56">
        <v>2761.8003716367029</v>
      </c>
      <c r="L178" s="56">
        <v>4209.1734622342756</v>
      </c>
      <c r="M178" s="56">
        <v>194.97010834164314</v>
      </c>
      <c r="N178" s="56">
        <v>959.38222629058282</v>
      </c>
      <c r="O178" s="56">
        <v>2080.4068531582434</v>
      </c>
      <c r="P178" s="56">
        <v>2386.752053028345</v>
      </c>
      <c r="Q178" s="56">
        <v>2616.5911781193863</v>
      </c>
      <c r="R178" s="57">
        <v>2039.5513536154519</v>
      </c>
      <c r="S178" s="58">
        <v>26762.514102651014</v>
      </c>
      <c r="T178" s="13">
        <f t="shared" si="12"/>
        <v>1799.6224802044435</v>
      </c>
      <c r="U178" s="13">
        <f t="shared" si="13"/>
        <v>0</v>
      </c>
      <c r="V178" s="13">
        <f t="shared" si="14"/>
        <v>336.64034263461565</v>
      </c>
      <c r="W178" s="13">
        <f t="shared" si="15"/>
        <v>4335.6841238237594</v>
      </c>
      <c r="X178" s="13">
        <f t="shared" si="16"/>
        <v>1407.907768215342</v>
      </c>
      <c r="Y178" s="12">
        <f t="shared" si="17"/>
        <v>18882.659387772856</v>
      </c>
    </row>
    <row r="179" spans="1:25">
      <c r="A179" s="14" t="s">
        <v>395</v>
      </c>
      <c r="B179" s="29" t="s">
        <v>396</v>
      </c>
      <c r="C179" s="15" t="s">
        <v>405</v>
      </c>
      <c r="D179" s="16" t="s">
        <v>406</v>
      </c>
      <c r="E179" s="49">
        <v>1217.6686156157873</v>
      </c>
      <c r="F179" s="41">
        <v>0</v>
      </c>
      <c r="G179" s="41">
        <v>315.55323967762638</v>
      </c>
      <c r="H179" s="56">
        <v>146.0972258017801</v>
      </c>
      <c r="I179" s="56">
        <v>535.71114927824578</v>
      </c>
      <c r="J179" s="56">
        <v>308.49453653865737</v>
      </c>
      <c r="K179" s="56">
        <v>122.45158424600642</v>
      </c>
      <c r="L179" s="56">
        <v>559.36196780170235</v>
      </c>
      <c r="M179" s="56">
        <v>51.542682375147074</v>
      </c>
      <c r="N179" s="56">
        <v>372.75271632414615</v>
      </c>
      <c r="O179" s="56">
        <v>1803.3067503261104</v>
      </c>
      <c r="P179" s="56">
        <v>1193.3760265141725</v>
      </c>
      <c r="Q179" s="56">
        <v>0</v>
      </c>
      <c r="R179" s="57">
        <v>51.814148169768991</v>
      </c>
      <c r="S179" s="58">
        <v>6678.1306426691526</v>
      </c>
      <c r="T179" s="13">
        <f t="shared" si="12"/>
        <v>1217.6686156157873</v>
      </c>
      <c r="U179" s="13">
        <f t="shared" si="13"/>
        <v>0</v>
      </c>
      <c r="V179" s="13">
        <f t="shared" si="14"/>
        <v>315.55323967762638</v>
      </c>
      <c r="W179" s="13">
        <f t="shared" si="15"/>
        <v>308.49453653865737</v>
      </c>
      <c r="X179" s="13">
        <f t="shared" si="16"/>
        <v>535.71114927824578</v>
      </c>
      <c r="Y179" s="12">
        <f t="shared" si="17"/>
        <v>4300.7031015588345</v>
      </c>
    </row>
    <row r="180" spans="1:25">
      <c r="A180" s="14" t="s">
        <v>407</v>
      </c>
      <c r="B180" s="29" t="s">
        <v>408</v>
      </c>
      <c r="C180" s="15" t="s">
        <v>409</v>
      </c>
      <c r="D180" s="16" t="s">
        <v>410</v>
      </c>
      <c r="E180" s="49">
        <v>18118.024245638593</v>
      </c>
      <c r="F180" s="41">
        <v>380453.3754607251</v>
      </c>
      <c r="G180" s="41">
        <v>14340.123732264889</v>
      </c>
      <c r="H180" s="56">
        <v>6341.4738394295073</v>
      </c>
      <c r="I180" s="56">
        <v>34824.987102008774</v>
      </c>
      <c r="J180" s="56">
        <v>23560.889536805116</v>
      </c>
      <c r="K180" s="56">
        <v>14361.24359726679</v>
      </c>
      <c r="L180" s="56">
        <v>33796.575262938175</v>
      </c>
      <c r="M180" s="56">
        <v>16709.387662087647</v>
      </c>
      <c r="N180" s="56">
        <v>21638.261231949829</v>
      </c>
      <c r="O180" s="56">
        <v>46356.383611214405</v>
      </c>
      <c r="P180" s="56">
        <v>32329.338253617749</v>
      </c>
      <c r="Q180" s="56">
        <v>25767.456404104822</v>
      </c>
      <c r="R180" s="57">
        <v>4190.0413979609257</v>
      </c>
      <c r="S180" s="58">
        <v>672787.56133801246</v>
      </c>
      <c r="T180" s="13">
        <f t="shared" si="12"/>
        <v>18118.024245638593</v>
      </c>
      <c r="U180" s="13">
        <f t="shared" si="13"/>
        <v>380453.3754607251</v>
      </c>
      <c r="V180" s="13">
        <f t="shared" si="14"/>
        <v>14340.123732264889</v>
      </c>
      <c r="W180" s="13">
        <f t="shared" si="15"/>
        <v>23560.889536805116</v>
      </c>
      <c r="X180" s="13">
        <f t="shared" si="16"/>
        <v>34824.987102008774</v>
      </c>
      <c r="Y180" s="12">
        <f t="shared" si="17"/>
        <v>201490.16126056985</v>
      </c>
    </row>
    <row r="181" spans="1:25">
      <c r="A181" s="14" t="s">
        <v>407</v>
      </c>
      <c r="B181" s="29" t="s">
        <v>408</v>
      </c>
      <c r="C181" s="15" t="s">
        <v>411</v>
      </c>
      <c r="D181" s="16" t="s">
        <v>412</v>
      </c>
      <c r="E181" s="49">
        <v>2466.496134783818</v>
      </c>
      <c r="F181" s="41">
        <v>708.24593016511346</v>
      </c>
      <c r="G181" s="41">
        <v>979.46974990834792</v>
      </c>
      <c r="H181" s="56">
        <v>452.25380210279661</v>
      </c>
      <c r="I181" s="56">
        <v>1279.0543362884603</v>
      </c>
      <c r="J181" s="56">
        <v>1397.8962205227526</v>
      </c>
      <c r="K181" s="56">
        <v>1422.5384193180437</v>
      </c>
      <c r="L181" s="56">
        <v>6302.0760609039189</v>
      </c>
      <c r="M181" s="56">
        <v>756.89267099585095</v>
      </c>
      <c r="N181" s="56">
        <v>2590.7119096917922</v>
      </c>
      <c r="O181" s="56">
        <v>3441.3989911592425</v>
      </c>
      <c r="P181" s="56">
        <v>4250.4793255830955</v>
      </c>
      <c r="Q181" s="56">
        <v>2545.0133524034818</v>
      </c>
      <c r="R181" s="57">
        <v>322.4630369701224</v>
      </c>
      <c r="S181" s="58">
        <v>28914.989940796837</v>
      </c>
      <c r="T181" s="13">
        <f t="shared" si="12"/>
        <v>2466.496134783818</v>
      </c>
      <c r="U181" s="13">
        <f t="shared" si="13"/>
        <v>708.24593016511346</v>
      </c>
      <c r="V181" s="13">
        <f t="shared" si="14"/>
        <v>979.46974990834792</v>
      </c>
      <c r="W181" s="13">
        <f t="shared" si="15"/>
        <v>1397.8962205227526</v>
      </c>
      <c r="X181" s="13">
        <f t="shared" si="16"/>
        <v>1279.0543362884603</v>
      </c>
      <c r="Y181" s="12">
        <f t="shared" si="17"/>
        <v>22083.827569128345</v>
      </c>
    </row>
    <row r="182" spans="1:25">
      <c r="A182" s="14" t="s">
        <v>407</v>
      </c>
      <c r="B182" s="29" t="s">
        <v>408</v>
      </c>
      <c r="C182" s="15" t="s">
        <v>413</v>
      </c>
      <c r="D182" s="16" t="s">
        <v>414</v>
      </c>
      <c r="E182" s="49">
        <v>1994.8172314240251</v>
      </c>
      <c r="F182" s="41">
        <v>0</v>
      </c>
      <c r="G182" s="41">
        <v>475.77941518531463</v>
      </c>
      <c r="H182" s="56">
        <v>90.565971518368571</v>
      </c>
      <c r="I182" s="56">
        <v>849.19136810959412</v>
      </c>
      <c r="J182" s="56">
        <v>784.64881466629481</v>
      </c>
      <c r="K182" s="56">
        <v>174.94815538612622</v>
      </c>
      <c r="L182" s="56">
        <v>3388.3690302573218</v>
      </c>
      <c r="M182" s="56">
        <v>65.889138312480014</v>
      </c>
      <c r="N182" s="56">
        <v>738.71427556636468</v>
      </c>
      <c r="O182" s="56">
        <v>1560.9014633415998</v>
      </c>
      <c r="P182" s="56">
        <v>1532.8646434876521</v>
      </c>
      <c r="Q182" s="56">
        <v>1517.4812234919159</v>
      </c>
      <c r="R182" s="57">
        <v>82.599392669296975</v>
      </c>
      <c r="S182" s="58">
        <v>13256.770123416354</v>
      </c>
      <c r="T182" s="13">
        <f t="shared" si="12"/>
        <v>1994.8172314240251</v>
      </c>
      <c r="U182" s="13">
        <f t="shared" si="13"/>
        <v>0</v>
      </c>
      <c r="V182" s="13">
        <f t="shared" si="14"/>
        <v>475.77941518531463</v>
      </c>
      <c r="W182" s="13">
        <f t="shared" si="15"/>
        <v>784.64881466629481</v>
      </c>
      <c r="X182" s="13">
        <f t="shared" si="16"/>
        <v>849.19136810959412</v>
      </c>
      <c r="Y182" s="12">
        <f t="shared" si="17"/>
        <v>9152.3332940311266</v>
      </c>
    </row>
    <row r="183" spans="1:25">
      <c r="A183" s="14" t="s">
        <v>407</v>
      </c>
      <c r="B183" s="29" t="s">
        <v>408</v>
      </c>
      <c r="C183" s="15" t="s">
        <v>415</v>
      </c>
      <c r="D183" s="16" t="s">
        <v>416</v>
      </c>
      <c r="E183" s="49">
        <v>5446.9678809711622</v>
      </c>
      <c r="F183" s="41">
        <v>0</v>
      </c>
      <c r="G183" s="41">
        <v>525.2267419237013</v>
      </c>
      <c r="H183" s="56">
        <v>162.27223687913306</v>
      </c>
      <c r="I183" s="56">
        <v>641.56875741534191</v>
      </c>
      <c r="J183" s="56">
        <v>291.10569272942473</v>
      </c>
      <c r="K183" s="56">
        <v>119.51626017403855</v>
      </c>
      <c r="L183" s="56">
        <v>1149.1583249494188</v>
      </c>
      <c r="M183" s="56">
        <v>44.374885169963648</v>
      </c>
      <c r="N183" s="56">
        <v>460.69402133853401</v>
      </c>
      <c r="O183" s="56">
        <v>2947.5025373543981</v>
      </c>
      <c r="P183" s="56">
        <v>4143.7241800866059</v>
      </c>
      <c r="Q183" s="56">
        <v>0</v>
      </c>
      <c r="R183" s="57">
        <v>56.914390783668196</v>
      </c>
      <c r="S183" s="58">
        <v>15989.02590977539</v>
      </c>
      <c r="T183" s="13">
        <f t="shared" si="12"/>
        <v>5446.9678809711622</v>
      </c>
      <c r="U183" s="13">
        <f t="shared" si="13"/>
        <v>0</v>
      </c>
      <c r="V183" s="13">
        <f t="shared" si="14"/>
        <v>525.2267419237013</v>
      </c>
      <c r="W183" s="13">
        <f t="shared" si="15"/>
        <v>291.10569272942473</v>
      </c>
      <c r="X183" s="13">
        <f t="shared" si="16"/>
        <v>641.56875741534191</v>
      </c>
      <c r="Y183" s="12">
        <f t="shared" si="17"/>
        <v>9084.1568367357595</v>
      </c>
    </row>
    <row r="184" spans="1:25">
      <c r="A184" s="14" t="s">
        <v>417</v>
      </c>
      <c r="B184" s="29" t="s">
        <v>418</v>
      </c>
      <c r="C184" s="15" t="s">
        <v>419</v>
      </c>
      <c r="D184" s="16" t="s">
        <v>420</v>
      </c>
      <c r="E184" s="49">
        <v>461017.99407452461</v>
      </c>
      <c r="F184" s="41">
        <v>92626.844214106386</v>
      </c>
      <c r="G184" s="41">
        <v>4463448.6786713032</v>
      </c>
      <c r="H184" s="56">
        <v>384900.08843228832</v>
      </c>
      <c r="I184" s="56">
        <v>2280735.433856139</v>
      </c>
      <c r="J184" s="56">
        <v>1653090.9324754723</v>
      </c>
      <c r="K184" s="56">
        <v>548287.73899617244</v>
      </c>
      <c r="L184" s="56">
        <v>1995678.2163652673</v>
      </c>
      <c r="M184" s="56">
        <v>1680189.3342079862</v>
      </c>
      <c r="N184" s="56">
        <v>5734224.2925238032</v>
      </c>
      <c r="O184" s="56">
        <v>3152839.92836273</v>
      </c>
      <c r="P184" s="56">
        <v>936585.91515972069</v>
      </c>
      <c r="Q184" s="56">
        <v>803693.48827082035</v>
      </c>
      <c r="R184" s="57">
        <v>845287.19581519766</v>
      </c>
      <c r="S184" s="58">
        <v>25032606.081425533</v>
      </c>
      <c r="T184" s="13">
        <f t="shared" si="12"/>
        <v>461017.99407452461</v>
      </c>
      <c r="U184" s="13">
        <f t="shared" si="13"/>
        <v>92626.844214106386</v>
      </c>
      <c r="V184" s="13">
        <f t="shared" si="14"/>
        <v>4463448.6786713032</v>
      </c>
      <c r="W184" s="13">
        <f t="shared" si="15"/>
        <v>1653090.9324754723</v>
      </c>
      <c r="X184" s="13">
        <f t="shared" si="16"/>
        <v>2280735.433856139</v>
      </c>
      <c r="Y184" s="12">
        <f t="shared" si="17"/>
        <v>16081686.198133988</v>
      </c>
    </row>
    <row r="185" spans="1:25">
      <c r="A185" s="14" t="s">
        <v>417</v>
      </c>
      <c r="B185" s="29" t="s">
        <v>418</v>
      </c>
      <c r="C185" s="15" t="s">
        <v>421</v>
      </c>
      <c r="D185" s="16" t="s">
        <v>422</v>
      </c>
      <c r="E185" s="49">
        <v>166279.00118711704</v>
      </c>
      <c r="F185" s="41">
        <v>130.16525369728657</v>
      </c>
      <c r="G185" s="41">
        <v>14040.278550585383</v>
      </c>
      <c r="H185" s="56">
        <v>5810.8319567171247</v>
      </c>
      <c r="I185" s="56">
        <v>15637.691615813545</v>
      </c>
      <c r="J185" s="56">
        <v>11108.088620480323</v>
      </c>
      <c r="K185" s="56">
        <v>18074.550453579315</v>
      </c>
      <c r="L185" s="56">
        <v>13817.923597542609</v>
      </c>
      <c r="M185" s="56">
        <v>13662.993399017627</v>
      </c>
      <c r="N185" s="56">
        <v>34074.668386015088</v>
      </c>
      <c r="O185" s="56">
        <v>16853.419387749444</v>
      </c>
      <c r="P185" s="56">
        <v>44786.11735550232</v>
      </c>
      <c r="Q185" s="56">
        <v>9404.0201482475968</v>
      </c>
      <c r="R185" s="57">
        <v>10479.169091986423</v>
      </c>
      <c r="S185" s="58">
        <v>374158.91900405119</v>
      </c>
      <c r="T185" s="13">
        <f t="shared" si="12"/>
        <v>166279.00118711704</v>
      </c>
      <c r="U185" s="13">
        <f t="shared" si="13"/>
        <v>130.16525369728657</v>
      </c>
      <c r="V185" s="13">
        <f t="shared" si="14"/>
        <v>14040.278550585383</v>
      </c>
      <c r="W185" s="13">
        <f t="shared" si="15"/>
        <v>11108.088620480323</v>
      </c>
      <c r="X185" s="13">
        <f t="shared" si="16"/>
        <v>15637.691615813545</v>
      </c>
      <c r="Y185" s="12">
        <f t="shared" si="17"/>
        <v>166963.69377635754</v>
      </c>
    </row>
    <row r="186" spans="1:25">
      <c r="A186" s="14" t="s">
        <v>417</v>
      </c>
      <c r="B186" s="29" t="s">
        <v>418</v>
      </c>
      <c r="C186" s="15" t="s">
        <v>423</v>
      </c>
      <c r="D186" s="16" t="s">
        <v>424</v>
      </c>
      <c r="E186" s="49">
        <v>117027.92012944634</v>
      </c>
      <c r="F186" s="41">
        <v>0</v>
      </c>
      <c r="G186" s="41">
        <v>68736.141283346282</v>
      </c>
      <c r="H186" s="56">
        <v>15036.601606452137</v>
      </c>
      <c r="I186" s="56">
        <v>14033.934090658266</v>
      </c>
      <c r="J186" s="56">
        <v>14075.700022945386</v>
      </c>
      <c r="K186" s="56">
        <v>12374.281192556447</v>
      </c>
      <c r="L186" s="56">
        <v>31206.320832829413</v>
      </c>
      <c r="M186" s="56">
        <v>12132.989639214802</v>
      </c>
      <c r="N186" s="56">
        <v>26771.82003192891</v>
      </c>
      <c r="O186" s="56">
        <v>13141.66501080476</v>
      </c>
      <c r="P186" s="56">
        <v>34966.124345907258</v>
      </c>
      <c r="Q186" s="56">
        <v>7154.7902210152179</v>
      </c>
      <c r="R186" s="57">
        <v>13335.163785075041</v>
      </c>
      <c r="S186" s="58">
        <v>379993.45219218032</v>
      </c>
      <c r="T186" s="13">
        <f t="shared" si="12"/>
        <v>117027.92012944634</v>
      </c>
      <c r="U186" s="13">
        <f t="shared" si="13"/>
        <v>0</v>
      </c>
      <c r="V186" s="13">
        <f t="shared" si="14"/>
        <v>68736.141283346282</v>
      </c>
      <c r="W186" s="13">
        <f t="shared" si="15"/>
        <v>14075.700022945386</v>
      </c>
      <c r="X186" s="13">
        <f t="shared" si="16"/>
        <v>14033.934090658266</v>
      </c>
      <c r="Y186" s="12">
        <f t="shared" si="17"/>
        <v>166119.75666578399</v>
      </c>
    </row>
    <row r="187" spans="1:25">
      <c r="A187" s="14" t="s">
        <v>417</v>
      </c>
      <c r="B187" s="29" t="s">
        <v>418</v>
      </c>
      <c r="C187" s="15" t="s">
        <v>425</v>
      </c>
      <c r="D187" s="16" t="s">
        <v>426</v>
      </c>
      <c r="E187" s="49">
        <v>205806.42306704377</v>
      </c>
      <c r="F187" s="41">
        <v>162.13195303991859</v>
      </c>
      <c r="G187" s="41">
        <v>3598.5879604859037</v>
      </c>
      <c r="H187" s="56">
        <v>3417.6428600765962</v>
      </c>
      <c r="I187" s="56">
        <v>2015.7705004656093</v>
      </c>
      <c r="J187" s="56">
        <v>6357.671403651384</v>
      </c>
      <c r="K187" s="56">
        <v>1470.5064816409076</v>
      </c>
      <c r="L187" s="56">
        <v>4592.2069476586585</v>
      </c>
      <c r="M187" s="56">
        <v>966.39452133932161</v>
      </c>
      <c r="N187" s="56">
        <v>8372.2981460513511</v>
      </c>
      <c r="O187" s="56">
        <v>4381.583967061425</v>
      </c>
      <c r="P187" s="56">
        <v>15484.457517769244</v>
      </c>
      <c r="Q187" s="56">
        <v>8934.443988144154</v>
      </c>
      <c r="R187" s="57">
        <v>932.7902110421503</v>
      </c>
      <c r="S187" s="58">
        <v>266492.9095254704</v>
      </c>
      <c r="T187" s="13">
        <f t="shared" si="12"/>
        <v>205806.42306704377</v>
      </c>
      <c r="U187" s="13">
        <f t="shared" si="13"/>
        <v>162.13195303991859</v>
      </c>
      <c r="V187" s="13">
        <f t="shared" si="14"/>
        <v>3598.5879604859037</v>
      </c>
      <c r="W187" s="13">
        <f t="shared" si="15"/>
        <v>6357.671403651384</v>
      </c>
      <c r="X187" s="13">
        <f t="shared" si="16"/>
        <v>2015.7705004656093</v>
      </c>
      <c r="Y187" s="12">
        <f t="shared" si="17"/>
        <v>48552.324640783809</v>
      </c>
    </row>
    <row r="188" spans="1:25">
      <c r="A188" s="14" t="s">
        <v>417</v>
      </c>
      <c r="B188" s="29" t="s">
        <v>418</v>
      </c>
      <c r="C188" s="15" t="s">
        <v>427</v>
      </c>
      <c r="D188" s="16" t="s">
        <v>428</v>
      </c>
      <c r="E188" s="49">
        <v>13236.994924614843</v>
      </c>
      <c r="F188" s="41">
        <v>124.9351471888464</v>
      </c>
      <c r="G188" s="41">
        <v>149406.72256952836</v>
      </c>
      <c r="H188" s="56">
        <v>12371.583172264589</v>
      </c>
      <c r="I188" s="56">
        <v>25746.721730461148</v>
      </c>
      <c r="J188" s="56">
        <v>232754.59368303814</v>
      </c>
      <c r="K188" s="56">
        <v>54470.645428888442</v>
      </c>
      <c r="L188" s="56">
        <v>34291.943106169856</v>
      </c>
      <c r="M188" s="56">
        <v>36222.580264605058</v>
      </c>
      <c r="N188" s="56">
        <v>127030.66364994686</v>
      </c>
      <c r="O188" s="56">
        <v>52026.637257487673</v>
      </c>
      <c r="P188" s="56">
        <v>46180.166869633736</v>
      </c>
      <c r="Q188" s="56">
        <v>18149.894586264301</v>
      </c>
      <c r="R188" s="57">
        <v>21967.407235662271</v>
      </c>
      <c r="S188" s="58">
        <v>823981.48962575395</v>
      </c>
      <c r="T188" s="13">
        <f t="shared" si="12"/>
        <v>13236.994924614843</v>
      </c>
      <c r="U188" s="13">
        <f t="shared" si="13"/>
        <v>124.9351471888464</v>
      </c>
      <c r="V188" s="13">
        <f t="shared" si="14"/>
        <v>149406.72256952836</v>
      </c>
      <c r="W188" s="13">
        <f t="shared" si="15"/>
        <v>232754.59368303814</v>
      </c>
      <c r="X188" s="13">
        <f t="shared" si="16"/>
        <v>25746.721730461148</v>
      </c>
      <c r="Y188" s="12">
        <f t="shared" si="17"/>
        <v>402711.52157092275</v>
      </c>
    </row>
    <row r="189" spans="1:25">
      <c r="A189" s="14" t="s">
        <v>417</v>
      </c>
      <c r="B189" s="29" t="s">
        <v>418</v>
      </c>
      <c r="C189" s="15" t="s">
        <v>429</v>
      </c>
      <c r="D189" s="16" t="s">
        <v>430</v>
      </c>
      <c r="E189" s="49">
        <v>21145.95708855323</v>
      </c>
      <c r="F189" s="41">
        <v>0</v>
      </c>
      <c r="G189" s="41">
        <v>1337.337499377436</v>
      </c>
      <c r="H189" s="56">
        <v>796.73581868516123</v>
      </c>
      <c r="I189" s="56">
        <v>2521.8382598232492</v>
      </c>
      <c r="J189" s="56">
        <v>3948.1394805275245</v>
      </c>
      <c r="K189" s="56">
        <v>8742.1239821539821</v>
      </c>
      <c r="L189" s="56">
        <v>1883.4844548635522</v>
      </c>
      <c r="M189" s="56">
        <v>1377.2830279041157</v>
      </c>
      <c r="N189" s="56">
        <v>2098.5854444623164</v>
      </c>
      <c r="O189" s="56">
        <v>2437.0142496409335</v>
      </c>
      <c r="P189" s="56">
        <v>6269.7201766211874</v>
      </c>
      <c r="Q189" s="56">
        <v>903.71387466285694</v>
      </c>
      <c r="R189" s="57">
        <v>301.08334842368242</v>
      </c>
      <c r="S189" s="58">
        <v>53763.016705699221</v>
      </c>
      <c r="T189" s="13">
        <f t="shared" si="12"/>
        <v>21145.95708855323</v>
      </c>
      <c r="U189" s="13">
        <f t="shared" si="13"/>
        <v>0</v>
      </c>
      <c r="V189" s="13">
        <f t="shared" si="14"/>
        <v>1337.337499377436</v>
      </c>
      <c r="W189" s="13">
        <f t="shared" si="15"/>
        <v>3948.1394805275245</v>
      </c>
      <c r="X189" s="13">
        <f t="shared" si="16"/>
        <v>2521.8382598232492</v>
      </c>
      <c r="Y189" s="12">
        <f t="shared" si="17"/>
        <v>24809.744377417785</v>
      </c>
    </row>
    <row r="190" spans="1:25">
      <c r="A190" s="14" t="s">
        <v>417</v>
      </c>
      <c r="B190" s="29" t="s">
        <v>418</v>
      </c>
      <c r="C190" s="15" t="s">
        <v>431</v>
      </c>
      <c r="D190" s="16" t="s">
        <v>432</v>
      </c>
      <c r="E190" s="49">
        <v>11672.702009991019</v>
      </c>
      <c r="F190" s="41">
        <v>0</v>
      </c>
      <c r="G190" s="41">
        <v>276.33682659479319</v>
      </c>
      <c r="H190" s="56">
        <v>745.82392642112154</v>
      </c>
      <c r="I190" s="56">
        <v>1289.0850599851829</v>
      </c>
      <c r="J190" s="56">
        <v>2111.917016516014</v>
      </c>
      <c r="K190" s="56">
        <v>1870.4945387306843</v>
      </c>
      <c r="L190" s="56">
        <v>1965.9631642979666</v>
      </c>
      <c r="M190" s="56">
        <v>942.74835529382301</v>
      </c>
      <c r="N190" s="56">
        <v>4551.4167156567855</v>
      </c>
      <c r="O190" s="56">
        <v>3696.6248943596192</v>
      </c>
      <c r="P190" s="56">
        <v>6576.5511752089069</v>
      </c>
      <c r="Q190" s="56">
        <v>3306.3830368807276</v>
      </c>
      <c r="R190" s="57">
        <v>365.95742008250016</v>
      </c>
      <c r="S190" s="58">
        <v>39372.00414001914</v>
      </c>
      <c r="T190" s="13">
        <f t="shared" si="12"/>
        <v>11672.702009991019</v>
      </c>
      <c r="U190" s="13">
        <f t="shared" si="13"/>
        <v>0</v>
      </c>
      <c r="V190" s="13">
        <f t="shared" si="14"/>
        <v>276.33682659479319</v>
      </c>
      <c r="W190" s="13">
        <f t="shared" si="15"/>
        <v>2111.917016516014</v>
      </c>
      <c r="X190" s="13">
        <f t="shared" si="16"/>
        <v>1289.0850599851829</v>
      </c>
      <c r="Y190" s="12">
        <f t="shared" si="17"/>
        <v>24021.963226932137</v>
      </c>
    </row>
    <row r="191" spans="1:25">
      <c r="A191" s="14" t="s">
        <v>417</v>
      </c>
      <c r="B191" s="29" t="s">
        <v>418</v>
      </c>
      <c r="C191" s="15" t="s">
        <v>433</v>
      </c>
      <c r="D191" s="16" t="s">
        <v>434</v>
      </c>
      <c r="E191" s="49">
        <v>27162.617427340207</v>
      </c>
      <c r="F191" s="41">
        <v>0</v>
      </c>
      <c r="G191" s="41">
        <v>1017.0450948471735</v>
      </c>
      <c r="H191" s="56">
        <v>809.12799209069317</v>
      </c>
      <c r="I191" s="56">
        <v>1185.6140497089202</v>
      </c>
      <c r="J191" s="56">
        <v>2996.2044965599198</v>
      </c>
      <c r="K191" s="56">
        <v>1846.8518267596942</v>
      </c>
      <c r="L191" s="56">
        <v>1870.1348934572425</v>
      </c>
      <c r="M191" s="56">
        <v>505.98757356888342</v>
      </c>
      <c r="N191" s="56">
        <v>1251.085970626247</v>
      </c>
      <c r="O191" s="56">
        <v>1924.8526993849905</v>
      </c>
      <c r="P191" s="56">
        <v>10034.354392170044</v>
      </c>
      <c r="Q191" s="56">
        <v>4758.1904764445881</v>
      </c>
      <c r="R191" s="57">
        <v>96.687977921373118</v>
      </c>
      <c r="S191" s="58">
        <v>55458.754870879973</v>
      </c>
      <c r="T191" s="13">
        <f t="shared" si="12"/>
        <v>27162.617427340207</v>
      </c>
      <c r="U191" s="13">
        <f t="shared" si="13"/>
        <v>0</v>
      </c>
      <c r="V191" s="13">
        <f t="shared" si="14"/>
        <v>1017.0450948471735</v>
      </c>
      <c r="W191" s="13">
        <f t="shared" si="15"/>
        <v>2996.2044965599198</v>
      </c>
      <c r="X191" s="13">
        <f t="shared" si="16"/>
        <v>1185.6140497089202</v>
      </c>
      <c r="Y191" s="12">
        <f t="shared" si="17"/>
        <v>23097.273802423759</v>
      </c>
    </row>
    <row r="192" spans="1:25">
      <c r="A192" s="14" t="s">
        <v>435</v>
      </c>
      <c r="B192" s="29" t="s">
        <v>436</v>
      </c>
      <c r="C192" s="15" t="s">
        <v>437</v>
      </c>
      <c r="D192" s="16" t="s">
        <v>438</v>
      </c>
      <c r="E192" s="49">
        <v>89335.519152323308</v>
      </c>
      <c r="F192" s="41">
        <v>1234.8791521660964</v>
      </c>
      <c r="G192" s="41">
        <v>353488.37598731578</v>
      </c>
      <c r="H192" s="56">
        <v>26022.106647736873</v>
      </c>
      <c r="I192" s="56">
        <v>205347.26402230657</v>
      </c>
      <c r="J192" s="56">
        <v>331908.08444142854</v>
      </c>
      <c r="K192" s="56">
        <v>106655.14370439966</v>
      </c>
      <c r="L192" s="56">
        <v>243773.46582547453</v>
      </c>
      <c r="M192" s="56">
        <v>130144.57253394007</v>
      </c>
      <c r="N192" s="56">
        <v>299072.20761760324</v>
      </c>
      <c r="O192" s="56">
        <v>88564.668952552936</v>
      </c>
      <c r="P192" s="56">
        <v>132602.6595103179</v>
      </c>
      <c r="Q192" s="56">
        <v>137034.68073621305</v>
      </c>
      <c r="R192" s="57">
        <v>50168.067942961075</v>
      </c>
      <c r="S192" s="58">
        <v>2195351.6962267398</v>
      </c>
      <c r="T192" s="13">
        <f t="shared" si="12"/>
        <v>89335.519152323308</v>
      </c>
      <c r="U192" s="13">
        <f t="shared" si="13"/>
        <v>1234.8791521660964</v>
      </c>
      <c r="V192" s="13">
        <f t="shared" si="14"/>
        <v>353488.37598731578</v>
      </c>
      <c r="W192" s="13">
        <f t="shared" si="15"/>
        <v>331908.08444142854</v>
      </c>
      <c r="X192" s="13">
        <f t="shared" si="16"/>
        <v>205347.26402230657</v>
      </c>
      <c r="Y192" s="12">
        <f t="shared" si="17"/>
        <v>1214037.5734711993</v>
      </c>
    </row>
    <row r="193" spans="1:25">
      <c r="A193" s="14" t="s">
        <v>435</v>
      </c>
      <c r="B193" s="29" t="s">
        <v>436</v>
      </c>
      <c r="C193" s="15" t="s">
        <v>439</v>
      </c>
      <c r="D193" s="16" t="s">
        <v>440</v>
      </c>
      <c r="E193" s="49">
        <v>2197.92819028954</v>
      </c>
      <c r="F193" s="41">
        <v>127.49975597162896</v>
      </c>
      <c r="G193" s="41">
        <v>4933.208922000289</v>
      </c>
      <c r="H193" s="56">
        <v>48904.288024735331</v>
      </c>
      <c r="I193" s="56">
        <v>5725.326388686055</v>
      </c>
      <c r="J193" s="56">
        <v>7075.0055414940771</v>
      </c>
      <c r="K193" s="56">
        <v>35795.153302839783</v>
      </c>
      <c r="L193" s="56">
        <v>34354.104572714336</v>
      </c>
      <c r="M193" s="56">
        <v>4710.4216474945952</v>
      </c>
      <c r="N193" s="56">
        <v>10887.117618789493</v>
      </c>
      <c r="O193" s="56">
        <v>8957.7201921710966</v>
      </c>
      <c r="P193" s="56">
        <v>7245.3084065802086</v>
      </c>
      <c r="Q193" s="56">
        <v>2049.9911000544203</v>
      </c>
      <c r="R193" s="57">
        <v>1104.4620698083152</v>
      </c>
      <c r="S193" s="58">
        <v>174067.53573362913</v>
      </c>
      <c r="T193" s="13">
        <f t="shared" si="12"/>
        <v>2197.92819028954</v>
      </c>
      <c r="U193" s="13">
        <f t="shared" si="13"/>
        <v>127.49975597162896</v>
      </c>
      <c r="V193" s="13">
        <f t="shared" si="14"/>
        <v>4933.208922000289</v>
      </c>
      <c r="W193" s="13">
        <f t="shared" si="15"/>
        <v>7075.0055414940771</v>
      </c>
      <c r="X193" s="13">
        <f t="shared" si="16"/>
        <v>5725.326388686055</v>
      </c>
      <c r="Y193" s="12">
        <f t="shared" si="17"/>
        <v>154008.56693518758</v>
      </c>
    </row>
    <row r="194" spans="1:25">
      <c r="A194" s="14" t="s">
        <v>435</v>
      </c>
      <c r="B194" s="29" t="s">
        <v>436</v>
      </c>
      <c r="C194" s="15" t="s">
        <v>441</v>
      </c>
      <c r="D194" s="16" t="s">
        <v>442</v>
      </c>
      <c r="E194" s="49">
        <v>1080.8696826269259</v>
      </c>
      <c r="F194" s="41">
        <v>0</v>
      </c>
      <c r="G194" s="41">
        <v>3955.9292628137027</v>
      </c>
      <c r="H194" s="56">
        <v>305.7920526638548</v>
      </c>
      <c r="I194" s="56">
        <v>309.9227736723974</v>
      </c>
      <c r="J194" s="56">
        <v>3130.4475193434537</v>
      </c>
      <c r="K194" s="56">
        <v>645.16182494786449</v>
      </c>
      <c r="L194" s="56">
        <v>7758.8885458951072</v>
      </c>
      <c r="M194" s="56">
        <v>187.34079747309812</v>
      </c>
      <c r="N194" s="56">
        <v>4412.8946852498757</v>
      </c>
      <c r="O194" s="56">
        <v>2244.3894824648696</v>
      </c>
      <c r="P194" s="56">
        <v>3476.7889209734039</v>
      </c>
      <c r="Q194" s="56">
        <v>0</v>
      </c>
      <c r="R194" s="57">
        <v>2754.4872280863351</v>
      </c>
      <c r="S194" s="58">
        <v>30262.912776210891</v>
      </c>
      <c r="T194" s="13">
        <f t="shared" si="12"/>
        <v>1080.8696826269259</v>
      </c>
      <c r="U194" s="13">
        <f t="shared" si="13"/>
        <v>0</v>
      </c>
      <c r="V194" s="13">
        <f t="shared" si="14"/>
        <v>3955.9292628137027</v>
      </c>
      <c r="W194" s="13">
        <f t="shared" si="15"/>
        <v>3130.4475193434537</v>
      </c>
      <c r="X194" s="13">
        <f t="shared" si="16"/>
        <v>309.9227736723974</v>
      </c>
      <c r="Y194" s="12">
        <f t="shared" si="17"/>
        <v>21785.74353775441</v>
      </c>
    </row>
    <row r="195" spans="1:25">
      <c r="A195" s="14" t="s">
        <v>435</v>
      </c>
      <c r="B195" s="29" t="s">
        <v>436</v>
      </c>
      <c r="C195" s="15" t="s">
        <v>443</v>
      </c>
      <c r="D195" s="16" t="s">
        <v>444</v>
      </c>
      <c r="E195" s="49">
        <v>2220.064629244659</v>
      </c>
      <c r="F195" s="41">
        <v>0</v>
      </c>
      <c r="G195" s="41">
        <v>252.40892823549592</v>
      </c>
      <c r="H195" s="56">
        <v>196.4628427918247</v>
      </c>
      <c r="I195" s="56">
        <v>796.89776187419579</v>
      </c>
      <c r="J195" s="56">
        <v>994.19595908891711</v>
      </c>
      <c r="K195" s="56">
        <v>403.85279086413459</v>
      </c>
      <c r="L195" s="56">
        <v>4022.4030124928449</v>
      </c>
      <c r="M195" s="56">
        <v>153.58350874450434</v>
      </c>
      <c r="N195" s="56">
        <v>909.10268539981917</v>
      </c>
      <c r="O195" s="56">
        <v>630.98664049386184</v>
      </c>
      <c r="P195" s="56">
        <v>2122.0401345251466</v>
      </c>
      <c r="Q195" s="56">
        <v>0</v>
      </c>
      <c r="R195" s="57">
        <v>50.163638451851355</v>
      </c>
      <c r="S195" s="58">
        <v>12752.162532207256</v>
      </c>
      <c r="T195" s="13">
        <f t="shared" si="12"/>
        <v>2220.064629244659</v>
      </c>
      <c r="U195" s="13">
        <f t="shared" si="13"/>
        <v>0</v>
      </c>
      <c r="V195" s="13">
        <f t="shared" si="14"/>
        <v>252.40892823549592</v>
      </c>
      <c r="W195" s="13">
        <f t="shared" si="15"/>
        <v>994.19595908891711</v>
      </c>
      <c r="X195" s="13">
        <f t="shared" si="16"/>
        <v>796.89776187419579</v>
      </c>
      <c r="Y195" s="12">
        <f t="shared" si="17"/>
        <v>8488.5952537639878</v>
      </c>
    </row>
    <row r="196" spans="1:25">
      <c r="A196" s="14" t="s">
        <v>435</v>
      </c>
      <c r="B196" s="29" t="s">
        <v>436</v>
      </c>
      <c r="C196" s="15" t="s">
        <v>445</v>
      </c>
      <c r="D196" s="16" t="s">
        <v>446</v>
      </c>
      <c r="E196" s="49">
        <v>9492.0952703268031</v>
      </c>
      <c r="F196" s="41">
        <v>0</v>
      </c>
      <c r="G196" s="41">
        <v>1967.8161134663392</v>
      </c>
      <c r="H196" s="56">
        <v>365.35989791217412</v>
      </c>
      <c r="I196" s="56">
        <v>1680.4336632081051</v>
      </c>
      <c r="J196" s="56">
        <v>2200.3127726265698</v>
      </c>
      <c r="K196" s="56">
        <v>1209.7017912925689</v>
      </c>
      <c r="L196" s="56">
        <v>4102.9948524071842</v>
      </c>
      <c r="M196" s="56">
        <v>1092.4423105932251</v>
      </c>
      <c r="N196" s="56">
        <v>1772.0539607588385</v>
      </c>
      <c r="O196" s="56">
        <v>3809.5096663602553</v>
      </c>
      <c r="P196" s="56">
        <v>3925.7076437197784</v>
      </c>
      <c r="Q196" s="56">
        <v>0</v>
      </c>
      <c r="R196" s="57">
        <v>847.30247861528892</v>
      </c>
      <c r="S196" s="58">
        <v>32465.730421287135</v>
      </c>
      <c r="T196" s="13">
        <f t="shared" si="12"/>
        <v>9492.0952703268031</v>
      </c>
      <c r="U196" s="13">
        <f t="shared" si="13"/>
        <v>0</v>
      </c>
      <c r="V196" s="13">
        <f t="shared" si="14"/>
        <v>1967.8161134663392</v>
      </c>
      <c r="W196" s="13">
        <f t="shared" si="15"/>
        <v>2200.3127726265698</v>
      </c>
      <c r="X196" s="13">
        <f t="shared" si="16"/>
        <v>1680.4336632081051</v>
      </c>
      <c r="Y196" s="12">
        <f t="shared" si="17"/>
        <v>17125.072601659314</v>
      </c>
    </row>
    <row r="197" spans="1:25">
      <c r="A197" s="14" t="s">
        <v>435</v>
      </c>
      <c r="B197" s="29" t="s">
        <v>436</v>
      </c>
      <c r="C197" s="15" t="s">
        <v>447</v>
      </c>
      <c r="D197" s="16" t="s">
        <v>448</v>
      </c>
      <c r="E197" s="49">
        <v>4657.7772038818048</v>
      </c>
      <c r="F197" s="41">
        <v>0</v>
      </c>
      <c r="G197" s="41">
        <v>266.65876412999728</v>
      </c>
      <c r="H197" s="56">
        <v>462.62817564873649</v>
      </c>
      <c r="I197" s="56">
        <v>1613.9272630935761</v>
      </c>
      <c r="J197" s="56">
        <v>3978.8805237020156</v>
      </c>
      <c r="K197" s="56">
        <v>210.61804697138638</v>
      </c>
      <c r="L197" s="56">
        <v>7794.4146442050596</v>
      </c>
      <c r="M197" s="56">
        <v>249.74717719488052</v>
      </c>
      <c r="N197" s="56">
        <v>1837.9493193014791</v>
      </c>
      <c r="O197" s="56">
        <v>2078.7012870657413</v>
      </c>
      <c r="P197" s="56">
        <v>5478.9397823615373</v>
      </c>
      <c r="Q197" s="56">
        <v>0</v>
      </c>
      <c r="R197" s="57">
        <v>119.25966571208357</v>
      </c>
      <c r="S197" s="58">
        <v>28749.501853268299</v>
      </c>
      <c r="T197" s="13">
        <f t="shared" si="12"/>
        <v>4657.7772038818048</v>
      </c>
      <c r="U197" s="13">
        <f t="shared" si="13"/>
        <v>0</v>
      </c>
      <c r="V197" s="13">
        <f t="shared" si="14"/>
        <v>266.65876412999728</v>
      </c>
      <c r="W197" s="13">
        <f t="shared" si="15"/>
        <v>3978.8805237020156</v>
      </c>
      <c r="X197" s="13">
        <f t="shared" si="16"/>
        <v>1613.9272630935761</v>
      </c>
      <c r="Y197" s="12">
        <f t="shared" si="17"/>
        <v>18232.258098460905</v>
      </c>
    </row>
    <row r="198" spans="1:25">
      <c r="A198" s="14" t="s">
        <v>435</v>
      </c>
      <c r="B198" s="29" t="s">
        <v>436</v>
      </c>
      <c r="C198" s="15" t="s">
        <v>449</v>
      </c>
      <c r="D198" s="16" t="s">
        <v>450</v>
      </c>
      <c r="E198" s="49">
        <v>30562.226745579275</v>
      </c>
      <c r="F198" s="41">
        <v>28.440279587021909</v>
      </c>
      <c r="G198" s="41">
        <v>32453.201472937231</v>
      </c>
      <c r="H198" s="56">
        <v>2364.2472403018019</v>
      </c>
      <c r="I198" s="56">
        <v>9445.8469285471147</v>
      </c>
      <c r="J198" s="56">
        <v>29990.600056254698</v>
      </c>
      <c r="K198" s="56">
        <v>985.85922931397022</v>
      </c>
      <c r="L198" s="56">
        <v>26515.147377533485</v>
      </c>
      <c r="M198" s="56">
        <v>5948.7000651099406</v>
      </c>
      <c r="N198" s="56">
        <v>13660.950045557116</v>
      </c>
      <c r="O198" s="56">
        <v>7788.4186705343518</v>
      </c>
      <c r="P198" s="56">
        <v>20415.811112198619</v>
      </c>
      <c r="Q198" s="56">
        <v>6634.4204221520176</v>
      </c>
      <c r="R198" s="57">
        <v>5282.3185224978515</v>
      </c>
      <c r="S198" s="58">
        <v>192076.18816810451</v>
      </c>
      <c r="T198" s="13">
        <f t="shared" si="12"/>
        <v>30562.226745579275</v>
      </c>
      <c r="U198" s="13">
        <f t="shared" si="13"/>
        <v>28.440279587021909</v>
      </c>
      <c r="V198" s="13">
        <f t="shared" si="14"/>
        <v>32453.201472937231</v>
      </c>
      <c r="W198" s="13">
        <f t="shared" si="15"/>
        <v>29990.600056254698</v>
      </c>
      <c r="X198" s="13">
        <f t="shared" si="16"/>
        <v>9445.8469285471147</v>
      </c>
      <c r="Y198" s="12">
        <f t="shared" si="17"/>
        <v>89595.872685199152</v>
      </c>
    </row>
    <row r="199" spans="1:25">
      <c r="A199" s="14" t="s">
        <v>435</v>
      </c>
      <c r="B199" s="29" t="s">
        <v>436</v>
      </c>
      <c r="C199" s="15" t="s">
        <v>451</v>
      </c>
      <c r="D199" s="16" t="s">
        <v>452</v>
      </c>
      <c r="E199" s="49">
        <v>17251.818705950325</v>
      </c>
      <c r="F199" s="41">
        <v>31.509864337609521</v>
      </c>
      <c r="G199" s="41">
        <v>5291.202776996779</v>
      </c>
      <c r="H199" s="56">
        <v>1111.5510105457822</v>
      </c>
      <c r="I199" s="56">
        <v>18657.948332715445</v>
      </c>
      <c r="J199" s="56">
        <v>7317.0995009548787</v>
      </c>
      <c r="K199" s="56">
        <v>1595.9585443564827</v>
      </c>
      <c r="L199" s="56">
        <v>14614.983713299829</v>
      </c>
      <c r="M199" s="56">
        <v>5332.5641222138993</v>
      </c>
      <c r="N199" s="56">
        <v>8885.1610922987493</v>
      </c>
      <c r="O199" s="56">
        <v>6900.3756588112301</v>
      </c>
      <c r="P199" s="56">
        <v>12992.000898947745</v>
      </c>
      <c r="Q199" s="56">
        <v>4346.2422013218638</v>
      </c>
      <c r="R199" s="57">
        <v>3088.3011361935696</v>
      </c>
      <c r="S199" s="58">
        <v>107416.71755894418</v>
      </c>
      <c r="T199" s="13">
        <f t="shared" si="12"/>
        <v>17251.818705950325</v>
      </c>
      <c r="U199" s="13">
        <f t="shared" si="13"/>
        <v>31.509864337609521</v>
      </c>
      <c r="V199" s="13">
        <f t="shared" si="14"/>
        <v>5291.202776996779</v>
      </c>
      <c r="W199" s="13">
        <f t="shared" si="15"/>
        <v>7317.0995009548787</v>
      </c>
      <c r="X199" s="13">
        <f t="shared" si="16"/>
        <v>18657.948332715445</v>
      </c>
      <c r="Y199" s="12">
        <f t="shared" si="17"/>
        <v>58867.138377989155</v>
      </c>
    </row>
    <row r="200" spans="1:25">
      <c r="A200" s="14" t="s">
        <v>435</v>
      </c>
      <c r="B200" s="29" t="s">
        <v>436</v>
      </c>
      <c r="C200" s="15" t="s">
        <v>453</v>
      </c>
      <c r="D200" s="16" t="s">
        <v>454</v>
      </c>
      <c r="E200" s="49">
        <v>2405.3275456237579</v>
      </c>
      <c r="F200" s="41">
        <v>0</v>
      </c>
      <c r="G200" s="41">
        <v>3081.2625521900436</v>
      </c>
      <c r="H200" s="56">
        <v>450.31335839145606</v>
      </c>
      <c r="I200" s="56">
        <v>4313.1674436354406</v>
      </c>
      <c r="J200" s="56">
        <v>2530.9593660494838</v>
      </c>
      <c r="K200" s="56">
        <v>90.277902269252564</v>
      </c>
      <c r="L200" s="56">
        <v>3983.4070497453172</v>
      </c>
      <c r="M200" s="56">
        <v>425.63699513645503</v>
      </c>
      <c r="N200" s="56">
        <v>4825.52248983565</v>
      </c>
      <c r="O200" s="56">
        <v>1582.4690007539514</v>
      </c>
      <c r="P200" s="56">
        <v>2440.4127598556611</v>
      </c>
      <c r="Q200" s="56">
        <v>0</v>
      </c>
      <c r="R200" s="57">
        <v>129.46133383169945</v>
      </c>
      <c r="S200" s="58">
        <v>26258.217797318168</v>
      </c>
      <c r="T200" s="13">
        <f t="shared" si="12"/>
        <v>2405.3275456237579</v>
      </c>
      <c r="U200" s="13">
        <f t="shared" si="13"/>
        <v>0</v>
      </c>
      <c r="V200" s="13">
        <f t="shared" si="14"/>
        <v>3081.2625521900436</v>
      </c>
      <c r="W200" s="13">
        <f t="shared" si="15"/>
        <v>2530.9593660494838</v>
      </c>
      <c r="X200" s="13">
        <f t="shared" si="16"/>
        <v>4313.1674436354406</v>
      </c>
      <c r="Y200" s="12">
        <f t="shared" si="17"/>
        <v>13927.500889819443</v>
      </c>
    </row>
    <row r="201" spans="1:25">
      <c r="A201" s="14" t="s">
        <v>455</v>
      </c>
      <c r="B201" s="29" t="s">
        <v>456</v>
      </c>
      <c r="C201" s="15" t="s">
        <v>457</v>
      </c>
      <c r="D201" s="16" t="s">
        <v>458</v>
      </c>
      <c r="E201" s="49">
        <v>3478.8249641399366</v>
      </c>
      <c r="F201" s="41">
        <v>5219.8835773292813</v>
      </c>
      <c r="G201" s="41">
        <v>2023.6454838706131</v>
      </c>
      <c r="H201" s="56">
        <v>2125.7178056772223</v>
      </c>
      <c r="I201" s="56">
        <v>12040.270270399738</v>
      </c>
      <c r="J201" s="56">
        <v>25234.331850940267</v>
      </c>
      <c r="K201" s="56">
        <v>6878.4689534594936</v>
      </c>
      <c r="L201" s="56">
        <v>20877.862398802576</v>
      </c>
      <c r="M201" s="56">
        <v>1672.2538273731698</v>
      </c>
      <c r="N201" s="56">
        <v>13907.997851130081</v>
      </c>
      <c r="O201" s="56">
        <v>20376.283378783042</v>
      </c>
      <c r="P201" s="56">
        <v>10979.841355762521</v>
      </c>
      <c r="Q201" s="56">
        <v>11644.778154436857</v>
      </c>
      <c r="R201" s="57">
        <v>698.48393387470458</v>
      </c>
      <c r="S201" s="58">
        <v>137158.64380597949</v>
      </c>
      <c r="T201" s="13">
        <f t="shared" ref="T201:T228" si="18">E201</f>
        <v>3478.8249641399366</v>
      </c>
      <c r="U201" s="13">
        <f t="shared" ref="U201:U228" si="19">F201</f>
        <v>5219.8835773292813</v>
      </c>
      <c r="V201" s="13">
        <f t="shared" ref="V201:V228" si="20">G201</f>
        <v>2023.6454838706131</v>
      </c>
      <c r="W201" s="13">
        <f t="shared" ref="W201:W228" si="21">J201</f>
        <v>25234.331850940267</v>
      </c>
      <c r="X201" s="13">
        <f t="shared" ref="X201:X228" si="22">I201</f>
        <v>12040.270270399738</v>
      </c>
      <c r="Y201" s="12">
        <f t="shared" ref="Y201:Y228" si="23">H201+L201+K201+M201+N201+O201+P201+Q201+R201</f>
        <v>89161.68765929967</v>
      </c>
    </row>
    <row r="202" spans="1:25">
      <c r="A202" s="14" t="s">
        <v>455</v>
      </c>
      <c r="B202" s="29" t="s">
        <v>456</v>
      </c>
      <c r="C202" s="15" t="s">
        <v>459</v>
      </c>
      <c r="D202" s="16" t="s">
        <v>460</v>
      </c>
      <c r="E202" s="49">
        <v>969.5592487604747</v>
      </c>
      <c r="F202" s="41">
        <v>254.23395336060486</v>
      </c>
      <c r="G202" s="41">
        <v>199.70509547338503</v>
      </c>
      <c r="H202" s="56">
        <v>339.40176714186316</v>
      </c>
      <c r="I202" s="56">
        <v>1251.1317543857233</v>
      </c>
      <c r="J202" s="56">
        <v>521.01209342900893</v>
      </c>
      <c r="K202" s="56">
        <v>284.66515485959945</v>
      </c>
      <c r="L202" s="56">
        <v>1448.0315186477501</v>
      </c>
      <c r="M202" s="56">
        <v>144.15074871521148</v>
      </c>
      <c r="N202" s="56">
        <v>984.42576106708111</v>
      </c>
      <c r="O202" s="56">
        <v>3703.3883684707594</v>
      </c>
      <c r="P202" s="56">
        <v>3326.6130239797358</v>
      </c>
      <c r="Q202" s="56">
        <v>2934.9941182377006</v>
      </c>
      <c r="R202" s="57">
        <v>20.492543892591179</v>
      </c>
      <c r="S202" s="58">
        <v>16381.805150421487</v>
      </c>
      <c r="T202" s="13">
        <f t="shared" si="18"/>
        <v>969.5592487604747</v>
      </c>
      <c r="U202" s="13">
        <f t="shared" si="19"/>
        <v>254.23395336060486</v>
      </c>
      <c r="V202" s="13">
        <f t="shared" si="20"/>
        <v>199.70509547338503</v>
      </c>
      <c r="W202" s="13">
        <f t="shared" si="21"/>
        <v>521.01209342900893</v>
      </c>
      <c r="X202" s="13">
        <f t="shared" si="22"/>
        <v>1251.1317543857233</v>
      </c>
      <c r="Y202" s="12">
        <f t="shared" si="23"/>
        <v>13186.163005012293</v>
      </c>
    </row>
    <row r="203" spans="1:25">
      <c r="A203" s="14" t="s">
        <v>455</v>
      </c>
      <c r="B203" s="29" t="s">
        <v>456</v>
      </c>
      <c r="C203" s="15" t="s">
        <v>461</v>
      </c>
      <c r="D203" s="16" t="s">
        <v>462</v>
      </c>
      <c r="E203" s="49">
        <v>1912.0144932195858</v>
      </c>
      <c r="F203" s="41">
        <v>38.207314164626155</v>
      </c>
      <c r="G203" s="41">
        <v>308.41979656971625</v>
      </c>
      <c r="H203" s="56">
        <v>142.2641110684541</v>
      </c>
      <c r="I203" s="56">
        <v>1151.4032922198217</v>
      </c>
      <c r="J203" s="56">
        <v>510.28127647170902</v>
      </c>
      <c r="K203" s="56">
        <v>283.89971529168997</v>
      </c>
      <c r="L203" s="56">
        <v>1179.0964792414891</v>
      </c>
      <c r="M203" s="56">
        <v>88.649390320826797</v>
      </c>
      <c r="N203" s="56">
        <v>1099.7647066336049</v>
      </c>
      <c r="O203" s="56">
        <v>1527.3226506623978</v>
      </c>
      <c r="P203" s="56">
        <v>2553.4127804103332</v>
      </c>
      <c r="Q203" s="56">
        <v>0</v>
      </c>
      <c r="R203" s="57">
        <v>8.2325940777309263</v>
      </c>
      <c r="S203" s="58">
        <v>10802.968600351986</v>
      </c>
      <c r="T203" s="13">
        <f t="shared" si="18"/>
        <v>1912.0144932195858</v>
      </c>
      <c r="U203" s="13">
        <f t="shared" si="19"/>
        <v>38.207314164626155</v>
      </c>
      <c r="V203" s="13">
        <f t="shared" si="20"/>
        <v>308.41979656971625</v>
      </c>
      <c r="W203" s="13">
        <f t="shared" si="21"/>
        <v>510.28127647170902</v>
      </c>
      <c r="X203" s="13">
        <f t="shared" si="22"/>
        <v>1151.4032922198217</v>
      </c>
      <c r="Y203" s="12">
        <f t="shared" si="23"/>
        <v>6882.6424277065262</v>
      </c>
    </row>
    <row r="204" spans="1:25">
      <c r="A204" s="14" t="s">
        <v>455</v>
      </c>
      <c r="B204" s="29" t="s">
        <v>456</v>
      </c>
      <c r="C204" s="15" t="s">
        <v>463</v>
      </c>
      <c r="D204" s="16" t="s">
        <v>464</v>
      </c>
      <c r="E204" s="49">
        <v>896.81672902640378</v>
      </c>
      <c r="F204" s="41">
        <v>25.348816658920803</v>
      </c>
      <c r="G204" s="41">
        <v>76.96579197690582</v>
      </c>
      <c r="H204" s="56">
        <v>147.79289824313295</v>
      </c>
      <c r="I204" s="56">
        <v>1143.1363428009836</v>
      </c>
      <c r="J204" s="56">
        <v>348.67883948598768</v>
      </c>
      <c r="K204" s="56">
        <v>82.439287103234818</v>
      </c>
      <c r="L204" s="56">
        <v>1413.3638323713417</v>
      </c>
      <c r="M204" s="56">
        <v>24.471316854583719</v>
      </c>
      <c r="N204" s="56">
        <v>860.14024020482589</v>
      </c>
      <c r="O204" s="56">
        <v>3227.6434511088983</v>
      </c>
      <c r="P204" s="56">
        <v>2331.1755846538586</v>
      </c>
      <c r="Q204" s="56">
        <v>0</v>
      </c>
      <c r="R204" s="57">
        <v>26.562449076277002</v>
      </c>
      <c r="S204" s="58">
        <v>10604.535579565354</v>
      </c>
      <c r="T204" s="13">
        <f t="shared" si="18"/>
        <v>896.81672902640378</v>
      </c>
      <c r="U204" s="13">
        <f t="shared" si="19"/>
        <v>25.348816658920803</v>
      </c>
      <c r="V204" s="13">
        <f t="shared" si="20"/>
        <v>76.96579197690582</v>
      </c>
      <c r="W204" s="13">
        <f t="shared" si="21"/>
        <v>348.67883948598768</v>
      </c>
      <c r="X204" s="13">
        <f t="shared" si="22"/>
        <v>1143.1363428009836</v>
      </c>
      <c r="Y204" s="12">
        <f t="shared" si="23"/>
        <v>8113.5890596161516</v>
      </c>
    </row>
    <row r="205" spans="1:25">
      <c r="A205" s="14" t="s">
        <v>455</v>
      </c>
      <c r="B205" s="29" t="s">
        <v>456</v>
      </c>
      <c r="C205" s="15" t="s">
        <v>465</v>
      </c>
      <c r="D205" s="16" t="s">
        <v>466</v>
      </c>
      <c r="E205" s="49">
        <v>2890.3191067854291</v>
      </c>
      <c r="F205" s="41">
        <v>1233.8935126820334</v>
      </c>
      <c r="G205" s="41">
        <v>733.48843975185127</v>
      </c>
      <c r="H205" s="56">
        <v>1712.9706974134942</v>
      </c>
      <c r="I205" s="56">
        <v>6582.2368844896046</v>
      </c>
      <c r="J205" s="56">
        <v>9387.7460442266602</v>
      </c>
      <c r="K205" s="56">
        <v>2867.2789046271632</v>
      </c>
      <c r="L205" s="56">
        <v>15040.57524521799</v>
      </c>
      <c r="M205" s="56">
        <v>1468.0153526753033</v>
      </c>
      <c r="N205" s="56">
        <v>9215.2055439710311</v>
      </c>
      <c r="O205" s="56">
        <v>5751.7109441949469</v>
      </c>
      <c r="P205" s="56">
        <v>8927.6848482796449</v>
      </c>
      <c r="Q205" s="56">
        <v>9785.5766801235477</v>
      </c>
      <c r="R205" s="57">
        <v>98.599497372408266</v>
      </c>
      <c r="S205" s="58">
        <v>75695.301701811113</v>
      </c>
      <c r="T205" s="13">
        <f t="shared" si="18"/>
        <v>2890.3191067854291</v>
      </c>
      <c r="U205" s="13">
        <f t="shared" si="19"/>
        <v>1233.8935126820334</v>
      </c>
      <c r="V205" s="13">
        <f t="shared" si="20"/>
        <v>733.48843975185127</v>
      </c>
      <c r="W205" s="13">
        <f t="shared" si="21"/>
        <v>9387.7460442266602</v>
      </c>
      <c r="X205" s="13">
        <f t="shared" si="22"/>
        <v>6582.2368844896046</v>
      </c>
      <c r="Y205" s="12">
        <f t="shared" si="23"/>
        <v>54867.617713875523</v>
      </c>
    </row>
    <row r="206" spans="1:25">
      <c r="A206" s="14" t="s">
        <v>455</v>
      </c>
      <c r="B206" s="29" t="s">
        <v>456</v>
      </c>
      <c r="C206" s="15" t="s">
        <v>467</v>
      </c>
      <c r="D206" s="16" t="s">
        <v>468</v>
      </c>
      <c r="E206" s="49">
        <v>2134.755637895928</v>
      </c>
      <c r="F206" s="41">
        <v>0</v>
      </c>
      <c r="G206" s="41">
        <v>692.64878441214682</v>
      </c>
      <c r="H206" s="56">
        <v>635.49590133651077</v>
      </c>
      <c r="I206" s="56">
        <v>3792.1069071030511</v>
      </c>
      <c r="J206" s="56">
        <v>1727.2269646685565</v>
      </c>
      <c r="K206" s="56">
        <v>877.23962482264653</v>
      </c>
      <c r="L206" s="56">
        <v>4126.4571745015101</v>
      </c>
      <c r="M206" s="56">
        <v>361.58804385860606</v>
      </c>
      <c r="N206" s="56">
        <v>5561.6385094655889</v>
      </c>
      <c r="O206" s="56">
        <v>2950.922730060438</v>
      </c>
      <c r="P206" s="56">
        <v>4581.3271916881686</v>
      </c>
      <c r="Q206" s="56">
        <v>0</v>
      </c>
      <c r="R206" s="57">
        <v>38.105632429594813</v>
      </c>
      <c r="S206" s="58">
        <v>27479.513102242741</v>
      </c>
      <c r="T206" s="13">
        <f t="shared" si="18"/>
        <v>2134.755637895928</v>
      </c>
      <c r="U206" s="13">
        <f t="shared" si="19"/>
        <v>0</v>
      </c>
      <c r="V206" s="13">
        <f t="shared" si="20"/>
        <v>692.64878441214682</v>
      </c>
      <c r="W206" s="13">
        <f t="shared" si="21"/>
        <v>1727.2269646685565</v>
      </c>
      <c r="X206" s="13">
        <f t="shared" si="22"/>
        <v>3792.1069071030511</v>
      </c>
      <c r="Y206" s="12">
        <f t="shared" si="23"/>
        <v>19132.774808163063</v>
      </c>
    </row>
    <row r="207" spans="1:25">
      <c r="A207" s="14" t="s">
        <v>455</v>
      </c>
      <c r="B207" s="29" t="s">
        <v>456</v>
      </c>
      <c r="C207" s="15" t="s">
        <v>469</v>
      </c>
      <c r="D207" s="16" t="s">
        <v>470</v>
      </c>
      <c r="E207" s="49">
        <v>1227.3172522217401</v>
      </c>
      <c r="F207" s="41">
        <v>74.02238826486338</v>
      </c>
      <c r="G207" s="41">
        <v>224.73017228848437</v>
      </c>
      <c r="H207" s="56">
        <v>297.67415705130571</v>
      </c>
      <c r="I207" s="56">
        <v>5775.9513307428842</v>
      </c>
      <c r="J207" s="56">
        <v>592.60851479968915</v>
      </c>
      <c r="K207" s="56">
        <v>254.37888409326357</v>
      </c>
      <c r="L207" s="56">
        <v>1018.7768123003345</v>
      </c>
      <c r="M207" s="56">
        <v>37.351678791692933</v>
      </c>
      <c r="N207" s="56">
        <v>2607.3625101286066</v>
      </c>
      <c r="O207" s="56">
        <v>2214.2933955762242</v>
      </c>
      <c r="P207" s="56">
        <v>2221.2144721701861</v>
      </c>
      <c r="Q207" s="56">
        <v>0</v>
      </c>
      <c r="R207" s="57">
        <v>42.933608639212814</v>
      </c>
      <c r="S207" s="58">
        <v>16588.615177068488</v>
      </c>
      <c r="T207" s="13">
        <f t="shared" si="18"/>
        <v>1227.3172522217401</v>
      </c>
      <c r="U207" s="13">
        <f t="shared" si="19"/>
        <v>74.02238826486338</v>
      </c>
      <c r="V207" s="13">
        <f t="shared" si="20"/>
        <v>224.73017228848437</v>
      </c>
      <c r="W207" s="13">
        <f t="shared" si="21"/>
        <v>592.60851479968915</v>
      </c>
      <c r="X207" s="13">
        <f t="shared" si="22"/>
        <v>5775.9513307428842</v>
      </c>
      <c r="Y207" s="12">
        <f t="shared" si="23"/>
        <v>8693.9855187508256</v>
      </c>
    </row>
    <row r="208" spans="1:25">
      <c r="A208" s="14" t="s">
        <v>455</v>
      </c>
      <c r="B208" s="29" t="s">
        <v>456</v>
      </c>
      <c r="C208" s="15" t="s">
        <v>471</v>
      </c>
      <c r="D208" s="16" t="s">
        <v>472</v>
      </c>
      <c r="E208" s="49">
        <v>3991.1081658603903</v>
      </c>
      <c r="F208" s="41">
        <v>0</v>
      </c>
      <c r="G208" s="41">
        <v>299.47683939704541</v>
      </c>
      <c r="H208" s="56">
        <v>324.63198420982746</v>
      </c>
      <c r="I208" s="56">
        <v>2554.1098688602624</v>
      </c>
      <c r="J208" s="56">
        <v>446.15368242026153</v>
      </c>
      <c r="K208" s="56">
        <v>39.316660520135294</v>
      </c>
      <c r="L208" s="56">
        <v>1155.5168202767811</v>
      </c>
      <c r="M208" s="56">
        <v>51.590654702861066</v>
      </c>
      <c r="N208" s="56">
        <v>1267.9271677471274</v>
      </c>
      <c r="O208" s="56">
        <v>1204.6633962491728</v>
      </c>
      <c r="P208" s="56">
        <v>3111.3207405906505</v>
      </c>
      <c r="Q208" s="56">
        <v>0</v>
      </c>
      <c r="R208" s="57">
        <v>5.1878010087300357</v>
      </c>
      <c r="S208" s="58">
        <v>14451.003781843245</v>
      </c>
      <c r="T208" s="13">
        <f t="shared" si="18"/>
        <v>3991.1081658603903</v>
      </c>
      <c r="U208" s="13">
        <f t="shared" si="19"/>
        <v>0</v>
      </c>
      <c r="V208" s="13">
        <f t="shared" si="20"/>
        <v>299.47683939704541</v>
      </c>
      <c r="W208" s="13">
        <f t="shared" si="21"/>
        <v>446.15368242026153</v>
      </c>
      <c r="X208" s="13">
        <f t="shared" si="22"/>
        <v>2554.1098688602624</v>
      </c>
      <c r="Y208" s="12">
        <f t="shared" si="23"/>
        <v>7160.155225305286</v>
      </c>
    </row>
    <row r="209" spans="1:25">
      <c r="A209" s="14" t="s">
        <v>455</v>
      </c>
      <c r="B209" s="29" t="s">
        <v>456</v>
      </c>
      <c r="C209" s="15" t="s">
        <v>473</v>
      </c>
      <c r="D209" s="16" t="s">
        <v>474</v>
      </c>
      <c r="E209" s="49">
        <v>433.40319873249115</v>
      </c>
      <c r="F209" s="41">
        <v>0</v>
      </c>
      <c r="G209" s="41">
        <v>33.782406578895475</v>
      </c>
      <c r="H209" s="56">
        <v>278.63015547631454</v>
      </c>
      <c r="I209" s="56">
        <v>1817.5637587076251</v>
      </c>
      <c r="J209" s="56">
        <v>541.62418028977663</v>
      </c>
      <c r="K209" s="56">
        <v>161.30574830514831</v>
      </c>
      <c r="L209" s="56">
        <v>402.5480907922348</v>
      </c>
      <c r="M209" s="56">
        <v>24.170982604916219</v>
      </c>
      <c r="N209" s="56">
        <v>1136.9653308084037</v>
      </c>
      <c r="O209" s="56">
        <v>977.15948720758593</v>
      </c>
      <c r="P209" s="56">
        <v>1810.3071570996199</v>
      </c>
      <c r="Q209" s="56">
        <v>0</v>
      </c>
      <c r="R209" s="57">
        <v>7.2768158449822575</v>
      </c>
      <c r="S209" s="58">
        <v>7624.7373124479946</v>
      </c>
      <c r="T209" s="13">
        <f t="shared" si="18"/>
        <v>433.40319873249115</v>
      </c>
      <c r="U209" s="13">
        <f t="shared" si="19"/>
        <v>0</v>
      </c>
      <c r="V209" s="13">
        <f t="shared" si="20"/>
        <v>33.782406578895475</v>
      </c>
      <c r="W209" s="13">
        <f t="shared" si="21"/>
        <v>541.62418028977663</v>
      </c>
      <c r="X209" s="13">
        <f t="shared" si="22"/>
        <v>1817.5637587076251</v>
      </c>
      <c r="Y209" s="12">
        <f t="shared" si="23"/>
        <v>4798.3637681392056</v>
      </c>
    </row>
    <row r="210" spans="1:25">
      <c r="A210" s="14" t="s">
        <v>475</v>
      </c>
      <c r="B210" s="29" t="s">
        <v>476</v>
      </c>
      <c r="C210" s="15" t="s">
        <v>477</v>
      </c>
      <c r="D210" s="16" t="s">
        <v>478</v>
      </c>
      <c r="E210" s="49">
        <v>2559.4038592082966</v>
      </c>
      <c r="F210" s="41">
        <v>0</v>
      </c>
      <c r="G210" s="41">
        <v>341.78969536667034</v>
      </c>
      <c r="H210" s="56">
        <v>1094.7493417998926</v>
      </c>
      <c r="I210" s="56">
        <v>5306.1296690649806</v>
      </c>
      <c r="J210" s="56">
        <v>5234.7455153047285</v>
      </c>
      <c r="K210" s="56">
        <v>11758.607849495527</v>
      </c>
      <c r="L210" s="56">
        <v>4984.7388755238471</v>
      </c>
      <c r="M210" s="56">
        <v>1878.7649300633566</v>
      </c>
      <c r="N210" s="56">
        <v>9680.2980792186463</v>
      </c>
      <c r="O210" s="56">
        <v>17369.501327683476</v>
      </c>
      <c r="P210" s="56">
        <v>2565.018998481497</v>
      </c>
      <c r="Q210" s="56">
        <v>1959.1779387709939</v>
      </c>
      <c r="R210" s="57">
        <v>517.5511590206504</v>
      </c>
      <c r="S210" s="58">
        <v>65250.477239002568</v>
      </c>
      <c r="T210" s="13">
        <f t="shared" si="18"/>
        <v>2559.4038592082966</v>
      </c>
      <c r="U210" s="13">
        <f t="shared" si="19"/>
        <v>0</v>
      </c>
      <c r="V210" s="13">
        <f t="shared" si="20"/>
        <v>341.78969536667034</v>
      </c>
      <c r="W210" s="13">
        <f t="shared" si="21"/>
        <v>5234.7455153047285</v>
      </c>
      <c r="X210" s="13">
        <f t="shared" si="22"/>
        <v>5306.1296690649806</v>
      </c>
      <c r="Y210" s="12">
        <f t="shared" si="23"/>
        <v>51808.408500057885</v>
      </c>
    </row>
    <row r="211" spans="1:25">
      <c r="A211" s="14" t="s">
        <v>475</v>
      </c>
      <c r="B211" s="29" t="s">
        <v>476</v>
      </c>
      <c r="C211" s="15" t="s">
        <v>479</v>
      </c>
      <c r="D211" s="16" t="s">
        <v>480</v>
      </c>
      <c r="E211" s="49">
        <v>1302.8973445631627</v>
      </c>
      <c r="F211" s="41">
        <v>0</v>
      </c>
      <c r="G211" s="41">
        <v>185.6938836056766</v>
      </c>
      <c r="H211" s="56">
        <v>191.60835603400926</v>
      </c>
      <c r="I211" s="56">
        <v>1008.6774793259043</v>
      </c>
      <c r="J211" s="56">
        <v>960.84600052997018</v>
      </c>
      <c r="K211" s="56">
        <v>3435.7019487757179</v>
      </c>
      <c r="L211" s="56">
        <v>850.19568712152716</v>
      </c>
      <c r="M211" s="56">
        <v>79.537822405119357</v>
      </c>
      <c r="N211" s="56">
        <v>2688.2648142384724</v>
      </c>
      <c r="O211" s="56">
        <v>1527.9110364471212</v>
      </c>
      <c r="P211" s="56">
        <v>895.30587789873266</v>
      </c>
      <c r="Q211" s="56">
        <v>0</v>
      </c>
      <c r="R211" s="57">
        <v>177.74384959743909</v>
      </c>
      <c r="S211" s="58">
        <v>13304.384100542853</v>
      </c>
      <c r="T211" s="13">
        <f t="shared" si="18"/>
        <v>1302.8973445631627</v>
      </c>
      <c r="U211" s="13">
        <f t="shared" si="19"/>
        <v>0</v>
      </c>
      <c r="V211" s="13">
        <f t="shared" si="20"/>
        <v>185.6938836056766</v>
      </c>
      <c r="W211" s="13">
        <f t="shared" si="21"/>
        <v>960.84600052997018</v>
      </c>
      <c r="X211" s="13">
        <f t="shared" si="22"/>
        <v>1008.6774793259043</v>
      </c>
      <c r="Y211" s="12">
        <f t="shared" si="23"/>
        <v>9846.2693925181375</v>
      </c>
    </row>
    <row r="212" spans="1:25">
      <c r="A212" s="14" t="s">
        <v>475</v>
      </c>
      <c r="B212" s="29" t="s">
        <v>476</v>
      </c>
      <c r="C212" s="15" t="s">
        <v>481</v>
      </c>
      <c r="D212" s="16" t="s">
        <v>482</v>
      </c>
      <c r="E212" s="49">
        <v>6367.442583588394</v>
      </c>
      <c r="F212" s="41">
        <v>0</v>
      </c>
      <c r="G212" s="41">
        <v>3510.1349043478376</v>
      </c>
      <c r="H212" s="56">
        <v>848.62922680010797</v>
      </c>
      <c r="I212" s="56">
        <v>15747.446767113981</v>
      </c>
      <c r="J212" s="56">
        <v>13598.981143483481</v>
      </c>
      <c r="K212" s="56">
        <v>15107.705240731966</v>
      </c>
      <c r="L212" s="56">
        <v>28757.800170911531</v>
      </c>
      <c r="M212" s="56">
        <v>1755.4954055036321</v>
      </c>
      <c r="N212" s="56">
        <v>67316.260091368691</v>
      </c>
      <c r="O212" s="56">
        <v>11623.330704256101</v>
      </c>
      <c r="P212" s="56">
        <v>6294.8439994595828</v>
      </c>
      <c r="Q212" s="56">
        <v>3046.2848225425423</v>
      </c>
      <c r="R212" s="57">
        <v>5585.5888889390681</v>
      </c>
      <c r="S212" s="58">
        <v>179559.94394904689</v>
      </c>
      <c r="T212" s="13">
        <f t="shared" si="18"/>
        <v>6367.442583588394</v>
      </c>
      <c r="U212" s="13">
        <f t="shared" si="19"/>
        <v>0</v>
      </c>
      <c r="V212" s="13">
        <f t="shared" si="20"/>
        <v>3510.1349043478376</v>
      </c>
      <c r="W212" s="13">
        <f t="shared" si="21"/>
        <v>13598.981143483481</v>
      </c>
      <c r="X212" s="13">
        <f t="shared" si="22"/>
        <v>15747.446767113981</v>
      </c>
      <c r="Y212" s="12">
        <f t="shared" si="23"/>
        <v>140335.93855051321</v>
      </c>
    </row>
    <row r="213" spans="1:25">
      <c r="A213" s="14" t="s">
        <v>483</v>
      </c>
      <c r="B213" s="29" t="s">
        <v>484</v>
      </c>
      <c r="C213" s="15" t="s">
        <v>485</v>
      </c>
      <c r="D213" s="16" t="s">
        <v>486</v>
      </c>
      <c r="E213" s="49">
        <v>79168.315032417391</v>
      </c>
      <c r="F213" s="41">
        <v>270627.90506599238</v>
      </c>
      <c r="G213" s="41">
        <v>166736.72217762884</v>
      </c>
      <c r="H213" s="56">
        <v>9282.1087923781433</v>
      </c>
      <c r="I213" s="56">
        <v>68402.523038651576</v>
      </c>
      <c r="J213" s="56">
        <v>80178.79160150158</v>
      </c>
      <c r="K213" s="56">
        <v>10219.157205892843</v>
      </c>
      <c r="L213" s="56">
        <v>59303.938548538921</v>
      </c>
      <c r="M213" s="56">
        <v>7458.8744493991362</v>
      </c>
      <c r="N213" s="56">
        <v>33458.290480455864</v>
      </c>
      <c r="O213" s="56">
        <v>23533.244734998098</v>
      </c>
      <c r="P213" s="56">
        <v>42243.518941261209</v>
      </c>
      <c r="Q213" s="56">
        <v>28836.366704576703</v>
      </c>
      <c r="R213" s="57">
        <v>7557.4741899067158</v>
      </c>
      <c r="S213" s="58">
        <v>887007.23096359952</v>
      </c>
      <c r="T213" s="13">
        <f t="shared" si="18"/>
        <v>79168.315032417391</v>
      </c>
      <c r="U213" s="13">
        <f t="shared" si="19"/>
        <v>270627.90506599238</v>
      </c>
      <c r="V213" s="13">
        <f t="shared" si="20"/>
        <v>166736.72217762884</v>
      </c>
      <c r="W213" s="13">
        <f t="shared" si="21"/>
        <v>80178.79160150158</v>
      </c>
      <c r="X213" s="13">
        <f t="shared" si="22"/>
        <v>68402.523038651576</v>
      </c>
      <c r="Y213" s="12">
        <f t="shared" si="23"/>
        <v>221892.97404740768</v>
      </c>
    </row>
    <row r="214" spans="1:25">
      <c r="A214" s="14" t="s">
        <v>483</v>
      </c>
      <c r="B214" s="29" t="s">
        <v>484</v>
      </c>
      <c r="C214" s="15" t="s">
        <v>487</v>
      </c>
      <c r="D214" s="16" t="s">
        <v>488</v>
      </c>
      <c r="E214" s="49">
        <v>4145.4020000576475</v>
      </c>
      <c r="F214" s="41">
        <v>0</v>
      </c>
      <c r="G214" s="41">
        <v>139.81528024687168</v>
      </c>
      <c r="H214" s="56">
        <v>227.5135348909011</v>
      </c>
      <c r="I214" s="56">
        <v>2164.9140542186315</v>
      </c>
      <c r="J214" s="56">
        <v>1099.2373677221685</v>
      </c>
      <c r="K214" s="56">
        <v>320.49681053573079</v>
      </c>
      <c r="L214" s="56">
        <v>4094.9698224866438</v>
      </c>
      <c r="M214" s="56">
        <v>0.55297626192301674</v>
      </c>
      <c r="N214" s="56">
        <v>2352.8778782786285</v>
      </c>
      <c r="O214" s="56">
        <v>2137.1232548159869</v>
      </c>
      <c r="P214" s="56">
        <v>4574.8134925544837</v>
      </c>
      <c r="Q214" s="56">
        <v>0</v>
      </c>
      <c r="R214" s="57">
        <v>73.815462932164394</v>
      </c>
      <c r="S214" s="58">
        <v>21331.531935001782</v>
      </c>
      <c r="T214" s="13">
        <f t="shared" si="18"/>
        <v>4145.4020000576475</v>
      </c>
      <c r="U214" s="13">
        <f t="shared" si="19"/>
        <v>0</v>
      </c>
      <c r="V214" s="13">
        <f t="shared" si="20"/>
        <v>139.81528024687168</v>
      </c>
      <c r="W214" s="13">
        <f t="shared" si="21"/>
        <v>1099.2373677221685</v>
      </c>
      <c r="X214" s="13">
        <f t="shared" si="22"/>
        <v>2164.9140542186315</v>
      </c>
      <c r="Y214" s="12">
        <f t="shared" si="23"/>
        <v>13782.163232756462</v>
      </c>
    </row>
    <row r="215" spans="1:25">
      <c r="A215" s="14" t="s">
        <v>483</v>
      </c>
      <c r="B215" s="29" t="s">
        <v>484</v>
      </c>
      <c r="C215" s="15" t="s">
        <v>489</v>
      </c>
      <c r="D215" s="16" t="s">
        <v>490</v>
      </c>
      <c r="E215" s="49">
        <v>2205.8433615678373</v>
      </c>
      <c r="F215" s="41">
        <v>130755.759175595</v>
      </c>
      <c r="G215" s="41">
        <v>474.36578080684717</v>
      </c>
      <c r="H215" s="56">
        <v>115.66695219145964</v>
      </c>
      <c r="I215" s="56">
        <v>1476.0796069882192</v>
      </c>
      <c r="J215" s="56">
        <v>319.46909923887495</v>
      </c>
      <c r="K215" s="56">
        <v>461.95276414230682</v>
      </c>
      <c r="L215" s="56">
        <v>1894.4783601423242</v>
      </c>
      <c r="M215" s="56">
        <v>0.11758737329590258</v>
      </c>
      <c r="N215" s="56">
        <v>430.13375177881181</v>
      </c>
      <c r="O215" s="56">
        <v>1909.6538895906583</v>
      </c>
      <c r="P215" s="56">
        <v>3360.7467210684399</v>
      </c>
      <c r="Q215" s="56">
        <v>0</v>
      </c>
      <c r="R215" s="57">
        <v>72.4615701825511</v>
      </c>
      <c r="S215" s="58">
        <v>143476.7286206666</v>
      </c>
      <c r="T215" s="13">
        <f t="shared" si="18"/>
        <v>2205.8433615678373</v>
      </c>
      <c r="U215" s="13">
        <f t="shared" si="19"/>
        <v>130755.759175595</v>
      </c>
      <c r="V215" s="13">
        <f t="shared" si="20"/>
        <v>474.36578080684717</v>
      </c>
      <c r="W215" s="13">
        <f t="shared" si="21"/>
        <v>319.46909923887495</v>
      </c>
      <c r="X215" s="13">
        <f t="shared" si="22"/>
        <v>1476.0796069882192</v>
      </c>
      <c r="Y215" s="12">
        <f t="shared" si="23"/>
        <v>8245.2115964698478</v>
      </c>
    </row>
    <row r="216" spans="1:25">
      <c r="A216" s="14" t="s">
        <v>483</v>
      </c>
      <c r="B216" s="29" t="s">
        <v>484</v>
      </c>
      <c r="C216" s="15" t="s">
        <v>491</v>
      </c>
      <c r="D216" s="16" t="s">
        <v>492</v>
      </c>
      <c r="E216" s="49">
        <v>48310.113172871992</v>
      </c>
      <c r="F216" s="41">
        <v>497632.25330885279</v>
      </c>
      <c r="G216" s="41">
        <v>3112.3101015138682</v>
      </c>
      <c r="H216" s="56">
        <v>941.14558304457478</v>
      </c>
      <c r="I216" s="56">
        <v>22555.664174947633</v>
      </c>
      <c r="J216" s="56">
        <v>14828.744556123187</v>
      </c>
      <c r="K216" s="56">
        <v>831.93109041545642</v>
      </c>
      <c r="L216" s="56">
        <v>38589.774476618688</v>
      </c>
      <c r="M216" s="56">
        <v>1069.9599309694736</v>
      </c>
      <c r="N216" s="56">
        <v>12088.585688509764</v>
      </c>
      <c r="O216" s="56">
        <v>8089.7570274856771</v>
      </c>
      <c r="P216" s="56">
        <v>17253.984482726377</v>
      </c>
      <c r="Q216" s="56">
        <v>6076.3378311294728</v>
      </c>
      <c r="R216" s="57">
        <v>5190.6425252242643</v>
      </c>
      <c r="S216" s="58">
        <v>676571.20395043329</v>
      </c>
      <c r="T216" s="13">
        <f t="shared" si="18"/>
        <v>48310.113172871992</v>
      </c>
      <c r="U216" s="13">
        <f t="shared" si="19"/>
        <v>497632.25330885279</v>
      </c>
      <c r="V216" s="13">
        <f t="shared" si="20"/>
        <v>3112.3101015138682</v>
      </c>
      <c r="W216" s="13">
        <f t="shared" si="21"/>
        <v>14828.744556123187</v>
      </c>
      <c r="X216" s="13">
        <f t="shared" si="22"/>
        <v>22555.664174947633</v>
      </c>
      <c r="Y216" s="12">
        <f t="shared" si="23"/>
        <v>90132.118636123763</v>
      </c>
    </row>
    <row r="217" spans="1:25">
      <c r="A217" s="14" t="s">
        <v>483</v>
      </c>
      <c r="B217" s="29" t="s">
        <v>484</v>
      </c>
      <c r="C217" s="15" t="s">
        <v>493</v>
      </c>
      <c r="D217" s="16" t="s">
        <v>494</v>
      </c>
      <c r="E217" s="49">
        <v>2038.3633280982031</v>
      </c>
      <c r="F217" s="41">
        <v>0</v>
      </c>
      <c r="G217" s="41">
        <v>183.09077424908139</v>
      </c>
      <c r="H217" s="56">
        <v>74.2896954816011</v>
      </c>
      <c r="I217" s="56">
        <v>647.64717618910754</v>
      </c>
      <c r="J217" s="56">
        <v>216.33819727548604</v>
      </c>
      <c r="K217" s="56">
        <v>38.351909889171864</v>
      </c>
      <c r="L217" s="56">
        <v>980.15624783765998</v>
      </c>
      <c r="M217" s="56">
        <v>0.14214020750117654</v>
      </c>
      <c r="N217" s="56">
        <v>475.44182020882187</v>
      </c>
      <c r="O217" s="56">
        <v>971.80575066454003</v>
      </c>
      <c r="P217" s="56">
        <v>1091.2289743710512</v>
      </c>
      <c r="Q217" s="56">
        <v>0</v>
      </c>
      <c r="R217" s="57">
        <v>97.946923543741633</v>
      </c>
      <c r="S217" s="58">
        <v>6814.8029380159669</v>
      </c>
      <c r="T217" s="13">
        <f t="shared" si="18"/>
        <v>2038.3633280982031</v>
      </c>
      <c r="U217" s="13">
        <f t="shared" si="19"/>
        <v>0</v>
      </c>
      <c r="V217" s="13">
        <f t="shared" si="20"/>
        <v>183.09077424908139</v>
      </c>
      <c r="W217" s="13">
        <f t="shared" si="21"/>
        <v>216.33819727548604</v>
      </c>
      <c r="X217" s="13">
        <f t="shared" si="22"/>
        <v>647.64717618910754</v>
      </c>
      <c r="Y217" s="12">
        <f t="shared" si="23"/>
        <v>3729.3634622040886</v>
      </c>
    </row>
    <row r="218" spans="1:25">
      <c r="A218" s="14" t="s">
        <v>483</v>
      </c>
      <c r="B218" s="29" t="s">
        <v>484</v>
      </c>
      <c r="C218" s="15" t="s">
        <v>495</v>
      </c>
      <c r="D218" s="16" t="s">
        <v>496</v>
      </c>
      <c r="E218" s="49">
        <v>7924.569064233563</v>
      </c>
      <c r="F218" s="41">
        <v>0</v>
      </c>
      <c r="G218" s="41">
        <v>329.72370066828137</v>
      </c>
      <c r="H218" s="56">
        <v>349.07987224821545</v>
      </c>
      <c r="I218" s="56">
        <v>2203.038368796243</v>
      </c>
      <c r="J218" s="56">
        <v>1739.4047052788558</v>
      </c>
      <c r="K218" s="56">
        <v>29.740065309782825</v>
      </c>
      <c r="L218" s="56">
        <v>1183.2850386343175</v>
      </c>
      <c r="M218" s="56">
        <v>55.578133713159289</v>
      </c>
      <c r="N218" s="56">
        <v>1203.4603917569775</v>
      </c>
      <c r="O218" s="56">
        <v>2619.885043864484</v>
      </c>
      <c r="P218" s="56">
        <v>5106.7130800621217</v>
      </c>
      <c r="Q218" s="56">
        <v>0</v>
      </c>
      <c r="R218" s="57">
        <v>318.5900390146345</v>
      </c>
      <c r="S218" s="58">
        <v>23063.067503580634</v>
      </c>
      <c r="T218" s="13">
        <f t="shared" si="18"/>
        <v>7924.569064233563</v>
      </c>
      <c r="U218" s="13">
        <f t="shared" si="19"/>
        <v>0</v>
      </c>
      <c r="V218" s="13">
        <f t="shared" si="20"/>
        <v>329.72370066828137</v>
      </c>
      <c r="W218" s="13">
        <f t="shared" si="21"/>
        <v>1739.4047052788558</v>
      </c>
      <c r="X218" s="13">
        <f t="shared" si="22"/>
        <v>2203.038368796243</v>
      </c>
      <c r="Y218" s="12">
        <f t="shared" si="23"/>
        <v>10866.331664603693</v>
      </c>
    </row>
    <row r="219" spans="1:25">
      <c r="A219" s="14" t="s">
        <v>483</v>
      </c>
      <c r="B219" s="29" t="s">
        <v>484</v>
      </c>
      <c r="C219" s="15" t="s">
        <v>497</v>
      </c>
      <c r="D219" s="16" t="s">
        <v>498</v>
      </c>
      <c r="E219" s="49">
        <v>2539.3678397811955</v>
      </c>
      <c r="F219" s="41">
        <v>117623.24257509258</v>
      </c>
      <c r="G219" s="41">
        <v>89.533535476557205</v>
      </c>
      <c r="H219" s="56">
        <v>101.86054825564383</v>
      </c>
      <c r="I219" s="56">
        <v>6473.4771541322152</v>
      </c>
      <c r="J219" s="56">
        <v>746.32550590904998</v>
      </c>
      <c r="K219" s="56">
        <v>79.734784053876325</v>
      </c>
      <c r="L219" s="56">
        <v>4384.8655601177106</v>
      </c>
      <c r="M219" s="56">
        <v>9.7011749964731105E-3</v>
      </c>
      <c r="N219" s="56">
        <v>2229.2174141699606</v>
      </c>
      <c r="O219" s="56">
        <v>3363.1273390730121</v>
      </c>
      <c r="P219" s="56">
        <v>3588.5333157185719</v>
      </c>
      <c r="Q219" s="56">
        <v>0</v>
      </c>
      <c r="R219" s="57">
        <v>301.95929766074528</v>
      </c>
      <c r="S219" s="58">
        <v>141521.25457061609</v>
      </c>
      <c r="T219" s="13">
        <f t="shared" si="18"/>
        <v>2539.3678397811955</v>
      </c>
      <c r="U219" s="13">
        <f t="shared" si="19"/>
        <v>117623.24257509258</v>
      </c>
      <c r="V219" s="13">
        <f t="shared" si="20"/>
        <v>89.533535476557205</v>
      </c>
      <c r="W219" s="13">
        <f t="shared" si="21"/>
        <v>746.32550590904998</v>
      </c>
      <c r="X219" s="13">
        <f t="shared" si="22"/>
        <v>6473.4771541322152</v>
      </c>
      <c r="Y219" s="12">
        <f t="shared" si="23"/>
        <v>14049.307960224518</v>
      </c>
    </row>
    <row r="220" spans="1:25">
      <c r="A220" s="14" t="s">
        <v>499</v>
      </c>
      <c r="B220" s="29" t="s">
        <v>500</v>
      </c>
      <c r="C220" s="15" t="s">
        <v>501</v>
      </c>
      <c r="D220" s="16" t="s">
        <v>502</v>
      </c>
      <c r="E220" s="49">
        <v>28998.50058099578</v>
      </c>
      <c r="F220" s="41">
        <v>1314117.1934410373</v>
      </c>
      <c r="G220" s="41">
        <v>6533.3593618257673</v>
      </c>
      <c r="H220" s="56">
        <v>21928.430574352045</v>
      </c>
      <c r="I220" s="56">
        <v>22248.320061773917</v>
      </c>
      <c r="J220" s="56">
        <v>9695.0423923859089</v>
      </c>
      <c r="K220" s="56">
        <v>5960.4928125115885</v>
      </c>
      <c r="L220" s="56">
        <v>19066.141797647681</v>
      </c>
      <c r="M220" s="56">
        <v>5777.6456520051943</v>
      </c>
      <c r="N220" s="56">
        <v>18579.762561936383</v>
      </c>
      <c r="O220" s="56">
        <v>29594.524188068564</v>
      </c>
      <c r="P220" s="56">
        <v>35476.326944263783</v>
      </c>
      <c r="Q220" s="56">
        <v>22046.766154854406</v>
      </c>
      <c r="R220" s="57">
        <v>8697.2996842543362</v>
      </c>
      <c r="S220" s="58">
        <v>1548719.8062079125</v>
      </c>
      <c r="T220" s="13">
        <f t="shared" si="18"/>
        <v>28998.50058099578</v>
      </c>
      <c r="U220" s="13">
        <f t="shared" si="19"/>
        <v>1314117.1934410373</v>
      </c>
      <c r="V220" s="13">
        <f t="shared" si="20"/>
        <v>6533.3593618257673</v>
      </c>
      <c r="W220" s="13">
        <f t="shared" si="21"/>
        <v>9695.0423923859089</v>
      </c>
      <c r="X220" s="13">
        <f t="shared" si="22"/>
        <v>22248.320061773917</v>
      </c>
      <c r="Y220" s="12">
        <f t="shared" si="23"/>
        <v>167127.39036989398</v>
      </c>
    </row>
    <row r="221" spans="1:25">
      <c r="A221" s="14" t="s">
        <v>499</v>
      </c>
      <c r="B221" s="29" t="s">
        <v>500</v>
      </c>
      <c r="C221" s="15" t="s">
        <v>503</v>
      </c>
      <c r="D221" s="16" t="s">
        <v>504</v>
      </c>
      <c r="E221" s="49">
        <v>122.97492003062914</v>
      </c>
      <c r="F221" s="41">
        <v>0</v>
      </c>
      <c r="G221" s="41">
        <v>84.280330986605435</v>
      </c>
      <c r="H221" s="56">
        <v>1449.0825058170099</v>
      </c>
      <c r="I221" s="56">
        <v>550.29910269069728</v>
      </c>
      <c r="J221" s="56">
        <v>86.634077423418091</v>
      </c>
      <c r="K221" s="56">
        <v>217.31719566397354</v>
      </c>
      <c r="L221" s="56">
        <v>685.89429945688835</v>
      </c>
      <c r="M221" s="56">
        <v>7.6496723156452946</v>
      </c>
      <c r="N221" s="56">
        <v>877.59578441046028</v>
      </c>
      <c r="O221" s="56">
        <v>3681.0115535022342</v>
      </c>
      <c r="P221" s="56">
        <v>2629.7762542112077</v>
      </c>
      <c r="Q221" s="56">
        <v>1041.4246960786563</v>
      </c>
      <c r="R221" s="57">
        <v>551.62009364467667</v>
      </c>
      <c r="S221" s="58">
        <v>11985.560486232103</v>
      </c>
      <c r="T221" s="13">
        <f t="shared" si="18"/>
        <v>122.97492003062914</v>
      </c>
      <c r="U221" s="13">
        <f t="shared" si="19"/>
        <v>0</v>
      </c>
      <c r="V221" s="13">
        <f t="shared" si="20"/>
        <v>84.280330986605435</v>
      </c>
      <c r="W221" s="13">
        <f t="shared" si="21"/>
        <v>86.634077423418091</v>
      </c>
      <c r="X221" s="13">
        <f t="shared" si="22"/>
        <v>550.29910269069728</v>
      </c>
      <c r="Y221" s="12">
        <f t="shared" si="23"/>
        <v>11141.372055100752</v>
      </c>
    </row>
    <row r="222" spans="1:25">
      <c r="A222" s="14" t="s">
        <v>499</v>
      </c>
      <c r="B222" s="29" t="s">
        <v>500</v>
      </c>
      <c r="C222" s="15" t="s">
        <v>505</v>
      </c>
      <c r="D222" s="16" t="s">
        <v>506</v>
      </c>
      <c r="E222" s="49">
        <v>57797.850370090702</v>
      </c>
      <c r="F222" s="41">
        <v>2616354.9491644599</v>
      </c>
      <c r="G222" s="41">
        <v>2524.7962235133264</v>
      </c>
      <c r="H222" s="56">
        <v>1522.5024098603249</v>
      </c>
      <c r="I222" s="56">
        <v>2032.7931504735568</v>
      </c>
      <c r="J222" s="56">
        <v>9307.985998545626</v>
      </c>
      <c r="K222" s="56">
        <v>1374.5230017248191</v>
      </c>
      <c r="L222" s="56">
        <v>22968.761903288752</v>
      </c>
      <c r="M222" s="56">
        <v>1817.1095949628207</v>
      </c>
      <c r="N222" s="56">
        <v>28465.385160948499</v>
      </c>
      <c r="O222" s="56">
        <v>9179.0826995760326</v>
      </c>
      <c r="P222" s="56">
        <v>18969.325958415502</v>
      </c>
      <c r="Q222" s="56">
        <v>306.7744330633995</v>
      </c>
      <c r="R222" s="57">
        <v>1061.9117933851546</v>
      </c>
      <c r="S222" s="58">
        <v>2773683.7518623089</v>
      </c>
      <c r="T222" s="13">
        <f t="shared" si="18"/>
        <v>57797.850370090702</v>
      </c>
      <c r="U222" s="13">
        <f t="shared" si="19"/>
        <v>2616354.9491644599</v>
      </c>
      <c r="V222" s="13">
        <f t="shared" si="20"/>
        <v>2524.7962235133264</v>
      </c>
      <c r="W222" s="13">
        <f t="shared" si="21"/>
        <v>9307.985998545626</v>
      </c>
      <c r="X222" s="13">
        <f t="shared" si="22"/>
        <v>2032.7931504735568</v>
      </c>
      <c r="Y222" s="12">
        <f t="shared" si="23"/>
        <v>85665.376955225307</v>
      </c>
    </row>
    <row r="223" spans="1:25">
      <c r="A223" s="14" t="s">
        <v>499</v>
      </c>
      <c r="B223" s="29" t="s">
        <v>500</v>
      </c>
      <c r="C223" s="15" t="s">
        <v>507</v>
      </c>
      <c r="D223" s="16" t="s">
        <v>508</v>
      </c>
      <c r="E223" s="49">
        <v>16210.4494136994</v>
      </c>
      <c r="F223" s="41">
        <v>0</v>
      </c>
      <c r="G223" s="41">
        <v>623.92656638976791</v>
      </c>
      <c r="H223" s="56">
        <v>1818.395395198907</v>
      </c>
      <c r="I223" s="56">
        <v>1456.8506817110656</v>
      </c>
      <c r="J223" s="56">
        <v>1412.7425625566584</v>
      </c>
      <c r="K223" s="56">
        <v>135.27040892755366</v>
      </c>
      <c r="L223" s="56">
        <v>11317.621140995929</v>
      </c>
      <c r="M223" s="56">
        <v>47.637416663448818</v>
      </c>
      <c r="N223" s="56">
        <v>9997.8574495666617</v>
      </c>
      <c r="O223" s="56">
        <v>7108.2875425135071</v>
      </c>
      <c r="P223" s="56">
        <v>10698.542980869182</v>
      </c>
      <c r="Q223" s="56">
        <v>0</v>
      </c>
      <c r="R223" s="57">
        <v>288.79363873676039</v>
      </c>
      <c r="S223" s="58">
        <v>61116.375197828842</v>
      </c>
      <c r="T223" s="13">
        <f t="shared" si="18"/>
        <v>16210.4494136994</v>
      </c>
      <c r="U223" s="13">
        <f t="shared" si="19"/>
        <v>0</v>
      </c>
      <c r="V223" s="13">
        <f t="shared" si="20"/>
        <v>623.92656638976791</v>
      </c>
      <c r="W223" s="13">
        <f t="shared" si="21"/>
        <v>1412.7425625566584</v>
      </c>
      <c r="X223" s="13">
        <f t="shared" si="22"/>
        <v>1456.8506817110656</v>
      </c>
      <c r="Y223" s="12">
        <f t="shared" si="23"/>
        <v>41412.405973471949</v>
      </c>
    </row>
    <row r="224" spans="1:25">
      <c r="A224" s="14" t="s">
        <v>509</v>
      </c>
      <c r="B224" s="29" t="s">
        <v>510</v>
      </c>
      <c r="C224" s="15" t="s">
        <v>511</v>
      </c>
      <c r="D224" s="16" t="s">
        <v>512</v>
      </c>
      <c r="E224" s="49">
        <v>251339.16303098534</v>
      </c>
      <c r="F224" s="41">
        <v>760.13207889515843</v>
      </c>
      <c r="G224" s="41">
        <v>158630.77353374235</v>
      </c>
      <c r="H224" s="56">
        <v>27315.968288349235</v>
      </c>
      <c r="I224" s="56">
        <v>458925.69561035826</v>
      </c>
      <c r="J224" s="56">
        <v>330402.03345606558</v>
      </c>
      <c r="K224" s="56">
        <v>26000.982462267693</v>
      </c>
      <c r="L224" s="56">
        <v>147245.82571625797</v>
      </c>
      <c r="M224" s="56">
        <v>37636.454831751398</v>
      </c>
      <c r="N224" s="56">
        <v>124336.10177674872</v>
      </c>
      <c r="O224" s="56">
        <v>86747.594831695547</v>
      </c>
      <c r="P224" s="56">
        <v>165451.90702222698</v>
      </c>
      <c r="Q224" s="56">
        <v>146165.70653574532</v>
      </c>
      <c r="R224" s="57">
        <v>33082.045793269295</v>
      </c>
      <c r="S224" s="58">
        <v>1994040.384968359</v>
      </c>
      <c r="T224" s="13">
        <f t="shared" si="18"/>
        <v>251339.16303098534</v>
      </c>
      <c r="U224" s="13">
        <f t="shared" si="19"/>
        <v>760.13207889515843</v>
      </c>
      <c r="V224" s="13">
        <f t="shared" si="20"/>
        <v>158630.77353374235</v>
      </c>
      <c r="W224" s="13">
        <f t="shared" si="21"/>
        <v>330402.03345606558</v>
      </c>
      <c r="X224" s="13">
        <f t="shared" si="22"/>
        <v>458925.69561035826</v>
      </c>
      <c r="Y224" s="12">
        <f t="shared" si="23"/>
        <v>793982.58725831215</v>
      </c>
    </row>
    <row r="225" spans="1:25">
      <c r="A225" s="14" t="s">
        <v>509</v>
      </c>
      <c r="B225" s="29" t="s">
        <v>510</v>
      </c>
      <c r="C225" s="15" t="s">
        <v>513</v>
      </c>
      <c r="D225" s="16" t="s">
        <v>514</v>
      </c>
      <c r="E225" s="49">
        <v>29277.149253815001</v>
      </c>
      <c r="F225" s="41">
        <v>0</v>
      </c>
      <c r="G225" s="41">
        <v>3340.5276446013359</v>
      </c>
      <c r="H225" s="56">
        <v>2491.3141727710772</v>
      </c>
      <c r="I225" s="56">
        <v>5409.7377278202512</v>
      </c>
      <c r="J225" s="56">
        <v>12241.028394828678</v>
      </c>
      <c r="K225" s="56">
        <v>768.35783212211891</v>
      </c>
      <c r="L225" s="56">
        <v>5812.280309440529</v>
      </c>
      <c r="M225" s="56">
        <v>3017.8146674588806</v>
      </c>
      <c r="N225" s="56">
        <v>6241.3702130369256</v>
      </c>
      <c r="O225" s="56">
        <v>11273.838812991591</v>
      </c>
      <c r="P225" s="56">
        <v>22008.845743554233</v>
      </c>
      <c r="Q225" s="56">
        <v>1571.6294447930293</v>
      </c>
      <c r="R225" s="57">
        <v>122.74142209989644</v>
      </c>
      <c r="S225" s="58">
        <v>103576.63563933354</v>
      </c>
      <c r="T225" s="13">
        <f t="shared" si="18"/>
        <v>29277.149253815001</v>
      </c>
      <c r="U225" s="13">
        <f t="shared" si="19"/>
        <v>0</v>
      </c>
      <c r="V225" s="13">
        <f t="shared" si="20"/>
        <v>3340.5276446013359</v>
      </c>
      <c r="W225" s="13">
        <f t="shared" si="21"/>
        <v>12241.028394828678</v>
      </c>
      <c r="X225" s="13">
        <f t="shared" si="22"/>
        <v>5409.7377278202512</v>
      </c>
      <c r="Y225" s="12">
        <f t="shared" si="23"/>
        <v>53308.192618268287</v>
      </c>
    </row>
    <row r="226" spans="1:25">
      <c r="A226" s="14" t="s">
        <v>515</v>
      </c>
      <c r="B226" s="29" t="s">
        <v>516</v>
      </c>
      <c r="C226" s="15" t="s">
        <v>517</v>
      </c>
      <c r="D226" s="16" t="s">
        <v>518</v>
      </c>
      <c r="E226" s="49">
        <v>46350.277379325365</v>
      </c>
      <c r="F226" s="41">
        <v>55676.614358434592</v>
      </c>
      <c r="G226" s="41">
        <v>22443.355525090574</v>
      </c>
      <c r="H226" s="56">
        <v>17025.286414121947</v>
      </c>
      <c r="I226" s="56">
        <v>162350.04806891875</v>
      </c>
      <c r="J226" s="56">
        <v>56688.002063177955</v>
      </c>
      <c r="K226" s="56">
        <v>19605.929108236676</v>
      </c>
      <c r="L226" s="56">
        <v>11630.998390521705</v>
      </c>
      <c r="M226" s="56">
        <v>2323.1511230941255</v>
      </c>
      <c r="N226" s="56">
        <v>33019.181154098158</v>
      </c>
      <c r="O226" s="56">
        <v>9536.3392251356363</v>
      </c>
      <c r="P226" s="56">
        <v>60915.373417033363</v>
      </c>
      <c r="Q226" s="56">
        <v>12612.130432953256</v>
      </c>
      <c r="R226" s="57">
        <v>4208.4839205783883</v>
      </c>
      <c r="S226" s="58">
        <v>514385.17058072041</v>
      </c>
      <c r="T226" s="13">
        <f t="shared" si="18"/>
        <v>46350.277379325365</v>
      </c>
      <c r="U226" s="13">
        <f t="shared" si="19"/>
        <v>55676.614358434592</v>
      </c>
      <c r="V226" s="13">
        <f t="shared" si="20"/>
        <v>22443.355525090574</v>
      </c>
      <c r="W226" s="13">
        <f t="shared" si="21"/>
        <v>56688.002063177955</v>
      </c>
      <c r="X226" s="13">
        <f t="shared" si="22"/>
        <v>162350.04806891875</v>
      </c>
      <c r="Y226" s="12">
        <f t="shared" si="23"/>
        <v>170876.87318577323</v>
      </c>
    </row>
    <row r="227" spans="1:25">
      <c r="A227" s="14" t="s">
        <v>515</v>
      </c>
      <c r="B227" s="29" t="s">
        <v>516</v>
      </c>
      <c r="C227" s="15" t="s">
        <v>519</v>
      </c>
      <c r="D227" s="16" t="s">
        <v>520</v>
      </c>
      <c r="E227" s="49">
        <v>395.41266658592286</v>
      </c>
      <c r="F227" s="41">
        <v>19249.550222487167</v>
      </c>
      <c r="G227" s="41">
        <v>295357.51386747044</v>
      </c>
      <c r="H227" s="56">
        <v>5721.5150042133409</v>
      </c>
      <c r="I227" s="56">
        <v>80446.004322238645</v>
      </c>
      <c r="J227" s="56">
        <v>106266.66218906766</v>
      </c>
      <c r="K227" s="56">
        <v>8638.1167981028229</v>
      </c>
      <c r="L227" s="56">
        <v>44223.121476137647</v>
      </c>
      <c r="M227" s="56">
        <v>10892.003801749899</v>
      </c>
      <c r="N227" s="56">
        <v>21142.140914712912</v>
      </c>
      <c r="O227" s="56">
        <v>21241.938827702867</v>
      </c>
      <c r="P227" s="56">
        <v>41847.88785653394</v>
      </c>
      <c r="Q227" s="56">
        <v>4058.5890279934556</v>
      </c>
      <c r="R227" s="57">
        <v>2947.4252276023462</v>
      </c>
      <c r="S227" s="58">
        <v>662427.88220259908</v>
      </c>
      <c r="T227" s="13">
        <f t="shared" si="18"/>
        <v>395.41266658592286</v>
      </c>
      <c r="U227" s="13">
        <f t="shared" si="19"/>
        <v>19249.550222487167</v>
      </c>
      <c r="V227" s="13">
        <f t="shared" si="20"/>
        <v>295357.51386747044</v>
      </c>
      <c r="W227" s="13">
        <f t="shared" si="21"/>
        <v>106266.66218906766</v>
      </c>
      <c r="X227" s="13">
        <f t="shared" si="22"/>
        <v>80446.004322238645</v>
      </c>
      <c r="Y227" s="12">
        <f t="shared" si="23"/>
        <v>160712.73893474921</v>
      </c>
    </row>
    <row r="228" spans="1:25" ht="15.75" thickBot="1">
      <c r="A228" s="17" t="s">
        <v>515</v>
      </c>
      <c r="B228" s="31" t="s">
        <v>516</v>
      </c>
      <c r="C228" s="18" t="s">
        <v>521</v>
      </c>
      <c r="D228" s="19" t="s">
        <v>522</v>
      </c>
      <c r="E228" s="50">
        <v>29713.883929551488</v>
      </c>
      <c r="F228" s="42">
        <v>655.38190778873559</v>
      </c>
      <c r="G228" s="42">
        <v>2317.2048699484931</v>
      </c>
      <c r="H228" s="59">
        <v>6704.3849672620981</v>
      </c>
      <c r="I228" s="59">
        <v>129128.16109106525</v>
      </c>
      <c r="J228" s="59">
        <v>42177.423905505391</v>
      </c>
      <c r="K228" s="59">
        <v>32746.726193272967</v>
      </c>
      <c r="L228" s="59">
        <v>16238.857459442266</v>
      </c>
      <c r="M228" s="59">
        <v>1650.186493884969</v>
      </c>
      <c r="N228" s="59">
        <v>17879.924111325232</v>
      </c>
      <c r="O228" s="59">
        <v>14148.279503721784</v>
      </c>
      <c r="P228" s="59">
        <v>32349.363766643419</v>
      </c>
      <c r="Q228" s="59">
        <v>5484.788405876081</v>
      </c>
      <c r="R228" s="60">
        <v>7154.589464537944</v>
      </c>
      <c r="S228" s="61">
        <v>338349.1560698261</v>
      </c>
      <c r="T228" s="13">
        <f t="shared" si="18"/>
        <v>29713.883929551488</v>
      </c>
      <c r="U228" s="13">
        <f t="shared" si="19"/>
        <v>655.38190778873559</v>
      </c>
      <c r="V228" s="13">
        <f t="shared" si="20"/>
        <v>2317.2048699484931</v>
      </c>
      <c r="W228" s="13">
        <f t="shared" si="21"/>
        <v>42177.423905505391</v>
      </c>
      <c r="X228" s="13">
        <f t="shared" si="22"/>
        <v>129128.16109106525</v>
      </c>
      <c r="Y228" s="12">
        <f t="shared" si="23"/>
        <v>134357.10036596676</v>
      </c>
    </row>
    <row r="229" spans="1:25" ht="15.75" thickBot="1">
      <c r="A229" s="27"/>
      <c r="B229" s="27"/>
      <c r="C229" s="27"/>
      <c r="D229" s="27"/>
      <c r="E229" s="43"/>
      <c r="F229" s="43"/>
      <c r="G229" s="43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13"/>
    </row>
    <row r="230" spans="1:25" ht="15.75" thickBot="1">
      <c r="A230" s="27"/>
      <c r="B230" s="92" t="s">
        <v>523</v>
      </c>
      <c r="C230" s="92"/>
      <c r="D230" s="92"/>
      <c r="E230" s="51">
        <v>9514079.1250503231</v>
      </c>
      <c r="F230" s="52">
        <v>5863896.9999999991</v>
      </c>
      <c r="G230" s="52">
        <v>15858207.999999993</v>
      </c>
      <c r="H230" s="63">
        <v>1815121</v>
      </c>
      <c r="I230" s="63">
        <v>11816602.000000006</v>
      </c>
      <c r="J230" s="63">
        <v>9911521.9999999963</v>
      </c>
      <c r="K230" s="63">
        <v>2422591.0000000014</v>
      </c>
      <c r="L230" s="63">
        <v>7876058</v>
      </c>
      <c r="M230" s="63">
        <v>3882301.9999999939</v>
      </c>
      <c r="N230" s="63">
        <v>12969369.999999994</v>
      </c>
      <c r="O230" s="63">
        <v>6984033.9999999953</v>
      </c>
      <c r="P230" s="63">
        <v>5976779</v>
      </c>
      <c r="Q230" s="63">
        <v>3787805.9999999981</v>
      </c>
      <c r="R230" s="64">
        <v>2193208.0000000005</v>
      </c>
      <c r="S230" s="65">
        <v>100871577.12505032</v>
      </c>
      <c r="T230" s="13"/>
    </row>
    <row r="231" spans="1:25" ht="15.75" thickBot="1">
      <c r="A231" s="27"/>
      <c r="B231" s="92" t="s">
        <v>524</v>
      </c>
      <c r="C231" s="92"/>
      <c r="D231" s="92"/>
      <c r="E231" s="43"/>
      <c r="F231" s="43"/>
      <c r="G231" s="43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7">
        <v>7236432</v>
      </c>
    </row>
    <row r="232" spans="1:25" ht="15.75" thickBot="1">
      <c r="A232" s="27"/>
      <c r="B232" s="92" t="s">
        <v>525</v>
      </c>
      <c r="C232" s="92"/>
      <c r="D232" s="92"/>
      <c r="E232" s="43"/>
      <c r="F232" s="43"/>
      <c r="G232" s="43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6">
        <v>108108009.12505032</v>
      </c>
    </row>
    <row r="233" spans="1:25">
      <c r="B233" s="21"/>
      <c r="C233" s="21"/>
      <c r="D233" s="2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 spans="1:25">
      <c r="A234" s="22" t="s">
        <v>526</v>
      </c>
      <c r="B234" s="21"/>
      <c r="C234" s="21"/>
      <c r="D234" s="2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 spans="1:25">
      <c r="A235" s="22" t="s">
        <v>534</v>
      </c>
      <c r="B235" s="21"/>
      <c r="C235" s="21"/>
      <c r="D235" s="2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</row>
    <row r="236" spans="1:25">
      <c r="A236" s="22" t="s">
        <v>535</v>
      </c>
      <c r="B236" s="21"/>
      <c r="C236" s="21"/>
      <c r="D236" s="2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 spans="1:25">
      <c r="A237" s="22" t="s">
        <v>527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23"/>
    </row>
    <row r="238" spans="1:25">
      <c r="A238" s="24" t="s">
        <v>528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25">
      <c r="B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25">
      <c r="E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</sheetData>
  <mergeCells count="3">
    <mergeCell ref="B230:D230"/>
    <mergeCell ref="B231:D231"/>
    <mergeCell ref="B232:D2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B693-8D10-4E71-8475-182D50C737C5}">
  <dimension ref="A1:M222"/>
  <sheetViews>
    <sheetView tabSelected="1" workbookViewId="0">
      <selection activeCell="M3" sqref="M3"/>
    </sheetView>
  </sheetViews>
  <sheetFormatPr defaultRowHeight="15"/>
  <sheetData>
    <row r="1" spans="1:13">
      <c r="A1" t="s">
        <v>17</v>
      </c>
      <c r="B1" t="s">
        <v>16</v>
      </c>
      <c r="C1" t="s">
        <v>18</v>
      </c>
      <c r="D1" t="s">
        <v>19</v>
      </c>
      <c r="E1" t="s">
        <v>20</v>
      </c>
      <c r="F1" t="s">
        <v>21</v>
      </c>
      <c r="G1" t="s">
        <v>543</v>
      </c>
      <c r="H1" t="s">
        <v>544</v>
      </c>
      <c r="I1" t="s">
        <v>542</v>
      </c>
      <c r="J1" s="88" t="s">
        <v>552</v>
      </c>
      <c r="K1" t="s">
        <v>575</v>
      </c>
      <c r="L1" t="s">
        <v>574</v>
      </c>
      <c r="M1" t="s">
        <v>578</v>
      </c>
    </row>
    <row r="2" spans="1:13">
      <c r="A2" t="s">
        <v>36</v>
      </c>
      <c r="B2" t="s">
        <v>35</v>
      </c>
      <c r="C2" t="s">
        <v>37</v>
      </c>
      <c r="D2" t="s">
        <v>38</v>
      </c>
      <c r="E2">
        <v>92901.633281616218</v>
      </c>
      <c r="F2">
        <v>69016.807544739728</v>
      </c>
      <c r="G2">
        <v>902215.84413542715</v>
      </c>
      <c r="H2">
        <v>499822.17211946327</v>
      </c>
      <c r="I2">
        <v>835958.46378292656</v>
      </c>
      <c r="J2">
        <v>2379198.9916260755</v>
      </c>
      <c r="K2">
        <f>SUM(E2:J2)</f>
        <v>4779113.9124902487</v>
      </c>
      <c r="L2">
        <v>3536063.4469900015</v>
      </c>
      <c r="M2">
        <f>K2+L2</f>
        <v>8315177.3594802506</v>
      </c>
    </row>
    <row r="3" spans="1:13">
      <c r="A3" t="s">
        <v>36</v>
      </c>
      <c r="B3" t="s">
        <v>35</v>
      </c>
      <c r="C3" t="s">
        <v>39</v>
      </c>
      <c r="D3" t="s">
        <v>40</v>
      </c>
      <c r="E3">
        <v>1156.8227308172995</v>
      </c>
      <c r="F3">
        <v>547.05578420531651</v>
      </c>
      <c r="G3">
        <v>413.2325087880439</v>
      </c>
      <c r="H3">
        <v>1206.8836174149815</v>
      </c>
      <c r="I3">
        <v>1928.1019973357775</v>
      </c>
      <c r="J3">
        <v>19949.764125254773</v>
      </c>
      <c r="K3">
        <f t="shared" ref="K3:K66" si="0">SUM(E3:J3)</f>
        <v>25201.860763816192</v>
      </c>
      <c r="L3">
        <v>13423.931525697823</v>
      </c>
      <c r="M3">
        <f t="shared" ref="M3:M66" si="1">K3+L3</f>
        <v>38625.792289514015</v>
      </c>
    </row>
    <row r="4" spans="1:13">
      <c r="A4" t="s">
        <v>36</v>
      </c>
      <c r="B4" t="s">
        <v>35</v>
      </c>
      <c r="C4" t="s">
        <v>41</v>
      </c>
      <c r="D4" t="s">
        <v>42</v>
      </c>
      <c r="E4">
        <v>3247.1864471102945</v>
      </c>
      <c r="F4">
        <v>146.18105158044199</v>
      </c>
      <c r="G4">
        <v>5826.5157588596994</v>
      </c>
      <c r="H4">
        <v>7240.4787357091645</v>
      </c>
      <c r="I4">
        <v>11509.908810686054</v>
      </c>
      <c r="J4">
        <v>72595.499599793038</v>
      </c>
      <c r="K4">
        <f t="shared" si="0"/>
        <v>100565.77040373869</v>
      </c>
      <c r="L4">
        <v>59253.671372135541</v>
      </c>
      <c r="M4">
        <f t="shared" si="1"/>
        <v>159819.44177587423</v>
      </c>
    </row>
    <row r="5" spans="1:13">
      <c r="A5" t="s">
        <v>36</v>
      </c>
      <c r="B5" t="s">
        <v>35</v>
      </c>
      <c r="C5" t="s">
        <v>43</v>
      </c>
      <c r="D5" t="s">
        <v>44</v>
      </c>
      <c r="E5">
        <v>5462.3921923399566</v>
      </c>
      <c r="F5">
        <v>0</v>
      </c>
      <c r="G5">
        <v>445.79131083035952</v>
      </c>
      <c r="H5">
        <v>536.11972248101722</v>
      </c>
      <c r="I5">
        <v>1156.1755733950986</v>
      </c>
      <c r="J5">
        <v>15144.068180376984</v>
      </c>
      <c r="K5">
        <f t="shared" si="0"/>
        <v>22744.546979423416</v>
      </c>
      <c r="L5">
        <v>15390.155879883485</v>
      </c>
      <c r="M5">
        <f t="shared" si="1"/>
        <v>38134.702859306897</v>
      </c>
    </row>
    <row r="6" spans="1:13">
      <c r="A6" t="s">
        <v>36</v>
      </c>
      <c r="B6" t="s">
        <v>35</v>
      </c>
      <c r="C6" t="s">
        <v>45</v>
      </c>
      <c r="D6" t="s">
        <v>46</v>
      </c>
      <c r="E6">
        <v>17059.857360000107</v>
      </c>
      <c r="F6">
        <v>1271.9487553516556</v>
      </c>
      <c r="G6">
        <v>360.46934098509166</v>
      </c>
      <c r="H6">
        <v>5335.4365773157242</v>
      </c>
      <c r="I6">
        <v>1499.5474086378881</v>
      </c>
      <c r="J6">
        <v>44456.995108719173</v>
      </c>
      <c r="K6">
        <f t="shared" si="0"/>
        <v>69984.254551009639</v>
      </c>
      <c r="L6">
        <v>46936.586716422535</v>
      </c>
      <c r="M6">
        <f t="shared" si="1"/>
        <v>116920.84126743217</v>
      </c>
    </row>
    <row r="7" spans="1:13">
      <c r="A7" t="s">
        <v>36</v>
      </c>
      <c r="B7" t="s">
        <v>35</v>
      </c>
      <c r="C7" t="s">
        <v>47</v>
      </c>
      <c r="D7" t="s">
        <v>48</v>
      </c>
      <c r="E7">
        <v>960.64568716791155</v>
      </c>
      <c r="F7">
        <v>243.5328246013211</v>
      </c>
      <c r="G7">
        <v>155.22857321702531</v>
      </c>
      <c r="H7">
        <v>190.66620818122954</v>
      </c>
      <c r="I7">
        <v>617.13124177876557</v>
      </c>
      <c r="J7">
        <v>10117.145811527242</v>
      </c>
      <c r="K7">
        <f t="shared" si="0"/>
        <v>12284.350346473495</v>
      </c>
      <c r="L7">
        <v>6274.3035814388932</v>
      </c>
      <c r="M7">
        <f t="shared" si="1"/>
        <v>18558.65392791239</v>
      </c>
    </row>
    <row r="8" spans="1:13">
      <c r="A8" t="s">
        <v>36</v>
      </c>
      <c r="B8" t="s">
        <v>35</v>
      </c>
      <c r="C8" t="s">
        <v>49</v>
      </c>
      <c r="D8" t="s">
        <v>50</v>
      </c>
      <c r="E8">
        <v>2674.5666985797943</v>
      </c>
      <c r="F8">
        <v>0</v>
      </c>
      <c r="G8">
        <v>142.32106620025473</v>
      </c>
      <c r="H8">
        <v>109.86848166719005</v>
      </c>
      <c r="I8">
        <v>515.69093244631631</v>
      </c>
      <c r="J8">
        <v>4516.622713096137</v>
      </c>
      <c r="K8">
        <f t="shared" si="0"/>
        <v>7959.0698919896931</v>
      </c>
      <c r="L8">
        <v>6132.0897446713716</v>
      </c>
      <c r="M8">
        <f t="shared" si="1"/>
        <v>14091.159636661065</v>
      </c>
    </row>
    <row r="9" spans="1:13">
      <c r="A9" t="s">
        <v>36</v>
      </c>
      <c r="B9" t="s">
        <v>35</v>
      </c>
      <c r="C9" t="s">
        <v>51</v>
      </c>
      <c r="D9" t="s">
        <v>52</v>
      </c>
      <c r="E9">
        <v>5142.8119205820894</v>
      </c>
      <c r="F9">
        <v>1807.8084139399732</v>
      </c>
      <c r="G9">
        <v>442.18660869717303</v>
      </c>
      <c r="H9">
        <v>4277.4370065380544</v>
      </c>
      <c r="I9">
        <v>2500.1007325125101</v>
      </c>
      <c r="J9">
        <v>36060.882794847275</v>
      </c>
      <c r="K9">
        <f t="shared" si="0"/>
        <v>50231.227477117078</v>
      </c>
      <c r="L9">
        <v>30418.343749862495</v>
      </c>
      <c r="M9">
        <f t="shared" si="1"/>
        <v>80649.571226979577</v>
      </c>
    </row>
    <row r="10" spans="1:13">
      <c r="A10" t="s">
        <v>36</v>
      </c>
      <c r="B10" t="s">
        <v>35</v>
      </c>
      <c r="C10" t="s">
        <v>53</v>
      </c>
      <c r="D10" t="s">
        <v>54</v>
      </c>
      <c r="E10">
        <v>7554.4355170803901</v>
      </c>
      <c r="F10">
        <v>0</v>
      </c>
      <c r="G10">
        <v>655.36609476928675</v>
      </c>
      <c r="H10">
        <v>1289.5267568169108</v>
      </c>
      <c r="I10">
        <v>3839.5281942460697</v>
      </c>
      <c r="J10">
        <v>36476.519735046364</v>
      </c>
      <c r="K10">
        <f t="shared" si="0"/>
        <v>49815.376297959025</v>
      </c>
      <c r="L10">
        <v>29079.790895160186</v>
      </c>
      <c r="M10">
        <f t="shared" si="1"/>
        <v>78895.16719311921</v>
      </c>
    </row>
    <row r="11" spans="1:13">
      <c r="A11" t="s">
        <v>36</v>
      </c>
      <c r="B11" t="s">
        <v>35</v>
      </c>
      <c r="C11" t="s">
        <v>55</v>
      </c>
      <c r="D11" t="s">
        <v>56</v>
      </c>
      <c r="E11">
        <v>1275.4573655940505</v>
      </c>
      <c r="F11">
        <v>0</v>
      </c>
      <c r="G11">
        <v>113.2680384820859</v>
      </c>
      <c r="H11">
        <v>228.66846358125514</v>
      </c>
      <c r="I11">
        <v>484.44957099173098</v>
      </c>
      <c r="J11">
        <v>4653.9309771173039</v>
      </c>
      <c r="K11">
        <f t="shared" si="0"/>
        <v>6755.7744157664265</v>
      </c>
      <c r="L11">
        <v>4403.8682917853794</v>
      </c>
      <c r="M11">
        <f t="shared" si="1"/>
        <v>11159.642707551806</v>
      </c>
    </row>
    <row r="12" spans="1:13">
      <c r="A12" t="s">
        <v>36</v>
      </c>
      <c r="B12" t="s">
        <v>35</v>
      </c>
      <c r="C12" t="s">
        <v>57</v>
      </c>
      <c r="D12" t="s">
        <v>58</v>
      </c>
      <c r="E12">
        <v>1993.8198872991961</v>
      </c>
      <c r="F12">
        <v>540.07031098885454</v>
      </c>
      <c r="G12">
        <v>3725.5393526550442</v>
      </c>
      <c r="H12">
        <v>942.4724456379148</v>
      </c>
      <c r="I12">
        <v>2181.7319142860188</v>
      </c>
      <c r="J12">
        <v>15722.008400759492</v>
      </c>
      <c r="K12">
        <f t="shared" si="0"/>
        <v>25105.642311626521</v>
      </c>
      <c r="L12">
        <v>16342.215967018235</v>
      </c>
      <c r="M12">
        <f t="shared" si="1"/>
        <v>41447.858278644759</v>
      </c>
    </row>
    <row r="13" spans="1:13">
      <c r="A13" t="s">
        <v>36</v>
      </c>
      <c r="B13" t="s">
        <v>35</v>
      </c>
      <c r="C13" t="s">
        <v>59</v>
      </c>
      <c r="D13" t="s">
        <v>60</v>
      </c>
      <c r="E13">
        <v>2919.0617602590728</v>
      </c>
      <c r="F13">
        <v>0</v>
      </c>
      <c r="G13">
        <v>38.205011486739423</v>
      </c>
      <c r="H13">
        <v>185.01188350655838</v>
      </c>
      <c r="I13">
        <v>2404.6890240185903</v>
      </c>
      <c r="J13">
        <v>3167.3203308109537</v>
      </c>
      <c r="K13">
        <f t="shared" si="0"/>
        <v>8714.2880100819148</v>
      </c>
      <c r="L13">
        <v>6252.6517919793741</v>
      </c>
      <c r="M13">
        <f t="shared" si="1"/>
        <v>14966.93980206129</v>
      </c>
    </row>
    <row r="14" spans="1:13">
      <c r="A14" t="s">
        <v>36</v>
      </c>
      <c r="B14" t="s">
        <v>35</v>
      </c>
      <c r="C14" t="s">
        <v>61</v>
      </c>
      <c r="D14" t="s">
        <v>62</v>
      </c>
      <c r="E14">
        <v>3130.6726712100954</v>
      </c>
      <c r="F14">
        <v>0</v>
      </c>
      <c r="G14">
        <v>127.02711424237177</v>
      </c>
      <c r="H14">
        <v>171.33416834608636</v>
      </c>
      <c r="I14">
        <v>2847.6944136820221</v>
      </c>
      <c r="J14">
        <v>188986.63668396554</v>
      </c>
      <c r="K14">
        <f t="shared" si="0"/>
        <v>195263.3650514461</v>
      </c>
      <c r="L14">
        <v>300880.50167404179</v>
      </c>
      <c r="M14">
        <f t="shared" si="1"/>
        <v>496143.86672548787</v>
      </c>
    </row>
    <row r="15" spans="1:13">
      <c r="A15" t="s">
        <v>36</v>
      </c>
      <c r="B15" t="s">
        <v>35</v>
      </c>
      <c r="C15" t="s">
        <v>63</v>
      </c>
      <c r="D15" t="s">
        <v>64</v>
      </c>
      <c r="E15">
        <v>4487.8667580381762</v>
      </c>
      <c r="F15">
        <v>0</v>
      </c>
      <c r="G15">
        <v>26.607420979653966</v>
      </c>
      <c r="H15">
        <v>157.96534810540294</v>
      </c>
      <c r="I15">
        <v>485.73813932014843</v>
      </c>
      <c r="J15">
        <v>3804.5045689569238</v>
      </c>
      <c r="K15">
        <f t="shared" si="0"/>
        <v>8962.6822354003052</v>
      </c>
      <c r="L15">
        <v>7472.1698646510913</v>
      </c>
      <c r="M15">
        <f t="shared" si="1"/>
        <v>16434.852100051397</v>
      </c>
    </row>
    <row r="16" spans="1:13">
      <c r="A16" t="s">
        <v>36</v>
      </c>
      <c r="B16" t="s">
        <v>35</v>
      </c>
      <c r="C16" t="s">
        <v>65</v>
      </c>
      <c r="D16" t="s">
        <v>66</v>
      </c>
      <c r="E16">
        <v>1785.41830564778</v>
      </c>
      <c r="F16">
        <v>9460.2652616294981</v>
      </c>
      <c r="G16">
        <v>518.16026541029339</v>
      </c>
      <c r="H16">
        <v>3668.2342838012787</v>
      </c>
      <c r="I16">
        <v>1893.9230113823305</v>
      </c>
      <c r="J16">
        <v>34308.554301552205</v>
      </c>
      <c r="K16">
        <f t="shared" si="0"/>
        <v>51634.555429423388</v>
      </c>
      <c r="L16">
        <v>29008.247592240841</v>
      </c>
      <c r="M16">
        <f t="shared" si="1"/>
        <v>80642.803021664236</v>
      </c>
    </row>
    <row r="17" spans="1:13">
      <c r="A17" t="s">
        <v>68</v>
      </c>
      <c r="B17" t="s">
        <v>67</v>
      </c>
      <c r="C17" t="s">
        <v>69</v>
      </c>
      <c r="D17" t="s">
        <v>70</v>
      </c>
      <c r="E17">
        <v>68419.551882008542</v>
      </c>
      <c r="F17">
        <v>0</v>
      </c>
      <c r="G17">
        <v>7696.7830359212567</v>
      </c>
      <c r="H17">
        <v>28366.004284447165</v>
      </c>
      <c r="I17">
        <v>101170.24248834589</v>
      </c>
      <c r="J17">
        <v>181990.4097790145</v>
      </c>
      <c r="K17">
        <f t="shared" si="0"/>
        <v>387642.99146973738</v>
      </c>
      <c r="L17">
        <v>244308.44797519792</v>
      </c>
      <c r="M17">
        <f t="shared" si="1"/>
        <v>631951.4394449353</v>
      </c>
    </row>
    <row r="18" spans="1:13">
      <c r="A18" t="s">
        <v>68</v>
      </c>
      <c r="B18" t="s">
        <v>67</v>
      </c>
      <c r="C18" t="s">
        <v>71</v>
      </c>
      <c r="D18" t="s">
        <v>72</v>
      </c>
      <c r="E18">
        <v>3248.6922733746724</v>
      </c>
      <c r="F18">
        <v>1182.8426092829386</v>
      </c>
      <c r="G18">
        <v>278.00328435474694</v>
      </c>
      <c r="H18">
        <v>2983.8723665684374</v>
      </c>
      <c r="I18">
        <v>897.225080325313</v>
      </c>
      <c r="J18">
        <v>16489.581501256594</v>
      </c>
      <c r="K18">
        <f t="shared" si="0"/>
        <v>25080.217115162704</v>
      </c>
      <c r="L18">
        <v>13243.429822942533</v>
      </c>
      <c r="M18">
        <f t="shared" si="1"/>
        <v>38323.646938105237</v>
      </c>
    </row>
    <row r="19" spans="1:13">
      <c r="A19" t="s">
        <v>68</v>
      </c>
      <c r="B19" t="s">
        <v>67</v>
      </c>
      <c r="C19" t="s">
        <v>73</v>
      </c>
      <c r="D19" t="s">
        <v>74</v>
      </c>
      <c r="E19">
        <v>2794.7362576472842</v>
      </c>
      <c r="F19">
        <v>0</v>
      </c>
      <c r="G19">
        <v>316.72206699959895</v>
      </c>
      <c r="H19">
        <v>5744.993088886562</v>
      </c>
      <c r="I19">
        <v>3865.706377715132</v>
      </c>
      <c r="J19">
        <v>16810.383002904222</v>
      </c>
      <c r="K19">
        <f t="shared" si="0"/>
        <v>29532.540794152799</v>
      </c>
      <c r="L19">
        <v>17057.153231848886</v>
      </c>
      <c r="M19">
        <f t="shared" si="1"/>
        <v>46589.694026001685</v>
      </c>
    </row>
    <row r="20" spans="1:13">
      <c r="A20" t="s">
        <v>68</v>
      </c>
      <c r="B20" t="s">
        <v>67</v>
      </c>
      <c r="C20" t="s">
        <v>75</v>
      </c>
      <c r="D20" t="s">
        <v>76</v>
      </c>
      <c r="E20">
        <v>11172.030246826547</v>
      </c>
      <c r="F20">
        <v>0</v>
      </c>
      <c r="G20">
        <v>323.66517792882587</v>
      </c>
      <c r="H20">
        <v>4583.5843067993965</v>
      </c>
      <c r="I20">
        <v>2076.2435600203644</v>
      </c>
      <c r="J20">
        <v>12752.106957402535</v>
      </c>
      <c r="K20">
        <f t="shared" si="0"/>
        <v>30907.630248977668</v>
      </c>
      <c r="L20">
        <v>17849.154145653814</v>
      </c>
      <c r="M20">
        <f t="shared" si="1"/>
        <v>48756.784394631482</v>
      </c>
    </row>
    <row r="21" spans="1:13">
      <c r="A21" t="s">
        <v>68</v>
      </c>
      <c r="B21" t="s">
        <v>67</v>
      </c>
      <c r="C21" t="s">
        <v>77</v>
      </c>
      <c r="D21" t="s">
        <v>78</v>
      </c>
      <c r="E21">
        <v>12780.11018761714</v>
      </c>
      <c r="F21">
        <v>287.4811303547101</v>
      </c>
      <c r="G21">
        <v>579.35454025532636</v>
      </c>
      <c r="H21">
        <v>6194.6730938305063</v>
      </c>
      <c r="I21">
        <v>3882.3853198443312</v>
      </c>
      <c r="J21">
        <v>20510.706364279355</v>
      </c>
      <c r="K21">
        <f t="shared" si="0"/>
        <v>44234.710636181364</v>
      </c>
      <c r="L21">
        <v>24452.756117876976</v>
      </c>
      <c r="M21">
        <f t="shared" si="1"/>
        <v>68687.466754058347</v>
      </c>
    </row>
    <row r="22" spans="1:13">
      <c r="A22" t="s">
        <v>68</v>
      </c>
      <c r="B22" t="s">
        <v>67</v>
      </c>
      <c r="C22" t="s">
        <v>79</v>
      </c>
      <c r="D22" t="s">
        <v>80</v>
      </c>
      <c r="E22">
        <v>16314.79133932968</v>
      </c>
      <c r="F22">
        <v>0</v>
      </c>
      <c r="G22">
        <v>203.78065282537449</v>
      </c>
      <c r="H22">
        <v>8799.2213239624361</v>
      </c>
      <c r="I22">
        <v>2392.1829888779562</v>
      </c>
      <c r="J22">
        <v>21676.970920273026</v>
      </c>
      <c r="K22">
        <f t="shared" si="0"/>
        <v>49386.947225268479</v>
      </c>
      <c r="L22">
        <v>32054.299503664111</v>
      </c>
      <c r="M22">
        <f t="shared" si="1"/>
        <v>81441.246728932587</v>
      </c>
    </row>
    <row r="23" spans="1:13">
      <c r="A23" t="s">
        <v>68</v>
      </c>
      <c r="B23" t="s">
        <v>67</v>
      </c>
      <c r="C23" t="s">
        <v>81</v>
      </c>
      <c r="D23" t="s">
        <v>82</v>
      </c>
      <c r="E23">
        <v>9220.756991991937</v>
      </c>
      <c r="F23">
        <v>0</v>
      </c>
      <c r="G23">
        <v>43.332090104201683</v>
      </c>
      <c r="H23">
        <v>556.35203937549591</v>
      </c>
      <c r="I23">
        <v>232.88016826683406</v>
      </c>
      <c r="J23">
        <v>5776.850238387432</v>
      </c>
      <c r="K23">
        <f t="shared" si="0"/>
        <v>15830.171528125902</v>
      </c>
      <c r="L23">
        <v>10024.820502460909</v>
      </c>
      <c r="M23">
        <f t="shared" si="1"/>
        <v>25854.992030586811</v>
      </c>
    </row>
    <row r="24" spans="1:13">
      <c r="A24" t="s">
        <v>84</v>
      </c>
      <c r="B24" t="s">
        <v>83</v>
      </c>
      <c r="C24" t="s">
        <v>85</v>
      </c>
      <c r="D24" t="s">
        <v>86</v>
      </c>
      <c r="E24">
        <v>15192.28034346379</v>
      </c>
      <c r="F24">
        <v>1898.6476046075809</v>
      </c>
      <c r="G24">
        <v>17568.244548103306</v>
      </c>
      <c r="H24">
        <v>43774.114555294938</v>
      </c>
      <c r="I24">
        <v>80355.374727352857</v>
      </c>
      <c r="J24">
        <v>198371.4642239208</v>
      </c>
      <c r="K24">
        <f t="shared" si="0"/>
        <v>357160.12600274326</v>
      </c>
      <c r="L24">
        <v>245935.3860707538</v>
      </c>
      <c r="M24">
        <f t="shared" si="1"/>
        <v>603095.51207349706</v>
      </c>
    </row>
    <row r="25" spans="1:13">
      <c r="A25" t="s">
        <v>84</v>
      </c>
      <c r="B25" t="s">
        <v>83</v>
      </c>
      <c r="C25" t="s">
        <v>87</v>
      </c>
      <c r="D25" t="s">
        <v>88</v>
      </c>
      <c r="E25">
        <v>7066.2102856892379</v>
      </c>
      <c r="F25">
        <v>29.571397572714588</v>
      </c>
      <c r="G25">
        <v>640.38742004684332</v>
      </c>
      <c r="H25">
        <v>7959.6995043482002</v>
      </c>
      <c r="I25">
        <v>8325.3012422696065</v>
      </c>
      <c r="J25">
        <v>47428.985789144972</v>
      </c>
      <c r="K25">
        <f t="shared" si="0"/>
        <v>71450.15563907157</v>
      </c>
      <c r="L25">
        <v>49339.792946463524</v>
      </c>
      <c r="M25">
        <f t="shared" si="1"/>
        <v>120789.94858553509</v>
      </c>
    </row>
    <row r="26" spans="1:13">
      <c r="A26" t="s">
        <v>84</v>
      </c>
      <c r="B26" t="s">
        <v>83</v>
      </c>
      <c r="C26" t="s">
        <v>89</v>
      </c>
      <c r="D26" t="s">
        <v>90</v>
      </c>
      <c r="E26">
        <v>11677.033154443589</v>
      </c>
      <c r="F26">
        <v>0</v>
      </c>
      <c r="G26">
        <v>35631.758165930965</v>
      </c>
      <c r="H26">
        <v>14910.778659261085</v>
      </c>
      <c r="I26">
        <v>6697.282516623879</v>
      </c>
      <c r="J26">
        <v>108400.10095553676</v>
      </c>
      <c r="K26">
        <f t="shared" si="0"/>
        <v>177316.95345179629</v>
      </c>
      <c r="L26">
        <v>180473.24552404167</v>
      </c>
      <c r="M26">
        <f t="shared" si="1"/>
        <v>357790.19897583796</v>
      </c>
    </row>
    <row r="27" spans="1:13">
      <c r="A27" t="s">
        <v>84</v>
      </c>
      <c r="B27" t="s">
        <v>83</v>
      </c>
      <c r="C27" t="s">
        <v>91</v>
      </c>
      <c r="D27" t="s">
        <v>92</v>
      </c>
      <c r="E27">
        <v>97093.866879178298</v>
      </c>
      <c r="F27">
        <v>0</v>
      </c>
      <c r="G27">
        <v>54332.368167661654</v>
      </c>
      <c r="H27">
        <v>30597.234645776382</v>
      </c>
      <c r="I27">
        <v>49653.896325722191</v>
      </c>
      <c r="J27">
        <v>113402.20017613767</v>
      </c>
      <c r="K27">
        <f t="shared" si="0"/>
        <v>345079.56619447621</v>
      </c>
      <c r="L27">
        <v>348268.31036781071</v>
      </c>
      <c r="M27">
        <f t="shared" si="1"/>
        <v>693347.87656228687</v>
      </c>
    </row>
    <row r="28" spans="1:13">
      <c r="A28" t="s">
        <v>84</v>
      </c>
      <c r="B28" t="s">
        <v>83</v>
      </c>
      <c r="C28" t="s">
        <v>93</v>
      </c>
      <c r="D28" t="s">
        <v>94</v>
      </c>
      <c r="E28">
        <v>3640.6759324977197</v>
      </c>
      <c r="F28">
        <v>0</v>
      </c>
      <c r="G28">
        <v>2936.829114112501</v>
      </c>
      <c r="H28">
        <v>3196.4072994779935</v>
      </c>
      <c r="I28">
        <v>15053.274503755658</v>
      </c>
      <c r="J28">
        <v>28319.904626011354</v>
      </c>
      <c r="K28">
        <f t="shared" si="0"/>
        <v>53147.091475855224</v>
      </c>
      <c r="L28">
        <v>40910.827197791805</v>
      </c>
      <c r="M28">
        <f t="shared" si="1"/>
        <v>94057.918673647029</v>
      </c>
    </row>
    <row r="29" spans="1:13">
      <c r="A29" t="s">
        <v>84</v>
      </c>
      <c r="B29" t="s">
        <v>83</v>
      </c>
      <c r="C29" t="s">
        <v>95</v>
      </c>
      <c r="D29" t="s">
        <v>96</v>
      </c>
      <c r="E29">
        <v>3527.22582808568</v>
      </c>
      <c r="F29">
        <v>0</v>
      </c>
      <c r="G29">
        <v>70.328671734537238</v>
      </c>
      <c r="H29">
        <v>414.32488134301218</v>
      </c>
      <c r="I29">
        <v>3548.6255619657245</v>
      </c>
      <c r="J29">
        <v>7810.8203218561684</v>
      </c>
      <c r="K29">
        <f t="shared" si="0"/>
        <v>15371.325264985122</v>
      </c>
      <c r="L29">
        <v>10203.579674291634</v>
      </c>
      <c r="M29">
        <f t="shared" si="1"/>
        <v>25574.904939276756</v>
      </c>
    </row>
    <row r="30" spans="1:13">
      <c r="A30" t="s">
        <v>84</v>
      </c>
      <c r="B30" t="s">
        <v>83</v>
      </c>
      <c r="C30" t="s">
        <v>97</v>
      </c>
      <c r="D30" t="s">
        <v>98</v>
      </c>
      <c r="E30">
        <v>871.2490497273717</v>
      </c>
      <c r="F30">
        <v>0</v>
      </c>
      <c r="G30">
        <v>31.570403642421226</v>
      </c>
      <c r="H30">
        <v>407.23918300308446</v>
      </c>
      <c r="I30">
        <v>1505.5230629818093</v>
      </c>
      <c r="J30">
        <v>9199.3533255524981</v>
      </c>
      <c r="K30">
        <f t="shared" si="0"/>
        <v>12014.935024907185</v>
      </c>
      <c r="L30">
        <v>7425.1419655560785</v>
      </c>
      <c r="M30">
        <f t="shared" si="1"/>
        <v>19440.076990463262</v>
      </c>
    </row>
    <row r="31" spans="1:13">
      <c r="A31" t="s">
        <v>100</v>
      </c>
      <c r="B31" t="s">
        <v>99</v>
      </c>
      <c r="C31" t="s">
        <v>101</v>
      </c>
      <c r="D31" t="s">
        <v>102</v>
      </c>
      <c r="E31">
        <v>58005.319920892791</v>
      </c>
      <c r="F31">
        <v>247.75636018596461</v>
      </c>
      <c r="G31">
        <v>9414.9320398278833</v>
      </c>
      <c r="H31">
        <v>70769.336760052392</v>
      </c>
      <c r="I31">
        <v>74439.983800762799</v>
      </c>
      <c r="J31">
        <v>207808.8552734621</v>
      </c>
      <c r="K31">
        <f t="shared" si="0"/>
        <v>420686.18415518396</v>
      </c>
      <c r="L31">
        <v>266595.83013358276</v>
      </c>
      <c r="M31">
        <f t="shared" si="1"/>
        <v>687282.01428876678</v>
      </c>
    </row>
    <row r="32" spans="1:13">
      <c r="A32" t="s">
        <v>100</v>
      </c>
      <c r="B32" t="s">
        <v>99</v>
      </c>
      <c r="C32" t="s">
        <v>103</v>
      </c>
      <c r="D32" t="s">
        <v>104</v>
      </c>
      <c r="E32">
        <v>23464.393503977168</v>
      </c>
      <c r="F32">
        <v>0</v>
      </c>
      <c r="G32">
        <v>188.09387399255479</v>
      </c>
      <c r="H32">
        <v>1717.3625630380709</v>
      </c>
      <c r="I32">
        <v>640.35500810987969</v>
      </c>
      <c r="J32">
        <v>15198.018878722285</v>
      </c>
      <c r="K32">
        <f t="shared" si="0"/>
        <v>41208.22382783996</v>
      </c>
      <c r="L32">
        <v>24127.166679485523</v>
      </c>
      <c r="M32">
        <f t="shared" si="1"/>
        <v>65335.390507325486</v>
      </c>
    </row>
    <row r="33" spans="1:13">
      <c r="A33" t="s">
        <v>100</v>
      </c>
      <c r="B33" t="s">
        <v>99</v>
      </c>
      <c r="C33" t="s">
        <v>105</v>
      </c>
      <c r="D33" t="s">
        <v>106</v>
      </c>
      <c r="E33">
        <v>49778.583670235232</v>
      </c>
      <c r="F33">
        <v>0</v>
      </c>
      <c r="G33">
        <v>645.92949402308454</v>
      </c>
      <c r="H33">
        <v>3176.6238672054178</v>
      </c>
      <c r="I33">
        <v>1771.9039097974935</v>
      </c>
      <c r="J33">
        <v>16051.748946626656</v>
      </c>
      <c r="K33">
        <f t="shared" si="0"/>
        <v>71424.789887887891</v>
      </c>
      <c r="L33">
        <v>40984.497059666224</v>
      </c>
      <c r="M33">
        <f t="shared" si="1"/>
        <v>112409.28694755412</v>
      </c>
    </row>
    <row r="34" spans="1:13">
      <c r="A34" t="s">
        <v>100</v>
      </c>
      <c r="B34" t="s">
        <v>99</v>
      </c>
      <c r="C34" t="s">
        <v>107</v>
      </c>
      <c r="D34" t="s">
        <v>108</v>
      </c>
      <c r="E34">
        <v>16752.206789889915</v>
      </c>
      <c r="F34">
        <v>0</v>
      </c>
      <c r="G34">
        <v>177.48955848332957</v>
      </c>
      <c r="H34">
        <v>892.34708855176484</v>
      </c>
      <c r="I34">
        <v>2823.7442421130827</v>
      </c>
      <c r="J34">
        <v>11017.480210823738</v>
      </c>
      <c r="K34">
        <f t="shared" si="0"/>
        <v>31663.267889861829</v>
      </c>
      <c r="L34">
        <v>16719.911844995619</v>
      </c>
      <c r="M34">
        <f t="shared" si="1"/>
        <v>48383.179734857447</v>
      </c>
    </row>
    <row r="35" spans="1:13">
      <c r="A35" t="s">
        <v>100</v>
      </c>
      <c r="B35" t="s">
        <v>99</v>
      </c>
      <c r="C35" t="s">
        <v>109</v>
      </c>
      <c r="D35" t="s">
        <v>110</v>
      </c>
      <c r="E35">
        <v>31081.996957292125</v>
      </c>
      <c r="F35">
        <v>0</v>
      </c>
      <c r="G35">
        <v>1463.4004400162794</v>
      </c>
      <c r="H35">
        <v>13411.168765352129</v>
      </c>
      <c r="I35">
        <v>4936.0518448771973</v>
      </c>
      <c r="J35">
        <v>42642.019299268199</v>
      </c>
      <c r="K35">
        <f t="shared" si="0"/>
        <v>93534.637306805933</v>
      </c>
      <c r="L35">
        <v>54296.181806595079</v>
      </c>
      <c r="M35">
        <f t="shared" si="1"/>
        <v>147830.819113401</v>
      </c>
    </row>
    <row r="36" spans="1:13">
      <c r="A36" t="s">
        <v>100</v>
      </c>
      <c r="B36" t="s">
        <v>99</v>
      </c>
      <c r="C36" t="s">
        <v>111</v>
      </c>
      <c r="D36" t="s">
        <v>112</v>
      </c>
      <c r="E36">
        <v>12985.946387716496</v>
      </c>
      <c r="F36">
        <v>0</v>
      </c>
      <c r="G36">
        <v>3686.7003393028835</v>
      </c>
      <c r="H36">
        <v>1255.3489564849783</v>
      </c>
      <c r="I36">
        <v>944.37710971265938</v>
      </c>
      <c r="J36">
        <v>8267.0920075626709</v>
      </c>
      <c r="K36">
        <f t="shared" si="0"/>
        <v>27139.464800779686</v>
      </c>
      <c r="L36">
        <v>19354.138196431253</v>
      </c>
      <c r="M36">
        <f t="shared" si="1"/>
        <v>46493.602997210939</v>
      </c>
    </row>
    <row r="37" spans="1:13">
      <c r="A37" t="s">
        <v>114</v>
      </c>
      <c r="B37" t="s">
        <v>113</v>
      </c>
      <c r="C37" t="s">
        <v>115</v>
      </c>
      <c r="D37" t="s">
        <v>116</v>
      </c>
      <c r="E37">
        <v>262939.82514630153</v>
      </c>
      <c r="F37">
        <v>1436.6303063214866</v>
      </c>
      <c r="G37">
        <v>94498.034620555525</v>
      </c>
      <c r="H37">
        <v>128408.47687815785</v>
      </c>
      <c r="I37">
        <v>170176.85361011949</v>
      </c>
      <c r="J37">
        <v>498574.53091692907</v>
      </c>
      <c r="K37">
        <f t="shared" si="0"/>
        <v>1156034.3514783848</v>
      </c>
      <c r="L37">
        <v>812361.73248336685</v>
      </c>
      <c r="M37">
        <f t="shared" si="1"/>
        <v>1968396.0839617518</v>
      </c>
    </row>
    <row r="38" spans="1:13">
      <c r="A38" t="s">
        <v>114</v>
      </c>
      <c r="B38" t="s">
        <v>113</v>
      </c>
      <c r="C38" t="s">
        <v>117</v>
      </c>
      <c r="D38" t="s">
        <v>118</v>
      </c>
      <c r="E38">
        <v>65528.835289904469</v>
      </c>
      <c r="F38">
        <v>88.334696571153302</v>
      </c>
      <c r="G38">
        <v>2671.9378843054146</v>
      </c>
      <c r="H38">
        <v>22175.386804452704</v>
      </c>
      <c r="I38">
        <v>9862.768024289473</v>
      </c>
      <c r="J38">
        <v>54745.924729663617</v>
      </c>
      <c r="K38">
        <f t="shared" si="0"/>
        <v>155073.18742918683</v>
      </c>
      <c r="L38">
        <v>94053.958211166042</v>
      </c>
      <c r="M38">
        <f t="shared" si="1"/>
        <v>249127.14564035286</v>
      </c>
    </row>
    <row r="39" spans="1:13">
      <c r="A39" t="s">
        <v>114</v>
      </c>
      <c r="B39" t="s">
        <v>113</v>
      </c>
      <c r="C39" t="s">
        <v>119</v>
      </c>
      <c r="D39" t="s">
        <v>120</v>
      </c>
      <c r="E39">
        <v>19332.231938541809</v>
      </c>
      <c r="F39">
        <v>0</v>
      </c>
      <c r="G39">
        <v>733.49551405657576</v>
      </c>
      <c r="H39">
        <v>2312.2653497021511</v>
      </c>
      <c r="I39">
        <v>2156.8689630399931</v>
      </c>
      <c r="J39">
        <v>16634.711610339909</v>
      </c>
      <c r="K39">
        <f t="shared" si="0"/>
        <v>41169.57337568044</v>
      </c>
      <c r="L39">
        <v>23028.542115617463</v>
      </c>
      <c r="M39">
        <f t="shared" si="1"/>
        <v>64198.115491297904</v>
      </c>
    </row>
    <row r="40" spans="1:13">
      <c r="A40" t="s">
        <v>114</v>
      </c>
      <c r="B40" t="s">
        <v>113</v>
      </c>
      <c r="C40" t="s">
        <v>121</v>
      </c>
      <c r="D40" t="s">
        <v>122</v>
      </c>
      <c r="E40">
        <v>20160.892471269632</v>
      </c>
      <c r="F40">
        <v>51.521402465712278</v>
      </c>
      <c r="G40">
        <v>667.27451276088482</v>
      </c>
      <c r="H40">
        <v>7450.7412898334833</v>
      </c>
      <c r="I40">
        <v>39560.16856925984</v>
      </c>
      <c r="J40">
        <v>69624.995196497097</v>
      </c>
      <c r="K40">
        <f t="shared" si="0"/>
        <v>137515.59344208665</v>
      </c>
      <c r="L40">
        <v>76400.023881749774</v>
      </c>
      <c r="M40">
        <f t="shared" si="1"/>
        <v>213915.61732383643</v>
      </c>
    </row>
    <row r="41" spans="1:13">
      <c r="A41" t="s">
        <v>114</v>
      </c>
      <c r="B41" t="s">
        <v>113</v>
      </c>
      <c r="C41" t="s">
        <v>123</v>
      </c>
      <c r="D41" t="s">
        <v>124</v>
      </c>
      <c r="E41">
        <v>76795.649066243917</v>
      </c>
      <c r="F41">
        <v>41.712858159924195</v>
      </c>
      <c r="G41">
        <v>34200.877278728978</v>
      </c>
      <c r="H41">
        <v>23105.177474012889</v>
      </c>
      <c r="I41">
        <v>36510.837369652989</v>
      </c>
      <c r="J41">
        <v>88344.227054187693</v>
      </c>
      <c r="K41">
        <f t="shared" si="0"/>
        <v>258998.48110098636</v>
      </c>
      <c r="L41">
        <v>189871.47656738097</v>
      </c>
      <c r="M41">
        <f t="shared" si="1"/>
        <v>448869.95766836731</v>
      </c>
    </row>
    <row r="42" spans="1:13">
      <c r="A42" t="s">
        <v>114</v>
      </c>
      <c r="B42" t="s">
        <v>113</v>
      </c>
      <c r="C42" t="s">
        <v>125</v>
      </c>
      <c r="D42" t="s">
        <v>126</v>
      </c>
      <c r="E42">
        <v>4776.6761892857521</v>
      </c>
      <c r="F42">
        <v>0</v>
      </c>
      <c r="G42">
        <v>4757.1531026578814</v>
      </c>
      <c r="H42">
        <v>5596.9098733929768</v>
      </c>
      <c r="I42">
        <v>3131.1516285052253</v>
      </c>
      <c r="J42">
        <v>27032.226042593742</v>
      </c>
      <c r="K42">
        <f t="shared" si="0"/>
        <v>45294.116836435576</v>
      </c>
      <c r="L42">
        <v>29392.63668740162</v>
      </c>
      <c r="M42">
        <f t="shared" si="1"/>
        <v>74686.753523837193</v>
      </c>
    </row>
    <row r="43" spans="1:13">
      <c r="A43" t="s">
        <v>114</v>
      </c>
      <c r="B43" t="s">
        <v>113</v>
      </c>
      <c r="C43" t="s">
        <v>127</v>
      </c>
      <c r="D43" t="s">
        <v>128</v>
      </c>
      <c r="E43">
        <v>5397.913101523669</v>
      </c>
      <c r="F43">
        <v>0</v>
      </c>
      <c r="G43">
        <v>168.67998986739639</v>
      </c>
      <c r="H43">
        <v>795.37452368770505</v>
      </c>
      <c r="I43">
        <v>2195.4455322956319</v>
      </c>
      <c r="J43">
        <v>17062.774785116304</v>
      </c>
      <c r="K43">
        <f t="shared" si="0"/>
        <v>25620.187932490706</v>
      </c>
      <c r="L43">
        <v>12460.066641055253</v>
      </c>
      <c r="M43">
        <f t="shared" si="1"/>
        <v>38080.254573545957</v>
      </c>
    </row>
    <row r="44" spans="1:13">
      <c r="A44" t="s">
        <v>130</v>
      </c>
      <c r="B44" t="s">
        <v>129</v>
      </c>
      <c r="C44" t="s">
        <v>131</v>
      </c>
      <c r="D44" t="s">
        <v>132</v>
      </c>
      <c r="E44">
        <v>100804.39341351936</v>
      </c>
      <c r="F44">
        <v>317.09884237769558</v>
      </c>
      <c r="G44">
        <v>172824.74192808272</v>
      </c>
      <c r="H44">
        <v>156209.50450106783</v>
      </c>
      <c r="I44">
        <v>196751.48228777823</v>
      </c>
      <c r="J44">
        <v>705619.18494203081</v>
      </c>
      <c r="K44">
        <f t="shared" si="0"/>
        <v>1332526.4059148566</v>
      </c>
      <c r="L44">
        <v>941020.89950674761</v>
      </c>
      <c r="M44">
        <f t="shared" si="1"/>
        <v>2273547.3054216043</v>
      </c>
    </row>
    <row r="45" spans="1:13">
      <c r="A45" t="s">
        <v>130</v>
      </c>
      <c r="B45" t="s">
        <v>129</v>
      </c>
      <c r="C45" t="s">
        <v>133</v>
      </c>
      <c r="D45" t="s">
        <v>134</v>
      </c>
      <c r="E45">
        <v>16063.957887272561</v>
      </c>
      <c r="F45">
        <v>78.042591219685903</v>
      </c>
      <c r="G45">
        <v>394.55449796150378</v>
      </c>
      <c r="H45">
        <v>2581.9281901090703</v>
      </c>
      <c r="I45">
        <v>4194.7355584478546</v>
      </c>
      <c r="J45">
        <v>41967.418889498338</v>
      </c>
      <c r="K45">
        <f t="shared" si="0"/>
        <v>65280.637614509011</v>
      </c>
      <c r="L45">
        <v>34866.589153382891</v>
      </c>
      <c r="M45">
        <f t="shared" si="1"/>
        <v>100147.2267678919</v>
      </c>
    </row>
    <row r="46" spans="1:13">
      <c r="A46" t="s">
        <v>130</v>
      </c>
      <c r="B46" t="s">
        <v>129</v>
      </c>
      <c r="C46" t="s">
        <v>135</v>
      </c>
      <c r="D46" t="s">
        <v>136</v>
      </c>
      <c r="E46">
        <v>21285.395383312371</v>
      </c>
      <c r="F46">
        <v>0</v>
      </c>
      <c r="G46">
        <v>764.27204417702364</v>
      </c>
      <c r="H46">
        <v>1322.7986830643081</v>
      </c>
      <c r="I46">
        <v>3628.5980041839152</v>
      </c>
      <c r="J46">
        <v>27970.918340878867</v>
      </c>
      <c r="K46">
        <f t="shared" si="0"/>
        <v>54971.982455616482</v>
      </c>
      <c r="L46">
        <v>32647.901274962333</v>
      </c>
      <c r="M46">
        <f t="shared" si="1"/>
        <v>87619.883730578818</v>
      </c>
    </row>
    <row r="47" spans="1:13">
      <c r="A47" t="s">
        <v>130</v>
      </c>
      <c r="B47" t="s">
        <v>129</v>
      </c>
      <c r="C47" t="s">
        <v>137</v>
      </c>
      <c r="D47" t="s">
        <v>138</v>
      </c>
      <c r="E47">
        <v>14192.955587787932</v>
      </c>
      <c r="F47">
        <v>44.685667443213156</v>
      </c>
      <c r="G47">
        <v>666.98395758573633</v>
      </c>
      <c r="H47">
        <v>2127.7643933330301</v>
      </c>
      <c r="I47">
        <v>1554.8073237112812</v>
      </c>
      <c r="J47">
        <v>13933.997809144868</v>
      </c>
      <c r="K47">
        <f t="shared" si="0"/>
        <v>32521.19473900606</v>
      </c>
      <c r="L47">
        <v>22797.59028414145</v>
      </c>
      <c r="M47">
        <f t="shared" si="1"/>
        <v>55318.785023147509</v>
      </c>
    </row>
    <row r="48" spans="1:13">
      <c r="A48" t="s">
        <v>130</v>
      </c>
      <c r="B48" t="s">
        <v>129</v>
      </c>
      <c r="C48" t="s">
        <v>139</v>
      </c>
      <c r="D48" t="s">
        <v>140</v>
      </c>
      <c r="E48">
        <v>10424.601505691582</v>
      </c>
      <c r="F48">
        <v>0</v>
      </c>
      <c r="G48">
        <v>184.97647021065029</v>
      </c>
      <c r="H48">
        <v>1958.448786442545</v>
      </c>
      <c r="I48">
        <v>1534.5239939746389</v>
      </c>
      <c r="J48">
        <v>15863.456802244677</v>
      </c>
      <c r="K48">
        <f t="shared" si="0"/>
        <v>29966.007558564092</v>
      </c>
      <c r="L48">
        <v>17871.531789501703</v>
      </c>
      <c r="M48">
        <f t="shared" si="1"/>
        <v>47837.539348065795</v>
      </c>
    </row>
    <row r="49" spans="1:13">
      <c r="A49" t="s">
        <v>130</v>
      </c>
      <c r="B49" t="s">
        <v>129</v>
      </c>
      <c r="C49" t="s">
        <v>141</v>
      </c>
      <c r="D49" t="s">
        <v>142</v>
      </c>
      <c r="E49">
        <v>43454.274726622178</v>
      </c>
      <c r="F49">
        <v>0</v>
      </c>
      <c r="G49">
        <v>2885.0074647922011</v>
      </c>
      <c r="H49">
        <v>2933.0938956339151</v>
      </c>
      <c r="I49">
        <v>2745.0697131065963</v>
      </c>
      <c r="J49">
        <v>29925.525445537249</v>
      </c>
      <c r="K49">
        <f t="shared" si="0"/>
        <v>81942.971245692141</v>
      </c>
      <c r="L49">
        <v>54533.206286491615</v>
      </c>
      <c r="M49">
        <f t="shared" si="1"/>
        <v>136476.17753218376</v>
      </c>
    </row>
    <row r="50" spans="1:13">
      <c r="A50" t="s">
        <v>130</v>
      </c>
      <c r="B50" t="s">
        <v>129</v>
      </c>
      <c r="C50" t="s">
        <v>143</v>
      </c>
      <c r="D50" t="s">
        <v>144</v>
      </c>
      <c r="E50">
        <v>33420.273096296529</v>
      </c>
      <c r="F50">
        <v>505.79795956447452</v>
      </c>
      <c r="G50">
        <v>4798.2235043101546</v>
      </c>
      <c r="H50">
        <v>5048.4612269242552</v>
      </c>
      <c r="I50">
        <v>9628.0567491080728</v>
      </c>
      <c r="J50">
        <v>31385.487974688956</v>
      </c>
      <c r="K50">
        <f t="shared" si="0"/>
        <v>84786.300510892441</v>
      </c>
      <c r="L50">
        <v>59338.024843526291</v>
      </c>
      <c r="M50">
        <f t="shared" si="1"/>
        <v>144124.32535441872</v>
      </c>
    </row>
    <row r="51" spans="1:13">
      <c r="A51" t="s">
        <v>130</v>
      </c>
      <c r="B51" t="s">
        <v>129</v>
      </c>
      <c r="C51" t="s">
        <v>145</v>
      </c>
      <c r="D51" t="s">
        <v>146</v>
      </c>
      <c r="E51">
        <v>8384.3080621171248</v>
      </c>
      <c r="F51">
        <v>0</v>
      </c>
      <c r="G51">
        <v>296.00655906230656</v>
      </c>
      <c r="H51">
        <v>1373.511838018559</v>
      </c>
      <c r="I51">
        <v>1036.3434942206482</v>
      </c>
      <c r="J51">
        <v>11779.218451176705</v>
      </c>
      <c r="K51">
        <f t="shared" si="0"/>
        <v>22869.388404595345</v>
      </c>
      <c r="L51">
        <v>14361.247121435768</v>
      </c>
      <c r="M51">
        <f t="shared" si="1"/>
        <v>37230.63552603111</v>
      </c>
    </row>
    <row r="52" spans="1:13">
      <c r="A52" t="s">
        <v>130</v>
      </c>
      <c r="B52" t="s">
        <v>129</v>
      </c>
      <c r="C52" t="s">
        <v>147</v>
      </c>
      <c r="D52" t="s">
        <v>148</v>
      </c>
      <c r="E52">
        <v>3889.6273396614356</v>
      </c>
      <c r="F52">
        <v>0</v>
      </c>
      <c r="G52">
        <v>247.86004335417584</v>
      </c>
      <c r="H52">
        <v>350.58178855751464</v>
      </c>
      <c r="I52">
        <v>486.27459474353316</v>
      </c>
      <c r="J52">
        <v>7608.0016561820557</v>
      </c>
      <c r="K52">
        <f t="shared" si="0"/>
        <v>12582.345422498714</v>
      </c>
      <c r="L52">
        <v>7323.854139580897</v>
      </c>
      <c r="M52">
        <f t="shared" si="1"/>
        <v>19906.199562079611</v>
      </c>
    </row>
    <row r="53" spans="1:13">
      <c r="A53" t="s">
        <v>130</v>
      </c>
      <c r="B53" t="s">
        <v>129</v>
      </c>
      <c r="C53" t="s">
        <v>149</v>
      </c>
      <c r="D53" t="s">
        <v>150</v>
      </c>
      <c r="E53">
        <v>23424.075036980426</v>
      </c>
      <c r="F53">
        <v>0</v>
      </c>
      <c r="G53">
        <v>232.62425399467213</v>
      </c>
      <c r="H53">
        <v>3561.7737378240886</v>
      </c>
      <c r="I53">
        <v>2082.3000148311003</v>
      </c>
      <c r="J53">
        <v>22442.48205299889</v>
      </c>
      <c r="K53">
        <f t="shared" si="0"/>
        <v>51743.255096629175</v>
      </c>
      <c r="L53">
        <v>35858.68644835677</v>
      </c>
      <c r="M53">
        <f t="shared" si="1"/>
        <v>87601.941544985952</v>
      </c>
    </row>
    <row r="54" spans="1:13">
      <c r="A54" t="s">
        <v>152</v>
      </c>
      <c r="B54" t="s">
        <v>151</v>
      </c>
      <c r="C54" t="s">
        <v>153</v>
      </c>
      <c r="D54" t="s">
        <v>154</v>
      </c>
      <c r="E54">
        <v>542262.44641829468</v>
      </c>
      <c r="F54">
        <v>73035.064625949162</v>
      </c>
      <c r="G54">
        <v>140546.42966793303</v>
      </c>
      <c r="H54">
        <v>343443.52610978018</v>
      </c>
      <c r="I54">
        <v>342755.47974753607</v>
      </c>
      <c r="J54">
        <v>750222.79455091176</v>
      </c>
      <c r="K54">
        <f t="shared" si="0"/>
        <v>2192265.7411204046</v>
      </c>
      <c r="L54">
        <v>1567167.8689769248</v>
      </c>
      <c r="M54">
        <f t="shared" si="1"/>
        <v>3759433.6100973291</v>
      </c>
    </row>
    <row r="55" spans="1:13">
      <c r="A55" t="s">
        <v>152</v>
      </c>
      <c r="B55" t="s">
        <v>151</v>
      </c>
      <c r="C55" t="s">
        <v>155</v>
      </c>
      <c r="D55" t="s">
        <v>156</v>
      </c>
      <c r="E55">
        <v>22733.192952783655</v>
      </c>
      <c r="F55">
        <v>67.608352160115686</v>
      </c>
      <c r="G55">
        <v>4217.3988322495934</v>
      </c>
      <c r="H55">
        <v>4364.1227069177239</v>
      </c>
      <c r="I55">
        <v>2559.275996557084</v>
      </c>
      <c r="J55">
        <v>39827.004541282462</v>
      </c>
      <c r="K55">
        <f t="shared" si="0"/>
        <v>73768.603381950641</v>
      </c>
      <c r="L55">
        <v>50024.145160051994</v>
      </c>
      <c r="M55">
        <f t="shared" si="1"/>
        <v>123792.74854200264</v>
      </c>
    </row>
    <row r="56" spans="1:13">
      <c r="A56" t="s">
        <v>152</v>
      </c>
      <c r="B56" t="s">
        <v>151</v>
      </c>
      <c r="C56" t="s">
        <v>157</v>
      </c>
      <c r="D56" t="s">
        <v>158</v>
      </c>
      <c r="E56">
        <v>1817.1412873874067</v>
      </c>
      <c r="F56">
        <v>75.690913979427251</v>
      </c>
      <c r="G56">
        <v>3282.0921050777179</v>
      </c>
      <c r="H56">
        <v>358.88060905063145</v>
      </c>
      <c r="I56">
        <v>1063.5859147513354</v>
      </c>
      <c r="J56">
        <v>6439.7232517776856</v>
      </c>
      <c r="K56">
        <f t="shared" si="0"/>
        <v>13037.114082024204</v>
      </c>
      <c r="L56">
        <v>10711.662215264505</v>
      </c>
      <c r="M56">
        <f t="shared" si="1"/>
        <v>23748.776297288707</v>
      </c>
    </row>
    <row r="57" spans="1:13">
      <c r="A57" t="s">
        <v>152</v>
      </c>
      <c r="B57" t="s">
        <v>151</v>
      </c>
      <c r="C57" t="s">
        <v>159</v>
      </c>
      <c r="D57" t="s">
        <v>160</v>
      </c>
      <c r="E57">
        <v>18862.743762445374</v>
      </c>
      <c r="F57">
        <v>0</v>
      </c>
      <c r="G57">
        <v>4839.5321722285626</v>
      </c>
      <c r="H57">
        <v>4244.1309244894755</v>
      </c>
      <c r="I57">
        <v>1731.4458902403619</v>
      </c>
      <c r="J57">
        <v>15129.096905112214</v>
      </c>
      <c r="K57">
        <f t="shared" si="0"/>
        <v>44806.949654515985</v>
      </c>
      <c r="L57">
        <v>36148.284729252613</v>
      </c>
      <c r="M57">
        <f t="shared" si="1"/>
        <v>80955.234383768606</v>
      </c>
    </row>
    <row r="58" spans="1:13">
      <c r="A58" t="s">
        <v>152</v>
      </c>
      <c r="B58" t="s">
        <v>151</v>
      </c>
      <c r="C58" t="s">
        <v>161</v>
      </c>
      <c r="D58" t="s">
        <v>162</v>
      </c>
      <c r="E58">
        <v>869.87948650721967</v>
      </c>
      <c r="F58">
        <v>0</v>
      </c>
      <c r="G58">
        <v>1090.4176960763511</v>
      </c>
      <c r="H58">
        <v>100.39280570658846</v>
      </c>
      <c r="I58">
        <v>495.73029572319888</v>
      </c>
      <c r="J58">
        <v>4018.0497799672366</v>
      </c>
      <c r="K58">
        <f t="shared" si="0"/>
        <v>6574.4700639805951</v>
      </c>
      <c r="L58">
        <v>4318.7185049906402</v>
      </c>
      <c r="M58">
        <f t="shared" si="1"/>
        <v>10893.188568971236</v>
      </c>
    </row>
    <row r="59" spans="1:13">
      <c r="A59" t="s">
        <v>152</v>
      </c>
      <c r="B59" t="s">
        <v>151</v>
      </c>
      <c r="C59" t="s">
        <v>163</v>
      </c>
      <c r="D59" t="s">
        <v>164</v>
      </c>
      <c r="E59">
        <v>195079.30383263103</v>
      </c>
      <c r="F59">
        <v>117.77730404066992</v>
      </c>
      <c r="G59">
        <v>9237.2343044156587</v>
      </c>
      <c r="H59">
        <v>32567.810248450456</v>
      </c>
      <c r="I59">
        <v>4520.9764559692958</v>
      </c>
      <c r="J59">
        <v>90881.174956631294</v>
      </c>
      <c r="K59">
        <f t="shared" si="0"/>
        <v>332404.27710213838</v>
      </c>
      <c r="L59">
        <v>268591.58093541546</v>
      </c>
      <c r="M59">
        <f t="shared" si="1"/>
        <v>600995.85803755384</v>
      </c>
    </row>
    <row r="60" spans="1:13">
      <c r="A60" t="s">
        <v>152</v>
      </c>
      <c r="B60" t="s">
        <v>151</v>
      </c>
      <c r="C60" t="s">
        <v>165</v>
      </c>
      <c r="D60" t="s">
        <v>166</v>
      </c>
      <c r="E60">
        <v>12155.609802103443</v>
      </c>
      <c r="F60">
        <v>0</v>
      </c>
      <c r="G60">
        <v>8649.6296568602647</v>
      </c>
      <c r="H60">
        <v>57765.006879853121</v>
      </c>
      <c r="I60">
        <v>4782.7777551301151</v>
      </c>
      <c r="J60">
        <v>79221.112059198043</v>
      </c>
      <c r="K60">
        <f t="shared" si="0"/>
        <v>162574.13615314499</v>
      </c>
      <c r="L60">
        <v>103066.30327428003</v>
      </c>
      <c r="M60">
        <f t="shared" si="1"/>
        <v>265640.43942742504</v>
      </c>
    </row>
    <row r="61" spans="1:13">
      <c r="A61" t="s">
        <v>152</v>
      </c>
      <c r="B61" t="s">
        <v>151</v>
      </c>
      <c r="C61" t="s">
        <v>167</v>
      </c>
      <c r="D61" t="s">
        <v>168</v>
      </c>
      <c r="E61">
        <v>2412.8552560834246</v>
      </c>
      <c r="F61">
        <v>618.36849851562556</v>
      </c>
      <c r="G61">
        <v>2618.724189167513</v>
      </c>
      <c r="H61">
        <v>1227.8158883935921</v>
      </c>
      <c r="I61">
        <v>2244.1894595569538</v>
      </c>
      <c r="J61">
        <v>4777.6749766117237</v>
      </c>
      <c r="K61">
        <f t="shared" si="0"/>
        <v>13899.628268328834</v>
      </c>
      <c r="L61">
        <v>11255.706146944991</v>
      </c>
      <c r="M61">
        <f t="shared" si="1"/>
        <v>25155.334415273825</v>
      </c>
    </row>
    <row r="62" spans="1:13">
      <c r="A62" t="s">
        <v>152</v>
      </c>
      <c r="B62" t="s">
        <v>151</v>
      </c>
      <c r="C62" t="s">
        <v>169</v>
      </c>
      <c r="D62" t="s">
        <v>170</v>
      </c>
      <c r="E62">
        <v>68653.70916616288</v>
      </c>
      <c r="F62">
        <v>4675.6769497618097</v>
      </c>
      <c r="G62">
        <v>14847.708075611274</v>
      </c>
      <c r="H62">
        <v>30446.571111592173</v>
      </c>
      <c r="I62">
        <v>9465.0963794589261</v>
      </c>
      <c r="J62">
        <v>126326.55689616669</v>
      </c>
      <c r="K62">
        <f t="shared" si="0"/>
        <v>254415.31857875374</v>
      </c>
      <c r="L62">
        <v>175583.39321468162</v>
      </c>
      <c r="M62">
        <f t="shared" si="1"/>
        <v>429998.71179343539</v>
      </c>
    </row>
    <row r="63" spans="1:13">
      <c r="A63" t="s">
        <v>152</v>
      </c>
      <c r="B63" t="s">
        <v>151</v>
      </c>
      <c r="C63" t="s">
        <v>171</v>
      </c>
      <c r="D63" t="s">
        <v>172</v>
      </c>
      <c r="E63">
        <v>20916.231275736591</v>
      </c>
      <c r="F63">
        <v>5222.8389957036197</v>
      </c>
      <c r="G63">
        <v>7513.3093873108064</v>
      </c>
      <c r="H63">
        <v>12232.434107631478</v>
      </c>
      <c r="I63">
        <v>8141.5491644837812</v>
      </c>
      <c r="J63">
        <v>64570.156224858474</v>
      </c>
      <c r="K63">
        <f t="shared" si="0"/>
        <v>118596.51915572475</v>
      </c>
      <c r="L63">
        <v>80514.387869804108</v>
      </c>
      <c r="M63">
        <f t="shared" si="1"/>
        <v>199110.90702552884</v>
      </c>
    </row>
    <row r="64" spans="1:13">
      <c r="A64" t="s">
        <v>152</v>
      </c>
      <c r="B64" t="s">
        <v>151</v>
      </c>
      <c r="C64" t="s">
        <v>173</v>
      </c>
      <c r="D64" t="s">
        <v>174</v>
      </c>
      <c r="E64">
        <v>798.310886563861</v>
      </c>
      <c r="F64">
        <v>29691.577409163972</v>
      </c>
      <c r="G64">
        <v>2093.3695222145407</v>
      </c>
      <c r="H64">
        <v>2570.2968588109761</v>
      </c>
      <c r="I64">
        <v>2353.95966674593</v>
      </c>
      <c r="J64">
        <v>14921.639913300945</v>
      </c>
      <c r="K64">
        <f t="shared" si="0"/>
        <v>52429.154256800226</v>
      </c>
      <c r="L64">
        <v>29337.222492828951</v>
      </c>
      <c r="M64">
        <f t="shared" si="1"/>
        <v>81766.376749629184</v>
      </c>
    </row>
    <row r="65" spans="1:13">
      <c r="A65" t="s">
        <v>152</v>
      </c>
      <c r="B65" t="s">
        <v>151</v>
      </c>
      <c r="C65" t="s">
        <v>175</v>
      </c>
      <c r="D65" t="s">
        <v>176</v>
      </c>
      <c r="E65">
        <v>108493.21244376877</v>
      </c>
      <c r="F65">
        <v>1840.7932280991886</v>
      </c>
      <c r="G65">
        <v>7396.5592817587385</v>
      </c>
      <c r="H65">
        <v>41355.362281552654</v>
      </c>
      <c r="I65">
        <v>22406.186023287151</v>
      </c>
      <c r="J65">
        <v>119977.07162510521</v>
      </c>
      <c r="K65">
        <f t="shared" si="0"/>
        <v>301469.18488357175</v>
      </c>
      <c r="L65">
        <v>205228.02561177182</v>
      </c>
      <c r="M65">
        <f t="shared" si="1"/>
        <v>506697.21049534355</v>
      </c>
    </row>
    <row r="66" spans="1:13">
      <c r="A66" t="s">
        <v>152</v>
      </c>
      <c r="B66" t="s">
        <v>151</v>
      </c>
      <c r="C66" t="s">
        <v>177</v>
      </c>
      <c r="D66" t="s">
        <v>178</v>
      </c>
      <c r="E66">
        <v>3000.2272875676663</v>
      </c>
      <c r="F66">
        <v>32857.33210395374</v>
      </c>
      <c r="G66">
        <v>3052.7199057484177</v>
      </c>
      <c r="H66">
        <v>5076.4720096908777</v>
      </c>
      <c r="I66">
        <v>5291.7406980053092</v>
      </c>
      <c r="J66">
        <v>38974.994706474361</v>
      </c>
      <c r="K66">
        <f t="shared" si="0"/>
        <v>88253.486711440375</v>
      </c>
      <c r="L66">
        <v>52250.687849996488</v>
      </c>
      <c r="M66">
        <f t="shared" si="1"/>
        <v>140504.17456143687</v>
      </c>
    </row>
    <row r="67" spans="1:13">
      <c r="A67" t="s">
        <v>152</v>
      </c>
      <c r="B67" t="s">
        <v>151</v>
      </c>
      <c r="C67" t="s">
        <v>179</v>
      </c>
      <c r="D67" t="s">
        <v>180</v>
      </c>
      <c r="E67">
        <v>558.63601586946857</v>
      </c>
      <c r="F67">
        <v>0</v>
      </c>
      <c r="G67">
        <v>3082.0754226762747</v>
      </c>
      <c r="H67">
        <v>358.90237242152693</v>
      </c>
      <c r="I67">
        <v>994.27010987444839</v>
      </c>
      <c r="J67">
        <v>4940.2198652179732</v>
      </c>
      <c r="K67">
        <f t="shared" ref="K67:K130" si="2">SUM(E67:J67)</f>
        <v>9934.1037860596916</v>
      </c>
      <c r="L67">
        <v>8826.6925761954226</v>
      </c>
      <c r="M67">
        <f t="shared" ref="M67:M130" si="3">K67+L67</f>
        <v>18760.796362255114</v>
      </c>
    </row>
    <row r="68" spans="1:13">
      <c r="A68" t="s">
        <v>182</v>
      </c>
      <c r="B68" t="s">
        <v>181</v>
      </c>
      <c r="C68" t="s">
        <v>183</v>
      </c>
      <c r="D68" t="s">
        <v>184</v>
      </c>
      <c r="E68">
        <v>102708.69892825464</v>
      </c>
      <c r="F68">
        <v>428.64301222279164</v>
      </c>
      <c r="G68">
        <v>699949.68833191926</v>
      </c>
      <c r="H68">
        <v>107623.76047926967</v>
      </c>
      <c r="I68">
        <v>264674.08748729806</v>
      </c>
      <c r="J68">
        <v>518917.45686065732</v>
      </c>
      <c r="K68">
        <f t="shared" si="2"/>
        <v>1694302.3350996217</v>
      </c>
      <c r="L68">
        <v>2481480.9350469615</v>
      </c>
      <c r="M68">
        <f t="shared" si="3"/>
        <v>4175783.2701465832</v>
      </c>
    </row>
    <row r="69" spans="1:13">
      <c r="A69" t="s">
        <v>182</v>
      </c>
      <c r="B69" t="s">
        <v>181</v>
      </c>
      <c r="C69" t="s">
        <v>185</v>
      </c>
      <c r="D69" t="s">
        <v>186</v>
      </c>
      <c r="E69">
        <v>127866.75901167469</v>
      </c>
      <c r="F69">
        <v>0</v>
      </c>
      <c r="G69">
        <v>3996.0868286082496</v>
      </c>
      <c r="H69">
        <v>7382.6358529202353</v>
      </c>
      <c r="I69">
        <v>11363.926373200986</v>
      </c>
      <c r="J69">
        <v>37902.124745595691</v>
      </c>
      <c r="K69">
        <f t="shared" si="2"/>
        <v>188511.53281199984</v>
      </c>
      <c r="L69">
        <v>75778.099589691177</v>
      </c>
      <c r="M69">
        <f t="shared" si="3"/>
        <v>264289.63240169105</v>
      </c>
    </row>
    <row r="70" spans="1:13">
      <c r="A70" t="s">
        <v>182</v>
      </c>
      <c r="B70" t="s">
        <v>181</v>
      </c>
      <c r="C70" t="s">
        <v>187</v>
      </c>
      <c r="D70" t="s">
        <v>188</v>
      </c>
      <c r="E70">
        <v>41487.193577371654</v>
      </c>
      <c r="F70">
        <v>0</v>
      </c>
      <c r="G70">
        <v>679.71799602294573</v>
      </c>
      <c r="H70">
        <v>5054.3092057838967</v>
      </c>
      <c r="I70">
        <v>5229.5001537989219</v>
      </c>
      <c r="J70">
        <v>25106.236647308386</v>
      </c>
      <c r="K70">
        <f t="shared" si="2"/>
        <v>77556.957580285802</v>
      </c>
      <c r="L70">
        <v>30846.972333332138</v>
      </c>
      <c r="M70">
        <f t="shared" si="3"/>
        <v>108403.92991361793</v>
      </c>
    </row>
    <row r="71" spans="1:13">
      <c r="A71" t="s">
        <v>182</v>
      </c>
      <c r="B71" t="s">
        <v>181</v>
      </c>
      <c r="C71" t="s">
        <v>189</v>
      </c>
      <c r="D71" t="s">
        <v>190</v>
      </c>
      <c r="E71">
        <v>212499.52190395244</v>
      </c>
      <c r="F71">
        <v>460.5558616383538</v>
      </c>
      <c r="G71">
        <v>47522.264387139177</v>
      </c>
      <c r="H71">
        <v>56396.651615981747</v>
      </c>
      <c r="I71">
        <v>26888.703920813554</v>
      </c>
      <c r="J71">
        <v>117383.44614101329</v>
      </c>
      <c r="K71">
        <f t="shared" si="2"/>
        <v>461151.14383053861</v>
      </c>
      <c r="L71">
        <v>261483.85503840895</v>
      </c>
      <c r="M71">
        <f t="shared" si="3"/>
        <v>722634.99886894762</v>
      </c>
    </row>
    <row r="72" spans="1:13">
      <c r="A72" t="s">
        <v>182</v>
      </c>
      <c r="B72" t="s">
        <v>181</v>
      </c>
      <c r="C72" t="s">
        <v>191</v>
      </c>
      <c r="D72" t="s">
        <v>192</v>
      </c>
      <c r="E72">
        <v>31366.948566025225</v>
      </c>
      <c r="F72">
        <v>0</v>
      </c>
      <c r="G72">
        <v>666.89621438943004</v>
      </c>
      <c r="H72">
        <v>16503.539925207959</v>
      </c>
      <c r="I72">
        <v>9726.5082071451561</v>
      </c>
      <c r="J72">
        <v>41984.019712997411</v>
      </c>
      <c r="K72">
        <f t="shared" si="2"/>
        <v>100247.91262576518</v>
      </c>
      <c r="L72">
        <v>42669.739425151645</v>
      </c>
      <c r="M72">
        <f t="shared" si="3"/>
        <v>142917.65205091683</v>
      </c>
    </row>
    <row r="73" spans="1:13">
      <c r="A73" t="s">
        <v>182</v>
      </c>
      <c r="B73" t="s">
        <v>181</v>
      </c>
      <c r="C73" t="s">
        <v>193</v>
      </c>
      <c r="D73" t="s">
        <v>194</v>
      </c>
      <c r="E73">
        <v>21712.730347812336</v>
      </c>
      <c r="F73">
        <v>0</v>
      </c>
      <c r="G73">
        <v>4752.8948862518246</v>
      </c>
      <c r="H73">
        <v>17967.965268620461</v>
      </c>
      <c r="I73">
        <v>61852.100769178214</v>
      </c>
      <c r="J73">
        <v>72645.498750928469</v>
      </c>
      <c r="K73">
        <f t="shared" si="2"/>
        <v>178931.1900227913</v>
      </c>
      <c r="L73">
        <v>103937.52386212125</v>
      </c>
      <c r="M73">
        <f t="shared" si="3"/>
        <v>282868.71388491255</v>
      </c>
    </row>
    <row r="74" spans="1:13">
      <c r="A74" t="s">
        <v>182</v>
      </c>
      <c r="B74" t="s">
        <v>181</v>
      </c>
      <c r="C74" t="s">
        <v>195</v>
      </c>
      <c r="D74" t="s">
        <v>196</v>
      </c>
      <c r="E74">
        <v>57710.516012184489</v>
      </c>
      <c r="F74">
        <v>0</v>
      </c>
      <c r="G74">
        <v>122.71336330086879</v>
      </c>
      <c r="H74">
        <v>4824.2868908929704</v>
      </c>
      <c r="I74">
        <v>1587.343149210353</v>
      </c>
      <c r="J74">
        <v>27032.296837325106</v>
      </c>
      <c r="K74">
        <f t="shared" si="2"/>
        <v>91277.156252913788</v>
      </c>
      <c r="L74">
        <v>31650.7521236266</v>
      </c>
      <c r="M74">
        <f t="shared" si="3"/>
        <v>122927.90837654039</v>
      </c>
    </row>
    <row r="75" spans="1:13">
      <c r="A75" t="s">
        <v>198</v>
      </c>
      <c r="B75" t="s">
        <v>197</v>
      </c>
      <c r="C75" t="s">
        <v>199</v>
      </c>
      <c r="D75" t="s">
        <v>200</v>
      </c>
      <c r="E75">
        <v>1266934.2390988984</v>
      </c>
      <c r="F75">
        <v>92119.149748266485</v>
      </c>
      <c r="G75">
        <v>4507641.8166066986</v>
      </c>
      <c r="H75">
        <v>2894330.219553466</v>
      </c>
      <c r="I75">
        <v>3201676.461512533</v>
      </c>
      <c r="J75">
        <v>10238480.178854464</v>
      </c>
      <c r="K75">
        <f t="shared" si="2"/>
        <v>22201182.065374322</v>
      </c>
      <c r="L75">
        <v>17635119.148700655</v>
      </c>
      <c r="M75">
        <f t="shared" si="3"/>
        <v>39836301.214074977</v>
      </c>
    </row>
    <row r="76" spans="1:13">
      <c r="A76" t="s">
        <v>198</v>
      </c>
      <c r="B76" t="s">
        <v>197</v>
      </c>
      <c r="C76" t="s">
        <v>201</v>
      </c>
      <c r="D76" t="s">
        <v>202</v>
      </c>
      <c r="E76">
        <v>17254.172904603209</v>
      </c>
      <c r="F76">
        <v>0</v>
      </c>
      <c r="G76">
        <v>7369.7664884169917</v>
      </c>
      <c r="H76">
        <v>2204.3913118892478</v>
      </c>
      <c r="I76">
        <v>4420.6192969536878</v>
      </c>
      <c r="J76">
        <v>15423.410053923511</v>
      </c>
      <c r="K76">
        <f t="shared" si="2"/>
        <v>46672.360055786645</v>
      </c>
      <c r="L76">
        <v>37076.053599073923</v>
      </c>
      <c r="M76">
        <f t="shared" si="3"/>
        <v>83748.413654860575</v>
      </c>
    </row>
    <row r="77" spans="1:13">
      <c r="A77" t="s">
        <v>198</v>
      </c>
      <c r="B77" t="s">
        <v>197</v>
      </c>
      <c r="C77" t="s">
        <v>203</v>
      </c>
      <c r="D77" t="s">
        <v>204</v>
      </c>
      <c r="E77">
        <v>40379.775585796189</v>
      </c>
      <c r="F77">
        <v>0</v>
      </c>
      <c r="G77">
        <v>1392.0797207212922</v>
      </c>
      <c r="H77">
        <v>3188.4641773938038</v>
      </c>
      <c r="I77">
        <v>1907.644400719782</v>
      </c>
      <c r="J77">
        <v>15315.750792544775</v>
      </c>
      <c r="K77">
        <f t="shared" si="2"/>
        <v>62183.714677175842</v>
      </c>
      <c r="L77">
        <v>45385.338526338499</v>
      </c>
      <c r="M77">
        <f t="shared" si="3"/>
        <v>107569.05320351434</v>
      </c>
    </row>
    <row r="78" spans="1:13">
      <c r="A78" t="s">
        <v>198</v>
      </c>
      <c r="B78" t="s">
        <v>197</v>
      </c>
      <c r="C78" t="s">
        <v>205</v>
      </c>
      <c r="D78" t="s">
        <v>206</v>
      </c>
      <c r="E78">
        <v>22784.297497668467</v>
      </c>
      <c r="F78">
        <v>0</v>
      </c>
      <c r="G78">
        <v>1315.4359468124208</v>
      </c>
      <c r="H78">
        <v>8740.2829169019096</v>
      </c>
      <c r="I78">
        <v>3235.7313390948962</v>
      </c>
      <c r="J78">
        <v>45983.646231164814</v>
      </c>
      <c r="K78">
        <f t="shared" si="2"/>
        <v>82059.393931642509</v>
      </c>
      <c r="L78">
        <v>46049.900393636555</v>
      </c>
      <c r="M78">
        <f t="shared" si="3"/>
        <v>128109.29432527907</v>
      </c>
    </row>
    <row r="79" spans="1:13">
      <c r="A79" t="s">
        <v>198</v>
      </c>
      <c r="B79" t="s">
        <v>197</v>
      </c>
      <c r="C79" t="s">
        <v>207</v>
      </c>
      <c r="D79" t="s">
        <v>208</v>
      </c>
      <c r="E79">
        <v>36996.407431343396</v>
      </c>
      <c r="F79">
        <v>0</v>
      </c>
      <c r="G79">
        <v>7613.0906067714168</v>
      </c>
      <c r="H79">
        <v>2127.3185080494468</v>
      </c>
      <c r="I79">
        <v>1284.8925643222728</v>
      </c>
      <c r="J79">
        <v>13215.669047798319</v>
      </c>
      <c r="K79">
        <f t="shared" si="2"/>
        <v>61237.378158284853</v>
      </c>
      <c r="L79">
        <v>50496.09712364748</v>
      </c>
      <c r="M79">
        <f t="shared" si="3"/>
        <v>111733.47528193233</v>
      </c>
    </row>
    <row r="80" spans="1:13">
      <c r="A80" t="s">
        <v>198</v>
      </c>
      <c r="B80" t="s">
        <v>197</v>
      </c>
      <c r="C80" t="s">
        <v>209</v>
      </c>
      <c r="D80" t="s">
        <v>210</v>
      </c>
      <c r="E80">
        <v>22039.335374308612</v>
      </c>
      <c r="F80">
        <v>1285.7008581343746</v>
      </c>
      <c r="G80">
        <v>26931.363082427444</v>
      </c>
      <c r="H80">
        <v>28344.858026799255</v>
      </c>
      <c r="I80">
        <v>51477.620819012991</v>
      </c>
      <c r="J80">
        <v>396783.51466548524</v>
      </c>
      <c r="K80">
        <f t="shared" si="2"/>
        <v>526862.39282616787</v>
      </c>
      <c r="L80">
        <v>276879.64952381206</v>
      </c>
      <c r="M80">
        <f t="shared" si="3"/>
        <v>803742.04234997998</v>
      </c>
    </row>
    <row r="81" spans="1:13">
      <c r="A81" t="s">
        <v>198</v>
      </c>
      <c r="B81" t="s">
        <v>197</v>
      </c>
      <c r="C81" t="s">
        <v>211</v>
      </c>
      <c r="D81" t="s">
        <v>212</v>
      </c>
      <c r="E81">
        <v>26575.635458677491</v>
      </c>
      <c r="F81">
        <v>11199.597831668969</v>
      </c>
      <c r="G81">
        <v>1173297.434832922</v>
      </c>
      <c r="H81">
        <v>170016.22966282777</v>
      </c>
      <c r="I81">
        <v>132261.45821988297</v>
      </c>
      <c r="J81">
        <v>296271.31923765154</v>
      </c>
      <c r="K81">
        <f t="shared" si="2"/>
        <v>1809621.6752436308</v>
      </c>
      <c r="L81">
        <v>2264774.3284428869</v>
      </c>
      <c r="M81">
        <f t="shared" si="3"/>
        <v>4074396.0036865175</v>
      </c>
    </row>
    <row r="82" spans="1:13">
      <c r="A82" t="s">
        <v>198</v>
      </c>
      <c r="B82" t="s">
        <v>197</v>
      </c>
      <c r="C82" t="s">
        <v>213</v>
      </c>
      <c r="D82" t="s">
        <v>214</v>
      </c>
      <c r="E82">
        <v>48425.911106201165</v>
      </c>
      <c r="F82">
        <v>233.31900231536724</v>
      </c>
      <c r="G82">
        <v>4152.8373602723659</v>
      </c>
      <c r="H82">
        <v>14059.42216189508</v>
      </c>
      <c r="I82">
        <v>3044.9467236327737</v>
      </c>
      <c r="J82">
        <v>96215.35441517584</v>
      </c>
      <c r="K82">
        <f t="shared" si="2"/>
        <v>166131.7907694926</v>
      </c>
      <c r="L82">
        <v>122836.34646160233</v>
      </c>
      <c r="M82">
        <f t="shared" si="3"/>
        <v>288968.13723109494</v>
      </c>
    </row>
    <row r="83" spans="1:13">
      <c r="A83" t="s">
        <v>198</v>
      </c>
      <c r="B83" t="s">
        <v>197</v>
      </c>
      <c r="C83" t="s">
        <v>215</v>
      </c>
      <c r="D83" t="s">
        <v>216</v>
      </c>
      <c r="E83">
        <v>68627.863533096213</v>
      </c>
      <c r="F83">
        <v>165.95112023194139</v>
      </c>
      <c r="G83">
        <v>7879.1230377299889</v>
      </c>
      <c r="H83">
        <v>11811.618422473446</v>
      </c>
      <c r="I83">
        <v>4029.1755633520552</v>
      </c>
      <c r="J83">
        <v>54872.39547522537</v>
      </c>
      <c r="K83">
        <f t="shared" si="2"/>
        <v>147386.12715210902</v>
      </c>
      <c r="L83">
        <v>105554.85548447414</v>
      </c>
      <c r="M83">
        <f t="shared" si="3"/>
        <v>252940.98263658315</v>
      </c>
    </row>
    <row r="84" spans="1:13">
      <c r="A84" t="s">
        <v>198</v>
      </c>
      <c r="B84" t="s">
        <v>197</v>
      </c>
      <c r="C84" t="s">
        <v>217</v>
      </c>
      <c r="D84" t="s">
        <v>218</v>
      </c>
      <c r="E84">
        <v>74711.093150154222</v>
      </c>
      <c r="F84">
        <v>0</v>
      </c>
      <c r="G84">
        <v>95339.68498241523</v>
      </c>
      <c r="H84">
        <v>49990.92002139175</v>
      </c>
      <c r="I84">
        <v>17876.903952341534</v>
      </c>
      <c r="J84">
        <v>292509.65453754662</v>
      </c>
      <c r="K84">
        <f t="shared" si="2"/>
        <v>530428.25664384943</v>
      </c>
      <c r="L84">
        <v>393628.99453766958</v>
      </c>
      <c r="M84">
        <f t="shared" si="3"/>
        <v>924057.25118151901</v>
      </c>
    </row>
    <row r="85" spans="1:13">
      <c r="A85" t="s">
        <v>198</v>
      </c>
      <c r="B85" t="s">
        <v>197</v>
      </c>
      <c r="C85" t="s">
        <v>219</v>
      </c>
      <c r="D85" t="s">
        <v>220</v>
      </c>
      <c r="E85">
        <v>133457.6485140023</v>
      </c>
      <c r="F85">
        <v>0</v>
      </c>
      <c r="G85">
        <v>25593.534325460219</v>
      </c>
      <c r="H85">
        <v>15023.165903988982</v>
      </c>
      <c r="I85">
        <v>4803.1149442157366</v>
      </c>
      <c r="J85">
        <v>81559.296885890086</v>
      </c>
      <c r="K85">
        <f t="shared" si="2"/>
        <v>260436.76057355735</v>
      </c>
      <c r="L85">
        <v>200508.15587695164</v>
      </c>
      <c r="M85">
        <f t="shared" si="3"/>
        <v>460944.91645050899</v>
      </c>
    </row>
    <row r="86" spans="1:13">
      <c r="A86" t="s">
        <v>198</v>
      </c>
      <c r="B86" t="s">
        <v>197</v>
      </c>
      <c r="C86" t="s">
        <v>221</v>
      </c>
      <c r="D86" t="s">
        <v>222</v>
      </c>
      <c r="E86">
        <v>24438.998412499324</v>
      </c>
      <c r="F86">
        <v>0</v>
      </c>
      <c r="G86">
        <v>891.20806603235656</v>
      </c>
      <c r="H86">
        <v>4325.6514506947169</v>
      </c>
      <c r="I86">
        <v>671.32842384833816</v>
      </c>
      <c r="J86">
        <v>34373.931305745617</v>
      </c>
      <c r="K86">
        <f t="shared" si="2"/>
        <v>64701.117658820353</v>
      </c>
      <c r="L86">
        <v>40124.815371478253</v>
      </c>
      <c r="M86">
        <f t="shared" si="3"/>
        <v>104825.93303029861</v>
      </c>
    </row>
    <row r="87" spans="1:13">
      <c r="A87" t="s">
        <v>198</v>
      </c>
      <c r="B87" t="s">
        <v>197</v>
      </c>
      <c r="C87" t="s">
        <v>223</v>
      </c>
      <c r="D87" t="s">
        <v>224</v>
      </c>
      <c r="E87">
        <v>23167.560985837168</v>
      </c>
      <c r="F87">
        <v>0</v>
      </c>
      <c r="G87">
        <v>5917.3169965685938</v>
      </c>
      <c r="H87">
        <v>2587.5924785723173</v>
      </c>
      <c r="I87">
        <v>857.22132809405161</v>
      </c>
      <c r="J87">
        <v>10416.707603999277</v>
      </c>
      <c r="K87">
        <f t="shared" si="2"/>
        <v>42946.399393071413</v>
      </c>
      <c r="L87">
        <v>35228.398807775542</v>
      </c>
      <c r="M87">
        <f t="shared" si="3"/>
        <v>78174.798200846955</v>
      </c>
    </row>
    <row r="88" spans="1:13">
      <c r="A88" t="s">
        <v>198</v>
      </c>
      <c r="B88" t="s">
        <v>197</v>
      </c>
      <c r="C88" t="s">
        <v>225</v>
      </c>
      <c r="D88" t="s">
        <v>226</v>
      </c>
      <c r="E88">
        <v>21820.058213984405</v>
      </c>
      <c r="F88">
        <v>0</v>
      </c>
      <c r="G88">
        <v>302.14203902289825</v>
      </c>
      <c r="H88">
        <v>3126.2123047752493</v>
      </c>
      <c r="I88">
        <v>1268.5436128937736</v>
      </c>
      <c r="J88">
        <v>32754.602174960091</v>
      </c>
      <c r="K88">
        <f t="shared" si="2"/>
        <v>59271.558345636418</v>
      </c>
      <c r="L88">
        <v>34513.274985826785</v>
      </c>
      <c r="M88">
        <f t="shared" si="3"/>
        <v>93784.833331463204</v>
      </c>
    </row>
    <row r="89" spans="1:13">
      <c r="A89" t="s">
        <v>198</v>
      </c>
      <c r="B89" t="s">
        <v>197</v>
      </c>
      <c r="C89" t="s">
        <v>227</v>
      </c>
      <c r="D89" t="s">
        <v>228</v>
      </c>
      <c r="E89">
        <v>85178.968556456675</v>
      </c>
      <c r="F89">
        <v>193.26952977786078</v>
      </c>
      <c r="G89">
        <v>45792.380729256998</v>
      </c>
      <c r="H89">
        <v>107043.38895036394</v>
      </c>
      <c r="I89">
        <v>110100.43969846674</v>
      </c>
      <c r="J89">
        <v>596923.35015165003</v>
      </c>
      <c r="K89">
        <f t="shared" si="2"/>
        <v>945231.79761597223</v>
      </c>
      <c r="L89">
        <v>561715.12927013903</v>
      </c>
      <c r="M89">
        <f t="shared" si="3"/>
        <v>1506946.9268861113</v>
      </c>
    </row>
    <row r="90" spans="1:13">
      <c r="A90" t="s">
        <v>198</v>
      </c>
      <c r="B90" t="s">
        <v>197</v>
      </c>
      <c r="C90" t="s">
        <v>229</v>
      </c>
      <c r="D90" t="s">
        <v>230</v>
      </c>
      <c r="E90">
        <v>12773.123029096638</v>
      </c>
      <c r="F90">
        <v>0</v>
      </c>
      <c r="G90">
        <v>9234.1931876146755</v>
      </c>
      <c r="H90">
        <v>3021.153925255674</v>
      </c>
      <c r="I90">
        <v>997.08868298736263</v>
      </c>
      <c r="J90">
        <v>24748.463625019587</v>
      </c>
      <c r="K90">
        <f t="shared" si="2"/>
        <v>50774.022449973942</v>
      </c>
      <c r="L90">
        <v>38542.601392047283</v>
      </c>
      <c r="M90">
        <f t="shared" si="3"/>
        <v>89316.623842021218</v>
      </c>
    </row>
    <row r="91" spans="1:13">
      <c r="A91" t="s">
        <v>198</v>
      </c>
      <c r="B91" t="s">
        <v>197</v>
      </c>
      <c r="C91" t="s">
        <v>231</v>
      </c>
      <c r="D91" t="s">
        <v>232</v>
      </c>
      <c r="E91">
        <v>7537.4011395044945</v>
      </c>
      <c r="F91">
        <v>683.71861535559856</v>
      </c>
      <c r="G91">
        <v>2199.3246682029908</v>
      </c>
      <c r="H91">
        <v>952.39500982796744</v>
      </c>
      <c r="I91">
        <v>2228.6622167974228</v>
      </c>
      <c r="J91">
        <v>41497.157733287488</v>
      </c>
      <c r="K91">
        <f t="shared" si="2"/>
        <v>55098.659382975966</v>
      </c>
      <c r="L91">
        <v>28400.558512553456</v>
      </c>
      <c r="M91">
        <f t="shared" si="3"/>
        <v>83499.217895529422</v>
      </c>
    </row>
    <row r="92" spans="1:13">
      <c r="A92" t="s">
        <v>198</v>
      </c>
      <c r="B92" t="s">
        <v>197</v>
      </c>
      <c r="C92" t="s">
        <v>233</v>
      </c>
      <c r="D92" t="s">
        <v>234</v>
      </c>
      <c r="E92">
        <v>98841.147227909794</v>
      </c>
      <c r="F92">
        <v>0</v>
      </c>
      <c r="G92">
        <v>136336.95449491398</v>
      </c>
      <c r="H92">
        <v>7249.3292128127014</v>
      </c>
      <c r="I92">
        <v>10643.940721949431</v>
      </c>
      <c r="J92">
        <v>61862.474456964708</v>
      </c>
      <c r="K92">
        <f t="shared" si="2"/>
        <v>314933.8461145506</v>
      </c>
      <c r="L92">
        <v>340051.85289636184</v>
      </c>
      <c r="M92">
        <f t="shared" si="3"/>
        <v>654985.69901091245</v>
      </c>
    </row>
    <row r="93" spans="1:13">
      <c r="A93" t="s">
        <v>198</v>
      </c>
      <c r="B93" t="s">
        <v>197</v>
      </c>
      <c r="C93" t="s">
        <v>235</v>
      </c>
      <c r="D93" t="s">
        <v>236</v>
      </c>
      <c r="E93">
        <v>1729.3522636161831</v>
      </c>
      <c r="F93">
        <v>799.93140237014995</v>
      </c>
      <c r="G93">
        <v>915.32351630551693</v>
      </c>
      <c r="H93">
        <v>4689.2086491286736</v>
      </c>
      <c r="I93">
        <v>13773.991249862424</v>
      </c>
      <c r="J93">
        <v>84107.587253447564</v>
      </c>
      <c r="K93">
        <f t="shared" si="2"/>
        <v>106015.39433473052</v>
      </c>
      <c r="L93">
        <v>56119.952331594206</v>
      </c>
      <c r="M93">
        <f t="shared" si="3"/>
        <v>162135.34666632471</v>
      </c>
    </row>
    <row r="94" spans="1:13">
      <c r="A94" t="s">
        <v>198</v>
      </c>
      <c r="B94" t="s">
        <v>197</v>
      </c>
      <c r="C94" t="s">
        <v>237</v>
      </c>
      <c r="D94" t="s">
        <v>238</v>
      </c>
      <c r="E94">
        <v>74133.976330830425</v>
      </c>
      <c r="F94">
        <v>0</v>
      </c>
      <c r="G94">
        <v>3858.8962537160323</v>
      </c>
      <c r="H94">
        <v>3506.1393389937434</v>
      </c>
      <c r="I94">
        <v>680.07979827349777</v>
      </c>
      <c r="J94">
        <v>18336.374230596048</v>
      </c>
      <c r="K94">
        <f t="shared" si="2"/>
        <v>100515.46595240974</v>
      </c>
      <c r="L94">
        <v>77338.092188201699</v>
      </c>
      <c r="M94">
        <f t="shared" si="3"/>
        <v>177853.55814061145</v>
      </c>
    </row>
    <row r="95" spans="1:13">
      <c r="A95" t="s">
        <v>198</v>
      </c>
      <c r="B95" t="s">
        <v>197</v>
      </c>
      <c r="C95" t="s">
        <v>239</v>
      </c>
      <c r="D95" t="s">
        <v>240</v>
      </c>
      <c r="E95">
        <v>124450.74006057938</v>
      </c>
      <c r="F95">
        <v>0</v>
      </c>
      <c r="G95">
        <v>114100.71655771177</v>
      </c>
      <c r="H95">
        <v>726.47763986508892</v>
      </c>
      <c r="I95">
        <v>1616.4500697467636</v>
      </c>
      <c r="J95">
        <v>20919.491391728327</v>
      </c>
      <c r="K95">
        <f t="shared" si="2"/>
        <v>261813.87571963132</v>
      </c>
      <c r="L95">
        <v>304409.38924416114</v>
      </c>
      <c r="M95">
        <f t="shared" si="3"/>
        <v>566223.2649637924</v>
      </c>
    </row>
    <row r="96" spans="1:13">
      <c r="A96" t="s">
        <v>198</v>
      </c>
      <c r="B96" t="s">
        <v>197</v>
      </c>
      <c r="C96" t="s">
        <v>241</v>
      </c>
      <c r="D96" t="s">
        <v>242</v>
      </c>
      <c r="E96">
        <v>5280.2971737626476</v>
      </c>
      <c r="F96">
        <v>0</v>
      </c>
      <c r="G96">
        <v>3045.851114648257</v>
      </c>
      <c r="H96">
        <v>2496.4582451327969</v>
      </c>
      <c r="I96">
        <v>1375.4028690736434</v>
      </c>
      <c r="J96">
        <v>16193.387817499031</v>
      </c>
      <c r="K96">
        <f t="shared" si="2"/>
        <v>28391.397220116378</v>
      </c>
      <c r="L96">
        <v>18456.737268609475</v>
      </c>
      <c r="M96">
        <f t="shared" si="3"/>
        <v>46848.134488725853</v>
      </c>
    </row>
    <row r="97" spans="1:13">
      <c r="A97" t="s">
        <v>198</v>
      </c>
      <c r="B97" t="s">
        <v>197</v>
      </c>
      <c r="C97" t="s">
        <v>243</v>
      </c>
      <c r="D97" t="s">
        <v>244</v>
      </c>
      <c r="E97">
        <v>10971.04217001613</v>
      </c>
      <c r="F97">
        <v>207.28358663567559</v>
      </c>
      <c r="G97">
        <v>15668.962329987382</v>
      </c>
      <c r="H97">
        <v>2605.4696500138893</v>
      </c>
      <c r="I97">
        <v>1186.0303460968883</v>
      </c>
      <c r="J97">
        <v>19131.675300467905</v>
      </c>
      <c r="K97">
        <f t="shared" si="2"/>
        <v>49770.463383217866</v>
      </c>
      <c r="L97">
        <v>45540.61466683558</v>
      </c>
      <c r="M97">
        <f t="shared" si="3"/>
        <v>95311.078050053446</v>
      </c>
    </row>
    <row r="98" spans="1:13">
      <c r="A98" t="s">
        <v>198</v>
      </c>
      <c r="B98" t="s">
        <v>197</v>
      </c>
      <c r="C98" t="s">
        <v>245</v>
      </c>
      <c r="D98" t="s">
        <v>246</v>
      </c>
      <c r="E98">
        <v>8330.1700118656681</v>
      </c>
      <c r="F98">
        <v>0</v>
      </c>
      <c r="G98">
        <v>319.81840594118739</v>
      </c>
      <c r="H98">
        <v>1834.819013102619</v>
      </c>
      <c r="I98">
        <v>1317.2200767381687</v>
      </c>
      <c r="J98">
        <v>17842.052954778308</v>
      </c>
      <c r="K98">
        <f t="shared" si="2"/>
        <v>29644.080462425951</v>
      </c>
      <c r="L98">
        <v>17630.886614132782</v>
      </c>
      <c r="M98">
        <f t="shared" si="3"/>
        <v>47274.967076558736</v>
      </c>
    </row>
    <row r="99" spans="1:13">
      <c r="A99" t="s">
        <v>198</v>
      </c>
      <c r="B99" t="s">
        <v>197</v>
      </c>
      <c r="C99" t="s">
        <v>247</v>
      </c>
      <c r="D99" t="s">
        <v>248</v>
      </c>
      <c r="E99">
        <v>27145.709972019486</v>
      </c>
      <c r="F99">
        <v>100.21487757676573</v>
      </c>
      <c r="G99">
        <v>6235.257415187385</v>
      </c>
      <c r="H99">
        <v>696.85009972693399</v>
      </c>
      <c r="I99">
        <v>469.28348549353751</v>
      </c>
      <c r="J99">
        <v>12339.506114534744</v>
      </c>
      <c r="K99">
        <f t="shared" si="2"/>
        <v>46986.821964538853</v>
      </c>
      <c r="L99">
        <v>38326.528248992923</v>
      </c>
      <c r="M99">
        <f t="shared" si="3"/>
        <v>85313.350213531783</v>
      </c>
    </row>
    <row r="100" spans="1:13">
      <c r="A100" t="s">
        <v>250</v>
      </c>
      <c r="B100" t="s">
        <v>249</v>
      </c>
      <c r="C100" t="s">
        <v>251</v>
      </c>
      <c r="D100" t="s">
        <v>252</v>
      </c>
      <c r="E100">
        <v>45278.528548733186</v>
      </c>
      <c r="F100">
        <v>2172.3855992778817</v>
      </c>
      <c r="G100">
        <v>62555.673507720479</v>
      </c>
      <c r="H100">
        <v>193540.83911980203</v>
      </c>
      <c r="I100">
        <v>243671.3271414238</v>
      </c>
      <c r="J100">
        <v>587352.70520324574</v>
      </c>
      <c r="K100">
        <f t="shared" si="2"/>
        <v>1134571.4591202033</v>
      </c>
      <c r="L100">
        <v>717506.42433069739</v>
      </c>
      <c r="M100">
        <f t="shared" si="3"/>
        <v>1852077.8834509007</v>
      </c>
    </row>
    <row r="101" spans="1:13">
      <c r="A101" t="s">
        <v>250</v>
      </c>
      <c r="B101" t="s">
        <v>249</v>
      </c>
      <c r="C101" t="s">
        <v>253</v>
      </c>
      <c r="D101" t="s">
        <v>254</v>
      </c>
      <c r="E101">
        <v>6599.7736455697122</v>
      </c>
      <c r="F101">
        <v>165.01494445538574</v>
      </c>
      <c r="G101">
        <v>31564.968119505895</v>
      </c>
      <c r="H101">
        <v>22644.67354386393</v>
      </c>
      <c r="I101">
        <v>10953.187694365715</v>
      </c>
      <c r="J101">
        <v>74819.393630037026</v>
      </c>
      <c r="K101">
        <f t="shared" si="2"/>
        <v>146747.01157779765</v>
      </c>
      <c r="L101">
        <v>112815.57680268482</v>
      </c>
      <c r="M101">
        <f t="shared" si="3"/>
        <v>259562.58838048246</v>
      </c>
    </row>
    <row r="102" spans="1:13">
      <c r="A102" t="s">
        <v>250</v>
      </c>
      <c r="B102" t="s">
        <v>249</v>
      </c>
      <c r="C102" t="s">
        <v>255</v>
      </c>
      <c r="D102" t="s">
        <v>256</v>
      </c>
      <c r="E102">
        <v>41164.055395638876</v>
      </c>
      <c r="F102">
        <v>164.65313905891099</v>
      </c>
      <c r="G102">
        <v>2200.7974786976765</v>
      </c>
      <c r="H102">
        <v>3607.0962591660355</v>
      </c>
      <c r="I102">
        <v>16936.809304507311</v>
      </c>
      <c r="J102">
        <v>47315.410366503078</v>
      </c>
      <c r="K102">
        <f t="shared" si="2"/>
        <v>111388.82194357188</v>
      </c>
      <c r="L102">
        <v>61191.205163657294</v>
      </c>
      <c r="M102">
        <f t="shared" si="3"/>
        <v>172580.02710722917</v>
      </c>
    </row>
    <row r="103" spans="1:13">
      <c r="A103" t="s">
        <v>250</v>
      </c>
      <c r="B103" t="s">
        <v>249</v>
      </c>
      <c r="C103" t="s">
        <v>257</v>
      </c>
      <c r="D103" t="s">
        <v>258</v>
      </c>
      <c r="E103">
        <v>34193.481259868684</v>
      </c>
      <c r="F103">
        <v>1090.5914087404512</v>
      </c>
      <c r="G103">
        <v>94640.754322020395</v>
      </c>
      <c r="H103">
        <v>35634.664020784941</v>
      </c>
      <c r="I103">
        <v>38338.587455072637</v>
      </c>
      <c r="J103">
        <v>191630.93635638387</v>
      </c>
      <c r="K103">
        <f t="shared" si="2"/>
        <v>395529.01482287096</v>
      </c>
      <c r="L103">
        <v>320890.32235369232</v>
      </c>
      <c r="M103">
        <f t="shared" si="3"/>
        <v>716419.33717656322</v>
      </c>
    </row>
    <row r="104" spans="1:13">
      <c r="A104" t="s">
        <v>250</v>
      </c>
      <c r="B104" t="s">
        <v>249</v>
      </c>
      <c r="C104" t="s">
        <v>259</v>
      </c>
      <c r="D104" t="s">
        <v>260</v>
      </c>
      <c r="E104">
        <v>1734.7213232938234</v>
      </c>
      <c r="F104">
        <v>0</v>
      </c>
      <c r="G104">
        <v>255.01210319635305</v>
      </c>
      <c r="H104">
        <v>1487.71862989793</v>
      </c>
      <c r="I104">
        <v>1328.0814230390122</v>
      </c>
      <c r="J104">
        <v>11537.688929096081</v>
      </c>
      <c r="K104">
        <f t="shared" si="2"/>
        <v>16343.222408523199</v>
      </c>
      <c r="L104">
        <v>9227.2330875263997</v>
      </c>
      <c r="M104">
        <f t="shared" si="3"/>
        <v>25570.455496049599</v>
      </c>
    </row>
    <row r="105" spans="1:13">
      <c r="A105" t="s">
        <v>250</v>
      </c>
      <c r="B105" t="s">
        <v>249</v>
      </c>
      <c r="C105" t="s">
        <v>261</v>
      </c>
      <c r="D105" t="s">
        <v>262</v>
      </c>
      <c r="E105">
        <v>21426.951125164545</v>
      </c>
      <c r="F105">
        <v>145.93420620825631</v>
      </c>
      <c r="G105">
        <v>282.98653981431818</v>
      </c>
      <c r="H105">
        <v>1728.673955163229</v>
      </c>
      <c r="I105">
        <v>5971.4811609352291</v>
      </c>
      <c r="J105">
        <v>19529.191092754754</v>
      </c>
      <c r="K105">
        <f t="shared" si="2"/>
        <v>49085.218080040337</v>
      </c>
      <c r="L105">
        <v>27180.765633584499</v>
      </c>
      <c r="M105">
        <f t="shared" si="3"/>
        <v>76265.983713624839</v>
      </c>
    </row>
    <row r="106" spans="1:13">
      <c r="A106" t="s">
        <v>264</v>
      </c>
      <c r="B106" t="s">
        <v>263</v>
      </c>
      <c r="C106" t="s">
        <v>265</v>
      </c>
      <c r="D106" t="s">
        <v>266</v>
      </c>
      <c r="E106">
        <v>25117.496432739201</v>
      </c>
      <c r="F106">
        <v>629.19054875533402</v>
      </c>
      <c r="G106">
        <v>52280.160489394286</v>
      </c>
      <c r="H106">
        <v>128890.40655964776</v>
      </c>
      <c r="I106">
        <v>411171.35920198471</v>
      </c>
      <c r="J106">
        <v>762943.02671819727</v>
      </c>
      <c r="K106">
        <f t="shared" si="2"/>
        <v>1381031.6399507187</v>
      </c>
      <c r="L106">
        <v>893579.78704895161</v>
      </c>
      <c r="M106">
        <f t="shared" si="3"/>
        <v>2274611.4269996705</v>
      </c>
    </row>
    <row r="107" spans="1:13">
      <c r="A107" t="s">
        <v>264</v>
      </c>
      <c r="B107" t="s">
        <v>263</v>
      </c>
      <c r="C107" t="s">
        <v>267</v>
      </c>
      <c r="D107" t="s">
        <v>268</v>
      </c>
      <c r="E107">
        <v>3886.3138686443176</v>
      </c>
      <c r="F107">
        <v>84.190694800633537</v>
      </c>
      <c r="G107">
        <v>983.44014038819046</v>
      </c>
      <c r="H107">
        <v>4581.3591828405642</v>
      </c>
      <c r="I107">
        <v>1045.0806913631254</v>
      </c>
      <c r="J107">
        <v>36004.320111228459</v>
      </c>
      <c r="K107">
        <f t="shared" si="2"/>
        <v>46584.704689265287</v>
      </c>
      <c r="L107">
        <v>21988.04918128283</v>
      </c>
      <c r="M107">
        <f t="shared" si="3"/>
        <v>68572.753870548113</v>
      </c>
    </row>
    <row r="108" spans="1:13">
      <c r="A108" t="s">
        <v>264</v>
      </c>
      <c r="B108" t="s">
        <v>263</v>
      </c>
      <c r="C108" t="s">
        <v>269</v>
      </c>
      <c r="D108" t="s">
        <v>270</v>
      </c>
      <c r="E108">
        <v>15092.034232992462</v>
      </c>
      <c r="F108">
        <v>55.13246000069644</v>
      </c>
      <c r="G108">
        <v>13920.206857219939</v>
      </c>
      <c r="H108">
        <v>9934.8214959140714</v>
      </c>
      <c r="I108">
        <v>4625.3903071724562</v>
      </c>
      <c r="J108">
        <v>46293.284970919296</v>
      </c>
      <c r="K108">
        <f t="shared" si="2"/>
        <v>89920.870324218908</v>
      </c>
      <c r="L108">
        <v>71382.359907555408</v>
      </c>
      <c r="M108">
        <f t="shared" si="3"/>
        <v>161303.23023177433</v>
      </c>
    </row>
    <row r="109" spans="1:13">
      <c r="A109" t="s">
        <v>264</v>
      </c>
      <c r="B109" t="s">
        <v>263</v>
      </c>
      <c r="C109" t="s">
        <v>271</v>
      </c>
      <c r="D109" t="s">
        <v>272</v>
      </c>
      <c r="E109">
        <v>5981.4393383263996</v>
      </c>
      <c r="F109">
        <v>0</v>
      </c>
      <c r="G109">
        <v>130.2200370691713</v>
      </c>
      <c r="H109">
        <v>1521.0144801195431</v>
      </c>
      <c r="I109">
        <v>1808.1454468134509</v>
      </c>
      <c r="J109">
        <v>10593.796836009942</v>
      </c>
      <c r="K109">
        <f t="shared" si="2"/>
        <v>20034.616138338508</v>
      </c>
      <c r="L109">
        <v>9784.5897101840201</v>
      </c>
      <c r="M109">
        <f t="shared" si="3"/>
        <v>29819.205848522528</v>
      </c>
    </row>
    <row r="110" spans="1:13">
      <c r="A110" t="s">
        <v>264</v>
      </c>
      <c r="B110" t="s">
        <v>263</v>
      </c>
      <c r="C110" t="s">
        <v>273</v>
      </c>
      <c r="D110" t="s">
        <v>274</v>
      </c>
      <c r="E110">
        <v>10993.937282380721</v>
      </c>
      <c r="F110">
        <v>0</v>
      </c>
      <c r="G110">
        <v>71.804240078233875</v>
      </c>
      <c r="H110">
        <v>347.7821766228866</v>
      </c>
      <c r="I110">
        <v>1677.0091725437735</v>
      </c>
      <c r="J110">
        <v>5617.3155047352193</v>
      </c>
      <c r="K110">
        <f t="shared" si="2"/>
        <v>18707.848376360835</v>
      </c>
      <c r="L110">
        <v>10507.309763439904</v>
      </c>
      <c r="M110">
        <f t="shared" si="3"/>
        <v>29215.15813980074</v>
      </c>
    </row>
    <row r="111" spans="1:13">
      <c r="A111" t="s">
        <v>264</v>
      </c>
      <c r="B111" t="s">
        <v>263</v>
      </c>
      <c r="C111" t="s">
        <v>275</v>
      </c>
      <c r="D111" t="s">
        <v>276</v>
      </c>
      <c r="E111">
        <v>3625.45183424072</v>
      </c>
      <c r="F111">
        <v>0</v>
      </c>
      <c r="G111">
        <v>100.54972940732188</v>
      </c>
      <c r="H111">
        <v>267.90965404268138</v>
      </c>
      <c r="I111">
        <v>2650.7394543956725</v>
      </c>
      <c r="J111">
        <v>11642.557584890394</v>
      </c>
      <c r="K111">
        <f t="shared" si="2"/>
        <v>18287.208256976788</v>
      </c>
      <c r="L111">
        <v>8614.1030128294751</v>
      </c>
      <c r="M111">
        <f t="shared" si="3"/>
        <v>26901.311269806261</v>
      </c>
    </row>
    <row r="112" spans="1:13">
      <c r="A112" t="s">
        <v>264</v>
      </c>
      <c r="B112" t="s">
        <v>263</v>
      </c>
      <c r="C112" t="s">
        <v>277</v>
      </c>
      <c r="D112" t="s">
        <v>278</v>
      </c>
      <c r="E112">
        <v>9628.8009699784925</v>
      </c>
      <c r="F112">
        <v>0</v>
      </c>
      <c r="G112">
        <v>181.69453128696483</v>
      </c>
      <c r="H112">
        <v>684.33940428261542</v>
      </c>
      <c r="I112">
        <v>2445.7708001900664</v>
      </c>
      <c r="J112">
        <v>10270.147570730713</v>
      </c>
      <c r="K112">
        <f t="shared" si="2"/>
        <v>23210.753276468851</v>
      </c>
      <c r="L112">
        <v>12516.690150817436</v>
      </c>
      <c r="M112">
        <f t="shared" si="3"/>
        <v>35727.443427286285</v>
      </c>
    </row>
    <row r="113" spans="1:13">
      <c r="A113" t="s">
        <v>264</v>
      </c>
      <c r="B113" t="s">
        <v>263</v>
      </c>
      <c r="C113" t="s">
        <v>279</v>
      </c>
      <c r="D113" t="s">
        <v>280</v>
      </c>
      <c r="E113">
        <v>7900.123552463956</v>
      </c>
      <c r="F113">
        <v>0</v>
      </c>
      <c r="G113">
        <v>2754.657290714531</v>
      </c>
      <c r="H113">
        <v>8449.6518529661862</v>
      </c>
      <c r="I113">
        <v>2690.0232453776803</v>
      </c>
      <c r="J113">
        <v>25697.133799459723</v>
      </c>
      <c r="K113">
        <f t="shared" si="2"/>
        <v>47491.589740982075</v>
      </c>
      <c r="L113">
        <v>28197.563561413506</v>
      </c>
      <c r="M113">
        <f t="shared" si="3"/>
        <v>75689.153302395585</v>
      </c>
    </row>
    <row r="114" spans="1:13">
      <c r="A114" t="s">
        <v>264</v>
      </c>
      <c r="B114" t="s">
        <v>263</v>
      </c>
      <c r="C114" t="s">
        <v>281</v>
      </c>
      <c r="D114" t="s">
        <v>282</v>
      </c>
      <c r="E114">
        <v>7199.0911376950307</v>
      </c>
      <c r="F114">
        <v>0</v>
      </c>
      <c r="G114">
        <v>138.58165530244668</v>
      </c>
      <c r="H114">
        <v>2471.277431885328</v>
      </c>
      <c r="I114">
        <v>1608.205040170604</v>
      </c>
      <c r="J114">
        <v>24692.858264623563</v>
      </c>
      <c r="K114">
        <f t="shared" si="2"/>
        <v>36110.013529676973</v>
      </c>
      <c r="L114">
        <v>16940.396025001872</v>
      </c>
      <c r="M114">
        <f t="shared" si="3"/>
        <v>53050.409554678845</v>
      </c>
    </row>
    <row r="115" spans="1:13">
      <c r="A115" t="s">
        <v>264</v>
      </c>
      <c r="B115" t="s">
        <v>263</v>
      </c>
      <c r="C115" t="s">
        <v>283</v>
      </c>
      <c r="D115" t="s">
        <v>284</v>
      </c>
      <c r="E115">
        <v>8479.891473771946</v>
      </c>
      <c r="F115">
        <v>0</v>
      </c>
      <c r="G115">
        <v>162.00269769209081</v>
      </c>
      <c r="H115">
        <v>2844.418328530538</v>
      </c>
      <c r="I115">
        <v>2998.0930196968161</v>
      </c>
      <c r="J115">
        <v>17013.040418308497</v>
      </c>
      <c r="K115">
        <f t="shared" si="2"/>
        <v>31497.445937999888</v>
      </c>
      <c r="L115">
        <v>16174.291128375397</v>
      </c>
      <c r="M115">
        <f t="shared" si="3"/>
        <v>47671.737066375281</v>
      </c>
    </row>
    <row r="116" spans="1:13">
      <c r="A116" t="s">
        <v>264</v>
      </c>
      <c r="B116" t="s">
        <v>263</v>
      </c>
      <c r="C116" t="s">
        <v>285</v>
      </c>
      <c r="D116" t="s">
        <v>286</v>
      </c>
      <c r="E116">
        <v>18819.984994895309</v>
      </c>
      <c r="F116">
        <v>0</v>
      </c>
      <c r="G116">
        <v>325.16940718475314</v>
      </c>
      <c r="H116">
        <v>3809.2369441456335</v>
      </c>
      <c r="I116">
        <v>5641.666043487774</v>
      </c>
      <c r="J116">
        <v>27208.587629596972</v>
      </c>
      <c r="K116">
        <f t="shared" si="2"/>
        <v>55804.645019310439</v>
      </c>
      <c r="L116">
        <v>28876.004959214857</v>
      </c>
      <c r="M116">
        <f t="shared" si="3"/>
        <v>84680.649978525296</v>
      </c>
    </row>
    <row r="117" spans="1:13">
      <c r="A117" t="s">
        <v>264</v>
      </c>
      <c r="B117" t="s">
        <v>263</v>
      </c>
      <c r="C117" t="s">
        <v>287</v>
      </c>
      <c r="D117" t="s">
        <v>288</v>
      </c>
      <c r="E117">
        <v>3968.7242468170448</v>
      </c>
      <c r="F117">
        <v>0</v>
      </c>
      <c r="G117">
        <v>48.83436626856745</v>
      </c>
      <c r="H117">
        <v>239.46353122686091</v>
      </c>
      <c r="I117">
        <v>1232.3002813527937</v>
      </c>
      <c r="J117">
        <v>4350.6561943812076</v>
      </c>
      <c r="K117">
        <f t="shared" si="2"/>
        <v>9839.9786200464732</v>
      </c>
      <c r="L117">
        <v>5174.5236197173126</v>
      </c>
      <c r="M117">
        <f t="shared" si="3"/>
        <v>15014.502239763786</v>
      </c>
    </row>
    <row r="118" spans="1:13">
      <c r="A118" t="s">
        <v>264</v>
      </c>
      <c r="B118" t="s">
        <v>263</v>
      </c>
      <c r="C118" t="s">
        <v>289</v>
      </c>
      <c r="D118" t="s">
        <v>290</v>
      </c>
      <c r="E118">
        <v>5154.8030104939116</v>
      </c>
      <c r="F118">
        <v>165.91695806867597</v>
      </c>
      <c r="G118">
        <v>183.15539222463332</v>
      </c>
      <c r="H118">
        <v>442.73576964100641</v>
      </c>
      <c r="I118">
        <v>2110.014078439779</v>
      </c>
      <c r="J118">
        <v>11426.624266403911</v>
      </c>
      <c r="K118">
        <f t="shared" si="2"/>
        <v>19483.249475271918</v>
      </c>
      <c r="L118">
        <v>9543.1046898811474</v>
      </c>
      <c r="M118">
        <f t="shared" si="3"/>
        <v>29026.354165153065</v>
      </c>
    </row>
    <row r="119" spans="1:13">
      <c r="A119" t="s">
        <v>264</v>
      </c>
      <c r="B119" t="s">
        <v>263</v>
      </c>
      <c r="C119" t="s">
        <v>291</v>
      </c>
      <c r="D119" t="s">
        <v>292</v>
      </c>
      <c r="E119">
        <v>5463.9381718923114</v>
      </c>
      <c r="F119">
        <v>0</v>
      </c>
      <c r="G119">
        <v>175.77796213660207</v>
      </c>
      <c r="H119">
        <v>1917.5326363152778</v>
      </c>
      <c r="I119">
        <v>610.73319605919892</v>
      </c>
      <c r="J119">
        <v>8100.4699418818236</v>
      </c>
      <c r="K119">
        <f t="shared" si="2"/>
        <v>16268.451908285213</v>
      </c>
      <c r="L119">
        <v>8625.5310739440501</v>
      </c>
      <c r="M119">
        <f t="shared" si="3"/>
        <v>24893.982982229263</v>
      </c>
    </row>
    <row r="120" spans="1:13">
      <c r="A120" t="s">
        <v>264</v>
      </c>
      <c r="B120" t="s">
        <v>263</v>
      </c>
      <c r="C120" t="s">
        <v>293</v>
      </c>
      <c r="D120" t="s">
        <v>294</v>
      </c>
      <c r="E120">
        <v>5584.5238552789151</v>
      </c>
      <c r="F120">
        <v>0</v>
      </c>
      <c r="G120">
        <v>40.21935782206647</v>
      </c>
      <c r="H120">
        <v>101.50111184710329</v>
      </c>
      <c r="I120">
        <v>696.52482102857255</v>
      </c>
      <c r="J120">
        <v>3394.4909031622683</v>
      </c>
      <c r="K120">
        <f t="shared" si="2"/>
        <v>9817.2600491389258</v>
      </c>
      <c r="L120">
        <v>5410.8277247720689</v>
      </c>
      <c r="M120">
        <f t="shared" si="3"/>
        <v>15228.087773910995</v>
      </c>
    </row>
    <row r="121" spans="1:13">
      <c r="A121" t="s">
        <v>264</v>
      </c>
      <c r="B121" t="s">
        <v>263</v>
      </c>
      <c r="C121" t="s">
        <v>295</v>
      </c>
      <c r="D121" t="s">
        <v>296</v>
      </c>
      <c r="E121">
        <v>5256.9900543557142</v>
      </c>
      <c r="F121">
        <v>0</v>
      </c>
      <c r="G121">
        <v>50.255291318558676</v>
      </c>
      <c r="H121">
        <v>247.92667282783205</v>
      </c>
      <c r="I121">
        <v>1181.3077370552633</v>
      </c>
      <c r="J121">
        <v>3428.1798362626455</v>
      </c>
      <c r="K121">
        <f t="shared" si="2"/>
        <v>10164.659591820013</v>
      </c>
      <c r="L121">
        <v>5748.7858310173233</v>
      </c>
      <c r="M121">
        <f t="shared" si="3"/>
        <v>15913.445422837336</v>
      </c>
    </row>
    <row r="122" spans="1:13">
      <c r="A122" t="s">
        <v>298</v>
      </c>
      <c r="B122" t="s">
        <v>297</v>
      </c>
      <c r="C122" t="s">
        <v>299</v>
      </c>
      <c r="D122" t="s">
        <v>300</v>
      </c>
      <c r="E122">
        <v>245683.34269385738</v>
      </c>
      <c r="F122">
        <v>0</v>
      </c>
      <c r="G122">
        <v>30280.41121483974</v>
      </c>
      <c r="H122">
        <v>64725.44404137267</v>
      </c>
      <c r="I122">
        <v>202128.06698789066</v>
      </c>
      <c r="J122">
        <v>305572.47140121105</v>
      </c>
      <c r="K122">
        <f t="shared" si="2"/>
        <v>848389.73633917142</v>
      </c>
      <c r="L122">
        <v>491377.4234973907</v>
      </c>
      <c r="M122">
        <f t="shared" si="3"/>
        <v>1339767.1598365621</v>
      </c>
    </row>
    <row r="123" spans="1:13">
      <c r="A123" t="s">
        <v>298</v>
      </c>
      <c r="B123" t="s">
        <v>297</v>
      </c>
      <c r="C123" t="s">
        <v>301</v>
      </c>
      <c r="D123" t="s">
        <v>302</v>
      </c>
      <c r="E123">
        <v>116743.55749835435</v>
      </c>
      <c r="F123">
        <v>0</v>
      </c>
      <c r="G123">
        <v>1193.1284558944817</v>
      </c>
      <c r="H123">
        <v>4505.4870536501267</v>
      </c>
      <c r="I123">
        <v>2878.427819914059</v>
      </c>
      <c r="J123">
        <v>36955.90506473845</v>
      </c>
      <c r="K123">
        <f t="shared" si="2"/>
        <v>162276.50589255145</v>
      </c>
      <c r="L123">
        <v>76677.898825757919</v>
      </c>
      <c r="M123">
        <f t="shared" si="3"/>
        <v>238954.40471830935</v>
      </c>
    </row>
    <row r="124" spans="1:13">
      <c r="A124" t="s">
        <v>298</v>
      </c>
      <c r="B124" t="s">
        <v>297</v>
      </c>
      <c r="C124" t="s">
        <v>303</v>
      </c>
      <c r="D124" t="s">
        <v>304</v>
      </c>
      <c r="E124">
        <v>45390.606111073328</v>
      </c>
      <c r="F124">
        <v>0</v>
      </c>
      <c r="G124">
        <v>6112.2835176351073</v>
      </c>
      <c r="H124">
        <v>9010.3001250524685</v>
      </c>
      <c r="I124">
        <v>10053.601397282542</v>
      </c>
      <c r="J124">
        <v>27376.69983090146</v>
      </c>
      <c r="K124">
        <f t="shared" si="2"/>
        <v>97943.490981944909</v>
      </c>
      <c r="L124">
        <v>57897.875175458124</v>
      </c>
      <c r="M124">
        <f t="shared" si="3"/>
        <v>155841.36615740304</v>
      </c>
    </row>
    <row r="125" spans="1:13">
      <c r="A125" t="s">
        <v>298</v>
      </c>
      <c r="B125" t="s">
        <v>297</v>
      </c>
      <c r="C125" t="s">
        <v>305</v>
      </c>
      <c r="D125" t="s">
        <v>306</v>
      </c>
      <c r="E125">
        <v>164170.736956754</v>
      </c>
      <c r="F125">
        <v>0</v>
      </c>
      <c r="G125">
        <v>3203.8303351248014</v>
      </c>
      <c r="H125">
        <v>9213.7992073767527</v>
      </c>
      <c r="I125">
        <v>6547.6600475080859</v>
      </c>
      <c r="J125">
        <v>36591.786760068404</v>
      </c>
      <c r="K125">
        <f t="shared" si="2"/>
        <v>219727.81330683205</v>
      </c>
      <c r="L125">
        <v>106656.27348082216</v>
      </c>
      <c r="M125">
        <f t="shared" si="3"/>
        <v>326384.0867876542</v>
      </c>
    </row>
    <row r="126" spans="1:13">
      <c r="A126" t="s">
        <v>298</v>
      </c>
      <c r="B126" t="s">
        <v>297</v>
      </c>
      <c r="C126" t="s">
        <v>307</v>
      </c>
      <c r="D126" t="s">
        <v>308</v>
      </c>
      <c r="E126">
        <v>228652.57313617918</v>
      </c>
      <c r="F126">
        <v>0</v>
      </c>
      <c r="G126">
        <v>84606.80958442844</v>
      </c>
      <c r="H126">
        <v>161773.52768541954</v>
      </c>
      <c r="I126">
        <v>106404.39891950271</v>
      </c>
      <c r="J126">
        <v>376618.21892453643</v>
      </c>
      <c r="K126">
        <f t="shared" si="2"/>
        <v>958055.52825006633</v>
      </c>
      <c r="L126">
        <v>627474.01444166095</v>
      </c>
      <c r="M126">
        <f t="shared" si="3"/>
        <v>1585529.5426917272</v>
      </c>
    </row>
    <row r="127" spans="1:13">
      <c r="A127" t="s">
        <v>298</v>
      </c>
      <c r="B127" t="s">
        <v>297</v>
      </c>
      <c r="C127" t="s">
        <v>309</v>
      </c>
      <c r="D127" t="s">
        <v>310</v>
      </c>
      <c r="E127">
        <v>55101.826921394619</v>
      </c>
      <c r="F127">
        <v>0</v>
      </c>
      <c r="G127">
        <v>3939.2899177298368</v>
      </c>
      <c r="H127">
        <v>6672.1389098222317</v>
      </c>
      <c r="I127">
        <v>2839.9841131452581</v>
      </c>
      <c r="J127">
        <v>26592.669602028236</v>
      </c>
      <c r="K127">
        <f t="shared" si="2"/>
        <v>95145.909464120181</v>
      </c>
      <c r="L127">
        <v>47963.730258958691</v>
      </c>
      <c r="M127">
        <f t="shared" si="3"/>
        <v>143109.63972307887</v>
      </c>
    </row>
    <row r="128" spans="1:13">
      <c r="A128" t="s">
        <v>298</v>
      </c>
      <c r="B128" t="s">
        <v>297</v>
      </c>
      <c r="C128" t="s">
        <v>311</v>
      </c>
      <c r="D128" t="s">
        <v>312</v>
      </c>
      <c r="E128">
        <v>111879.80079469083</v>
      </c>
      <c r="F128">
        <v>0</v>
      </c>
      <c r="G128">
        <v>7417.8040061663523</v>
      </c>
      <c r="H128">
        <v>41905.696939814545</v>
      </c>
      <c r="I128">
        <v>10178.696488243542</v>
      </c>
      <c r="J128">
        <v>86921.201130481495</v>
      </c>
      <c r="K128">
        <f t="shared" si="2"/>
        <v>258303.19935939676</v>
      </c>
      <c r="L128">
        <v>139727.7757545748</v>
      </c>
      <c r="M128">
        <f t="shared" si="3"/>
        <v>398030.97511397157</v>
      </c>
    </row>
    <row r="129" spans="1:13">
      <c r="A129" t="s">
        <v>298</v>
      </c>
      <c r="B129" t="s">
        <v>297</v>
      </c>
      <c r="C129" t="s">
        <v>313</v>
      </c>
      <c r="D129" t="s">
        <v>314</v>
      </c>
      <c r="E129">
        <v>67450.95803386558</v>
      </c>
      <c r="F129">
        <v>0</v>
      </c>
      <c r="G129">
        <v>1741.6085427453872</v>
      </c>
      <c r="H129">
        <v>23221.199650918657</v>
      </c>
      <c r="I129">
        <v>10192.549655008697</v>
      </c>
      <c r="J129">
        <v>77953.491285142751</v>
      </c>
      <c r="K129">
        <f t="shared" si="2"/>
        <v>180559.80716768105</v>
      </c>
      <c r="L129">
        <v>92875.910106289564</v>
      </c>
      <c r="M129">
        <f t="shared" si="3"/>
        <v>273435.7172739706</v>
      </c>
    </row>
    <row r="130" spans="1:13">
      <c r="A130" t="s">
        <v>298</v>
      </c>
      <c r="B130" t="s">
        <v>297</v>
      </c>
      <c r="C130" t="s">
        <v>315</v>
      </c>
      <c r="D130" t="s">
        <v>316</v>
      </c>
      <c r="E130">
        <v>38155.829504357862</v>
      </c>
      <c r="F130">
        <v>0</v>
      </c>
      <c r="G130">
        <v>263.74258139869056</v>
      </c>
      <c r="H130">
        <v>1036.496883092504</v>
      </c>
      <c r="I130">
        <v>1353.0565535439578</v>
      </c>
      <c r="J130">
        <v>19209.75425937989</v>
      </c>
      <c r="K130">
        <f t="shared" si="2"/>
        <v>60018.879781772906</v>
      </c>
      <c r="L130">
        <v>27348.65385220238</v>
      </c>
      <c r="M130">
        <f t="shared" si="3"/>
        <v>87367.533633975283</v>
      </c>
    </row>
    <row r="131" spans="1:13">
      <c r="A131" t="s">
        <v>298</v>
      </c>
      <c r="B131" t="s">
        <v>297</v>
      </c>
      <c r="C131" t="s">
        <v>317</v>
      </c>
      <c r="D131" t="s">
        <v>318</v>
      </c>
      <c r="E131">
        <v>131976.11082774738</v>
      </c>
      <c r="F131">
        <v>0</v>
      </c>
      <c r="G131">
        <v>1535.2390218605374</v>
      </c>
      <c r="H131">
        <v>28469.226053335587</v>
      </c>
      <c r="I131">
        <v>12933.238049159794</v>
      </c>
      <c r="J131">
        <v>88876.368601633687</v>
      </c>
      <c r="K131">
        <f t="shared" ref="K131:K194" si="4">SUM(E131:J131)</f>
        <v>263790.18255373696</v>
      </c>
      <c r="L131">
        <v>134666.62922114579</v>
      </c>
      <c r="M131">
        <f t="shared" ref="M131:M194" si="5">K131+L131</f>
        <v>398456.81177488272</v>
      </c>
    </row>
    <row r="132" spans="1:13">
      <c r="A132" t="s">
        <v>298</v>
      </c>
      <c r="B132" t="s">
        <v>297</v>
      </c>
      <c r="C132" t="s">
        <v>319</v>
      </c>
      <c r="D132" t="s">
        <v>320</v>
      </c>
      <c r="E132">
        <v>188525.89891551324</v>
      </c>
      <c r="F132">
        <v>134.25540983899128</v>
      </c>
      <c r="G132">
        <v>641.71342039750243</v>
      </c>
      <c r="H132">
        <v>9156.4240696450543</v>
      </c>
      <c r="I132">
        <v>2946.4070502477971</v>
      </c>
      <c r="J132">
        <v>52209.03558919557</v>
      </c>
      <c r="K132">
        <f t="shared" si="4"/>
        <v>253613.73445483815</v>
      </c>
      <c r="L132">
        <v>121471.0235584218</v>
      </c>
      <c r="M132">
        <f t="shared" si="5"/>
        <v>375084.75801325997</v>
      </c>
    </row>
    <row r="133" spans="1:13">
      <c r="A133" t="s">
        <v>298</v>
      </c>
      <c r="B133" t="s">
        <v>297</v>
      </c>
      <c r="C133" t="s">
        <v>321</v>
      </c>
      <c r="D133" t="s">
        <v>322</v>
      </c>
      <c r="E133">
        <v>79355.589601984044</v>
      </c>
      <c r="F133">
        <v>0</v>
      </c>
      <c r="G133">
        <v>571.57578715798104</v>
      </c>
      <c r="H133">
        <v>18163.938145852539</v>
      </c>
      <c r="I133">
        <v>2573.7789113762556</v>
      </c>
      <c r="J133">
        <v>38898.159561988563</v>
      </c>
      <c r="K133">
        <f t="shared" si="4"/>
        <v>139563.04200835939</v>
      </c>
      <c r="L133">
        <v>63062.185791461117</v>
      </c>
      <c r="M133">
        <f t="shared" si="5"/>
        <v>202625.22779982051</v>
      </c>
    </row>
    <row r="134" spans="1:13">
      <c r="A134" t="s">
        <v>298</v>
      </c>
      <c r="B134" t="s">
        <v>297</v>
      </c>
      <c r="C134" t="s">
        <v>323</v>
      </c>
      <c r="D134" t="s">
        <v>324</v>
      </c>
      <c r="E134">
        <v>10224.948564012964</v>
      </c>
      <c r="F134">
        <v>0</v>
      </c>
      <c r="G134">
        <v>146.82804757564082</v>
      </c>
      <c r="H134">
        <v>9542.033914124775</v>
      </c>
      <c r="I134">
        <v>570.0532610588325</v>
      </c>
      <c r="J134">
        <v>17473.75679855506</v>
      </c>
      <c r="K134">
        <f t="shared" si="4"/>
        <v>37957.62058532727</v>
      </c>
      <c r="L134">
        <v>18238.443909056507</v>
      </c>
      <c r="M134">
        <f t="shared" si="5"/>
        <v>56196.064494383776</v>
      </c>
    </row>
    <row r="135" spans="1:13">
      <c r="A135" t="s">
        <v>326</v>
      </c>
      <c r="B135" t="s">
        <v>325</v>
      </c>
      <c r="C135" t="s">
        <v>327</v>
      </c>
      <c r="D135" t="s">
        <v>328</v>
      </c>
      <c r="E135">
        <v>56968.156582498712</v>
      </c>
      <c r="F135">
        <v>78.022420861763067</v>
      </c>
      <c r="G135">
        <v>46409.832249701445</v>
      </c>
      <c r="H135">
        <v>164552.98536684309</v>
      </c>
      <c r="I135">
        <v>433455.88155587105</v>
      </c>
      <c r="J135">
        <v>768306.72337412706</v>
      </c>
      <c r="K135">
        <f t="shared" si="4"/>
        <v>1469771.6015499029</v>
      </c>
      <c r="L135">
        <v>920107.18021757994</v>
      </c>
      <c r="M135">
        <f t="shared" si="5"/>
        <v>2389878.7817674829</v>
      </c>
    </row>
    <row r="136" spans="1:13">
      <c r="A136" t="s">
        <v>326</v>
      </c>
      <c r="B136" t="s">
        <v>325</v>
      </c>
      <c r="C136" t="s">
        <v>103</v>
      </c>
      <c r="D136" t="s">
        <v>329</v>
      </c>
      <c r="E136">
        <v>21026.401414568674</v>
      </c>
      <c r="F136">
        <v>0</v>
      </c>
      <c r="G136">
        <v>271.12131426077195</v>
      </c>
      <c r="H136">
        <v>6743.4169869570187</v>
      </c>
      <c r="I136">
        <v>2053.685812036771</v>
      </c>
      <c r="J136">
        <v>52965.881096937068</v>
      </c>
      <c r="K136">
        <f t="shared" si="4"/>
        <v>83060.50662476031</v>
      </c>
      <c r="L136">
        <v>50267.553404704508</v>
      </c>
      <c r="M136">
        <f t="shared" si="5"/>
        <v>133328.06002946483</v>
      </c>
    </row>
    <row r="137" spans="1:13">
      <c r="A137" t="s">
        <v>326</v>
      </c>
      <c r="B137" t="s">
        <v>325</v>
      </c>
      <c r="C137" t="s">
        <v>330</v>
      </c>
      <c r="D137" t="s">
        <v>331</v>
      </c>
      <c r="E137">
        <v>38391.803581636559</v>
      </c>
      <c r="F137">
        <v>0</v>
      </c>
      <c r="G137">
        <v>4519.9754135040175</v>
      </c>
      <c r="H137">
        <v>34066.664849651119</v>
      </c>
      <c r="I137">
        <v>10084.421250831823</v>
      </c>
      <c r="J137">
        <v>194967.47529798551</v>
      </c>
      <c r="K137">
        <f t="shared" si="4"/>
        <v>282030.34039360902</v>
      </c>
      <c r="L137">
        <v>182423.64117943426</v>
      </c>
      <c r="M137">
        <f t="shared" si="5"/>
        <v>464453.98157304327</v>
      </c>
    </row>
    <row r="138" spans="1:13">
      <c r="A138" t="s">
        <v>326</v>
      </c>
      <c r="B138" t="s">
        <v>325</v>
      </c>
      <c r="C138" t="s">
        <v>332</v>
      </c>
      <c r="D138" t="s">
        <v>333</v>
      </c>
      <c r="E138">
        <v>63304.713102872724</v>
      </c>
      <c r="F138">
        <v>0</v>
      </c>
      <c r="G138">
        <v>3883.6766629596177</v>
      </c>
      <c r="H138">
        <v>46133.056538737743</v>
      </c>
      <c r="I138">
        <v>13569.713278485619</v>
      </c>
      <c r="J138">
        <v>90963.635435848133</v>
      </c>
      <c r="K138">
        <f t="shared" si="4"/>
        <v>217854.79501890385</v>
      </c>
      <c r="L138">
        <v>147214.32610772882</v>
      </c>
      <c r="M138">
        <f t="shared" si="5"/>
        <v>365069.12112663267</v>
      </c>
    </row>
    <row r="139" spans="1:13">
      <c r="A139" t="s">
        <v>326</v>
      </c>
      <c r="B139" t="s">
        <v>325</v>
      </c>
      <c r="C139" t="s">
        <v>334</v>
      </c>
      <c r="D139" t="s">
        <v>335</v>
      </c>
      <c r="E139">
        <v>8804.6560871416441</v>
      </c>
      <c r="F139">
        <v>0</v>
      </c>
      <c r="G139">
        <v>782.14502518987752</v>
      </c>
      <c r="H139">
        <v>3560.5267467266253</v>
      </c>
      <c r="I139">
        <v>1597.2945202996721</v>
      </c>
      <c r="J139">
        <v>26796.054304759611</v>
      </c>
      <c r="K139">
        <f t="shared" si="4"/>
        <v>41540.676684117432</v>
      </c>
      <c r="L139">
        <v>23436.550331290397</v>
      </c>
      <c r="M139">
        <f t="shared" si="5"/>
        <v>64977.227015407829</v>
      </c>
    </row>
    <row r="140" spans="1:13">
      <c r="A140" t="s">
        <v>326</v>
      </c>
      <c r="B140" t="s">
        <v>325</v>
      </c>
      <c r="C140" t="s">
        <v>336</v>
      </c>
      <c r="D140" t="s">
        <v>337</v>
      </c>
      <c r="E140">
        <v>4010.655501842285</v>
      </c>
      <c r="F140">
        <v>0</v>
      </c>
      <c r="G140">
        <v>1217.3443004095984</v>
      </c>
      <c r="H140">
        <v>14206.779930707915</v>
      </c>
      <c r="I140">
        <v>6700.3047834083827</v>
      </c>
      <c r="J140">
        <v>85752.415506272693</v>
      </c>
      <c r="K140">
        <f t="shared" si="4"/>
        <v>111887.50002264087</v>
      </c>
      <c r="L140">
        <v>57213.219823244377</v>
      </c>
      <c r="M140">
        <f t="shared" si="5"/>
        <v>169100.71984588524</v>
      </c>
    </row>
    <row r="141" spans="1:13">
      <c r="A141" t="s">
        <v>326</v>
      </c>
      <c r="B141" t="s">
        <v>325</v>
      </c>
      <c r="C141" t="s">
        <v>338</v>
      </c>
      <c r="D141" t="s">
        <v>339</v>
      </c>
      <c r="E141">
        <v>113415.58996175583</v>
      </c>
      <c r="F141">
        <v>0</v>
      </c>
      <c r="G141">
        <v>2750.8479703852963</v>
      </c>
      <c r="H141">
        <v>3597.1968627551787</v>
      </c>
      <c r="I141">
        <v>1795.6405505490973</v>
      </c>
      <c r="J141">
        <v>19306.147367762875</v>
      </c>
      <c r="K141">
        <f t="shared" si="4"/>
        <v>140865.42271320827</v>
      </c>
      <c r="L141">
        <v>129703.84688014664</v>
      </c>
      <c r="M141">
        <f t="shared" si="5"/>
        <v>270569.2695933549</v>
      </c>
    </row>
    <row r="142" spans="1:13">
      <c r="A142" t="s">
        <v>326</v>
      </c>
      <c r="B142" t="s">
        <v>325</v>
      </c>
      <c r="C142" t="s">
        <v>340</v>
      </c>
      <c r="D142" t="s">
        <v>341</v>
      </c>
      <c r="E142">
        <v>133308.9204198251</v>
      </c>
      <c r="F142">
        <v>95.169077441666047</v>
      </c>
      <c r="G142">
        <v>263488.80794303131</v>
      </c>
      <c r="H142">
        <v>276707.79139624687</v>
      </c>
      <c r="I142">
        <v>294077.39698324731</v>
      </c>
      <c r="J142">
        <v>745052.97942906106</v>
      </c>
      <c r="K142">
        <f t="shared" si="4"/>
        <v>1712731.0652488533</v>
      </c>
      <c r="L142">
        <v>1325151.7782276357</v>
      </c>
      <c r="M142">
        <f t="shared" si="5"/>
        <v>3037882.8434764892</v>
      </c>
    </row>
    <row r="143" spans="1:13">
      <c r="A143" t="s">
        <v>326</v>
      </c>
      <c r="B143" t="s">
        <v>325</v>
      </c>
      <c r="C143" t="s">
        <v>342</v>
      </c>
      <c r="D143" t="s">
        <v>343</v>
      </c>
      <c r="E143">
        <v>33964.632830688905</v>
      </c>
      <c r="F143">
        <v>6854.4734015673603</v>
      </c>
      <c r="G143">
        <v>472602.55964501807</v>
      </c>
      <c r="H143">
        <v>48333.830811347048</v>
      </c>
      <c r="I143">
        <v>26769.321008852057</v>
      </c>
      <c r="J143">
        <v>97301.212186170989</v>
      </c>
      <c r="K143">
        <f t="shared" si="4"/>
        <v>685826.02988364443</v>
      </c>
      <c r="L143">
        <v>874470.09870579431</v>
      </c>
      <c r="M143">
        <f t="shared" si="5"/>
        <v>1560296.1285894387</v>
      </c>
    </row>
    <row r="144" spans="1:13">
      <c r="A144" t="s">
        <v>326</v>
      </c>
      <c r="B144" t="s">
        <v>325</v>
      </c>
      <c r="C144" t="s">
        <v>344</v>
      </c>
      <c r="D144" t="s">
        <v>345</v>
      </c>
      <c r="E144">
        <v>7717.2601667609506</v>
      </c>
      <c r="F144">
        <v>0</v>
      </c>
      <c r="G144">
        <v>572.70118631491493</v>
      </c>
      <c r="H144">
        <v>6420.7976129410526</v>
      </c>
      <c r="I144">
        <v>3702.1335637253223</v>
      </c>
      <c r="J144">
        <v>34857.968046877228</v>
      </c>
      <c r="K144">
        <f t="shared" si="4"/>
        <v>53270.860576619467</v>
      </c>
      <c r="L144">
        <v>30137.649243358337</v>
      </c>
      <c r="M144">
        <f t="shared" si="5"/>
        <v>83408.5098199778</v>
      </c>
    </row>
    <row r="145" spans="1:13">
      <c r="A145" t="s">
        <v>326</v>
      </c>
      <c r="B145" t="s">
        <v>325</v>
      </c>
      <c r="C145" t="s">
        <v>346</v>
      </c>
      <c r="D145" t="s">
        <v>347</v>
      </c>
      <c r="E145">
        <v>4181.2162171283071</v>
      </c>
      <c r="F145">
        <v>0</v>
      </c>
      <c r="G145">
        <v>293.62746063069937</v>
      </c>
      <c r="H145">
        <v>5747.586021433659</v>
      </c>
      <c r="I145">
        <v>2342.2031831640211</v>
      </c>
      <c r="J145">
        <v>27782.163901616852</v>
      </c>
      <c r="K145">
        <f t="shared" si="4"/>
        <v>40346.796783973536</v>
      </c>
      <c r="L145">
        <v>22361.704945729391</v>
      </c>
      <c r="M145">
        <f t="shared" si="5"/>
        <v>62708.501729702926</v>
      </c>
    </row>
    <row r="146" spans="1:13">
      <c r="A146" t="s">
        <v>326</v>
      </c>
      <c r="B146" t="s">
        <v>325</v>
      </c>
      <c r="C146" t="s">
        <v>348</v>
      </c>
      <c r="D146" t="s">
        <v>349</v>
      </c>
      <c r="E146">
        <v>3541.8748518585217</v>
      </c>
      <c r="F146">
        <v>0</v>
      </c>
      <c r="G146">
        <v>814.61340907488216</v>
      </c>
      <c r="H146">
        <v>4656.7043224621575</v>
      </c>
      <c r="I146">
        <v>1602.77470013075</v>
      </c>
      <c r="J146">
        <v>45186.830451831112</v>
      </c>
      <c r="K146">
        <f t="shared" si="4"/>
        <v>55802.797735357424</v>
      </c>
      <c r="L146">
        <v>31902.860236498884</v>
      </c>
      <c r="M146">
        <f t="shared" si="5"/>
        <v>87705.657971856301</v>
      </c>
    </row>
    <row r="147" spans="1:13">
      <c r="A147" t="s">
        <v>326</v>
      </c>
      <c r="B147" t="s">
        <v>325</v>
      </c>
      <c r="C147" t="s">
        <v>350</v>
      </c>
      <c r="D147" t="s">
        <v>351</v>
      </c>
      <c r="E147">
        <v>12596.966036184931</v>
      </c>
      <c r="F147">
        <v>0</v>
      </c>
      <c r="G147">
        <v>705.13682064646514</v>
      </c>
      <c r="H147">
        <v>7654.8645730940852</v>
      </c>
      <c r="I147">
        <v>3882.5415603102488</v>
      </c>
      <c r="J147">
        <v>41293.814596290395</v>
      </c>
      <c r="K147">
        <f t="shared" si="4"/>
        <v>66133.323586526123</v>
      </c>
      <c r="L147">
        <v>39873.210322189065</v>
      </c>
      <c r="M147">
        <f t="shared" si="5"/>
        <v>106006.53390871518</v>
      </c>
    </row>
    <row r="148" spans="1:13">
      <c r="A148" t="s">
        <v>326</v>
      </c>
      <c r="B148" t="s">
        <v>325</v>
      </c>
      <c r="C148" t="s">
        <v>352</v>
      </c>
      <c r="D148" t="s">
        <v>353</v>
      </c>
      <c r="E148">
        <v>22779.818720148225</v>
      </c>
      <c r="F148">
        <v>669.5494404072474</v>
      </c>
      <c r="G148">
        <v>74180.394023580564</v>
      </c>
      <c r="H148">
        <v>11908.904491730111</v>
      </c>
      <c r="I148">
        <v>8632.5189710977229</v>
      </c>
      <c r="J148">
        <v>88663.333515171165</v>
      </c>
      <c r="K148">
        <f t="shared" si="4"/>
        <v>206834.51916213502</v>
      </c>
      <c r="L148">
        <v>196348.31343849906</v>
      </c>
      <c r="M148">
        <f t="shared" si="5"/>
        <v>403182.83260063408</v>
      </c>
    </row>
    <row r="149" spans="1:13">
      <c r="A149" t="s">
        <v>326</v>
      </c>
      <c r="B149" t="s">
        <v>325</v>
      </c>
      <c r="C149" t="s">
        <v>354</v>
      </c>
      <c r="D149" t="s">
        <v>355</v>
      </c>
      <c r="E149">
        <v>31391.778104738645</v>
      </c>
      <c r="F149">
        <v>0</v>
      </c>
      <c r="G149">
        <v>866.50491938868504</v>
      </c>
      <c r="H149">
        <v>18359.503462510918</v>
      </c>
      <c r="I149">
        <v>9728.2567381302761</v>
      </c>
      <c r="J149">
        <v>39401.165820585797</v>
      </c>
      <c r="K149">
        <f t="shared" si="4"/>
        <v>99747.209045354321</v>
      </c>
      <c r="L149">
        <v>70234.552611312945</v>
      </c>
      <c r="M149">
        <f t="shared" si="5"/>
        <v>169981.76165666728</v>
      </c>
    </row>
    <row r="150" spans="1:13">
      <c r="A150" t="s">
        <v>326</v>
      </c>
      <c r="B150" t="s">
        <v>325</v>
      </c>
      <c r="C150" t="s">
        <v>356</v>
      </c>
      <c r="D150" t="s">
        <v>357</v>
      </c>
      <c r="E150">
        <v>3643.4386991832084</v>
      </c>
      <c r="F150">
        <v>0</v>
      </c>
      <c r="G150">
        <v>511.94736177366292</v>
      </c>
      <c r="H150">
        <v>858.59280602841363</v>
      </c>
      <c r="I150">
        <v>1343.9160733063766</v>
      </c>
      <c r="J150">
        <v>25566.761683517136</v>
      </c>
      <c r="K150">
        <f t="shared" si="4"/>
        <v>31924.656623808798</v>
      </c>
      <c r="L150">
        <v>16740.384174384541</v>
      </c>
      <c r="M150">
        <f t="shared" si="5"/>
        <v>48665.040798193339</v>
      </c>
    </row>
    <row r="151" spans="1:13">
      <c r="A151" t="s">
        <v>326</v>
      </c>
      <c r="B151" t="s">
        <v>325</v>
      </c>
      <c r="C151" t="s">
        <v>358</v>
      </c>
      <c r="D151" t="s">
        <v>359</v>
      </c>
      <c r="E151">
        <v>31610.590302440545</v>
      </c>
      <c r="F151">
        <v>0</v>
      </c>
      <c r="G151">
        <v>1507.5461566301342</v>
      </c>
      <c r="H151">
        <v>23946.234656483863</v>
      </c>
      <c r="I151">
        <v>6109.5080137371842</v>
      </c>
      <c r="J151">
        <v>66442.882795803787</v>
      </c>
      <c r="K151">
        <f t="shared" si="4"/>
        <v>129616.76192509552</v>
      </c>
      <c r="L151">
        <v>81744.231001382883</v>
      </c>
      <c r="M151">
        <f t="shared" si="5"/>
        <v>211360.99292647839</v>
      </c>
    </row>
    <row r="152" spans="1:13">
      <c r="A152" t="s">
        <v>326</v>
      </c>
      <c r="B152" t="s">
        <v>325</v>
      </c>
      <c r="C152" t="s">
        <v>295</v>
      </c>
      <c r="D152" t="s">
        <v>360</v>
      </c>
      <c r="E152">
        <v>3090.895816608589</v>
      </c>
      <c r="F152">
        <v>0</v>
      </c>
      <c r="G152">
        <v>76.879769673172177</v>
      </c>
      <c r="H152">
        <v>430.40947512503487</v>
      </c>
      <c r="I152">
        <v>738.41158722273474</v>
      </c>
      <c r="J152">
        <v>8076.3030249760759</v>
      </c>
      <c r="K152">
        <f t="shared" si="4"/>
        <v>12412.899673605607</v>
      </c>
      <c r="L152">
        <v>7562.4873985966051</v>
      </c>
      <c r="M152">
        <f t="shared" si="5"/>
        <v>19975.387072202211</v>
      </c>
    </row>
    <row r="153" spans="1:13">
      <c r="A153" t="s">
        <v>326</v>
      </c>
      <c r="B153" t="s">
        <v>325</v>
      </c>
      <c r="C153" t="s">
        <v>361</v>
      </c>
      <c r="D153" t="s">
        <v>362</v>
      </c>
      <c r="E153">
        <v>10184.745303526366</v>
      </c>
      <c r="F153">
        <v>0</v>
      </c>
      <c r="G153">
        <v>133.12433645087938</v>
      </c>
      <c r="H153">
        <v>5215.8422373870435</v>
      </c>
      <c r="I153">
        <v>1785.0062803162316</v>
      </c>
      <c r="J153">
        <v>24965.275447376243</v>
      </c>
      <c r="K153">
        <f t="shared" si="4"/>
        <v>42283.993605056763</v>
      </c>
      <c r="L153">
        <v>27578.813676471327</v>
      </c>
      <c r="M153">
        <f t="shared" si="5"/>
        <v>69862.80728152809</v>
      </c>
    </row>
    <row r="154" spans="1:13">
      <c r="A154" t="s">
        <v>326</v>
      </c>
      <c r="B154" t="s">
        <v>325</v>
      </c>
      <c r="C154" t="s">
        <v>363</v>
      </c>
      <c r="D154" t="s">
        <v>364</v>
      </c>
      <c r="E154">
        <v>6580.4031343921843</v>
      </c>
      <c r="F154">
        <v>0</v>
      </c>
      <c r="G154">
        <v>569.79359138938435</v>
      </c>
      <c r="H154">
        <v>2423.6108485710174</v>
      </c>
      <c r="I154">
        <v>1104.1221851981895</v>
      </c>
      <c r="J154">
        <v>20920.070866135466</v>
      </c>
      <c r="K154">
        <f t="shared" si="4"/>
        <v>31598.00062568624</v>
      </c>
      <c r="L154">
        <v>19735.256909538512</v>
      </c>
      <c r="M154">
        <f t="shared" si="5"/>
        <v>51333.257535224751</v>
      </c>
    </row>
    <row r="155" spans="1:13">
      <c r="A155" t="s">
        <v>326</v>
      </c>
      <c r="B155" t="s">
        <v>325</v>
      </c>
      <c r="C155" t="s">
        <v>365</v>
      </c>
      <c r="D155" t="s">
        <v>366</v>
      </c>
      <c r="E155">
        <v>206.43692424364116</v>
      </c>
      <c r="F155">
        <v>63.00777915931176</v>
      </c>
      <c r="G155">
        <v>216677.09998254146</v>
      </c>
      <c r="H155">
        <v>9395.6286343775701</v>
      </c>
      <c r="I155">
        <v>9113.2955366605966</v>
      </c>
      <c r="J155">
        <v>33318.579153988925</v>
      </c>
      <c r="K155">
        <f t="shared" si="4"/>
        <v>268774.04801097151</v>
      </c>
      <c r="L155">
        <v>368195.59800246736</v>
      </c>
      <c r="M155">
        <f t="shared" si="5"/>
        <v>636969.64601343893</v>
      </c>
    </row>
    <row r="156" spans="1:13">
      <c r="A156" t="s">
        <v>326</v>
      </c>
      <c r="B156" t="s">
        <v>325</v>
      </c>
      <c r="C156" t="s">
        <v>367</v>
      </c>
      <c r="D156" t="s">
        <v>368</v>
      </c>
      <c r="E156">
        <v>6841.1411978102497</v>
      </c>
      <c r="F156">
        <v>0</v>
      </c>
      <c r="G156">
        <v>604.48059065884252</v>
      </c>
      <c r="H156">
        <v>5478.9070929268073</v>
      </c>
      <c r="I156">
        <v>3590.0698404461314</v>
      </c>
      <c r="J156">
        <v>28194.899670531806</v>
      </c>
      <c r="K156">
        <f t="shared" si="4"/>
        <v>44709.498392373833</v>
      </c>
      <c r="L156">
        <v>27497.299217220025</v>
      </c>
      <c r="M156">
        <f t="shared" si="5"/>
        <v>72206.797609593865</v>
      </c>
    </row>
    <row r="157" spans="1:13">
      <c r="A157" t="s">
        <v>370</v>
      </c>
      <c r="B157" t="s">
        <v>369</v>
      </c>
      <c r="C157" t="s">
        <v>371</v>
      </c>
      <c r="D157" t="s">
        <v>372</v>
      </c>
      <c r="E157">
        <v>3940.2829500966391</v>
      </c>
      <c r="F157">
        <v>79.057438590167351</v>
      </c>
      <c r="G157">
        <v>3039.7692068871957</v>
      </c>
      <c r="H157">
        <v>30844.452318904168</v>
      </c>
      <c r="I157">
        <v>27869.817427467347</v>
      </c>
      <c r="J157">
        <v>134400.13559315496</v>
      </c>
      <c r="K157">
        <f t="shared" si="4"/>
        <v>200173.51493510048</v>
      </c>
      <c r="L157">
        <v>117934.71895640381</v>
      </c>
      <c r="M157">
        <f t="shared" si="5"/>
        <v>318108.23389150429</v>
      </c>
    </row>
    <row r="158" spans="1:13">
      <c r="A158" t="s">
        <v>370</v>
      </c>
      <c r="B158" t="s">
        <v>369</v>
      </c>
      <c r="C158" t="s">
        <v>373</v>
      </c>
      <c r="D158" t="s">
        <v>374</v>
      </c>
      <c r="E158">
        <v>4065.3655291882278</v>
      </c>
      <c r="F158">
        <v>0</v>
      </c>
      <c r="G158">
        <v>1363.9663902097077</v>
      </c>
      <c r="H158">
        <v>3546.6660341171782</v>
      </c>
      <c r="I158">
        <v>2626.0720308156583</v>
      </c>
      <c r="J158">
        <v>34987.554261995218</v>
      </c>
      <c r="K158">
        <f t="shared" si="4"/>
        <v>46589.624246325991</v>
      </c>
      <c r="L158">
        <v>26679.305920091785</v>
      </c>
      <c r="M158">
        <f t="shared" si="5"/>
        <v>73268.930166417776</v>
      </c>
    </row>
    <row r="159" spans="1:13">
      <c r="A159" t="s">
        <v>370</v>
      </c>
      <c r="B159" t="s">
        <v>369</v>
      </c>
      <c r="C159" t="s">
        <v>375</v>
      </c>
      <c r="D159" t="s">
        <v>376</v>
      </c>
      <c r="E159">
        <v>3037.7239126195332</v>
      </c>
      <c r="F159">
        <v>0</v>
      </c>
      <c r="G159">
        <v>602.9305882962251</v>
      </c>
      <c r="H159">
        <v>1710.0853280692454</v>
      </c>
      <c r="I159">
        <v>1813.7381746377064</v>
      </c>
      <c r="J159">
        <v>21505.882608774402</v>
      </c>
      <c r="K159">
        <f t="shared" si="4"/>
        <v>28670.360612397111</v>
      </c>
      <c r="L159">
        <v>17323.515674702998</v>
      </c>
      <c r="M159">
        <f t="shared" si="5"/>
        <v>45993.876287100109</v>
      </c>
    </row>
    <row r="160" spans="1:13">
      <c r="A160" t="s">
        <v>370</v>
      </c>
      <c r="B160" t="s">
        <v>369</v>
      </c>
      <c r="C160" t="s">
        <v>377</v>
      </c>
      <c r="D160" t="s">
        <v>378</v>
      </c>
      <c r="E160">
        <v>2787.6467253083933</v>
      </c>
      <c r="F160">
        <v>0</v>
      </c>
      <c r="G160">
        <v>344.13225430283603</v>
      </c>
      <c r="H160">
        <v>467.71383950522892</v>
      </c>
      <c r="I160">
        <v>831.53462468455155</v>
      </c>
      <c r="J160">
        <v>11840.469293652088</v>
      </c>
      <c r="K160">
        <f t="shared" si="4"/>
        <v>16271.496737453097</v>
      </c>
      <c r="L160">
        <v>9412.5278646370934</v>
      </c>
      <c r="M160">
        <f t="shared" si="5"/>
        <v>25684.02460209019</v>
      </c>
    </row>
    <row r="161" spans="1:13">
      <c r="A161" t="s">
        <v>370</v>
      </c>
      <c r="B161" t="s">
        <v>369</v>
      </c>
      <c r="C161" t="s">
        <v>379</v>
      </c>
      <c r="D161" t="s">
        <v>380</v>
      </c>
      <c r="E161">
        <v>1833.6437744970599</v>
      </c>
      <c r="F161">
        <v>0</v>
      </c>
      <c r="G161">
        <v>744.31041150823057</v>
      </c>
      <c r="H161">
        <v>2034.8772187524619</v>
      </c>
      <c r="I161">
        <v>2949.3652719049169</v>
      </c>
      <c r="J161">
        <v>27731.958396441682</v>
      </c>
      <c r="K161">
        <f t="shared" si="4"/>
        <v>35294.155073104354</v>
      </c>
      <c r="L161">
        <v>31330.307305574293</v>
      </c>
      <c r="M161">
        <f t="shared" si="5"/>
        <v>66624.46237867864</v>
      </c>
    </row>
    <row r="162" spans="1:13">
      <c r="A162" t="s">
        <v>370</v>
      </c>
      <c r="B162" t="s">
        <v>369</v>
      </c>
      <c r="C162" t="s">
        <v>381</v>
      </c>
      <c r="D162" t="s">
        <v>382</v>
      </c>
      <c r="E162">
        <v>1778.4646483567353</v>
      </c>
      <c r="F162">
        <v>0</v>
      </c>
      <c r="G162">
        <v>4030.4475321271184</v>
      </c>
      <c r="H162">
        <v>7009.8953297564722</v>
      </c>
      <c r="I162">
        <v>4306.0054341663008</v>
      </c>
      <c r="J162">
        <v>47377.370205878222</v>
      </c>
      <c r="K162">
        <f t="shared" si="4"/>
        <v>64502.183150284851</v>
      </c>
      <c r="L162">
        <v>38746.067206923326</v>
      </c>
      <c r="M162">
        <f t="shared" si="5"/>
        <v>103248.25035720818</v>
      </c>
    </row>
    <row r="163" spans="1:13">
      <c r="A163" t="s">
        <v>370</v>
      </c>
      <c r="B163" t="s">
        <v>369</v>
      </c>
      <c r="C163" t="s">
        <v>383</v>
      </c>
      <c r="D163" t="s">
        <v>384</v>
      </c>
      <c r="E163">
        <v>2418.9236451565553</v>
      </c>
      <c r="F163">
        <v>0</v>
      </c>
      <c r="G163">
        <v>549.48845200700953</v>
      </c>
      <c r="H163">
        <v>293.96167430309026</v>
      </c>
      <c r="I163">
        <v>3993.9550650879733</v>
      </c>
      <c r="J163">
        <v>9170.5201972972791</v>
      </c>
      <c r="K163">
        <f t="shared" si="4"/>
        <v>16426.849033851908</v>
      </c>
      <c r="L163">
        <v>9488.2587966165283</v>
      </c>
      <c r="M163">
        <f t="shared" si="5"/>
        <v>25915.107830468434</v>
      </c>
    </row>
    <row r="164" spans="1:13">
      <c r="A164" t="s">
        <v>370</v>
      </c>
      <c r="B164" t="s">
        <v>369</v>
      </c>
      <c r="C164" t="s">
        <v>385</v>
      </c>
      <c r="D164" t="s">
        <v>386</v>
      </c>
      <c r="E164">
        <v>3375.4767316444681</v>
      </c>
      <c r="F164">
        <v>0</v>
      </c>
      <c r="G164">
        <v>80.620045421038498</v>
      </c>
      <c r="H164">
        <v>378.94609182954025</v>
      </c>
      <c r="I164">
        <v>1110.2015895049572</v>
      </c>
      <c r="J164">
        <v>5676.7969576180076</v>
      </c>
      <c r="K164">
        <f t="shared" si="4"/>
        <v>10622.041416018012</v>
      </c>
      <c r="L164">
        <v>7507.1094330249207</v>
      </c>
      <c r="M164">
        <f t="shared" si="5"/>
        <v>18129.150849042933</v>
      </c>
    </row>
    <row r="165" spans="1:13">
      <c r="A165" t="s">
        <v>370</v>
      </c>
      <c r="B165" t="s">
        <v>369</v>
      </c>
      <c r="C165" t="s">
        <v>387</v>
      </c>
      <c r="D165" t="s">
        <v>388</v>
      </c>
      <c r="E165">
        <v>1062.1175075736471</v>
      </c>
      <c r="F165">
        <v>0</v>
      </c>
      <c r="G165">
        <v>289.60354616552047</v>
      </c>
      <c r="H165">
        <v>269.62197475869294</v>
      </c>
      <c r="I165">
        <v>3283.1691215487904</v>
      </c>
      <c r="J165">
        <v>22632.325181521701</v>
      </c>
      <c r="K165">
        <f t="shared" si="4"/>
        <v>27536.837331568349</v>
      </c>
      <c r="L165">
        <v>11785.186902678503</v>
      </c>
      <c r="M165">
        <f t="shared" si="5"/>
        <v>39322.024234246855</v>
      </c>
    </row>
    <row r="166" spans="1:13">
      <c r="A166" t="s">
        <v>370</v>
      </c>
      <c r="B166" t="s">
        <v>369</v>
      </c>
      <c r="C166" t="s">
        <v>389</v>
      </c>
      <c r="D166" t="s">
        <v>390</v>
      </c>
      <c r="E166">
        <v>1847.7787684411346</v>
      </c>
      <c r="F166">
        <v>0</v>
      </c>
      <c r="G166">
        <v>474.12177062947444</v>
      </c>
      <c r="H166">
        <v>586.42735288740039</v>
      </c>
      <c r="I166">
        <v>2614.7863528760399</v>
      </c>
      <c r="J166">
        <v>7647.8731548838314</v>
      </c>
      <c r="K166">
        <f t="shared" si="4"/>
        <v>13170.98739971788</v>
      </c>
      <c r="L166">
        <v>7436.0892690899136</v>
      </c>
      <c r="M166">
        <f t="shared" si="5"/>
        <v>20607.076668807793</v>
      </c>
    </row>
    <row r="167" spans="1:13">
      <c r="A167" t="s">
        <v>370</v>
      </c>
      <c r="B167" t="s">
        <v>369</v>
      </c>
      <c r="C167" t="s">
        <v>391</v>
      </c>
      <c r="D167" t="s">
        <v>392</v>
      </c>
      <c r="E167">
        <v>617.51044019063477</v>
      </c>
      <c r="F167">
        <v>0</v>
      </c>
      <c r="G167">
        <v>354.45222284395857</v>
      </c>
      <c r="H167">
        <v>174.95123417582619</v>
      </c>
      <c r="I167">
        <v>455.05990905821182</v>
      </c>
      <c r="J167">
        <v>2737.1461295485642</v>
      </c>
      <c r="K167">
        <f t="shared" si="4"/>
        <v>4339.1199358171953</v>
      </c>
      <c r="L167">
        <v>2785.838775460486</v>
      </c>
      <c r="M167">
        <f t="shared" si="5"/>
        <v>7124.9587112776808</v>
      </c>
    </row>
    <row r="168" spans="1:13">
      <c r="A168" t="s">
        <v>370</v>
      </c>
      <c r="B168" t="s">
        <v>369</v>
      </c>
      <c r="C168" t="s">
        <v>393</v>
      </c>
      <c r="D168" t="s">
        <v>394</v>
      </c>
      <c r="E168">
        <v>1839.1141877839791</v>
      </c>
      <c r="F168">
        <v>0</v>
      </c>
      <c r="G168">
        <v>2.0491457001107394</v>
      </c>
      <c r="H168">
        <v>257.02650317308428</v>
      </c>
      <c r="I168">
        <v>1508.9218780511317</v>
      </c>
      <c r="J168">
        <v>6977.1398674617694</v>
      </c>
      <c r="K168">
        <f t="shared" si="4"/>
        <v>10584.251582170076</v>
      </c>
      <c r="L168">
        <v>5387.9786786078903</v>
      </c>
      <c r="M168">
        <f t="shared" si="5"/>
        <v>15972.230260777967</v>
      </c>
    </row>
    <row r="169" spans="1:13">
      <c r="A169" t="s">
        <v>396</v>
      </c>
      <c r="B169" t="s">
        <v>395</v>
      </c>
      <c r="C169" t="s">
        <v>397</v>
      </c>
      <c r="D169" t="s">
        <v>398</v>
      </c>
      <c r="E169">
        <v>24355.038326662492</v>
      </c>
      <c r="F169">
        <v>0</v>
      </c>
      <c r="G169">
        <v>5149.8759459937737</v>
      </c>
      <c r="H169">
        <v>29095.884463068243</v>
      </c>
      <c r="I169">
        <v>27220.385946347778</v>
      </c>
      <c r="J169">
        <v>148334.84091789584</v>
      </c>
      <c r="K169">
        <f t="shared" si="4"/>
        <v>234156.02559996812</v>
      </c>
      <c r="L169">
        <v>134644.85214319651</v>
      </c>
      <c r="M169">
        <f t="shared" si="5"/>
        <v>368800.87774316466</v>
      </c>
    </row>
    <row r="170" spans="1:13">
      <c r="A170" t="s">
        <v>396</v>
      </c>
      <c r="B170" t="s">
        <v>395</v>
      </c>
      <c r="C170" t="s">
        <v>399</v>
      </c>
      <c r="D170" t="s">
        <v>400</v>
      </c>
      <c r="E170">
        <v>1667.6655841756819</v>
      </c>
      <c r="F170">
        <v>0</v>
      </c>
      <c r="G170">
        <v>463.44984885191911</v>
      </c>
      <c r="H170">
        <v>4724.6302843677267</v>
      </c>
      <c r="I170">
        <v>15093.477028457943</v>
      </c>
      <c r="J170">
        <v>30203.784779554557</v>
      </c>
      <c r="K170">
        <f t="shared" si="4"/>
        <v>52153.007525407826</v>
      </c>
      <c r="L170">
        <v>24947.391217305008</v>
      </c>
      <c r="M170">
        <f t="shared" si="5"/>
        <v>77100.39874271283</v>
      </c>
    </row>
    <row r="171" spans="1:13">
      <c r="A171" t="s">
        <v>396</v>
      </c>
      <c r="B171" t="s">
        <v>395</v>
      </c>
      <c r="C171" t="s">
        <v>401</v>
      </c>
      <c r="D171" t="s">
        <v>402</v>
      </c>
      <c r="E171">
        <v>2662.1253630684773</v>
      </c>
      <c r="F171">
        <v>0</v>
      </c>
      <c r="G171">
        <v>571.55522539768901</v>
      </c>
      <c r="H171">
        <v>5230.5421281974777</v>
      </c>
      <c r="I171">
        <v>3314.268707010388</v>
      </c>
      <c r="J171">
        <v>124682.66838532941</v>
      </c>
      <c r="K171">
        <f t="shared" si="4"/>
        <v>136461.15980900344</v>
      </c>
      <c r="L171">
        <v>212833.42188146833</v>
      </c>
      <c r="M171">
        <f t="shared" si="5"/>
        <v>349294.58169047174</v>
      </c>
    </row>
    <row r="172" spans="1:13">
      <c r="A172" t="s">
        <v>396</v>
      </c>
      <c r="B172" t="s">
        <v>395</v>
      </c>
      <c r="C172" t="s">
        <v>403</v>
      </c>
      <c r="D172" t="s">
        <v>404</v>
      </c>
      <c r="E172">
        <v>1799.6224802044435</v>
      </c>
      <c r="F172">
        <v>0</v>
      </c>
      <c r="G172">
        <v>336.64034263461565</v>
      </c>
      <c r="H172">
        <v>4335.6841238237594</v>
      </c>
      <c r="I172">
        <v>1407.907768215342</v>
      </c>
      <c r="J172">
        <v>18882.659387772856</v>
      </c>
      <c r="K172">
        <f t="shared" si="4"/>
        <v>26762.514102651017</v>
      </c>
      <c r="L172">
        <v>18331.840145942639</v>
      </c>
      <c r="M172">
        <f t="shared" si="5"/>
        <v>45094.354248593656</v>
      </c>
    </row>
    <row r="173" spans="1:13">
      <c r="A173" t="s">
        <v>396</v>
      </c>
      <c r="B173" t="s">
        <v>395</v>
      </c>
      <c r="C173" t="s">
        <v>405</v>
      </c>
      <c r="D173" t="s">
        <v>406</v>
      </c>
      <c r="E173">
        <v>1217.6686156157873</v>
      </c>
      <c r="F173">
        <v>0</v>
      </c>
      <c r="G173">
        <v>315.55323967762638</v>
      </c>
      <c r="H173">
        <v>308.49453653865737</v>
      </c>
      <c r="I173">
        <v>535.71114927824578</v>
      </c>
      <c r="J173">
        <v>4300.7031015588345</v>
      </c>
      <c r="K173">
        <f t="shared" si="4"/>
        <v>6678.1306426691517</v>
      </c>
      <c r="L173">
        <v>3876.713367831112</v>
      </c>
      <c r="M173">
        <f t="shared" si="5"/>
        <v>10554.844010500263</v>
      </c>
    </row>
    <row r="174" spans="1:13">
      <c r="A174" t="s">
        <v>408</v>
      </c>
      <c r="B174" t="s">
        <v>407</v>
      </c>
      <c r="C174" t="s">
        <v>409</v>
      </c>
      <c r="D174" t="s">
        <v>410</v>
      </c>
      <c r="E174">
        <v>18118.024245638593</v>
      </c>
      <c r="F174">
        <v>380453.3754607251</v>
      </c>
      <c r="G174">
        <v>14340.123732264889</v>
      </c>
      <c r="H174">
        <v>23560.889536805116</v>
      </c>
      <c r="I174">
        <v>34824.987102008774</v>
      </c>
      <c r="J174">
        <v>201490.16126056985</v>
      </c>
      <c r="K174">
        <f t="shared" si="4"/>
        <v>672787.56133801234</v>
      </c>
      <c r="L174">
        <v>527815.51810203586</v>
      </c>
      <c r="M174">
        <f t="shared" si="5"/>
        <v>1200603.0794400482</v>
      </c>
    </row>
    <row r="175" spans="1:13">
      <c r="A175" t="s">
        <v>408</v>
      </c>
      <c r="B175" t="s">
        <v>407</v>
      </c>
      <c r="C175" t="s">
        <v>411</v>
      </c>
      <c r="D175" t="s">
        <v>412</v>
      </c>
      <c r="E175">
        <v>2466.496134783818</v>
      </c>
      <c r="F175">
        <v>708.24593016511346</v>
      </c>
      <c r="G175">
        <v>979.46974990834792</v>
      </c>
      <c r="H175">
        <v>1397.8962205227526</v>
      </c>
      <c r="I175">
        <v>1279.0543362884603</v>
      </c>
      <c r="J175">
        <v>22083.827569128345</v>
      </c>
      <c r="K175">
        <f t="shared" si="4"/>
        <v>28914.989940796837</v>
      </c>
      <c r="L175">
        <v>17324.039417562362</v>
      </c>
      <c r="M175">
        <f t="shared" si="5"/>
        <v>46239.029358359199</v>
      </c>
    </row>
    <row r="176" spans="1:13">
      <c r="A176" t="s">
        <v>408</v>
      </c>
      <c r="B176" t="s">
        <v>407</v>
      </c>
      <c r="C176" t="s">
        <v>413</v>
      </c>
      <c r="D176" t="s">
        <v>414</v>
      </c>
      <c r="E176">
        <v>1994.8172314240251</v>
      </c>
      <c r="F176">
        <v>0</v>
      </c>
      <c r="G176">
        <v>475.77941518531463</v>
      </c>
      <c r="H176">
        <v>784.64881466629481</v>
      </c>
      <c r="I176">
        <v>849.19136810959412</v>
      </c>
      <c r="J176">
        <v>9152.3332940311266</v>
      </c>
      <c r="K176">
        <f t="shared" si="4"/>
        <v>13256.770123416354</v>
      </c>
      <c r="L176">
        <v>8295.6113911970333</v>
      </c>
      <c r="M176">
        <f t="shared" si="5"/>
        <v>21552.381514613386</v>
      </c>
    </row>
    <row r="177" spans="1:13">
      <c r="A177" t="s">
        <v>408</v>
      </c>
      <c r="B177" t="s">
        <v>407</v>
      </c>
      <c r="C177" t="s">
        <v>415</v>
      </c>
      <c r="D177" t="s">
        <v>416</v>
      </c>
      <c r="E177">
        <v>5446.9678809711622</v>
      </c>
      <c r="F177">
        <v>0</v>
      </c>
      <c r="G177">
        <v>525.2267419237013</v>
      </c>
      <c r="H177">
        <v>291.10569272942473</v>
      </c>
      <c r="I177">
        <v>641.56875741534191</v>
      </c>
      <c r="J177">
        <v>9084.1568367357595</v>
      </c>
      <c r="K177">
        <f t="shared" si="4"/>
        <v>15989.02590977539</v>
      </c>
      <c r="L177">
        <v>8419.8177683952817</v>
      </c>
      <c r="M177">
        <f t="shared" si="5"/>
        <v>24408.84367817067</v>
      </c>
    </row>
    <row r="178" spans="1:13">
      <c r="A178" t="s">
        <v>418</v>
      </c>
      <c r="B178" t="s">
        <v>417</v>
      </c>
      <c r="C178" t="s">
        <v>419</v>
      </c>
      <c r="D178" t="s">
        <v>420</v>
      </c>
      <c r="E178">
        <v>461017.99407452461</v>
      </c>
      <c r="F178">
        <v>92626.844214106386</v>
      </c>
      <c r="G178">
        <v>4463448.6786713032</v>
      </c>
      <c r="H178">
        <v>1653090.9324754723</v>
      </c>
      <c r="I178">
        <v>2280735.433856139</v>
      </c>
      <c r="J178">
        <v>16081686.198133988</v>
      </c>
      <c r="K178">
        <f t="shared" si="4"/>
        <v>25032606.081425533</v>
      </c>
      <c r="L178">
        <v>17991486.855493061</v>
      </c>
      <c r="M178">
        <f t="shared" si="5"/>
        <v>43024092.936918594</v>
      </c>
    </row>
    <row r="179" spans="1:13">
      <c r="A179" t="s">
        <v>418</v>
      </c>
      <c r="B179" t="s">
        <v>417</v>
      </c>
      <c r="C179" t="s">
        <v>421</v>
      </c>
      <c r="D179" t="s">
        <v>422</v>
      </c>
      <c r="E179">
        <v>166279.00118711704</v>
      </c>
      <c r="F179">
        <v>130.16525369728657</v>
      </c>
      <c r="G179">
        <v>14040.278550585383</v>
      </c>
      <c r="H179">
        <v>11108.088620480323</v>
      </c>
      <c r="I179">
        <v>15637.691615813545</v>
      </c>
      <c r="J179">
        <v>166963.69377635754</v>
      </c>
      <c r="K179">
        <f t="shared" si="4"/>
        <v>374158.91900405113</v>
      </c>
      <c r="L179">
        <v>235569.05416658756</v>
      </c>
      <c r="M179">
        <f t="shared" si="5"/>
        <v>609727.97317063867</v>
      </c>
    </row>
    <row r="180" spans="1:13">
      <c r="A180" t="s">
        <v>418</v>
      </c>
      <c r="B180" t="s">
        <v>417</v>
      </c>
      <c r="C180" t="s">
        <v>423</v>
      </c>
      <c r="D180" t="s">
        <v>424</v>
      </c>
      <c r="E180">
        <v>117027.92012944634</v>
      </c>
      <c r="F180">
        <v>0</v>
      </c>
      <c r="G180">
        <v>68736.141283346282</v>
      </c>
      <c r="H180">
        <v>14075.700022945386</v>
      </c>
      <c r="I180">
        <v>14033.934090658266</v>
      </c>
      <c r="J180">
        <v>166119.75666578399</v>
      </c>
      <c r="K180">
        <f t="shared" si="4"/>
        <v>379993.45219218027</v>
      </c>
      <c r="L180">
        <v>306569.86767863331</v>
      </c>
      <c r="M180">
        <f t="shared" si="5"/>
        <v>686563.31987081352</v>
      </c>
    </row>
    <row r="181" spans="1:13">
      <c r="A181" t="s">
        <v>418</v>
      </c>
      <c r="B181" t="s">
        <v>417</v>
      </c>
      <c r="C181" t="s">
        <v>425</v>
      </c>
      <c r="D181" t="s">
        <v>426</v>
      </c>
      <c r="E181">
        <v>205806.42306704377</v>
      </c>
      <c r="F181">
        <v>162.13195303991859</v>
      </c>
      <c r="G181">
        <v>3598.5879604859037</v>
      </c>
      <c r="H181">
        <v>6357.671403651384</v>
      </c>
      <c r="I181">
        <v>2015.7705004656093</v>
      </c>
      <c r="J181">
        <v>48552.324640783809</v>
      </c>
      <c r="K181">
        <f t="shared" si="4"/>
        <v>266492.9095254704</v>
      </c>
      <c r="L181">
        <v>175199.28661520215</v>
      </c>
      <c r="M181">
        <f t="shared" si="5"/>
        <v>441692.19614067255</v>
      </c>
    </row>
    <row r="182" spans="1:13">
      <c r="A182" t="s">
        <v>418</v>
      </c>
      <c r="B182" t="s">
        <v>417</v>
      </c>
      <c r="C182" t="s">
        <v>427</v>
      </c>
      <c r="D182" t="s">
        <v>428</v>
      </c>
      <c r="E182">
        <v>13236.994924614843</v>
      </c>
      <c r="F182">
        <v>124.9351471888464</v>
      </c>
      <c r="G182">
        <v>149406.72256952836</v>
      </c>
      <c r="H182">
        <v>232754.59368303814</v>
      </c>
      <c r="I182">
        <v>25746.721730461148</v>
      </c>
      <c r="J182">
        <v>402711.52157092275</v>
      </c>
      <c r="K182">
        <f t="shared" si="4"/>
        <v>823981.48962575407</v>
      </c>
      <c r="L182">
        <v>603005.5771892895</v>
      </c>
      <c r="M182">
        <f t="shared" si="5"/>
        <v>1426987.0668150436</v>
      </c>
    </row>
    <row r="183" spans="1:13">
      <c r="A183" t="s">
        <v>418</v>
      </c>
      <c r="B183" t="s">
        <v>417</v>
      </c>
      <c r="C183" t="s">
        <v>429</v>
      </c>
      <c r="D183" t="s">
        <v>430</v>
      </c>
      <c r="E183">
        <v>21145.95708855323</v>
      </c>
      <c r="F183">
        <v>0</v>
      </c>
      <c r="G183">
        <v>1337.337499377436</v>
      </c>
      <c r="H183">
        <v>3948.1394805275245</v>
      </c>
      <c r="I183">
        <v>2521.8382598232492</v>
      </c>
      <c r="J183">
        <v>24809.744377417785</v>
      </c>
      <c r="K183">
        <f t="shared" si="4"/>
        <v>53763.016705699221</v>
      </c>
      <c r="L183">
        <v>34508.412775711848</v>
      </c>
      <c r="M183">
        <f t="shared" si="5"/>
        <v>88271.429481411062</v>
      </c>
    </row>
    <row r="184" spans="1:13">
      <c r="A184" t="s">
        <v>418</v>
      </c>
      <c r="B184" t="s">
        <v>417</v>
      </c>
      <c r="C184" t="s">
        <v>431</v>
      </c>
      <c r="D184" t="s">
        <v>432</v>
      </c>
      <c r="E184">
        <v>11672.702009991019</v>
      </c>
      <c r="F184">
        <v>0</v>
      </c>
      <c r="G184">
        <v>276.33682659479319</v>
      </c>
      <c r="H184">
        <v>2111.917016516014</v>
      </c>
      <c r="I184">
        <v>1289.0850599851829</v>
      </c>
      <c r="J184">
        <v>24021.963226932137</v>
      </c>
      <c r="K184">
        <f t="shared" si="4"/>
        <v>39372.004140019148</v>
      </c>
      <c r="L184">
        <v>21081.594559333924</v>
      </c>
      <c r="M184">
        <f t="shared" si="5"/>
        <v>60453.598699353068</v>
      </c>
    </row>
    <row r="185" spans="1:13">
      <c r="A185" t="s">
        <v>418</v>
      </c>
      <c r="B185" t="s">
        <v>417</v>
      </c>
      <c r="C185" t="s">
        <v>433</v>
      </c>
      <c r="D185" t="s">
        <v>434</v>
      </c>
      <c r="E185">
        <v>27162.617427340207</v>
      </c>
      <c r="F185">
        <v>0</v>
      </c>
      <c r="G185">
        <v>1017.0450948471735</v>
      </c>
      <c r="H185">
        <v>2996.2044965599198</v>
      </c>
      <c r="I185">
        <v>1185.6140497089202</v>
      </c>
      <c r="J185">
        <v>23097.273802423759</v>
      </c>
      <c r="K185">
        <f t="shared" si="4"/>
        <v>55458.75487087998</v>
      </c>
      <c r="L185">
        <v>32822.008930829747</v>
      </c>
      <c r="M185">
        <f t="shared" si="5"/>
        <v>88280.76380170972</v>
      </c>
    </row>
    <row r="186" spans="1:13">
      <c r="A186" t="s">
        <v>436</v>
      </c>
      <c r="B186" t="s">
        <v>435</v>
      </c>
      <c r="C186" t="s">
        <v>437</v>
      </c>
      <c r="D186" t="s">
        <v>438</v>
      </c>
      <c r="E186">
        <v>89335.519152323308</v>
      </c>
      <c r="F186">
        <v>1234.8791521660964</v>
      </c>
      <c r="G186">
        <v>353488.37598731578</v>
      </c>
      <c r="H186">
        <v>331908.08444142854</v>
      </c>
      <c r="I186">
        <v>205347.26402230657</v>
      </c>
      <c r="J186">
        <v>1214037.5734711993</v>
      </c>
      <c r="K186">
        <f t="shared" si="4"/>
        <v>2195351.6962267393</v>
      </c>
      <c r="L186">
        <v>1642985.7402541526</v>
      </c>
      <c r="M186">
        <f t="shared" si="5"/>
        <v>3838337.4364808919</v>
      </c>
    </row>
    <row r="187" spans="1:13">
      <c r="A187" t="s">
        <v>436</v>
      </c>
      <c r="B187" t="s">
        <v>435</v>
      </c>
      <c r="C187" t="s">
        <v>439</v>
      </c>
      <c r="D187" t="s">
        <v>440</v>
      </c>
      <c r="E187">
        <v>2197.92819028954</v>
      </c>
      <c r="F187">
        <v>127.49975597162896</v>
      </c>
      <c r="G187">
        <v>4933.208922000289</v>
      </c>
      <c r="H187">
        <v>7075.0055414940771</v>
      </c>
      <c r="I187">
        <v>5725.326388686055</v>
      </c>
      <c r="J187">
        <v>154008.56693518758</v>
      </c>
      <c r="K187">
        <f t="shared" si="4"/>
        <v>174067.53573362916</v>
      </c>
      <c r="L187">
        <v>165024.64662726171</v>
      </c>
      <c r="M187">
        <f t="shared" si="5"/>
        <v>339092.1823608909</v>
      </c>
    </row>
    <row r="188" spans="1:13">
      <c r="A188" t="s">
        <v>436</v>
      </c>
      <c r="B188" t="s">
        <v>435</v>
      </c>
      <c r="C188" t="s">
        <v>441</v>
      </c>
      <c r="D188" t="s">
        <v>442</v>
      </c>
      <c r="E188">
        <v>1080.8696826269259</v>
      </c>
      <c r="F188">
        <v>0</v>
      </c>
      <c r="G188">
        <v>3955.9292628137027</v>
      </c>
      <c r="H188">
        <v>3130.4475193434537</v>
      </c>
      <c r="I188">
        <v>309.9227736723974</v>
      </c>
      <c r="J188">
        <v>21785.74353775441</v>
      </c>
      <c r="K188">
        <f t="shared" si="4"/>
        <v>30262.912776210891</v>
      </c>
      <c r="L188">
        <v>21776.762369209613</v>
      </c>
      <c r="M188">
        <f t="shared" si="5"/>
        <v>52039.675145420508</v>
      </c>
    </row>
    <row r="189" spans="1:13">
      <c r="A189" t="s">
        <v>436</v>
      </c>
      <c r="B189" t="s">
        <v>435</v>
      </c>
      <c r="C189" t="s">
        <v>443</v>
      </c>
      <c r="D189" t="s">
        <v>444</v>
      </c>
      <c r="E189">
        <v>2220.064629244659</v>
      </c>
      <c r="F189">
        <v>0</v>
      </c>
      <c r="G189">
        <v>252.40892823549592</v>
      </c>
      <c r="H189">
        <v>994.19595908891711</v>
      </c>
      <c r="I189">
        <v>796.89776187419579</v>
      </c>
      <c r="J189">
        <v>8488.5952537639878</v>
      </c>
      <c r="K189">
        <f t="shared" si="4"/>
        <v>12752.162532207254</v>
      </c>
      <c r="L189">
        <v>9543.6353256516923</v>
      </c>
      <c r="M189">
        <f t="shared" si="5"/>
        <v>22295.797857858946</v>
      </c>
    </row>
    <row r="190" spans="1:13">
      <c r="A190" t="s">
        <v>436</v>
      </c>
      <c r="B190" t="s">
        <v>435</v>
      </c>
      <c r="C190" t="s">
        <v>445</v>
      </c>
      <c r="D190" t="s">
        <v>446</v>
      </c>
      <c r="E190">
        <v>9492.0952703268031</v>
      </c>
      <c r="F190">
        <v>0</v>
      </c>
      <c r="G190">
        <v>1967.8161134663392</v>
      </c>
      <c r="H190">
        <v>2200.3127726265698</v>
      </c>
      <c r="I190">
        <v>1680.4336632081051</v>
      </c>
      <c r="J190">
        <v>17125.072601659314</v>
      </c>
      <c r="K190">
        <f t="shared" si="4"/>
        <v>32465.730421287131</v>
      </c>
      <c r="L190">
        <v>26125.135100315005</v>
      </c>
      <c r="M190">
        <f t="shared" si="5"/>
        <v>58590.865521602136</v>
      </c>
    </row>
    <row r="191" spans="1:13">
      <c r="A191" t="s">
        <v>436</v>
      </c>
      <c r="B191" t="s">
        <v>435</v>
      </c>
      <c r="C191" t="s">
        <v>447</v>
      </c>
      <c r="D191" t="s">
        <v>448</v>
      </c>
      <c r="E191">
        <v>4657.7772038818048</v>
      </c>
      <c r="F191">
        <v>0</v>
      </c>
      <c r="G191">
        <v>266.65876412999728</v>
      </c>
      <c r="H191">
        <v>3978.8805237020156</v>
      </c>
      <c r="I191">
        <v>1613.9272630935761</v>
      </c>
      <c r="J191">
        <v>18232.258098460905</v>
      </c>
      <c r="K191">
        <f t="shared" si="4"/>
        <v>28749.501853268299</v>
      </c>
      <c r="L191">
        <v>19955.580322361624</v>
      </c>
      <c r="M191">
        <f t="shared" si="5"/>
        <v>48705.082175629926</v>
      </c>
    </row>
    <row r="192" spans="1:13">
      <c r="A192" t="s">
        <v>436</v>
      </c>
      <c r="B192" t="s">
        <v>435</v>
      </c>
      <c r="C192" t="s">
        <v>449</v>
      </c>
      <c r="D192" t="s">
        <v>450</v>
      </c>
      <c r="E192">
        <v>30562.226745579275</v>
      </c>
      <c r="F192">
        <v>28.440279587021909</v>
      </c>
      <c r="G192">
        <v>32453.201472937231</v>
      </c>
      <c r="H192">
        <v>29990.600056254698</v>
      </c>
      <c r="I192">
        <v>9445.8469285471147</v>
      </c>
      <c r="J192">
        <v>89595.872685199152</v>
      </c>
      <c r="K192">
        <f t="shared" si="4"/>
        <v>192076.18816810451</v>
      </c>
      <c r="L192">
        <v>159985.56860927571</v>
      </c>
      <c r="M192">
        <f t="shared" si="5"/>
        <v>352061.75677738024</v>
      </c>
    </row>
    <row r="193" spans="1:13">
      <c r="A193" t="s">
        <v>436</v>
      </c>
      <c r="B193" t="s">
        <v>435</v>
      </c>
      <c r="C193" t="s">
        <v>451</v>
      </c>
      <c r="D193" t="s">
        <v>452</v>
      </c>
      <c r="E193">
        <v>17251.818705950325</v>
      </c>
      <c r="F193">
        <v>31.509864337609521</v>
      </c>
      <c r="G193">
        <v>5291.202776996779</v>
      </c>
      <c r="H193">
        <v>7317.0995009548787</v>
      </c>
      <c r="I193">
        <v>18657.948332715445</v>
      </c>
      <c r="J193">
        <v>58867.138377989155</v>
      </c>
      <c r="K193">
        <f t="shared" si="4"/>
        <v>107416.71755894419</v>
      </c>
      <c r="L193">
        <v>77418.571052390122</v>
      </c>
      <c r="M193">
        <f t="shared" si="5"/>
        <v>184835.28861133431</v>
      </c>
    </row>
    <row r="194" spans="1:13">
      <c r="A194" t="s">
        <v>436</v>
      </c>
      <c r="B194" t="s">
        <v>435</v>
      </c>
      <c r="C194" t="s">
        <v>453</v>
      </c>
      <c r="D194" t="s">
        <v>454</v>
      </c>
      <c r="E194">
        <v>2405.3275456237579</v>
      </c>
      <c r="F194">
        <v>0</v>
      </c>
      <c r="G194">
        <v>3081.2625521900436</v>
      </c>
      <c r="H194">
        <v>2530.9593660494838</v>
      </c>
      <c r="I194">
        <v>4313.1674436354406</v>
      </c>
      <c r="J194">
        <v>13927.500889819443</v>
      </c>
      <c r="K194">
        <f t="shared" si="4"/>
        <v>26258.217797318168</v>
      </c>
      <c r="L194">
        <v>19300.350859525897</v>
      </c>
      <c r="M194">
        <f t="shared" si="5"/>
        <v>45558.568656844065</v>
      </c>
    </row>
    <row r="195" spans="1:13">
      <c r="A195" t="s">
        <v>456</v>
      </c>
      <c r="B195" t="s">
        <v>455</v>
      </c>
      <c r="C195" t="s">
        <v>457</v>
      </c>
      <c r="D195" t="s">
        <v>458</v>
      </c>
      <c r="E195">
        <v>3478.8249641399366</v>
      </c>
      <c r="F195">
        <v>5219.8835773292813</v>
      </c>
      <c r="G195">
        <v>2023.6454838706131</v>
      </c>
      <c r="H195">
        <v>25234.331850940267</v>
      </c>
      <c r="I195">
        <v>12040.270270399738</v>
      </c>
      <c r="J195">
        <v>89161.68765929967</v>
      </c>
      <c r="K195">
        <f t="shared" ref="K195:K222" si="6">SUM(E195:J195)</f>
        <v>137158.64380597952</v>
      </c>
      <c r="L195">
        <v>77764.071513596034</v>
      </c>
      <c r="M195">
        <f t="shared" ref="M195:M222" si="7">K195+L195</f>
        <v>214922.71531957557</v>
      </c>
    </row>
    <row r="196" spans="1:13">
      <c r="A196" t="s">
        <v>456</v>
      </c>
      <c r="B196" t="s">
        <v>455</v>
      </c>
      <c r="C196" t="s">
        <v>459</v>
      </c>
      <c r="D196" t="s">
        <v>460</v>
      </c>
      <c r="E196">
        <v>969.5592487604747</v>
      </c>
      <c r="F196">
        <v>254.23395336060486</v>
      </c>
      <c r="G196">
        <v>199.70509547338503</v>
      </c>
      <c r="H196">
        <v>521.01209342900893</v>
      </c>
      <c r="I196">
        <v>1251.1317543857233</v>
      </c>
      <c r="J196">
        <v>13186.163005012293</v>
      </c>
      <c r="K196">
        <f t="shared" si="6"/>
        <v>16381.805150421489</v>
      </c>
      <c r="L196">
        <v>7838.8375535333244</v>
      </c>
      <c r="M196">
        <f t="shared" si="7"/>
        <v>24220.642703954814</v>
      </c>
    </row>
    <row r="197" spans="1:13">
      <c r="A197" t="s">
        <v>456</v>
      </c>
      <c r="B197" t="s">
        <v>455</v>
      </c>
      <c r="C197" t="s">
        <v>461</v>
      </c>
      <c r="D197" t="s">
        <v>462</v>
      </c>
      <c r="E197">
        <v>1912.0144932195858</v>
      </c>
      <c r="F197">
        <v>38.207314164626155</v>
      </c>
      <c r="G197">
        <v>308.41979656971625</v>
      </c>
      <c r="H197">
        <v>510.28127647170902</v>
      </c>
      <c r="I197">
        <v>1151.4032922198217</v>
      </c>
      <c r="J197">
        <v>6882.6424277065262</v>
      </c>
      <c r="K197">
        <f t="shared" si="6"/>
        <v>10802.968600351986</v>
      </c>
      <c r="L197">
        <v>6245.6690460335813</v>
      </c>
      <c r="M197">
        <f t="shared" si="7"/>
        <v>17048.637646385567</v>
      </c>
    </row>
    <row r="198" spans="1:13">
      <c r="A198" t="s">
        <v>456</v>
      </c>
      <c r="B198" t="s">
        <v>455</v>
      </c>
      <c r="C198" t="s">
        <v>463</v>
      </c>
      <c r="D198" t="s">
        <v>464</v>
      </c>
      <c r="E198">
        <v>896.81672902640378</v>
      </c>
      <c r="F198">
        <v>25.348816658920803</v>
      </c>
      <c r="G198">
        <v>76.96579197690582</v>
      </c>
      <c r="H198">
        <v>348.67883948598768</v>
      </c>
      <c r="I198">
        <v>1143.1363428009836</v>
      </c>
      <c r="J198">
        <v>8113.5890596161516</v>
      </c>
      <c r="K198">
        <f t="shared" si="6"/>
        <v>10604.535579565352</v>
      </c>
      <c r="L198">
        <v>5023.69012873271</v>
      </c>
      <c r="M198">
        <f t="shared" si="7"/>
        <v>15628.225708298061</v>
      </c>
    </row>
    <row r="199" spans="1:13">
      <c r="A199" t="s">
        <v>456</v>
      </c>
      <c r="B199" t="s">
        <v>455</v>
      </c>
      <c r="C199" t="s">
        <v>465</v>
      </c>
      <c r="D199" t="s">
        <v>466</v>
      </c>
      <c r="E199">
        <v>2890.3191067854291</v>
      </c>
      <c r="F199">
        <v>1233.8935126820334</v>
      </c>
      <c r="G199">
        <v>733.48843975185127</v>
      </c>
      <c r="H199">
        <v>9387.7460442266602</v>
      </c>
      <c r="I199">
        <v>6582.2368844896046</v>
      </c>
      <c r="J199">
        <v>54867.617713875523</v>
      </c>
      <c r="K199">
        <f t="shared" si="6"/>
        <v>75695.301701811099</v>
      </c>
      <c r="L199">
        <v>44882.274907455976</v>
      </c>
      <c r="M199">
        <f t="shared" si="7"/>
        <v>120577.57660926707</v>
      </c>
    </row>
    <row r="200" spans="1:13">
      <c r="A200" t="s">
        <v>456</v>
      </c>
      <c r="B200" t="s">
        <v>455</v>
      </c>
      <c r="C200" t="s">
        <v>467</v>
      </c>
      <c r="D200" t="s">
        <v>468</v>
      </c>
      <c r="E200">
        <v>2134.755637895928</v>
      </c>
      <c r="F200">
        <v>0</v>
      </c>
      <c r="G200">
        <v>692.64878441214682</v>
      </c>
      <c r="H200">
        <v>1727.2269646685565</v>
      </c>
      <c r="I200">
        <v>3792.1069071030511</v>
      </c>
      <c r="J200">
        <v>19132.774808163063</v>
      </c>
      <c r="K200">
        <f t="shared" si="6"/>
        <v>27479.513102242745</v>
      </c>
      <c r="L200">
        <v>15968.737324905565</v>
      </c>
      <c r="M200">
        <f t="shared" si="7"/>
        <v>43448.250427148312</v>
      </c>
    </row>
    <row r="201" spans="1:13">
      <c r="A201" t="s">
        <v>456</v>
      </c>
      <c r="B201" t="s">
        <v>455</v>
      </c>
      <c r="C201" t="s">
        <v>469</v>
      </c>
      <c r="D201" t="s">
        <v>470</v>
      </c>
      <c r="E201">
        <v>1227.3172522217401</v>
      </c>
      <c r="F201">
        <v>74.02238826486338</v>
      </c>
      <c r="G201">
        <v>224.73017228848437</v>
      </c>
      <c r="H201">
        <v>592.60851479968915</v>
      </c>
      <c r="I201">
        <v>5775.9513307428842</v>
      </c>
      <c r="J201">
        <v>8693.9855187508256</v>
      </c>
      <c r="K201">
        <f t="shared" si="6"/>
        <v>16588.615177068488</v>
      </c>
      <c r="L201">
        <v>9284.3112932729746</v>
      </c>
      <c r="M201">
        <f t="shared" si="7"/>
        <v>25872.926470341463</v>
      </c>
    </row>
    <row r="202" spans="1:13">
      <c r="A202" t="s">
        <v>456</v>
      </c>
      <c r="B202" t="s">
        <v>455</v>
      </c>
      <c r="C202" t="s">
        <v>471</v>
      </c>
      <c r="D202" t="s">
        <v>472</v>
      </c>
      <c r="E202">
        <v>3991.1081658603903</v>
      </c>
      <c r="F202">
        <v>0</v>
      </c>
      <c r="G202">
        <v>299.47683939704541</v>
      </c>
      <c r="H202">
        <v>446.15368242026153</v>
      </c>
      <c r="I202">
        <v>2554.1098688602624</v>
      </c>
      <c r="J202">
        <v>7160.155225305286</v>
      </c>
      <c r="K202">
        <f t="shared" si="6"/>
        <v>14451.003781843247</v>
      </c>
      <c r="L202">
        <v>9334.4047077342584</v>
      </c>
      <c r="M202">
        <f t="shared" si="7"/>
        <v>23785.408489577505</v>
      </c>
    </row>
    <row r="203" spans="1:13">
      <c r="A203" t="s">
        <v>456</v>
      </c>
      <c r="B203" t="s">
        <v>455</v>
      </c>
      <c r="C203" t="s">
        <v>473</v>
      </c>
      <c r="D203" t="s">
        <v>474</v>
      </c>
      <c r="E203">
        <v>433.40319873249115</v>
      </c>
      <c r="F203">
        <v>0</v>
      </c>
      <c r="G203">
        <v>33.782406578895475</v>
      </c>
      <c r="H203">
        <v>541.62418028977663</v>
      </c>
      <c r="I203">
        <v>1817.5637587076251</v>
      </c>
      <c r="J203">
        <v>4798.3637681392056</v>
      </c>
      <c r="K203">
        <f t="shared" si="6"/>
        <v>7624.7373124479936</v>
      </c>
      <c r="L203">
        <v>3894.5912994785795</v>
      </c>
      <c r="M203">
        <f t="shared" si="7"/>
        <v>11519.328611926572</v>
      </c>
    </row>
    <row r="204" spans="1:13">
      <c r="A204" t="s">
        <v>476</v>
      </c>
      <c r="B204" t="s">
        <v>475</v>
      </c>
      <c r="C204" t="s">
        <v>477</v>
      </c>
      <c r="D204" t="s">
        <v>478</v>
      </c>
      <c r="E204">
        <v>2559.4038592082966</v>
      </c>
      <c r="F204">
        <v>0</v>
      </c>
      <c r="G204">
        <v>341.78969536667034</v>
      </c>
      <c r="H204">
        <v>5234.7455153047285</v>
      </c>
      <c r="I204">
        <v>5306.1296690649806</v>
      </c>
      <c r="J204">
        <v>51808.408500057885</v>
      </c>
      <c r="K204">
        <f t="shared" si="6"/>
        <v>65250.477239002561</v>
      </c>
      <c r="L204">
        <v>36077.945415970673</v>
      </c>
      <c r="M204">
        <f t="shared" si="7"/>
        <v>101328.42265497323</v>
      </c>
    </row>
    <row r="205" spans="1:13">
      <c r="A205" t="s">
        <v>476</v>
      </c>
      <c r="B205" t="s">
        <v>475</v>
      </c>
      <c r="C205" t="s">
        <v>479</v>
      </c>
      <c r="D205" t="s">
        <v>480</v>
      </c>
      <c r="E205">
        <v>1302.8973445631627</v>
      </c>
      <c r="F205">
        <v>0</v>
      </c>
      <c r="G205">
        <v>185.6938836056766</v>
      </c>
      <c r="H205">
        <v>960.84600052997018</v>
      </c>
      <c r="I205">
        <v>1008.6774793259043</v>
      </c>
      <c r="J205">
        <v>9846.2693925181375</v>
      </c>
      <c r="K205">
        <f t="shared" si="6"/>
        <v>13304.384100542851</v>
      </c>
      <c r="L205">
        <v>8607.3853866511618</v>
      </c>
      <c r="M205">
        <f t="shared" si="7"/>
        <v>21911.769487194011</v>
      </c>
    </row>
    <row r="206" spans="1:13">
      <c r="A206" t="s">
        <v>476</v>
      </c>
      <c r="B206" t="s">
        <v>475</v>
      </c>
      <c r="C206" t="s">
        <v>481</v>
      </c>
      <c r="D206" t="s">
        <v>482</v>
      </c>
      <c r="E206">
        <v>6367.442583588394</v>
      </c>
      <c r="F206">
        <v>0</v>
      </c>
      <c r="G206">
        <v>3510.1349043478376</v>
      </c>
      <c r="H206">
        <v>13598.981143483481</v>
      </c>
      <c r="I206">
        <v>15747.446767113981</v>
      </c>
      <c r="J206">
        <v>140335.93855051321</v>
      </c>
      <c r="K206">
        <f t="shared" si="6"/>
        <v>179559.94394904689</v>
      </c>
      <c r="L206">
        <v>103530.01793142567</v>
      </c>
      <c r="M206">
        <f t="shared" si="7"/>
        <v>283089.96188047255</v>
      </c>
    </row>
    <row r="207" spans="1:13">
      <c r="A207" t="s">
        <v>484</v>
      </c>
      <c r="B207" t="s">
        <v>483</v>
      </c>
      <c r="C207" t="s">
        <v>485</v>
      </c>
      <c r="D207" t="s">
        <v>486</v>
      </c>
      <c r="E207">
        <v>79168.315032417391</v>
      </c>
      <c r="F207">
        <v>270627.90506599238</v>
      </c>
      <c r="G207">
        <v>166736.72217762884</v>
      </c>
      <c r="H207">
        <v>80178.79160150158</v>
      </c>
      <c r="I207">
        <v>68402.523038651576</v>
      </c>
      <c r="J207">
        <v>221892.97404740768</v>
      </c>
      <c r="K207">
        <f t="shared" si="6"/>
        <v>887007.2309635994</v>
      </c>
      <c r="L207">
        <v>930228.07739456696</v>
      </c>
      <c r="M207">
        <f t="shared" si="7"/>
        <v>1817235.3083581664</v>
      </c>
    </row>
    <row r="208" spans="1:13">
      <c r="A208" t="s">
        <v>484</v>
      </c>
      <c r="B208" t="s">
        <v>483</v>
      </c>
      <c r="C208" t="s">
        <v>487</v>
      </c>
      <c r="D208" t="s">
        <v>488</v>
      </c>
      <c r="E208">
        <v>4145.4020000576475</v>
      </c>
      <c r="F208">
        <v>0</v>
      </c>
      <c r="G208">
        <v>139.81528024687168</v>
      </c>
      <c r="H208">
        <v>1099.2373677221685</v>
      </c>
      <c r="I208">
        <v>2164.9140542186315</v>
      </c>
      <c r="J208">
        <v>13782.163232756462</v>
      </c>
      <c r="K208">
        <f t="shared" si="6"/>
        <v>21331.531935001782</v>
      </c>
      <c r="L208">
        <v>10390.066912932645</v>
      </c>
      <c r="M208">
        <f t="shared" si="7"/>
        <v>31721.598847934427</v>
      </c>
    </row>
    <row r="209" spans="1:13">
      <c r="A209" t="s">
        <v>484</v>
      </c>
      <c r="B209" t="s">
        <v>483</v>
      </c>
      <c r="C209" t="s">
        <v>489</v>
      </c>
      <c r="D209" t="s">
        <v>490</v>
      </c>
      <c r="E209">
        <v>2205.8433615678373</v>
      </c>
      <c r="F209">
        <v>130755.759175595</v>
      </c>
      <c r="G209">
        <v>474.36578080684717</v>
      </c>
      <c r="H209">
        <v>319.46909923887495</v>
      </c>
      <c r="I209">
        <v>1476.0796069882192</v>
      </c>
      <c r="J209">
        <v>8245.2115964698478</v>
      </c>
      <c r="K209">
        <f t="shared" si="6"/>
        <v>143476.7286206666</v>
      </c>
      <c r="L209">
        <v>126795.86395713128</v>
      </c>
      <c r="M209">
        <f t="shared" si="7"/>
        <v>270272.59257779788</v>
      </c>
    </row>
    <row r="210" spans="1:13">
      <c r="A210" t="s">
        <v>484</v>
      </c>
      <c r="B210" t="s">
        <v>483</v>
      </c>
      <c r="C210" t="s">
        <v>491</v>
      </c>
      <c r="D210" t="s">
        <v>492</v>
      </c>
      <c r="E210">
        <v>48310.113172871992</v>
      </c>
      <c r="F210">
        <v>497632.25330885279</v>
      </c>
      <c r="G210">
        <v>3112.3101015138682</v>
      </c>
      <c r="H210">
        <v>14828.744556123187</v>
      </c>
      <c r="I210">
        <v>22555.664174947633</v>
      </c>
      <c r="J210">
        <v>90132.118636123763</v>
      </c>
      <c r="K210">
        <f t="shared" si="6"/>
        <v>676571.20395043318</v>
      </c>
      <c r="L210">
        <v>558876.81274861959</v>
      </c>
      <c r="M210">
        <f t="shared" si="7"/>
        <v>1235448.0166990529</v>
      </c>
    </row>
    <row r="211" spans="1:13">
      <c r="A211" t="s">
        <v>484</v>
      </c>
      <c r="B211" t="s">
        <v>483</v>
      </c>
      <c r="C211" t="s">
        <v>493</v>
      </c>
      <c r="D211" t="s">
        <v>494</v>
      </c>
      <c r="E211">
        <v>2038.3633280982031</v>
      </c>
      <c r="F211">
        <v>0</v>
      </c>
      <c r="G211">
        <v>183.09077424908139</v>
      </c>
      <c r="H211">
        <v>216.33819727548604</v>
      </c>
      <c r="I211">
        <v>647.64717618910754</v>
      </c>
      <c r="J211">
        <v>3729.3634622040886</v>
      </c>
      <c r="K211">
        <f t="shared" si="6"/>
        <v>6814.802938015966</v>
      </c>
      <c r="L211">
        <v>3373.5702503741918</v>
      </c>
      <c r="M211">
        <f t="shared" si="7"/>
        <v>10188.373188390158</v>
      </c>
    </row>
    <row r="212" spans="1:13">
      <c r="A212" t="s">
        <v>484</v>
      </c>
      <c r="B212" t="s">
        <v>483</v>
      </c>
      <c r="C212" t="s">
        <v>495</v>
      </c>
      <c r="D212" t="s">
        <v>496</v>
      </c>
      <c r="E212">
        <v>7924.569064233563</v>
      </c>
      <c r="F212">
        <v>0</v>
      </c>
      <c r="G212">
        <v>329.72370066828137</v>
      </c>
      <c r="H212">
        <v>1739.4047052788558</v>
      </c>
      <c r="I212">
        <v>2203.038368796243</v>
      </c>
      <c r="J212">
        <v>10866.331664603693</v>
      </c>
      <c r="K212">
        <f t="shared" si="6"/>
        <v>23063.067503580634</v>
      </c>
      <c r="L212">
        <v>10047.302776240442</v>
      </c>
      <c r="M212">
        <f t="shared" si="7"/>
        <v>33110.370279821072</v>
      </c>
    </row>
    <row r="213" spans="1:13">
      <c r="A213" t="s">
        <v>484</v>
      </c>
      <c r="B213" t="s">
        <v>483</v>
      </c>
      <c r="C213" t="s">
        <v>497</v>
      </c>
      <c r="D213" t="s">
        <v>498</v>
      </c>
      <c r="E213">
        <v>2539.3678397811955</v>
      </c>
      <c r="F213">
        <v>117623.24257509258</v>
      </c>
      <c r="G213">
        <v>89.533535476557205</v>
      </c>
      <c r="H213">
        <v>746.32550590904998</v>
      </c>
      <c r="I213">
        <v>6473.4771541322152</v>
      </c>
      <c r="J213">
        <v>14049.307960224518</v>
      </c>
      <c r="K213">
        <f t="shared" si="6"/>
        <v>141521.25457061609</v>
      </c>
      <c r="L213">
        <v>120718.48742776955</v>
      </c>
      <c r="M213">
        <f t="shared" si="7"/>
        <v>262239.74199838564</v>
      </c>
    </row>
    <row r="214" spans="1:13">
      <c r="A214" t="s">
        <v>500</v>
      </c>
      <c r="B214" t="s">
        <v>499</v>
      </c>
      <c r="C214" t="s">
        <v>501</v>
      </c>
      <c r="D214" t="s">
        <v>502</v>
      </c>
      <c r="E214">
        <v>28998.50058099578</v>
      </c>
      <c r="F214">
        <v>1314117.1934410373</v>
      </c>
      <c r="G214">
        <v>6533.3593618257673</v>
      </c>
      <c r="H214">
        <v>9695.0423923859089</v>
      </c>
      <c r="I214">
        <v>22248.320061773917</v>
      </c>
      <c r="J214">
        <v>167127.39036989398</v>
      </c>
      <c r="K214">
        <f t="shared" si="6"/>
        <v>1548719.8062079127</v>
      </c>
      <c r="L214">
        <v>1365711.4712176877</v>
      </c>
      <c r="M214">
        <f t="shared" si="7"/>
        <v>2914431.2774256002</v>
      </c>
    </row>
    <row r="215" spans="1:13">
      <c r="A215" t="s">
        <v>500</v>
      </c>
      <c r="B215" t="s">
        <v>499</v>
      </c>
      <c r="C215" t="s">
        <v>503</v>
      </c>
      <c r="D215" t="s">
        <v>504</v>
      </c>
      <c r="E215">
        <v>122.97492003062914</v>
      </c>
      <c r="F215">
        <v>0</v>
      </c>
      <c r="G215">
        <v>84.280330986605435</v>
      </c>
      <c r="H215">
        <v>86.634077423418091</v>
      </c>
      <c r="I215">
        <v>550.29910269069728</v>
      </c>
      <c r="J215">
        <v>11141.372055100752</v>
      </c>
      <c r="K215">
        <f t="shared" si="6"/>
        <v>11985.560486232102</v>
      </c>
      <c r="L215">
        <v>6330.7156033876417</v>
      </c>
      <c r="M215">
        <f t="shared" si="7"/>
        <v>18316.276089619743</v>
      </c>
    </row>
    <row r="216" spans="1:13">
      <c r="A216" t="s">
        <v>500</v>
      </c>
      <c r="B216" t="s">
        <v>499</v>
      </c>
      <c r="C216" t="s">
        <v>505</v>
      </c>
      <c r="D216" t="s">
        <v>506</v>
      </c>
      <c r="E216">
        <v>57797.850370090702</v>
      </c>
      <c r="F216">
        <v>2616354.9491644599</v>
      </c>
      <c r="G216">
        <v>2524.7962235133264</v>
      </c>
      <c r="H216">
        <v>9307.985998545626</v>
      </c>
      <c r="I216">
        <v>2032.7931504735568</v>
      </c>
      <c r="J216">
        <v>85665.376955225307</v>
      </c>
      <c r="K216">
        <f t="shared" si="6"/>
        <v>2773683.7518623085</v>
      </c>
      <c r="L216">
        <v>2514368.72939318</v>
      </c>
      <c r="M216">
        <f t="shared" si="7"/>
        <v>5288052.4812554885</v>
      </c>
    </row>
    <row r="217" spans="1:13">
      <c r="A217" t="s">
        <v>500</v>
      </c>
      <c r="B217" t="s">
        <v>499</v>
      </c>
      <c r="C217" t="s">
        <v>507</v>
      </c>
      <c r="D217" t="s">
        <v>508</v>
      </c>
      <c r="E217">
        <v>16210.4494136994</v>
      </c>
      <c r="F217">
        <v>0</v>
      </c>
      <c r="G217">
        <v>623.92656638976791</v>
      </c>
      <c r="H217">
        <v>1412.7425625566584</v>
      </c>
      <c r="I217">
        <v>1456.8506817110656</v>
      </c>
      <c r="J217">
        <v>41412.405973471949</v>
      </c>
      <c r="K217">
        <f t="shared" si="6"/>
        <v>61116.375197828835</v>
      </c>
      <c r="L217">
        <v>29339.363083355242</v>
      </c>
      <c r="M217">
        <f t="shared" si="7"/>
        <v>90455.73828118408</v>
      </c>
    </row>
    <row r="218" spans="1:13">
      <c r="A218" t="s">
        <v>510</v>
      </c>
      <c r="B218" t="s">
        <v>509</v>
      </c>
      <c r="C218" t="s">
        <v>511</v>
      </c>
      <c r="D218" t="s">
        <v>512</v>
      </c>
      <c r="E218">
        <v>251339.16303098534</v>
      </c>
      <c r="F218">
        <v>760.13207889515843</v>
      </c>
      <c r="G218">
        <v>158630.77353374235</v>
      </c>
      <c r="H218">
        <v>330402.03345606558</v>
      </c>
      <c r="I218">
        <v>458925.69561035826</v>
      </c>
      <c r="J218">
        <v>793982.58725831215</v>
      </c>
      <c r="K218">
        <f t="shared" si="6"/>
        <v>1994040.3849683588</v>
      </c>
      <c r="L218">
        <v>1373571.5249443813</v>
      </c>
      <c r="M218">
        <f t="shared" si="7"/>
        <v>3367611.9099127399</v>
      </c>
    </row>
    <row r="219" spans="1:13">
      <c r="A219" t="s">
        <v>510</v>
      </c>
      <c r="B219" t="s">
        <v>509</v>
      </c>
      <c r="C219" t="s">
        <v>513</v>
      </c>
      <c r="D219" t="s">
        <v>514</v>
      </c>
      <c r="E219">
        <v>29277.149253815001</v>
      </c>
      <c r="F219">
        <v>0</v>
      </c>
      <c r="G219">
        <v>3340.5276446013359</v>
      </c>
      <c r="H219">
        <v>12241.028394828678</v>
      </c>
      <c r="I219">
        <v>5409.7377278202512</v>
      </c>
      <c r="J219">
        <v>53308.192618268287</v>
      </c>
      <c r="K219">
        <f t="shared" si="6"/>
        <v>103576.63563933354</v>
      </c>
      <c r="L219">
        <v>58217.770470543437</v>
      </c>
      <c r="M219">
        <f t="shared" si="7"/>
        <v>161794.40610987699</v>
      </c>
    </row>
    <row r="220" spans="1:13">
      <c r="A220" t="s">
        <v>516</v>
      </c>
      <c r="B220" t="s">
        <v>515</v>
      </c>
      <c r="C220" t="s">
        <v>517</v>
      </c>
      <c r="D220" t="s">
        <v>518</v>
      </c>
      <c r="E220">
        <v>46350.277379325365</v>
      </c>
      <c r="F220">
        <v>55676.614358434592</v>
      </c>
      <c r="G220">
        <v>22443.355525090574</v>
      </c>
      <c r="H220">
        <v>56688.002063177955</v>
      </c>
      <c r="I220">
        <v>162350.04806891875</v>
      </c>
      <c r="J220">
        <v>170876.87318577323</v>
      </c>
      <c r="K220">
        <f t="shared" si="6"/>
        <v>514385.17058072053</v>
      </c>
      <c r="L220">
        <v>361882.10581849021</v>
      </c>
      <c r="M220">
        <f t="shared" si="7"/>
        <v>876267.27639921079</v>
      </c>
    </row>
    <row r="221" spans="1:13">
      <c r="A221" t="s">
        <v>516</v>
      </c>
      <c r="B221" t="s">
        <v>515</v>
      </c>
      <c r="C221" t="s">
        <v>519</v>
      </c>
      <c r="D221" t="s">
        <v>520</v>
      </c>
      <c r="E221">
        <v>395.41266658592286</v>
      </c>
      <c r="F221">
        <v>19249.550222487167</v>
      </c>
      <c r="G221">
        <v>295357.51386747044</v>
      </c>
      <c r="H221">
        <v>106266.66218906766</v>
      </c>
      <c r="I221">
        <v>80446.004322238645</v>
      </c>
      <c r="J221">
        <v>160712.73893474921</v>
      </c>
      <c r="K221">
        <f t="shared" si="6"/>
        <v>662427.88220259896</v>
      </c>
      <c r="L221">
        <v>1017021.7573441283</v>
      </c>
      <c r="M221">
        <f t="shared" si="7"/>
        <v>1679449.6395467273</v>
      </c>
    </row>
    <row r="222" spans="1:13">
      <c r="A222" t="s">
        <v>516</v>
      </c>
      <c r="B222" t="s">
        <v>515</v>
      </c>
      <c r="C222" t="s">
        <v>521</v>
      </c>
      <c r="D222" t="s">
        <v>522</v>
      </c>
      <c r="E222">
        <v>29713.883929551488</v>
      </c>
      <c r="F222">
        <v>655.38190778873559</v>
      </c>
      <c r="G222">
        <v>2317.2048699484931</v>
      </c>
      <c r="H222">
        <v>42177.423905505391</v>
      </c>
      <c r="I222">
        <v>129128.16109106525</v>
      </c>
      <c r="J222">
        <v>134357.10036596676</v>
      </c>
      <c r="K222">
        <f t="shared" si="6"/>
        <v>338349.1560698261</v>
      </c>
      <c r="L222">
        <v>217892.62133341806</v>
      </c>
      <c r="M222">
        <f t="shared" si="7"/>
        <v>556241.77740324417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C00D-70E8-4346-9F80-38FFE364BB0E}">
  <dimension ref="A1:G15"/>
  <sheetViews>
    <sheetView workbookViewId="0">
      <selection activeCell="K9" sqref="K9"/>
    </sheetView>
  </sheetViews>
  <sheetFormatPr defaultRowHeight="15"/>
  <cols>
    <col min="1" max="1" width="17.7109375" bestFit="1" customWidth="1"/>
    <col min="2" max="2" width="12.5703125" bestFit="1" customWidth="1"/>
    <col min="3" max="4" width="12" bestFit="1" customWidth="1"/>
  </cols>
  <sheetData>
    <row r="1" spans="1:7">
      <c r="A1" t="s">
        <v>576</v>
      </c>
    </row>
    <row r="2" spans="1:7">
      <c r="A2" s="88" t="s">
        <v>552</v>
      </c>
      <c r="B2" t="s">
        <v>575</v>
      </c>
      <c r="C2" t="s">
        <v>574</v>
      </c>
      <c r="D2" t="s">
        <v>578</v>
      </c>
    </row>
    <row r="3" spans="1:7">
      <c r="A3">
        <f>SUM('VAB por sector'!J2:J222)</f>
        <v>47907268.999999985</v>
      </c>
      <c r="B3">
        <f>SUM('VAB por sector'!K2:K222)</f>
        <v>100871577.1250504</v>
      </c>
      <c r="C3">
        <f>SUM('VAB por sector'!L2:L222)</f>
        <v>77549821.045308322</v>
      </c>
      <c r="D3">
        <f>SUM('VAB por sector'!M2:M222)</f>
        <v>178421398.17035854</v>
      </c>
    </row>
    <row r="6" spans="1:7">
      <c r="A6" t="s">
        <v>577</v>
      </c>
    </row>
    <row r="7" spans="1:7">
      <c r="A7" t="s">
        <v>579</v>
      </c>
      <c r="B7">
        <f>A3/POWER(10,3)</f>
        <v>47907.268999999986</v>
      </c>
    </row>
    <row r="8" spans="1:7" ht="60">
      <c r="A8" s="88" t="s">
        <v>580</v>
      </c>
      <c r="B8" s="89">
        <v>71879.22</v>
      </c>
      <c r="C8">
        <f>B7/B8*100</f>
        <v>66.649678446705437</v>
      </c>
    </row>
    <row r="9" spans="1:7" ht="60">
      <c r="A9" s="88" t="s">
        <v>581</v>
      </c>
      <c r="B9" s="90">
        <f>B3/POWER(10,3)</f>
        <v>100871.57712505039</v>
      </c>
      <c r="C9">
        <f>B7/B9*100</f>
        <v>47.493328017077985</v>
      </c>
      <c r="D9">
        <f>B8/B9</f>
        <v>0.71258150262577347</v>
      </c>
      <c r="E9">
        <f>A3*D9/POWER(10,3)</f>
        <v>34137.833730717124</v>
      </c>
    </row>
    <row r="10" spans="1:7">
      <c r="B10">
        <f>D3/POWER(10,3)</f>
        <v>178421.39817035853</v>
      </c>
      <c r="C10">
        <f>B9/B10*100</f>
        <v>56.535582704456331</v>
      </c>
      <c r="F10">
        <f>E9/B8</f>
        <v>0.47493328017077985</v>
      </c>
    </row>
    <row r="11" spans="1:7">
      <c r="B11" s="91"/>
    </row>
    <row r="15" spans="1:7">
      <c r="F15">
        <f>G15*B8</f>
        <v>3723343.5959999999</v>
      </c>
      <c r="G15">
        <v>51.8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0"/>
  <sheetViews>
    <sheetView showGridLines="0" zoomScale="80" zoomScaleNormal="80" workbookViewId="0">
      <pane xSplit="4" ySplit="7" topLeftCell="G8" activePane="bottomRight" state="frozen"/>
      <selection pane="topRight" activeCell="E1" sqref="E1"/>
      <selection pane="bottomLeft" activeCell="A8" sqref="A8"/>
      <selection pane="bottomRight" activeCell="S7" sqref="S7"/>
    </sheetView>
  </sheetViews>
  <sheetFormatPr defaultColWidth="11.42578125" defaultRowHeight="15"/>
  <cols>
    <col min="1" max="2" width="11.42578125" style="7"/>
    <col min="3" max="3" width="14.85546875" style="7" customWidth="1"/>
    <col min="4" max="4" width="15.140625" style="7" customWidth="1"/>
    <col min="5" max="6" width="13.140625" style="7" customWidth="1"/>
    <col min="7" max="7" width="13.7109375" style="7" bestFit="1" customWidth="1"/>
    <col min="8" max="8" width="13.140625" style="7" customWidth="1"/>
    <col min="9" max="9" width="13.7109375" style="7" bestFit="1" customWidth="1"/>
    <col min="10" max="11" width="13.140625" style="7" customWidth="1"/>
    <col min="12" max="12" width="15.7109375" style="7" customWidth="1"/>
    <col min="13" max="13" width="13.140625" style="7" customWidth="1"/>
    <col min="14" max="14" width="13.85546875" style="7" bestFit="1" customWidth="1"/>
    <col min="15" max="15" width="14.28515625" style="7" customWidth="1"/>
    <col min="16" max="18" width="13.140625" style="7" customWidth="1"/>
    <col min="19" max="19" width="14.85546875" style="7" customWidth="1"/>
    <col min="20" max="20" width="14.85546875" style="8" bestFit="1" customWidth="1"/>
    <col min="21" max="21" width="20.85546875" style="7" customWidth="1"/>
    <col min="22" max="16384" width="11.42578125" style="7"/>
  </cols>
  <sheetData>
    <row r="2" spans="1:22" ht="23.25">
      <c r="A2" s="6" t="s">
        <v>0</v>
      </c>
    </row>
    <row r="3" spans="1:22" ht="23.25">
      <c r="A3" s="6" t="s">
        <v>1</v>
      </c>
    </row>
    <row r="4" spans="1:22" ht="15" customHeight="1" thickBot="1">
      <c r="A4" s="6"/>
    </row>
    <row r="5" spans="1:22">
      <c r="A5" s="27"/>
      <c r="B5" s="27"/>
      <c r="C5" s="27"/>
      <c r="D5" s="27"/>
      <c r="E5" s="32" t="s">
        <v>2</v>
      </c>
      <c r="F5" s="33" t="s">
        <v>3</v>
      </c>
      <c r="G5" s="33" t="s">
        <v>4</v>
      </c>
      <c r="H5" s="33" t="s">
        <v>5</v>
      </c>
      <c r="I5" s="33" t="s">
        <v>6</v>
      </c>
      <c r="J5" s="33" t="s">
        <v>7</v>
      </c>
      <c r="K5" s="33" t="s">
        <v>8</v>
      </c>
      <c r="L5" s="33" t="s">
        <v>9</v>
      </c>
      <c r="M5" s="33" t="s">
        <v>10</v>
      </c>
      <c r="N5" s="33" t="s">
        <v>11</v>
      </c>
      <c r="O5" s="33" t="s">
        <v>12</v>
      </c>
      <c r="P5" s="33" t="s">
        <v>13</v>
      </c>
      <c r="Q5" s="33" t="s">
        <v>14</v>
      </c>
      <c r="R5" s="34" t="s">
        <v>15</v>
      </c>
      <c r="S5" s="35"/>
    </row>
    <row r="6" spans="1:22" ht="15.75" thickBot="1">
      <c r="A6" s="27"/>
      <c r="B6" s="27"/>
      <c r="C6" s="27"/>
      <c r="D6" s="27"/>
      <c r="E6" s="36">
        <v>1</v>
      </c>
      <c r="F6" s="37">
        <v>2</v>
      </c>
      <c r="G6" s="37">
        <v>3</v>
      </c>
      <c r="H6" s="37">
        <v>4</v>
      </c>
      <c r="I6" s="37">
        <v>5</v>
      </c>
      <c r="J6" s="37">
        <v>6</v>
      </c>
      <c r="K6" s="37">
        <v>7</v>
      </c>
      <c r="L6" s="37">
        <v>8</v>
      </c>
      <c r="M6" s="37">
        <v>9</v>
      </c>
      <c r="N6" s="37">
        <v>10</v>
      </c>
      <c r="O6" s="37">
        <v>11</v>
      </c>
      <c r="P6" s="37">
        <v>12</v>
      </c>
      <c r="Q6" s="37">
        <v>13</v>
      </c>
      <c r="R6" s="38">
        <v>14</v>
      </c>
      <c r="S6" s="35"/>
    </row>
    <row r="7" spans="1:22" ht="60.75" thickBot="1">
      <c r="A7" s="1" t="s">
        <v>16</v>
      </c>
      <c r="B7" s="2" t="s">
        <v>17</v>
      </c>
      <c r="C7" s="2" t="s">
        <v>18</v>
      </c>
      <c r="D7" s="44" t="s">
        <v>19</v>
      </c>
      <c r="E7" s="46" t="s">
        <v>20</v>
      </c>
      <c r="F7" s="39" t="s">
        <v>21</v>
      </c>
      <c r="G7" s="39" t="s">
        <v>22</v>
      </c>
      <c r="H7" s="39" t="s">
        <v>23</v>
      </c>
      <c r="I7" s="39" t="s">
        <v>24</v>
      </c>
      <c r="J7" s="39" t="s">
        <v>25</v>
      </c>
      <c r="K7" s="39" t="s">
        <v>26</v>
      </c>
      <c r="L7" s="39" t="s">
        <v>27</v>
      </c>
      <c r="M7" s="39" t="s">
        <v>28</v>
      </c>
      <c r="N7" s="39" t="s">
        <v>29</v>
      </c>
      <c r="O7" s="39" t="s">
        <v>30</v>
      </c>
      <c r="P7" s="39" t="s">
        <v>31</v>
      </c>
      <c r="Q7" s="39" t="s">
        <v>32</v>
      </c>
      <c r="R7" s="47" t="s">
        <v>33</v>
      </c>
      <c r="S7" s="45" t="s">
        <v>34</v>
      </c>
    </row>
    <row r="8" spans="1:22">
      <c r="A8" s="9" t="s">
        <v>35</v>
      </c>
      <c r="B8" s="28" t="s">
        <v>36</v>
      </c>
      <c r="C8" s="10" t="s">
        <v>37</v>
      </c>
      <c r="D8" s="11" t="s">
        <v>38</v>
      </c>
      <c r="E8" s="48">
        <v>92901.633281616218</v>
      </c>
      <c r="F8" s="40">
        <v>69016.807544739728</v>
      </c>
      <c r="G8" s="40">
        <v>902215.84413542715</v>
      </c>
      <c r="H8" s="53">
        <v>77681.59804232842</v>
      </c>
      <c r="I8" s="53">
        <v>835958.46378292656</v>
      </c>
      <c r="J8" s="53">
        <v>499822.17211946327</v>
      </c>
      <c r="K8" s="53">
        <v>142403.7569491152</v>
      </c>
      <c r="L8" s="53">
        <v>372734.94973194785</v>
      </c>
      <c r="M8" s="53">
        <v>305127.20838765358</v>
      </c>
      <c r="N8" s="53">
        <v>480667.173431959</v>
      </c>
      <c r="O8" s="53">
        <v>499691.41787916602</v>
      </c>
      <c r="P8" s="53">
        <v>212807.29697598697</v>
      </c>
      <c r="Q8" s="53">
        <v>220835.38854405744</v>
      </c>
      <c r="R8" s="54">
        <v>67250.201683860971</v>
      </c>
      <c r="S8" s="55">
        <v>4779113.9124902487</v>
      </c>
      <c r="T8" s="12"/>
      <c r="U8" s="13"/>
      <c r="V8" s="13"/>
    </row>
    <row r="9" spans="1:22">
      <c r="A9" s="14" t="s">
        <v>35</v>
      </c>
      <c r="B9" s="29" t="s">
        <v>36</v>
      </c>
      <c r="C9" s="15" t="s">
        <v>39</v>
      </c>
      <c r="D9" s="16" t="s">
        <v>40</v>
      </c>
      <c r="E9" s="49">
        <v>1156.8227308172995</v>
      </c>
      <c r="F9" s="41">
        <v>547.05578420531651</v>
      </c>
      <c r="G9" s="41">
        <v>413.2325087880439</v>
      </c>
      <c r="H9" s="56">
        <v>748.32460542127114</v>
      </c>
      <c r="I9" s="56">
        <v>1928.1019973357775</v>
      </c>
      <c r="J9" s="56">
        <v>1206.8836174149815</v>
      </c>
      <c r="K9" s="56">
        <v>166.08824426244411</v>
      </c>
      <c r="L9" s="56">
        <v>2846.7211234918691</v>
      </c>
      <c r="M9" s="56">
        <v>320.38955715188843</v>
      </c>
      <c r="N9" s="56">
        <v>2132.8974938681249</v>
      </c>
      <c r="O9" s="56">
        <v>4131.2096256395425</v>
      </c>
      <c r="P9" s="56">
        <v>4258.0059025493156</v>
      </c>
      <c r="Q9" s="56">
        <v>5158.6188129268721</v>
      </c>
      <c r="R9" s="57">
        <v>187.50875994344386</v>
      </c>
      <c r="S9" s="58">
        <v>25201.860763816188</v>
      </c>
      <c r="T9" s="12"/>
      <c r="U9" s="13"/>
      <c r="V9" s="13"/>
    </row>
    <row r="10" spans="1:22">
      <c r="A10" s="14" t="s">
        <v>35</v>
      </c>
      <c r="B10" s="29" t="s">
        <v>36</v>
      </c>
      <c r="C10" s="15" t="s">
        <v>41</v>
      </c>
      <c r="D10" s="16" t="s">
        <v>42</v>
      </c>
      <c r="E10" s="49">
        <v>3247.1864471102945</v>
      </c>
      <c r="F10" s="41">
        <v>146.18105158044199</v>
      </c>
      <c r="G10" s="41">
        <v>5826.5157588596994</v>
      </c>
      <c r="H10" s="56">
        <v>2521.9962173150479</v>
      </c>
      <c r="I10" s="56">
        <v>11509.908810686054</v>
      </c>
      <c r="J10" s="56">
        <v>7240.4787357091645</v>
      </c>
      <c r="K10" s="56">
        <v>1724.3478748675846</v>
      </c>
      <c r="L10" s="56">
        <v>6354.6613942114882</v>
      </c>
      <c r="M10" s="56">
        <v>13135.756744346911</v>
      </c>
      <c r="N10" s="56">
        <v>10551.449059035205</v>
      </c>
      <c r="O10" s="56">
        <v>10211.581977585993</v>
      </c>
      <c r="P10" s="56">
        <v>16730.150057404589</v>
      </c>
      <c r="Q10" s="56">
        <v>10032.580548500329</v>
      </c>
      <c r="R10" s="57">
        <v>1332.9757265259</v>
      </c>
      <c r="S10" s="58">
        <v>100565.7704037387</v>
      </c>
      <c r="T10" s="12"/>
      <c r="U10" s="13"/>
      <c r="V10" s="13"/>
    </row>
    <row r="11" spans="1:22">
      <c r="A11" s="14" t="s">
        <v>35</v>
      </c>
      <c r="B11" s="29" t="s">
        <v>36</v>
      </c>
      <c r="C11" s="15" t="s">
        <v>43</v>
      </c>
      <c r="D11" s="16" t="s">
        <v>44</v>
      </c>
      <c r="E11" s="49">
        <v>5462.3921923399566</v>
      </c>
      <c r="F11" s="41">
        <v>0</v>
      </c>
      <c r="G11" s="41">
        <v>445.79131083035952</v>
      </c>
      <c r="H11" s="56">
        <v>511.2120931462382</v>
      </c>
      <c r="I11" s="56">
        <v>1156.1755733950986</v>
      </c>
      <c r="J11" s="56">
        <v>536.11972248101722</v>
      </c>
      <c r="K11" s="56">
        <v>114.66496896273739</v>
      </c>
      <c r="L11" s="56">
        <v>3235.2821188298185</v>
      </c>
      <c r="M11" s="56">
        <v>1532.8302074017406</v>
      </c>
      <c r="N11" s="56">
        <v>1182.0754052099464</v>
      </c>
      <c r="O11" s="56">
        <v>3027.1177995302382</v>
      </c>
      <c r="P11" s="56">
        <v>5231.1509082625453</v>
      </c>
      <c r="Q11" s="56">
        <v>0</v>
      </c>
      <c r="R11" s="57">
        <v>309.73467903371909</v>
      </c>
      <c r="S11" s="58">
        <v>22744.546979423416</v>
      </c>
      <c r="T11" s="12"/>
      <c r="U11" s="13"/>
      <c r="V11" s="13"/>
    </row>
    <row r="12" spans="1:22">
      <c r="A12" s="14" t="s">
        <v>35</v>
      </c>
      <c r="B12" s="29" t="s">
        <v>36</v>
      </c>
      <c r="C12" s="15" t="s">
        <v>45</v>
      </c>
      <c r="D12" s="16" t="s">
        <v>46</v>
      </c>
      <c r="E12" s="49">
        <v>17059.857360000107</v>
      </c>
      <c r="F12" s="41">
        <v>1271.9487553516556</v>
      </c>
      <c r="G12" s="41">
        <v>360.46934098509166</v>
      </c>
      <c r="H12" s="56">
        <v>1273.0671793339495</v>
      </c>
      <c r="I12" s="56">
        <v>1499.5474086378881</v>
      </c>
      <c r="J12" s="56">
        <v>5335.4365773157242</v>
      </c>
      <c r="K12" s="56">
        <v>1065.3523698391398</v>
      </c>
      <c r="L12" s="56">
        <v>4733.2918990003145</v>
      </c>
      <c r="M12" s="56">
        <v>7732.2505438789312</v>
      </c>
      <c r="N12" s="56">
        <v>6931.8822496805997</v>
      </c>
      <c r="O12" s="56">
        <v>4760.0079605003612</v>
      </c>
      <c r="P12" s="56">
        <v>9891.6548812020956</v>
      </c>
      <c r="Q12" s="56">
        <v>7646.571266236504</v>
      </c>
      <c r="R12" s="57">
        <v>422.91675904727276</v>
      </c>
      <c r="S12" s="58">
        <v>69984.254551009653</v>
      </c>
      <c r="T12" s="12"/>
      <c r="U12" s="13"/>
      <c r="V12" s="13"/>
    </row>
    <row r="13" spans="1:22">
      <c r="A13" s="14" t="s">
        <v>35</v>
      </c>
      <c r="B13" s="29" t="s">
        <v>36</v>
      </c>
      <c r="C13" s="15" t="s">
        <v>47</v>
      </c>
      <c r="D13" s="16" t="s">
        <v>48</v>
      </c>
      <c r="E13" s="49">
        <v>960.64568716791155</v>
      </c>
      <c r="F13" s="41">
        <v>243.5328246013211</v>
      </c>
      <c r="G13" s="41">
        <v>155.22857321702531</v>
      </c>
      <c r="H13" s="56">
        <v>460.61134328816331</v>
      </c>
      <c r="I13" s="56">
        <v>617.13124177876557</v>
      </c>
      <c r="J13" s="56">
        <v>190.66620818122954</v>
      </c>
      <c r="K13" s="56">
        <v>95.848219766660947</v>
      </c>
      <c r="L13" s="56">
        <v>900.73974898176675</v>
      </c>
      <c r="M13" s="56">
        <v>1255.4721034835643</v>
      </c>
      <c r="N13" s="56">
        <v>1106.543608026466</v>
      </c>
      <c r="O13" s="56">
        <v>2930.3039486948505</v>
      </c>
      <c r="P13" s="56">
        <v>3298.1009649410275</v>
      </c>
      <c r="Q13" s="56">
        <v>0</v>
      </c>
      <c r="R13" s="57">
        <v>69.525874344740856</v>
      </c>
      <c r="S13" s="58">
        <v>12284.350346473495</v>
      </c>
      <c r="T13" s="12"/>
      <c r="U13" s="13"/>
      <c r="V13" s="13"/>
    </row>
    <row r="14" spans="1:22">
      <c r="A14" s="14" t="s">
        <v>35</v>
      </c>
      <c r="B14" s="29" t="s">
        <v>36</v>
      </c>
      <c r="C14" s="15" t="s">
        <v>49</v>
      </c>
      <c r="D14" s="16" t="s">
        <v>50</v>
      </c>
      <c r="E14" s="49">
        <v>2674.5666985797943</v>
      </c>
      <c r="F14" s="41">
        <v>0</v>
      </c>
      <c r="G14" s="41">
        <v>142.32106620025473</v>
      </c>
      <c r="H14" s="56">
        <v>249.43052634997218</v>
      </c>
      <c r="I14" s="56">
        <v>515.69093244631631</v>
      </c>
      <c r="J14" s="56">
        <v>109.86848166719005</v>
      </c>
      <c r="K14" s="56">
        <v>287.68069009022668</v>
      </c>
      <c r="L14" s="56">
        <v>832.06907976672403</v>
      </c>
      <c r="M14" s="56">
        <v>548.78032238774722</v>
      </c>
      <c r="N14" s="56">
        <v>563.40705775721995</v>
      </c>
      <c r="O14" s="56">
        <v>932.83309210712002</v>
      </c>
      <c r="P14" s="56">
        <v>1085.6855846052358</v>
      </c>
      <c r="Q14" s="56">
        <v>0</v>
      </c>
      <c r="R14" s="57">
        <v>16.736360031891245</v>
      </c>
      <c r="S14" s="58">
        <v>7959.0698919896931</v>
      </c>
      <c r="T14" s="12"/>
      <c r="U14" s="13"/>
      <c r="V14" s="13"/>
    </row>
    <row r="15" spans="1:22">
      <c r="A15" s="14" t="s">
        <v>35</v>
      </c>
      <c r="B15" s="29" t="s">
        <v>36</v>
      </c>
      <c r="C15" s="15" t="s">
        <v>51</v>
      </c>
      <c r="D15" s="16" t="s">
        <v>52</v>
      </c>
      <c r="E15" s="49">
        <v>5142.8119205820894</v>
      </c>
      <c r="F15" s="41">
        <v>1807.8084139399732</v>
      </c>
      <c r="G15" s="41">
        <v>442.18660869717303</v>
      </c>
      <c r="H15" s="56">
        <v>1183.0473740508405</v>
      </c>
      <c r="I15" s="56">
        <v>2500.1007325125101</v>
      </c>
      <c r="J15" s="56">
        <v>4277.4370065380544</v>
      </c>
      <c r="K15" s="56">
        <v>1095.5375071255489</v>
      </c>
      <c r="L15" s="56">
        <v>6162.8835872026812</v>
      </c>
      <c r="M15" s="56">
        <v>6176.0170641968161</v>
      </c>
      <c r="N15" s="56">
        <v>3074.838163205508</v>
      </c>
      <c r="O15" s="56">
        <v>6832.199910868696</v>
      </c>
      <c r="P15" s="56">
        <v>7076.8164020914464</v>
      </c>
      <c r="Q15" s="56">
        <v>4228.7390269057196</v>
      </c>
      <c r="R15" s="57">
        <v>230.80375920001572</v>
      </c>
      <c r="S15" s="58">
        <v>50231.227477117078</v>
      </c>
      <c r="T15" s="12"/>
      <c r="U15" s="13"/>
      <c r="V15" s="13"/>
    </row>
    <row r="16" spans="1:22">
      <c r="A16" s="14" t="s">
        <v>35</v>
      </c>
      <c r="B16" s="29" t="s">
        <v>36</v>
      </c>
      <c r="C16" s="15" t="s">
        <v>53</v>
      </c>
      <c r="D16" s="16" t="s">
        <v>54</v>
      </c>
      <c r="E16" s="49">
        <v>7554.4355170803901</v>
      </c>
      <c r="F16" s="41">
        <v>0</v>
      </c>
      <c r="G16" s="41">
        <v>655.36609476928675</v>
      </c>
      <c r="H16" s="56">
        <v>709.62685397393852</v>
      </c>
      <c r="I16" s="56">
        <v>3839.5281942460697</v>
      </c>
      <c r="J16" s="56">
        <v>1289.5267568169108</v>
      </c>
      <c r="K16" s="56">
        <v>195.50829511693235</v>
      </c>
      <c r="L16" s="56">
        <v>3473.8887718976871</v>
      </c>
      <c r="M16" s="56">
        <v>5324.4547603715946</v>
      </c>
      <c r="N16" s="56">
        <v>4139.2771234831016</v>
      </c>
      <c r="O16" s="56">
        <v>6926.3611964935453</v>
      </c>
      <c r="P16" s="56">
        <v>9628.1775259137521</v>
      </c>
      <c r="Q16" s="56">
        <v>5614.070136692334</v>
      </c>
      <c r="R16" s="57">
        <v>465.15507110348256</v>
      </c>
      <c r="S16" s="58">
        <v>49815.376297959017</v>
      </c>
      <c r="T16" s="12"/>
      <c r="U16" s="13"/>
      <c r="V16" s="13"/>
    </row>
    <row r="17" spans="1:22">
      <c r="A17" s="14" t="s">
        <v>35</v>
      </c>
      <c r="B17" s="29" t="s">
        <v>36</v>
      </c>
      <c r="C17" s="15" t="s">
        <v>55</v>
      </c>
      <c r="D17" s="16" t="s">
        <v>56</v>
      </c>
      <c r="E17" s="49">
        <v>1275.4573655940505</v>
      </c>
      <c r="F17" s="41">
        <v>0</v>
      </c>
      <c r="G17" s="41">
        <v>113.2680384820859</v>
      </c>
      <c r="H17" s="56">
        <v>106.16606513790907</v>
      </c>
      <c r="I17" s="56">
        <v>484.44957099173098</v>
      </c>
      <c r="J17" s="56">
        <v>228.66846358125514</v>
      </c>
      <c r="K17" s="56">
        <v>134.91192138865065</v>
      </c>
      <c r="L17" s="56">
        <v>1175.2609836370605</v>
      </c>
      <c r="M17" s="56">
        <v>411.70357618339051</v>
      </c>
      <c r="N17" s="56">
        <v>293.50228412416408</v>
      </c>
      <c r="O17" s="56">
        <v>1199.4156919424172</v>
      </c>
      <c r="P17" s="56">
        <v>1288.2586266108469</v>
      </c>
      <c r="Q17" s="56">
        <v>0</v>
      </c>
      <c r="R17" s="57">
        <v>44.711828092865645</v>
      </c>
      <c r="S17" s="58">
        <v>6755.7744157664265</v>
      </c>
      <c r="T17" s="12"/>
      <c r="U17" s="13"/>
      <c r="V17" s="13"/>
    </row>
    <row r="18" spans="1:22">
      <c r="A18" s="14" t="s">
        <v>35</v>
      </c>
      <c r="B18" s="29" t="s">
        <v>36</v>
      </c>
      <c r="C18" s="15" t="s">
        <v>57</v>
      </c>
      <c r="D18" s="16" t="s">
        <v>58</v>
      </c>
      <c r="E18" s="49">
        <v>1993.8198872991961</v>
      </c>
      <c r="F18" s="41">
        <v>540.07031098885454</v>
      </c>
      <c r="G18" s="41">
        <v>3725.5393526550442</v>
      </c>
      <c r="H18" s="56">
        <v>397.87821505074737</v>
      </c>
      <c r="I18" s="56">
        <v>2181.7319142860188</v>
      </c>
      <c r="J18" s="56">
        <v>942.4724456379148</v>
      </c>
      <c r="K18" s="56">
        <v>548.73331991618511</v>
      </c>
      <c r="L18" s="56">
        <v>893.61727486586051</v>
      </c>
      <c r="M18" s="56">
        <v>1865.2174180693116</v>
      </c>
      <c r="N18" s="56">
        <v>2234.1893032185808</v>
      </c>
      <c r="O18" s="56">
        <v>3565.0842509754793</v>
      </c>
      <c r="P18" s="56">
        <v>5040.4939275513825</v>
      </c>
      <c r="Q18" s="56">
        <v>959.17401543321193</v>
      </c>
      <c r="R18" s="57">
        <v>217.62067567873152</v>
      </c>
      <c r="S18" s="58">
        <v>25105.642311626521</v>
      </c>
      <c r="T18" s="12"/>
      <c r="U18" s="13"/>
      <c r="V18" s="13"/>
    </row>
    <row r="19" spans="1:22">
      <c r="A19" s="14" t="s">
        <v>35</v>
      </c>
      <c r="B19" s="29" t="s">
        <v>36</v>
      </c>
      <c r="C19" s="15" t="s">
        <v>59</v>
      </c>
      <c r="D19" s="16" t="s">
        <v>60</v>
      </c>
      <c r="E19" s="49">
        <v>2919.0617602590728</v>
      </c>
      <c r="F19" s="41">
        <v>0</v>
      </c>
      <c r="G19" s="41">
        <v>38.205011486739423</v>
      </c>
      <c r="H19" s="56">
        <v>87.439536948494265</v>
      </c>
      <c r="I19" s="56">
        <v>2404.6890240185903</v>
      </c>
      <c r="J19" s="56">
        <v>185.01188350655838</v>
      </c>
      <c r="K19" s="56">
        <v>66.352788309163103</v>
      </c>
      <c r="L19" s="56">
        <v>232.01768623199709</v>
      </c>
      <c r="M19" s="56">
        <v>41.730438236939818</v>
      </c>
      <c r="N19" s="56">
        <v>307.94214997705973</v>
      </c>
      <c r="O19" s="56">
        <v>1685.5940554023464</v>
      </c>
      <c r="P19" s="56">
        <v>700.39960275142653</v>
      </c>
      <c r="Q19" s="56">
        <v>0</v>
      </c>
      <c r="R19" s="57">
        <v>45.844072953526279</v>
      </c>
      <c r="S19" s="58">
        <v>8714.2880100819148</v>
      </c>
      <c r="T19" s="12"/>
      <c r="U19" s="13"/>
      <c r="V19" s="13"/>
    </row>
    <row r="20" spans="1:22">
      <c r="A20" s="14" t="s">
        <v>35</v>
      </c>
      <c r="B20" s="29" t="s">
        <v>36</v>
      </c>
      <c r="C20" s="15" t="s">
        <v>61</v>
      </c>
      <c r="D20" s="16" t="s">
        <v>62</v>
      </c>
      <c r="E20" s="49">
        <v>3130.6726712100954</v>
      </c>
      <c r="F20" s="41">
        <v>0</v>
      </c>
      <c r="G20" s="41">
        <v>127.02711424237177</v>
      </c>
      <c r="H20" s="56">
        <v>181477.65978438297</v>
      </c>
      <c r="I20" s="56">
        <v>2847.6944136820221</v>
      </c>
      <c r="J20" s="56">
        <v>171.33416834608636</v>
      </c>
      <c r="K20" s="56">
        <v>34.680094303396629</v>
      </c>
      <c r="L20" s="56">
        <v>2418.8625120017155</v>
      </c>
      <c r="M20" s="56">
        <v>768.40000322908043</v>
      </c>
      <c r="N20" s="56">
        <v>1130.801573502908</v>
      </c>
      <c r="O20" s="56">
        <v>1096.3645779332016</v>
      </c>
      <c r="P20" s="56">
        <v>1723.8568672634353</v>
      </c>
      <c r="Q20" s="56">
        <v>287.75220462996356</v>
      </c>
      <c r="R20" s="57">
        <v>48.259066718844153</v>
      </c>
      <c r="S20" s="58">
        <v>195263.36505144608</v>
      </c>
      <c r="T20" s="12"/>
      <c r="U20" s="13"/>
      <c r="V20" s="13"/>
    </row>
    <row r="21" spans="1:22">
      <c r="A21" s="14" t="s">
        <v>35</v>
      </c>
      <c r="B21" s="29" t="s">
        <v>36</v>
      </c>
      <c r="C21" s="15" t="s">
        <v>63</v>
      </c>
      <c r="D21" s="16" t="s">
        <v>64</v>
      </c>
      <c r="E21" s="49">
        <v>4487.8667580381762</v>
      </c>
      <c r="F21" s="41">
        <v>0</v>
      </c>
      <c r="G21" s="41">
        <v>26.607420979653966</v>
      </c>
      <c r="H21" s="56">
        <v>89.61224285961012</v>
      </c>
      <c r="I21" s="56">
        <v>485.73813932014843</v>
      </c>
      <c r="J21" s="56">
        <v>157.96534810540294</v>
      </c>
      <c r="K21" s="56">
        <v>183.56058825206654</v>
      </c>
      <c r="L21" s="56">
        <v>864.57421232249112</v>
      </c>
      <c r="M21" s="56">
        <v>147.95720190813944</v>
      </c>
      <c r="N21" s="56">
        <v>475.71866293772462</v>
      </c>
      <c r="O21" s="56">
        <v>1221.6844226613125</v>
      </c>
      <c r="P21" s="56">
        <v>799.70011353849088</v>
      </c>
      <c r="Q21" s="56">
        <v>0</v>
      </c>
      <c r="R21" s="57">
        <v>21.697124477088401</v>
      </c>
      <c r="S21" s="58">
        <v>8962.6822354003052</v>
      </c>
      <c r="T21" s="12"/>
      <c r="U21" s="13"/>
      <c r="V21" s="13"/>
    </row>
    <row r="22" spans="1:22">
      <c r="A22" s="14" t="s">
        <v>35</v>
      </c>
      <c r="B22" s="29" t="s">
        <v>36</v>
      </c>
      <c r="C22" s="15" t="s">
        <v>65</v>
      </c>
      <c r="D22" s="16" t="s">
        <v>66</v>
      </c>
      <c r="E22" s="49">
        <v>1785.41830564778</v>
      </c>
      <c r="F22" s="41">
        <v>9460.2652616294981</v>
      </c>
      <c r="G22" s="41">
        <v>518.16026541029339</v>
      </c>
      <c r="H22" s="56">
        <v>3921.4637661851702</v>
      </c>
      <c r="I22" s="56">
        <v>1893.9230113823305</v>
      </c>
      <c r="J22" s="56">
        <v>3668.2342838012787</v>
      </c>
      <c r="K22" s="56">
        <v>86.266997028808646</v>
      </c>
      <c r="L22" s="56">
        <v>2913.5476665862598</v>
      </c>
      <c r="M22" s="56">
        <v>1451.9574236641379</v>
      </c>
      <c r="N22" s="56">
        <v>5230.1938470776731</v>
      </c>
      <c r="O22" s="56">
        <v>5979.3526137616209</v>
      </c>
      <c r="P22" s="56">
        <v>10078.339841481775</v>
      </c>
      <c r="Q22" s="56">
        <v>0</v>
      </c>
      <c r="R22" s="57">
        <v>4647.4321457667584</v>
      </c>
      <c r="S22" s="58">
        <v>51634.555429423381</v>
      </c>
      <c r="T22" s="12"/>
      <c r="U22" s="13"/>
      <c r="V22" s="13"/>
    </row>
    <row r="23" spans="1:22">
      <c r="A23" s="14" t="s">
        <v>67</v>
      </c>
      <c r="B23" s="29" t="s">
        <v>68</v>
      </c>
      <c r="C23" s="15" t="s">
        <v>69</v>
      </c>
      <c r="D23" s="16" t="s">
        <v>70</v>
      </c>
      <c r="E23" s="49">
        <v>68419.551882008542</v>
      </c>
      <c r="F23" s="41">
        <v>0</v>
      </c>
      <c r="G23" s="41">
        <v>7696.7830359212567</v>
      </c>
      <c r="H23" s="56">
        <v>4525.7641274262432</v>
      </c>
      <c r="I23" s="56">
        <v>101170.24248834589</v>
      </c>
      <c r="J23" s="56">
        <v>28366.004284447165</v>
      </c>
      <c r="K23" s="56">
        <v>3936.3322728505509</v>
      </c>
      <c r="L23" s="56">
        <v>48983.900091395495</v>
      </c>
      <c r="M23" s="56">
        <v>7936.9888262766344</v>
      </c>
      <c r="N23" s="56">
        <v>15024.932258971217</v>
      </c>
      <c r="O23" s="56">
        <v>26859.748442335585</v>
      </c>
      <c r="P23" s="56">
        <v>34549.06450828549</v>
      </c>
      <c r="Q23" s="56">
        <v>28146.483504450465</v>
      </c>
      <c r="R23" s="57">
        <v>12027.195747022808</v>
      </c>
      <c r="S23" s="58">
        <v>387642.99146973732</v>
      </c>
      <c r="T23" s="12"/>
      <c r="U23" s="13"/>
      <c r="V23" s="13"/>
    </row>
    <row r="24" spans="1:22">
      <c r="A24" s="14" t="s">
        <v>67</v>
      </c>
      <c r="B24" s="29" t="s">
        <v>68</v>
      </c>
      <c r="C24" s="15" t="s">
        <v>71</v>
      </c>
      <c r="D24" s="16" t="s">
        <v>72</v>
      </c>
      <c r="E24" s="49">
        <v>3248.6922733746724</v>
      </c>
      <c r="F24" s="41">
        <v>1182.8426092829386</v>
      </c>
      <c r="G24" s="41">
        <v>278.00328435474694</v>
      </c>
      <c r="H24" s="56">
        <v>639.04476695091512</v>
      </c>
      <c r="I24" s="56">
        <v>897.225080325313</v>
      </c>
      <c r="J24" s="56">
        <v>2983.8723665684374</v>
      </c>
      <c r="K24" s="56">
        <v>298.96629672960802</v>
      </c>
      <c r="L24" s="56">
        <v>2691.0075254662361</v>
      </c>
      <c r="M24" s="56">
        <v>348.95494420304044</v>
      </c>
      <c r="N24" s="56">
        <v>448.11980928118697</v>
      </c>
      <c r="O24" s="56">
        <v>2333.3327996877861</v>
      </c>
      <c r="P24" s="56">
        <v>5825.2745102245181</v>
      </c>
      <c r="Q24" s="56">
        <v>3481.3372108007061</v>
      </c>
      <c r="R24" s="57">
        <v>423.54363791259641</v>
      </c>
      <c r="S24" s="58">
        <v>25080.217115162697</v>
      </c>
      <c r="T24" s="12"/>
      <c r="U24" s="13"/>
      <c r="V24" s="13"/>
    </row>
    <row r="25" spans="1:22">
      <c r="A25" s="14" t="s">
        <v>67</v>
      </c>
      <c r="B25" s="29" t="s">
        <v>68</v>
      </c>
      <c r="C25" s="15" t="s">
        <v>73</v>
      </c>
      <c r="D25" s="16" t="s">
        <v>74</v>
      </c>
      <c r="E25" s="49">
        <v>2794.7362576472842</v>
      </c>
      <c r="F25" s="41">
        <v>0</v>
      </c>
      <c r="G25" s="41">
        <v>316.72206699959895</v>
      </c>
      <c r="H25" s="56">
        <v>375.82003132434568</v>
      </c>
      <c r="I25" s="56">
        <v>3865.706377715132</v>
      </c>
      <c r="J25" s="56">
        <v>5744.993088886562</v>
      </c>
      <c r="K25" s="56">
        <v>384.16746957874744</v>
      </c>
      <c r="L25" s="56">
        <v>5016.118663214269</v>
      </c>
      <c r="M25" s="56">
        <v>1506.9459770510093</v>
      </c>
      <c r="N25" s="56">
        <v>1027.742766349653</v>
      </c>
      <c r="O25" s="56">
        <v>4121.319673184229</v>
      </c>
      <c r="P25" s="56">
        <v>3865.2577800876493</v>
      </c>
      <c r="Q25" s="56">
        <v>0</v>
      </c>
      <c r="R25" s="57">
        <v>513.01064211431571</v>
      </c>
      <c r="S25" s="58">
        <v>29532.540794152796</v>
      </c>
      <c r="T25" s="12"/>
      <c r="U25" s="13"/>
      <c r="V25" s="13"/>
    </row>
    <row r="26" spans="1:22">
      <c r="A26" s="14" t="s">
        <v>67</v>
      </c>
      <c r="B26" s="29" t="s">
        <v>68</v>
      </c>
      <c r="C26" s="15" t="s">
        <v>75</v>
      </c>
      <c r="D26" s="16" t="s">
        <v>76</v>
      </c>
      <c r="E26" s="49">
        <v>11172.030246826547</v>
      </c>
      <c r="F26" s="41">
        <v>0</v>
      </c>
      <c r="G26" s="41">
        <v>323.66517792882587</v>
      </c>
      <c r="H26" s="56">
        <v>375.70463429395181</v>
      </c>
      <c r="I26" s="56">
        <v>2076.2435600203644</v>
      </c>
      <c r="J26" s="56">
        <v>4583.5843067993965</v>
      </c>
      <c r="K26" s="56">
        <v>174.94504143665762</v>
      </c>
      <c r="L26" s="56">
        <v>2769.2820744346527</v>
      </c>
      <c r="M26" s="56">
        <v>174.19751029227567</v>
      </c>
      <c r="N26" s="56">
        <v>473.8477213314199</v>
      </c>
      <c r="O26" s="56">
        <v>3256.4849610331971</v>
      </c>
      <c r="P26" s="56">
        <v>5499.0019804204458</v>
      </c>
      <c r="Q26" s="56">
        <v>0</v>
      </c>
      <c r="R26" s="57">
        <v>28.643034159933276</v>
      </c>
      <c r="S26" s="58">
        <v>30907.630248977672</v>
      </c>
      <c r="T26" s="12"/>
      <c r="U26" s="13"/>
      <c r="V26" s="13"/>
    </row>
    <row r="27" spans="1:22">
      <c r="A27" s="14" t="s">
        <v>67</v>
      </c>
      <c r="B27" s="29" t="s">
        <v>68</v>
      </c>
      <c r="C27" s="15" t="s">
        <v>77</v>
      </c>
      <c r="D27" s="16" t="s">
        <v>78</v>
      </c>
      <c r="E27" s="49">
        <v>12780.11018761714</v>
      </c>
      <c r="F27" s="41">
        <v>287.4811303547101</v>
      </c>
      <c r="G27" s="41">
        <v>579.35454025532636</v>
      </c>
      <c r="H27" s="56">
        <v>625.96132408887388</v>
      </c>
      <c r="I27" s="56">
        <v>3882.3853198443312</v>
      </c>
      <c r="J27" s="56">
        <v>6194.6730938305063</v>
      </c>
      <c r="K27" s="56">
        <v>285.8201349842663</v>
      </c>
      <c r="L27" s="56">
        <v>1630.5694274731518</v>
      </c>
      <c r="M27" s="56">
        <v>1120.386540744616</v>
      </c>
      <c r="N27" s="56">
        <v>1887.5204555288315</v>
      </c>
      <c r="O27" s="56">
        <v>2802.3509384341287</v>
      </c>
      <c r="P27" s="56">
        <v>8546.1968846854779</v>
      </c>
      <c r="Q27" s="56">
        <v>3331.4898633888638</v>
      </c>
      <c r="R27" s="57">
        <v>280.41079495114474</v>
      </c>
      <c r="S27" s="58">
        <v>44234.710636181371</v>
      </c>
      <c r="T27" s="12"/>
      <c r="U27" s="13"/>
      <c r="V27" s="13"/>
    </row>
    <row r="28" spans="1:22">
      <c r="A28" s="14" t="s">
        <v>67</v>
      </c>
      <c r="B28" s="29" t="s">
        <v>68</v>
      </c>
      <c r="C28" s="15" t="s">
        <v>79</v>
      </c>
      <c r="D28" s="16" t="s">
        <v>80</v>
      </c>
      <c r="E28" s="49">
        <v>16314.79133932968</v>
      </c>
      <c r="F28" s="41">
        <v>0</v>
      </c>
      <c r="G28" s="41">
        <v>203.78065282537449</v>
      </c>
      <c r="H28" s="56">
        <v>550.28282427889894</v>
      </c>
      <c r="I28" s="56">
        <v>2392.1829888779562</v>
      </c>
      <c r="J28" s="56">
        <v>8799.2213239624361</v>
      </c>
      <c r="K28" s="56">
        <v>186.40255539033976</v>
      </c>
      <c r="L28" s="56">
        <v>10788.939283216698</v>
      </c>
      <c r="M28" s="56">
        <v>907.67976086308818</v>
      </c>
      <c r="N28" s="56">
        <v>1328.8908415038313</v>
      </c>
      <c r="O28" s="56">
        <v>2066.516141852248</v>
      </c>
      <c r="P28" s="56">
        <v>5827.6560615369563</v>
      </c>
      <c r="Q28" s="56">
        <v>0</v>
      </c>
      <c r="R28" s="57">
        <v>20.603451630968578</v>
      </c>
      <c r="S28" s="58">
        <v>49386.947225268472</v>
      </c>
      <c r="T28" s="12"/>
      <c r="U28" s="13"/>
      <c r="V28" s="13"/>
    </row>
    <row r="29" spans="1:22">
      <c r="A29" s="14" t="s">
        <v>67</v>
      </c>
      <c r="B29" s="29" t="s">
        <v>68</v>
      </c>
      <c r="C29" s="15" t="s">
        <v>81</v>
      </c>
      <c r="D29" s="16" t="s">
        <v>82</v>
      </c>
      <c r="E29" s="49">
        <v>9220.756991991937</v>
      </c>
      <c r="F29" s="41">
        <v>0</v>
      </c>
      <c r="G29" s="41">
        <v>43.332090104201683</v>
      </c>
      <c r="H29" s="56">
        <v>213.50240862350256</v>
      </c>
      <c r="I29" s="56">
        <v>232.88016826683406</v>
      </c>
      <c r="J29" s="56">
        <v>556.35203937549591</v>
      </c>
      <c r="K29" s="56">
        <v>60.276992072754879</v>
      </c>
      <c r="L29" s="56">
        <v>1909.2176779917384</v>
      </c>
      <c r="M29" s="56">
        <v>1.6613127022051259E-3</v>
      </c>
      <c r="N29" s="56">
        <v>214.5770394651783</v>
      </c>
      <c r="O29" s="56">
        <v>1228.144393828725</v>
      </c>
      <c r="P29" s="56">
        <v>2087.4297253523255</v>
      </c>
      <c r="Q29" s="56">
        <v>0</v>
      </c>
      <c r="R29" s="57">
        <v>63.700339740505001</v>
      </c>
      <c r="S29" s="58">
        <v>15830.171528125902</v>
      </c>
      <c r="T29" s="12"/>
      <c r="U29" s="13"/>
      <c r="V29" s="13"/>
    </row>
    <row r="30" spans="1:22">
      <c r="A30" s="14" t="s">
        <v>83</v>
      </c>
      <c r="B30" s="29" t="s">
        <v>84</v>
      </c>
      <c r="C30" s="15" t="s">
        <v>85</v>
      </c>
      <c r="D30" s="16" t="s">
        <v>86</v>
      </c>
      <c r="E30" s="49">
        <v>15192.28034346379</v>
      </c>
      <c r="F30" s="41">
        <v>1898.6476046075809</v>
      </c>
      <c r="G30" s="41">
        <v>17568.244548103306</v>
      </c>
      <c r="H30" s="56">
        <v>4653.371513164876</v>
      </c>
      <c r="I30" s="56">
        <v>80355.374727352857</v>
      </c>
      <c r="J30" s="56">
        <v>43774.114555294938</v>
      </c>
      <c r="K30" s="56">
        <v>17856.106453705801</v>
      </c>
      <c r="L30" s="56">
        <v>34696.706818880506</v>
      </c>
      <c r="M30" s="56">
        <v>27387.299820123801</v>
      </c>
      <c r="N30" s="56">
        <v>23566.315118474839</v>
      </c>
      <c r="O30" s="56">
        <v>17129.632801351323</v>
      </c>
      <c r="P30" s="56">
        <v>27382.85868594997</v>
      </c>
      <c r="Q30" s="56">
        <v>41343.444863704186</v>
      </c>
      <c r="R30" s="57">
        <v>4355.7281485655003</v>
      </c>
      <c r="S30" s="58">
        <v>357160.12600274332</v>
      </c>
      <c r="T30" s="12"/>
      <c r="U30" s="13"/>
      <c r="V30" s="13"/>
    </row>
    <row r="31" spans="1:22">
      <c r="A31" s="14" t="s">
        <v>83</v>
      </c>
      <c r="B31" s="29" t="s">
        <v>84</v>
      </c>
      <c r="C31" s="15" t="s">
        <v>87</v>
      </c>
      <c r="D31" s="16" t="s">
        <v>88</v>
      </c>
      <c r="E31" s="49">
        <v>7066.2102856892379</v>
      </c>
      <c r="F31" s="41">
        <v>29.571397572714588</v>
      </c>
      <c r="G31" s="41">
        <v>640.38742004684332</v>
      </c>
      <c r="H31" s="56">
        <v>563.99962363984287</v>
      </c>
      <c r="I31" s="56">
        <v>8325.3012422696065</v>
      </c>
      <c r="J31" s="56">
        <v>7959.6995043482002</v>
      </c>
      <c r="K31" s="56">
        <v>1430.7516299063279</v>
      </c>
      <c r="L31" s="56">
        <v>24469.302022483022</v>
      </c>
      <c r="M31" s="56">
        <v>8267.9660495304652</v>
      </c>
      <c r="N31" s="56">
        <v>3540.3137238089757</v>
      </c>
      <c r="O31" s="56">
        <v>3064.5690106582215</v>
      </c>
      <c r="P31" s="56">
        <v>5400.6885610730496</v>
      </c>
      <c r="Q31" s="56">
        <v>0</v>
      </c>
      <c r="R31" s="57">
        <v>691.39516804506422</v>
      </c>
      <c r="S31" s="58">
        <v>71450.155639071585</v>
      </c>
      <c r="T31" s="12"/>
      <c r="U31" s="13"/>
      <c r="V31" s="13"/>
    </row>
    <row r="32" spans="1:22">
      <c r="A32" s="14" t="s">
        <v>83</v>
      </c>
      <c r="B32" s="29" t="s">
        <v>84</v>
      </c>
      <c r="C32" s="15" t="s">
        <v>89</v>
      </c>
      <c r="D32" s="16" t="s">
        <v>90</v>
      </c>
      <c r="E32" s="49">
        <v>11677.033154443589</v>
      </c>
      <c r="F32" s="41">
        <v>0</v>
      </c>
      <c r="G32" s="41">
        <v>35631.758165930965</v>
      </c>
      <c r="H32" s="56">
        <v>1453.6519133402699</v>
      </c>
      <c r="I32" s="56">
        <v>6697.282516623879</v>
      </c>
      <c r="J32" s="56">
        <v>14910.778659261085</v>
      </c>
      <c r="K32" s="56">
        <v>5155.7741015222346</v>
      </c>
      <c r="L32" s="56">
        <v>36464.20747283745</v>
      </c>
      <c r="M32" s="56">
        <v>13078.203579834921</v>
      </c>
      <c r="N32" s="56">
        <v>9741.364141739863</v>
      </c>
      <c r="O32" s="56">
        <v>9654.3433250536982</v>
      </c>
      <c r="P32" s="56">
        <v>19642.440634223381</v>
      </c>
      <c r="Q32" s="56">
        <v>10447.312064455477</v>
      </c>
      <c r="R32" s="57">
        <v>2762.8037225294852</v>
      </c>
      <c r="S32" s="58">
        <v>177316.95345179629</v>
      </c>
      <c r="T32" s="12"/>
      <c r="U32" s="13"/>
      <c r="V32" s="13"/>
    </row>
    <row r="33" spans="1:22">
      <c r="A33" s="14" t="s">
        <v>83</v>
      </c>
      <c r="B33" s="29" t="s">
        <v>84</v>
      </c>
      <c r="C33" s="15" t="s">
        <v>91</v>
      </c>
      <c r="D33" s="16" t="s">
        <v>92</v>
      </c>
      <c r="E33" s="49">
        <v>97093.866879178298</v>
      </c>
      <c r="F33" s="41">
        <v>0</v>
      </c>
      <c r="G33" s="41">
        <v>54332.368167661654</v>
      </c>
      <c r="H33" s="56">
        <v>4494.9690807324005</v>
      </c>
      <c r="I33" s="56">
        <v>49653.896325722191</v>
      </c>
      <c r="J33" s="56">
        <v>30597.234645776382</v>
      </c>
      <c r="K33" s="56">
        <v>5616.5388583534013</v>
      </c>
      <c r="L33" s="56">
        <v>38078.583262990251</v>
      </c>
      <c r="M33" s="56">
        <v>9891.6772028253981</v>
      </c>
      <c r="N33" s="56">
        <v>10103.897548286766</v>
      </c>
      <c r="O33" s="56">
        <v>7271.2122258220052</v>
      </c>
      <c r="P33" s="56">
        <v>25315.804396696982</v>
      </c>
      <c r="Q33" s="56">
        <v>10895.708603562744</v>
      </c>
      <c r="R33" s="57">
        <v>1733.8089968677291</v>
      </c>
      <c r="S33" s="58">
        <v>345079.56619447621</v>
      </c>
      <c r="T33" s="12"/>
      <c r="U33" s="13"/>
      <c r="V33" s="13"/>
    </row>
    <row r="34" spans="1:22">
      <c r="A34" s="14" t="s">
        <v>83</v>
      </c>
      <c r="B34" s="29" t="s">
        <v>84</v>
      </c>
      <c r="C34" s="15" t="s">
        <v>93</v>
      </c>
      <c r="D34" s="16" t="s">
        <v>94</v>
      </c>
      <c r="E34" s="49">
        <v>3640.6759324977197</v>
      </c>
      <c r="F34" s="41">
        <v>0</v>
      </c>
      <c r="G34" s="41">
        <v>2936.829114112501</v>
      </c>
      <c r="H34" s="56">
        <v>497.65200621162739</v>
      </c>
      <c r="I34" s="56">
        <v>15053.274503755658</v>
      </c>
      <c r="J34" s="56">
        <v>3196.4072994779935</v>
      </c>
      <c r="K34" s="56">
        <v>699.68307116107439</v>
      </c>
      <c r="L34" s="56">
        <v>14101.437711935867</v>
      </c>
      <c r="M34" s="56">
        <v>2607.7906484759305</v>
      </c>
      <c r="N34" s="56">
        <v>3541.2380613003133</v>
      </c>
      <c r="O34" s="56">
        <v>2609.2625486464917</v>
      </c>
      <c r="P34" s="56">
        <v>4193.3024215381829</v>
      </c>
      <c r="Q34" s="56">
        <v>0</v>
      </c>
      <c r="R34" s="57">
        <v>69.538156741864753</v>
      </c>
      <c r="S34" s="58">
        <v>53147.091475855217</v>
      </c>
      <c r="T34" s="12"/>
      <c r="U34" s="13"/>
      <c r="V34" s="13"/>
    </row>
    <row r="35" spans="1:22">
      <c r="A35" s="14" t="s">
        <v>83</v>
      </c>
      <c r="B35" s="29" t="s">
        <v>84</v>
      </c>
      <c r="C35" s="15" t="s">
        <v>95</v>
      </c>
      <c r="D35" s="16" t="s">
        <v>96</v>
      </c>
      <c r="E35" s="49">
        <v>3527.22582808568</v>
      </c>
      <c r="F35" s="41">
        <v>0</v>
      </c>
      <c r="G35" s="41">
        <v>70.328671734537238</v>
      </c>
      <c r="H35" s="56">
        <v>143.8137469986539</v>
      </c>
      <c r="I35" s="56">
        <v>3548.6255619657245</v>
      </c>
      <c r="J35" s="56">
        <v>414.32488134301218</v>
      </c>
      <c r="K35" s="56">
        <v>105.19499355258384</v>
      </c>
      <c r="L35" s="56">
        <v>3387.2842588398516</v>
      </c>
      <c r="M35" s="56">
        <v>84.395619399679916</v>
      </c>
      <c r="N35" s="56">
        <v>1061.3678025474267</v>
      </c>
      <c r="O35" s="56">
        <v>1243.1831820526961</v>
      </c>
      <c r="P35" s="56">
        <v>1780.986675814401</v>
      </c>
      <c r="Q35" s="56">
        <v>0</v>
      </c>
      <c r="R35" s="57">
        <v>4.594042650874691</v>
      </c>
      <c r="S35" s="58">
        <v>15371.325264985124</v>
      </c>
      <c r="T35" s="12"/>
      <c r="U35" s="13"/>
      <c r="V35" s="13"/>
    </row>
    <row r="36" spans="1:22">
      <c r="A36" s="14" t="s">
        <v>83</v>
      </c>
      <c r="B36" s="29" t="s">
        <v>84</v>
      </c>
      <c r="C36" s="15" t="s">
        <v>97</v>
      </c>
      <c r="D36" s="16" t="s">
        <v>98</v>
      </c>
      <c r="E36" s="49">
        <v>871.2490497273717</v>
      </c>
      <c r="F36" s="41">
        <v>0</v>
      </c>
      <c r="G36" s="41">
        <v>31.570403642421226</v>
      </c>
      <c r="H36" s="56">
        <v>79.343250570606742</v>
      </c>
      <c r="I36" s="56">
        <v>1505.5230629818093</v>
      </c>
      <c r="J36" s="56">
        <v>407.23918300308446</v>
      </c>
      <c r="K36" s="56">
        <v>112.14712472199324</v>
      </c>
      <c r="L36" s="56">
        <v>3907.5644894390421</v>
      </c>
      <c r="M36" s="56">
        <v>1488.2682200852446</v>
      </c>
      <c r="N36" s="56">
        <v>810.933891330601</v>
      </c>
      <c r="O36" s="56">
        <v>904.9186353405712</v>
      </c>
      <c r="P36" s="56">
        <v>1826.4325427144929</v>
      </c>
      <c r="Q36" s="56">
        <v>0</v>
      </c>
      <c r="R36" s="57">
        <v>69.745171349947185</v>
      </c>
      <c r="S36" s="58">
        <v>12014.935024907185</v>
      </c>
      <c r="T36" s="12"/>
      <c r="U36" s="13"/>
      <c r="V36" s="13"/>
    </row>
    <row r="37" spans="1:22">
      <c r="A37" s="14" t="s">
        <v>99</v>
      </c>
      <c r="B37" s="29" t="s">
        <v>100</v>
      </c>
      <c r="C37" s="15" t="s">
        <v>101</v>
      </c>
      <c r="D37" s="16" t="s">
        <v>102</v>
      </c>
      <c r="E37" s="49">
        <v>58005.319920892791</v>
      </c>
      <c r="F37" s="41">
        <v>247.75636018596461</v>
      </c>
      <c r="G37" s="41">
        <v>9414.9320398278833</v>
      </c>
      <c r="H37" s="56">
        <v>6144.3569956249303</v>
      </c>
      <c r="I37" s="56">
        <v>74439.983800762799</v>
      </c>
      <c r="J37" s="56">
        <v>70769.336760052392</v>
      </c>
      <c r="K37" s="56">
        <v>11307.451310525998</v>
      </c>
      <c r="L37" s="56">
        <v>73592.914284095445</v>
      </c>
      <c r="M37" s="56">
        <v>18517.026809136438</v>
      </c>
      <c r="N37" s="56">
        <v>16225.353089281551</v>
      </c>
      <c r="O37" s="56">
        <v>18956.640838533734</v>
      </c>
      <c r="P37" s="56">
        <v>27257.621061240789</v>
      </c>
      <c r="Q37" s="56">
        <v>27302.725706841491</v>
      </c>
      <c r="R37" s="57">
        <v>8504.7651781817385</v>
      </c>
      <c r="S37" s="58">
        <v>420686.18415518396</v>
      </c>
      <c r="T37" s="12"/>
      <c r="U37" s="13"/>
      <c r="V37" s="13"/>
    </row>
    <row r="38" spans="1:22">
      <c r="A38" s="14" t="s">
        <v>99</v>
      </c>
      <c r="B38" s="29" t="s">
        <v>100</v>
      </c>
      <c r="C38" s="15" t="s">
        <v>103</v>
      </c>
      <c r="D38" s="16" t="s">
        <v>104</v>
      </c>
      <c r="E38" s="49">
        <v>23464.393503977168</v>
      </c>
      <c r="F38" s="41">
        <v>0</v>
      </c>
      <c r="G38" s="41">
        <v>188.09387399255479</v>
      </c>
      <c r="H38" s="56">
        <v>350.77651471095896</v>
      </c>
      <c r="I38" s="56">
        <v>640.35500810987969</v>
      </c>
      <c r="J38" s="56">
        <v>1717.3625630380709</v>
      </c>
      <c r="K38" s="56">
        <v>163.38921426290662</v>
      </c>
      <c r="L38" s="56">
        <v>6046.6601322477773</v>
      </c>
      <c r="M38" s="56">
        <v>438.11610263160458</v>
      </c>
      <c r="N38" s="56">
        <v>1748.3054200540737</v>
      </c>
      <c r="O38" s="56">
        <v>2125.7806673733412</v>
      </c>
      <c r="P38" s="56">
        <v>4164.9614539914473</v>
      </c>
      <c r="Q38" s="56">
        <v>0</v>
      </c>
      <c r="R38" s="57">
        <v>160.02937345017597</v>
      </c>
      <c r="S38" s="58">
        <v>41208.22382783996</v>
      </c>
      <c r="T38" s="12"/>
      <c r="U38" s="13"/>
      <c r="V38" s="13"/>
    </row>
    <row r="39" spans="1:22">
      <c r="A39" s="14" t="s">
        <v>99</v>
      </c>
      <c r="B39" s="29" t="s">
        <v>100</v>
      </c>
      <c r="C39" s="15" t="s">
        <v>105</v>
      </c>
      <c r="D39" s="16" t="s">
        <v>106</v>
      </c>
      <c r="E39" s="49">
        <v>49778.583670235232</v>
      </c>
      <c r="F39" s="41">
        <v>0</v>
      </c>
      <c r="G39" s="41">
        <v>645.92949402308454</v>
      </c>
      <c r="H39" s="56">
        <v>747.67100295809314</v>
      </c>
      <c r="I39" s="56">
        <v>1771.9039097974935</v>
      </c>
      <c r="J39" s="56">
        <v>3176.6238672054178</v>
      </c>
      <c r="K39" s="56">
        <v>555.97996675529134</v>
      </c>
      <c r="L39" s="56">
        <v>1277.0006651548413</v>
      </c>
      <c r="M39" s="56">
        <v>886.65159320593989</v>
      </c>
      <c r="N39" s="56">
        <v>1252.1184310151787</v>
      </c>
      <c r="O39" s="56">
        <v>4132.7870762362827</v>
      </c>
      <c r="P39" s="56">
        <v>3674.7575392420285</v>
      </c>
      <c r="Q39" s="56">
        <v>3114.7785682068716</v>
      </c>
      <c r="R39" s="57">
        <v>410.00410385212956</v>
      </c>
      <c r="S39" s="58">
        <v>71424.789887887877</v>
      </c>
      <c r="T39" s="12"/>
      <c r="U39" s="13"/>
      <c r="V39" s="13"/>
    </row>
    <row r="40" spans="1:22">
      <c r="A40" s="14" t="s">
        <v>99</v>
      </c>
      <c r="B40" s="29" t="s">
        <v>100</v>
      </c>
      <c r="C40" s="15" t="s">
        <v>107</v>
      </c>
      <c r="D40" s="16" t="s">
        <v>108</v>
      </c>
      <c r="E40" s="49">
        <v>16752.206789889915</v>
      </c>
      <c r="F40" s="41">
        <v>0</v>
      </c>
      <c r="G40" s="41">
        <v>177.48955848332957</v>
      </c>
      <c r="H40" s="56">
        <v>353.65860203997761</v>
      </c>
      <c r="I40" s="56">
        <v>2823.7442421130827</v>
      </c>
      <c r="J40" s="56">
        <v>892.34708855176484</v>
      </c>
      <c r="K40" s="56">
        <v>186.76627723539755</v>
      </c>
      <c r="L40" s="56">
        <v>887.94184448280726</v>
      </c>
      <c r="M40" s="56">
        <v>665.49644975562956</v>
      </c>
      <c r="N40" s="56">
        <v>1755.7563156186784</v>
      </c>
      <c r="O40" s="56">
        <v>2956.929513696683</v>
      </c>
      <c r="P40" s="56">
        <v>4043.2963859933989</v>
      </c>
      <c r="Q40" s="56">
        <v>0</v>
      </c>
      <c r="R40" s="57">
        <v>167.63482200116633</v>
      </c>
      <c r="S40" s="58">
        <v>31663.267889861829</v>
      </c>
      <c r="T40" s="12"/>
      <c r="U40" s="13"/>
      <c r="V40" s="13"/>
    </row>
    <row r="41" spans="1:22">
      <c r="A41" s="14" t="s">
        <v>99</v>
      </c>
      <c r="B41" s="29" t="s">
        <v>100</v>
      </c>
      <c r="C41" s="15" t="s">
        <v>109</v>
      </c>
      <c r="D41" s="16" t="s">
        <v>110</v>
      </c>
      <c r="E41" s="49">
        <v>31081.996957292125</v>
      </c>
      <c r="F41" s="41">
        <v>0</v>
      </c>
      <c r="G41" s="41">
        <v>1463.4004400162794</v>
      </c>
      <c r="H41" s="56">
        <v>1254.1087773914594</v>
      </c>
      <c r="I41" s="56">
        <v>4936.0518448771973</v>
      </c>
      <c r="J41" s="56">
        <v>13411.168765352129</v>
      </c>
      <c r="K41" s="56">
        <v>388.59822693567298</v>
      </c>
      <c r="L41" s="56">
        <v>12716.818901461824</v>
      </c>
      <c r="M41" s="56">
        <v>3083.1314445995749</v>
      </c>
      <c r="N41" s="56">
        <v>4243.0580506496763</v>
      </c>
      <c r="O41" s="56">
        <v>6599.6796099110379</v>
      </c>
      <c r="P41" s="56">
        <v>9385.9284496358578</v>
      </c>
      <c r="Q41" s="56">
        <v>4170.171086367176</v>
      </c>
      <c r="R41" s="57">
        <v>800.5247523159203</v>
      </c>
      <c r="S41" s="58">
        <v>93534.637306805947</v>
      </c>
      <c r="T41" s="12"/>
      <c r="U41" s="13"/>
      <c r="V41" s="13"/>
    </row>
    <row r="42" spans="1:22">
      <c r="A42" s="14" t="s">
        <v>99</v>
      </c>
      <c r="B42" s="29" t="s">
        <v>100</v>
      </c>
      <c r="C42" s="15" t="s">
        <v>111</v>
      </c>
      <c r="D42" s="16" t="s">
        <v>112</v>
      </c>
      <c r="E42" s="49">
        <v>12985.946387716496</v>
      </c>
      <c r="F42" s="41">
        <v>0</v>
      </c>
      <c r="G42" s="41">
        <v>3686.7003393028835</v>
      </c>
      <c r="H42" s="56">
        <v>225.10543527771586</v>
      </c>
      <c r="I42" s="56">
        <v>944.37710971265938</v>
      </c>
      <c r="J42" s="56">
        <v>1255.3489564849783</v>
      </c>
      <c r="K42" s="56">
        <v>183.07897092483313</v>
      </c>
      <c r="L42" s="56">
        <v>2605.4028076570189</v>
      </c>
      <c r="M42" s="56">
        <v>237.24934593653737</v>
      </c>
      <c r="N42" s="56">
        <v>915.47979845119539</v>
      </c>
      <c r="O42" s="56">
        <v>1610.532010008453</v>
      </c>
      <c r="P42" s="56">
        <v>2407.3146464079891</v>
      </c>
      <c r="Q42" s="56">
        <v>0</v>
      </c>
      <c r="R42" s="57">
        <v>82.928992898927731</v>
      </c>
      <c r="S42" s="58">
        <v>27139.46480077969</v>
      </c>
      <c r="T42" s="12"/>
      <c r="U42" s="13"/>
      <c r="V42" s="13"/>
    </row>
    <row r="43" spans="1:22">
      <c r="A43" s="14" t="s">
        <v>113</v>
      </c>
      <c r="B43" s="29" t="s">
        <v>114</v>
      </c>
      <c r="C43" s="15" t="s">
        <v>115</v>
      </c>
      <c r="D43" s="16" t="s">
        <v>116</v>
      </c>
      <c r="E43" s="49">
        <v>262939.82514630153</v>
      </c>
      <c r="F43" s="41">
        <v>1436.6303063214866</v>
      </c>
      <c r="G43" s="41">
        <v>94498.034620555525</v>
      </c>
      <c r="H43" s="56">
        <v>15079.171452780931</v>
      </c>
      <c r="I43" s="56">
        <v>170176.85361011949</v>
      </c>
      <c r="J43" s="56">
        <v>128408.47687815785</v>
      </c>
      <c r="K43" s="56">
        <v>8085.0384651875274</v>
      </c>
      <c r="L43" s="56">
        <v>169811.38558499067</v>
      </c>
      <c r="M43" s="56">
        <v>33841.199595281068</v>
      </c>
      <c r="N43" s="56">
        <v>80288.007684690499</v>
      </c>
      <c r="O43" s="56">
        <v>33904.202682255585</v>
      </c>
      <c r="P43" s="56">
        <v>75433.327071510415</v>
      </c>
      <c r="Q43" s="56">
        <v>66197.658800385951</v>
      </c>
      <c r="R43" s="57">
        <v>15934.539579846416</v>
      </c>
      <c r="S43" s="58">
        <v>1156034.3514783848</v>
      </c>
      <c r="T43" s="12"/>
      <c r="U43" s="13"/>
      <c r="V43" s="13"/>
    </row>
    <row r="44" spans="1:22">
      <c r="A44" s="14" t="s">
        <v>113</v>
      </c>
      <c r="B44" s="29" t="s">
        <v>114</v>
      </c>
      <c r="C44" s="15" t="s">
        <v>117</v>
      </c>
      <c r="D44" s="16" t="s">
        <v>118</v>
      </c>
      <c r="E44" s="49">
        <v>65528.835289904469</v>
      </c>
      <c r="F44" s="41">
        <v>88.334696571153302</v>
      </c>
      <c r="G44" s="41">
        <v>2671.9378843054146</v>
      </c>
      <c r="H44" s="56">
        <v>2719.0162737178198</v>
      </c>
      <c r="I44" s="56">
        <v>9862.768024289473</v>
      </c>
      <c r="J44" s="56">
        <v>22175.386804452704</v>
      </c>
      <c r="K44" s="56">
        <v>431.15348970282213</v>
      </c>
      <c r="L44" s="56">
        <v>8626.1645896622922</v>
      </c>
      <c r="M44" s="56">
        <v>2405.0684672145117</v>
      </c>
      <c r="N44" s="56">
        <v>8680.6361437471896</v>
      </c>
      <c r="O44" s="56">
        <v>5183.3609047328564</v>
      </c>
      <c r="P44" s="56">
        <v>19102.470516738329</v>
      </c>
      <c r="Q44" s="56">
        <v>1805.6254245697103</v>
      </c>
      <c r="R44" s="57">
        <v>5792.4289195780821</v>
      </c>
      <c r="S44" s="58">
        <v>155073.18742918683</v>
      </c>
      <c r="T44" s="12"/>
      <c r="U44" s="13"/>
      <c r="V44" s="13"/>
    </row>
    <row r="45" spans="1:22">
      <c r="A45" s="14" t="s">
        <v>113</v>
      </c>
      <c r="B45" s="29" t="s">
        <v>114</v>
      </c>
      <c r="C45" s="15" t="s">
        <v>119</v>
      </c>
      <c r="D45" s="16" t="s">
        <v>120</v>
      </c>
      <c r="E45" s="49">
        <v>19332.231938541809</v>
      </c>
      <c r="F45" s="41">
        <v>0</v>
      </c>
      <c r="G45" s="41">
        <v>733.49551405657576</v>
      </c>
      <c r="H45" s="56">
        <v>477.15555515784285</v>
      </c>
      <c r="I45" s="56">
        <v>2156.8689630399931</v>
      </c>
      <c r="J45" s="56">
        <v>2312.2653497021511</v>
      </c>
      <c r="K45" s="56">
        <v>32.747802131439222</v>
      </c>
      <c r="L45" s="56">
        <v>1103.7240858647615</v>
      </c>
      <c r="M45" s="56">
        <v>536.17175333519049</v>
      </c>
      <c r="N45" s="56">
        <v>1640.5538711756558</v>
      </c>
      <c r="O45" s="56">
        <v>2729.6328828069791</v>
      </c>
      <c r="P45" s="56">
        <v>7534.0501005424021</v>
      </c>
      <c r="Q45" s="56">
        <v>2542.9497812451818</v>
      </c>
      <c r="R45" s="57">
        <v>37.725778080457872</v>
      </c>
      <c r="S45" s="58">
        <v>41169.57337568044</v>
      </c>
      <c r="T45" s="12"/>
      <c r="U45" s="13"/>
      <c r="V45" s="13"/>
    </row>
    <row r="46" spans="1:22">
      <c r="A46" s="14" t="s">
        <v>113</v>
      </c>
      <c r="B46" s="29" t="s">
        <v>114</v>
      </c>
      <c r="C46" s="15" t="s">
        <v>121</v>
      </c>
      <c r="D46" s="16" t="s">
        <v>122</v>
      </c>
      <c r="E46" s="49">
        <v>20160.892471269632</v>
      </c>
      <c r="F46" s="41">
        <v>51.521402465712278</v>
      </c>
      <c r="G46" s="41">
        <v>667.27451276088482</v>
      </c>
      <c r="H46" s="56">
        <v>4342.8302551391071</v>
      </c>
      <c r="I46" s="56">
        <v>39560.16856925984</v>
      </c>
      <c r="J46" s="56">
        <v>7450.7412898334833</v>
      </c>
      <c r="K46" s="56">
        <v>128.29493825303121</v>
      </c>
      <c r="L46" s="56">
        <v>6810.599731739444</v>
      </c>
      <c r="M46" s="56">
        <v>1810.2357075028394</v>
      </c>
      <c r="N46" s="56">
        <v>8382.5787477915364</v>
      </c>
      <c r="O46" s="56">
        <v>10843.177074697627</v>
      </c>
      <c r="P46" s="56">
        <v>25152.785408940748</v>
      </c>
      <c r="Q46" s="56">
        <v>8451.3756260712926</v>
      </c>
      <c r="R46" s="57">
        <v>3703.1177063614814</v>
      </c>
      <c r="S46" s="58">
        <v>137515.59344208668</v>
      </c>
      <c r="T46" s="12"/>
      <c r="U46" s="13"/>
      <c r="V46" s="13"/>
    </row>
    <row r="47" spans="1:22">
      <c r="A47" s="14" t="s">
        <v>113</v>
      </c>
      <c r="B47" s="29" t="s">
        <v>114</v>
      </c>
      <c r="C47" s="15" t="s">
        <v>123</v>
      </c>
      <c r="D47" s="16" t="s">
        <v>124</v>
      </c>
      <c r="E47" s="49">
        <v>76795.649066243917</v>
      </c>
      <c r="F47" s="41">
        <v>41.712858159924195</v>
      </c>
      <c r="G47" s="41">
        <v>34200.877278728978</v>
      </c>
      <c r="H47" s="56">
        <v>1573.8023083576536</v>
      </c>
      <c r="I47" s="56">
        <v>36510.837369652989</v>
      </c>
      <c r="J47" s="56">
        <v>23105.177474012889</v>
      </c>
      <c r="K47" s="56">
        <v>467.70828115497608</v>
      </c>
      <c r="L47" s="56">
        <v>21871.777824683879</v>
      </c>
      <c r="M47" s="56">
        <v>6434.9512142239437</v>
      </c>
      <c r="N47" s="56">
        <v>23017.87695990381</v>
      </c>
      <c r="O47" s="56">
        <v>6092.4367455641304</v>
      </c>
      <c r="P47" s="56">
        <v>18949.879019559557</v>
      </c>
      <c r="Q47" s="56">
        <v>5760.9609734910173</v>
      </c>
      <c r="R47" s="57">
        <v>4174.8337272487252</v>
      </c>
      <c r="S47" s="58">
        <v>258998.48110098639</v>
      </c>
      <c r="T47" s="12"/>
      <c r="U47" s="13"/>
      <c r="V47" s="13"/>
    </row>
    <row r="48" spans="1:22">
      <c r="A48" s="14" t="s">
        <v>113</v>
      </c>
      <c r="B48" s="29" t="s">
        <v>114</v>
      </c>
      <c r="C48" s="15" t="s">
        <v>125</v>
      </c>
      <c r="D48" s="16" t="s">
        <v>126</v>
      </c>
      <c r="E48" s="49">
        <v>4776.6761892857521</v>
      </c>
      <c r="F48" s="41">
        <v>0</v>
      </c>
      <c r="G48" s="41">
        <v>4757.1531026578814</v>
      </c>
      <c r="H48" s="56">
        <v>1154.6485417333195</v>
      </c>
      <c r="I48" s="56">
        <v>3131.1516285052253</v>
      </c>
      <c r="J48" s="56">
        <v>5596.9098733929768</v>
      </c>
      <c r="K48" s="56">
        <v>112.07729560724336</v>
      </c>
      <c r="L48" s="56">
        <v>6293.8872960248918</v>
      </c>
      <c r="M48" s="56">
        <v>1426.0259650053272</v>
      </c>
      <c r="N48" s="56">
        <v>5314.3054858305604</v>
      </c>
      <c r="O48" s="56">
        <v>3270.6639595062998</v>
      </c>
      <c r="P48" s="56">
        <v>8775.8719596965166</v>
      </c>
      <c r="Q48" s="56">
        <v>0</v>
      </c>
      <c r="R48" s="57">
        <v>684.74553918958145</v>
      </c>
      <c r="S48" s="58">
        <v>45294.116836435576</v>
      </c>
      <c r="T48" s="12"/>
      <c r="U48" s="13"/>
      <c r="V48" s="13"/>
    </row>
    <row r="49" spans="1:22">
      <c r="A49" s="14" t="s">
        <v>113</v>
      </c>
      <c r="B49" s="29" t="s">
        <v>114</v>
      </c>
      <c r="C49" s="15" t="s">
        <v>127</v>
      </c>
      <c r="D49" s="16" t="s">
        <v>128</v>
      </c>
      <c r="E49" s="49">
        <v>5397.913101523669</v>
      </c>
      <c r="F49" s="41">
        <v>0</v>
      </c>
      <c r="G49" s="41">
        <v>168.67998986739639</v>
      </c>
      <c r="H49" s="56">
        <v>604.18823452512402</v>
      </c>
      <c r="I49" s="56">
        <v>2195.4455322956319</v>
      </c>
      <c r="J49" s="56">
        <v>795.37452368770505</v>
      </c>
      <c r="K49" s="56">
        <v>154.28553563758948</v>
      </c>
      <c r="L49" s="56">
        <v>1496.5715742356388</v>
      </c>
      <c r="M49" s="56">
        <v>401.10846443005153</v>
      </c>
      <c r="N49" s="56">
        <v>1860.4918506106828</v>
      </c>
      <c r="O49" s="56">
        <v>3493.8719923111821</v>
      </c>
      <c r="P49" s="56">
        <v>6790.9419150945341</v>
      </c>
      <c r="Q49" s="56">
        <v>1726.9774931909933</v>
      </c>
      <c r="R49" s="57">
        <v>534.3377250805072</v>
      </c>
      <c r="S49" s="58">
        <v>25620.187932490706</v>
      </c>
      <c r="T49" s="12"/>
      <c r="U49" s="13"/>
      <c r="V49" s="13"/>
    </row>
    <row r="50" spans="1:22">
      <c r="A50" s="14" t="s">
        <v>129</v>
      </c>
      <c r="B50" s="29" t="s">
        <v>130</v>
      </c>
      <c r="C50" s="15" t="s">
        <v>131</v>
      </c>
      <c r="D50" s="16" t="s">
        <v>132</v>
      </c>
      <c r="E50" s="49">
        <v>100804.39341351936</v>
      </c>
      <c r="F50" s="41">
        <v>317.09884237769558</v>
      </c>
      <c r="G50" s="41">
        <v>172824.74192808272</v>
      </c>
      <c r="H50" s="56">
        <v>16088.692111671884</v>
      </c>
      <c r="I50" s="56">
        <v>196751.48228777823</v>
      </c>
      <c r="J50" s="56">
        <v>156209.50450106783</v>
      </c>
      <c r="K50" s="56">
        <v>34981.652142290026</v>
      </c>
      <c r="L50" s="56">
        <v>168053.58948402811</v>
      </c>
      <c r="M50" s="56">
        <v>55442.672309146939</v>
      </c>
      <c r="N50" s="56">
        <v>120282.52998123105</v>
      </c>
      <c r="O50" s="56">
        <v>85966.079034093942</v>
      </c>
      <c r="P50" s="56">
        <v>97975.993886845332</v>
      </c>
      <c r="Q50" s="56">
        <v>107377.62799472582</v>
      </c>
      <c r="R50" s="57">
        <v>19450.347997997669</v>
      </c>
      <c r="S50" s="58">
        <v>1332526.4059148568</v>
      </c>
      <c r="T50" s="12"/>
      <c r="U50" s="13"/>
      <c r="V50" s="13"/>
    </row>
    <row r="51" spans="1:22">
      <c r="A51" s="14" t="s">
        <v>129</v>
      </c>
      <c r="B51" s="29" t="s">
        <v>130</v>
      </c>
      <c r="C51" s="15" t="s">
        <v>133</v>
      </c>
      <c r="D51" s="16" t="s">
        <v>134</v>
      </c>
      <c r="E51" s="49">
        <v>16063.957887272561</v>
      </c>
      <c r="F51" s="41">
        <v>78.042591219685903</v>
      </c>
      <c r="G51" s="41">
        <v>394.55449796150378</v>
      </c>
      <c r="H51" s="56">
        <v>1400.530180689809</v>
      </c>
      <c r="I51" s="56">
        <v>4194.7355584478546</v>
      </c>
      <c r="J51" s="56">
        <v>2581.9281901090703</v>
      </c>
      <c r="K51" s="56">
        <v>1880.8867908776397</v>
      </c>
      <c r="L51" s="56">
        <v>3535.6751532128037</v>
      </c>
      <c r="M51" s="56">
        <v>2555.1464548783151</v>
      </c>
      <c r="N51" s="56">
        <v>4330.5561411446397</v>
      </c>
      <c r="O51" s="56">
        <v>7460.0877324080657</v>
      </c>
      <c r="P51" s="56">
        <v>14449.968874702741</v>
      </c>
      <c r="Q51" s="56">
        <v>5279.450659854012</v>
      </c>
      <c r="R51" s="57">
        <v>1075.1169017303091</v>
      </c>
      <c r="S51" s="58">
        <v>65280.637614509003</v>
      </c>
      <c r="T51" s="12"/>
      <c r="U51" s="13"/>
      <c r="V51" s="13"/>
    </row>
    <row r="52" spans="1:22">
      <c r="A52" s="14" t="s">
        <v>129</v>
      </c>
      <c r="B52" s="29" t="s">
        <v>130</v>
      </c>
      <c r="C52" s="15" t="s">
        <v>135</v>
      </c>
      <c r="D52" s="16" t="s">
        <v>136</v>
      </c>
      <c r="E52" s="49">
        <v>21285.395383312371</v>
      </c>
      <c r="F52" s="41">
        <v>0</v>
      </c>
      <c r="G52" s="41">
        <v>764.27204417702364</v>
      </c>
      <c r="H52" s="56">
        <v>1309.8476239830782</v>
      </c>
      <c r="I52" s="56">
        <v>3628.5980041839152</v>
      </c>
      <c r="J52" s="56">
        <v>1322.7986830643081</v>
      </c>
      <c r="K52" s="56">
        <v>296.96634921193277</v>
      </c>
      <c r="L52" s="56">
        <v>3522.4770644459918</v>
      </c>
      <c r="M52" s="56">
        <v>224.04398703321334</v>
      </c>
      <c r="N52" s="56">
        <v>1898.4808786201297</v>
      </c>
      <c r="O52" s="56">
        <v>7453.9255096072529</v>
      </c>
      <c r="P52" s="56">
        <v>10292.31413983335</v>
      </c>
      <c r="Q52" s="56">
        <v>2850.7040063906497</v>
      </c>
      <c r="R52" s="57">
        <v>122.15878175326691</v>
      </c>
      <c r="S52" s="58">
        <v>54971.982455616475</v>
      </c>
      <c r="T52" s="12"/>
      <c r="U52" s="13"/>
      <c r="V52" s="13"/>
    </row>
    <row r="53" spans="1:22">
      <c r="A53" s="14" t="s">
        <v>129</v>
      </c>
      <c r="B53" s="29" t="s">
        <v>130</v>
      </c>
      <c r="C53" s="15" t="s">
        <v>137</v>
      </c>
      <c r="D53" s="16" t="s">
        <v>138</v>
      </c>
      <c r="E53" s="49">
        <v>14192.955587787932</v>
      </c>
      <c r="F53" s="41">
        <v>44.685667443213156</v>
      </c>
      <c r="G53" s="41">
        <v>666.98395758573633</v>
      </c>
      <c r="H53" s="56">
        <v>296.08118843950285</v>
      </c>
      <c r="I53" s="56">
        <v>1554.8073237112812</v>
      </c>
      <c r="J53" s="56">
        <v>2127.7643933330301</v>
      </c>
      <c r="K53" s="56">
        <v>281.80320520496161</v>
      </c>
      <c r="L53" s="56">
        <v>5955.0717349535917</v>
      </c>
      <c r="M53" s="56">
        <v>243.2102087486432</v>
      </c>
      <c r="N53" s="56">
        <v>2720.1116632324638</v>
      </c>
      <c r="O53" s="56">
        <v>1641.1654874066323</v>
      </c>
      <c r="P53" s="56">
        <v>2732.1369721076608</v>
      </c>
      <c r="Q53" s="56">
        <v>0</v>
      </c>
      <c r="R53" s="57">
        <v>64.417349051413339</v>
      </c>
      <c r="S53" s="58">
        <v>32521.19473900606</v>
      </c>
      <c r="T53" s="12"/>
      <c r="U53" s="13"/>
      <c r="V53" s="13"/>
    </row>
    <row r="54" spans="1:22">
      <c r="A54" s="14" t="s">
        <v>129</v>
      </c>
      <c r="B54" s="29" t="s">
        <v>130</v>
      </c>
      <c r="C54" s="15" t="s">
        <v>139</v>
      </c>
      <c r="D54" s="16" t="s">
        <v>140</v>
      </c>
      <c r="E54" s="49">
        <v>10424.601505691582</v>
      </c>
      <c r="F54" s="41">
        <v>0</v>
      </c>
      <c r="G54" s="41">
        <v>184.97647021065029</v>
      </c>
      <c r="H54" s="56">
        <v>426.00977943538294</v>
      </c>
      <c r="I54" s="56">
        <v>1534.5239939746389</v>
      </c>
      <c r="J54" s="56">
        <v>1958.448786442545</v>
      </c>
      <c r="K54" s="56">
        <v>218.25925876779738</v>
      </c>
      <c r="L54" s="56">
        <v>2175.3153694314287</v>
      </c>
      <c r="M54" s="56">
        <v>1106.1188945260667</v>
      </c>
      <c r="N54" s="56">
        <v>1095.8345017941567</v>
      </c>
      <c r="O54" s="56">
        <v>2580.8721668289199</v>
      </c>
      <c r="P54" s="56">
        <v>4182.9522994259414</v>
      </c>
      <c r="Q54" s="56">
        <v>3980.3536126526792</v>
      </c>
      <c r="R54" s="57">
        <v>97.740919382301769</v>
      </c>
      <c r="S54" s="58">
        <v>29966.007558564084</v>
      </c>
      <c r="T54" s="12"/>
      <c r="U54" s="13"/>
      <c r="V54" s="13"/>
    </row>
    <row r="55" spans="1:22">
      <c r="A55" s="14" t="s">
        <v>129</v>
      </c>
      <c r="B55" s="29" t="s">
        <v>130</v>
      </c>
      <c r="C55" s="15" t="s">
        <v>141</v>
      </c>
      <c r="D55" s="16" t="s">
        <v>142</v>
      </c>
      <c r="E55" s="49">
        <v>43454.274726622178</v>
      </c>
      <c r="F55" s="41">
        <v>0</v>
      </c>
      <c r="G55" s="41">
        <v>2885.0074647922011</v>
      </c>
      <c r="H55" s="56">
        <v>960.57685773209914</v>
      </c>
      <c r="I55" s="56">
        <v>2745.0697131065963</v>
      </c>
      <c r="J55" s="56">
        <v>2933.0938956339151</v>
      </c>
      <c r="K55" s="56">
        <v>299.96502770138295</v>
      </c>
      <c r="L55" s="56">
        <v>3792.7848912852742</v>
      </c>
      <c r="M55" s="56">
        <v>228.56693467395633</v>
      </c>
      <c r="N55" s="56">
        <v>1881.4935123815699</v>
      </c>
      <c r="O55" s="56">
        <v>3979.143191469605</v>
      </c>
      <c r="P55" s="56">
        <v>15504.877316710978</v>
      </c>
      <c r="Q55" s="56">
        <v>3023.4739461719009</v>
      </c>
      <c r="R55" s="57">
        <v>254.64376741048051</v>
      </c>
      <c r="S55" s="58">
        <v>81942.971245692141</v>
      </c>
      <c r="T55" s="12"/>
      <c r="U55" s="13"/>
      <c r="V55" s="13"/>
    </row>
    <row r="56" spans="1:22">
      <c r="A56" s="14" t="s">
        <v>129</v>
      </c>
      <c r="B56" s="29" t="s">
        <v>130</v>
      </c>
      <c r="C56" s="15" t="s">
        <v>143</v>
      </c>
      <c r="D56" s="16" t="s">
        <v>144</v>
      </c>
      <c r="E56" s="49">
        <v>33420.273096296529</v>
      </c>
      <c r="F56" s="41">
        <v>505.79795956447452</v>
      </c>
      <c r="G56" s="41">
        <v>4798.2235043101546</v>
      </c>
      <c r="H56" s="56">
        <v>992.7968393001961</v>
      </c>
      <c r="I56" s="56">
        <v>9628.0567491080728</v>
      </c>
      <c r="J56" s="56">
        <v>5048.4612269242552</v>
      </c>
      <c r="K56" s="56">
        <v>2281.9562309096318</v>
      </c>
      <c r="L56" s="56">
        <v>6940.289209779814</v>
      </c>
      <c r="M56" s="56">
        <v>1117.9549687761742</v>
      </c>
      <c r="N56" s="56">
        <v>6659.4626518261302</v>
      </c>
      <c r="O56" s="56">
        <v>5185.3253960316742</v>
      </c>
      <c r="P56" s="56">
        <v>7804.2986656964213</v>
      </c>
      <c r="Q56" s="56">
        <v>280.03752823005232</v>
      </c>
      <c r="R56" s="57">
        <v>123.36648413886542</v>
      </c>
      <c r="S56" s="58">
        <v>84786.300510892455</v>
      </c>
      <c r="T56" s="12"/>
      <c r="U56" s="13"/>
      <c r="V56" s="13"/>
    </row>
    <row r="57" spans="1:22">
      <c r="A57" s="14" t="s">
        <v>129</v>
      </c>
      <c r="B57" s="29" t="s">
        <v>130</v>
      </c>
      <c r="C57" s="15" t="s">
        <v>145</v>
      </c>
      <c r="D57" s="16" t="s">
        <v>146</v>
      </c>
      <c r="E57" s="49">
        <v>8384.3080621171248</v>
      </c>
      <c r="F57" s="41">
        <v>0</v>
      </c>
      <c r="G57" s="41">
        <v>296.00655906230656</v>
      </c>
      <c r="H57" s="56">
        <v>462.06487198736943</v>
      </c>
      <c r="I57" s="56">
        <v>1036.3434942206482</v>
      </c>
      <c r="J57" s="56">
        <v>1373.511838018559</v>
      </c>
      <c r="K57" s="56">
        <v>891.8356093943836</v>
      </c>
      <c r="L57" s="56">
        <v>2613.6866679728196</v>
      </c>
      <c r="M57" s="56">
        <v>389.40665005807688</v>
      </c>
      <c r="N57" s="56">
        <v>1654.6273014810222</v>
      </c>
      <c r="O57" s="56">
        <v>1202.7575083890163</v>
      </c>
      <c r="P57" s="56">
        <v>4508.0260039776404</v>
      </c>
      <c r="Q57" s="56">
        <v>0</v>
      </c>
      <c r="R57" s="57">
        <v>56.813837916374965</v>
      </c>
      <c r="S57" s="58">
        <v>22869.388404595342</v>
      </c>
      <c r="T57" s="12"/>
      <c r="U57" s="13"/>
      <c r="V57" s="13"/>
    </row>
    <row r="58" spans="1:22">
      <c r="A58" s="14" t="s">
        <v>129</v>
      </c>
      <c r="B58" s="29" t="s">
        <v>130</v>
      </c>
      <c r="C58" s="15" t="s">
        <v>147</v>
      </c>
      <c r="D58" s="16" t="s">
        <v>148</v>
      </c>
      <c r="E58" s="49">
        <v>3889.6273396614356</v>
      </c>
      <c r="F58" s="41">
        <v>0</v>
      </c>
      <c r="G58" s="41">
        <v>247.86004335417584</v>
      </c>
      <c r="H58" s="56">
        <v>260.76378371331867</v>
      </c>
      <c r="I58" s="56">
        <v>486.27459474353316</v>
      </c>
      <c r="J58" s="56">
        <v>350.58178855751464</v>
      </c>
      <c r="K58" s="56">
        <v>120.97440786340698</v>
      </c>
      <c r="L58" s="56">
        <v>1241.9218155591623</v>
      </c>
      <c r="M58" s="56">
        <v>221.49827160053789</v>
      </c>
      <c r="N58" s="56">
        <v>2491.2052859618857</v>
      </c>
      <c r="O58" s="56">
        <v>1651.6195745081902</v>
      </c>
      <c r="P58" s="56">
        <v>1520.3836298488004</v>
      </c>
      <c r="Q58" s="56">
        <v>0</v>
      </c>
      <c r="R58" s="57">
        <v>99.634887126753583</v>
      </c>
      <c r="S58" s="58">
        <v>12582.345422498713</v>
      </c>
      <c r="T58" s="12"/>
      <c r="U58" s="13"/>
      <c r="V58" s="13"/>
    </row>
    <row r="59" spans="1:22">
      <c r="A59" s="14" t="s">
        <v>129</v>
      </c>
      <c r="B59" s="29" t="s">
        <v>130</v>
      </c>
      <c r="C59" s="15" t="s">
        <v>149</v>
      </c>
      <c r="D59" s="16" t="s">
        <v>150</v>
      </c>
      <c r="E59" s="49">
        <v>23424.075036980426</v>
      </c>
      <c r="F59" s="41">
        <v>0</v>
      </c>
      <c r="G59" s="41">
        <v>232.62425399467213</v>
      </c>
      <c r="H59" s="56">
        <v>1264.8134732558635</v>
      </c>
      <c r="I59" s="56">
        <v>2082.3000148311003</v>
      </c>
      <c r="J59" s="56">
        <v>3561.7737378240886</v>
      </c>
      <c r="K59" s="56">
        <v>1145.8007988998434</v>
      </c>
      <c r="L59" s="56">
        <v>8034.1184812094489</v>
      </c>
      <c r="M59" s="56">
        <v>1195.4277461533702</v>
      </c>
      <c r="N59" s="56">
        <v>2890.9348683524668</v>
      </c>
      <c r="O59" s="56">
        <v>2231.849936953894</v>
      </c>
      <c r="P59" s="56">
        <v>5662.8598259842593</v>
      </c>
      <c r="Q59" s="56">
        <v>0</v>
      </c>
      <c r="R59" s="57">
        <v>16.676922189744225</v>
      </c>
      <c r="S59" s="58">
        <v>51743.255096629175</v>
      </c>
      <c r="T59" s="12"/>
      <c r="U59" s="13"/>
      <c r="V59" s="13"/>
    </row>
    <row r="60" spans="1:22">
      <c r="A60" s="14" t="s">
        <v>151</v>
      </c>
      <c r="B60" s="29" t="s">
        <v>152</v>
      </c>
      <c r="C60" s="15" t="s">
        <v>153</v>
      </c>
      <c r="D60" s="16" t="s">
        <v>154</v>
      </c>
      <c r="E60" s="49">
        <v>542262.44641829468</v>
      </c>
      <c r="F60" s="41">
        <v>73035.064625949162</v>
      </c>
      <c r="G60" s="41">
        <v>140546.42966793303</v>
      </c>
      <c r="H60" s="56">
        <v>17462.359470178621</v>
      </c>
      <c r="I60" s="56">
        <v>342755.47974753607</v>
      </c>
      <c r="J60" s="56">
        <v>343443.52610978018</v>
      </c>
      <c r="K60" s="56">
        <v>41961.021764398</v>
      </c>
      <c r="L60" s="56">
        <v>136094.71388426097</v>
      </c>
      <c r="M60" s="56">
        <v>66090.294174781156</v>
      </c>
      <c r="N60" s="56">
        <v>140211.64768201142</v>
      </c>
      <c r="O60" s="56">
        <v>72713.902174595278</v>
      </c>
      <c r="P60" s="56">
        <v>96872.631614150276</v>
      </c>
      <c r="Q60" s="56">
        <v>105834.16588860714</v>
      </c>
      <c r="R60" s="57">
        <v>72982.057897928811</v>
      </c>
      <c r="S60" s="58">
        <v>2192265.7411204046</v>
      </c>
      <c r="T60" s="12"/>
      <c r="U60" s="13"/>
      <c r="V60" s="13"/>
    </row>
    <row r="61" spans="1:22">
      <c r="A61" s="14" t="s">
        <v>151</v>
      </c>
      <c r="B61" s="29" t="s">
        <v>152</v>
      </c>
      <c r="C61" s="15" t="s">
        <v>155</v>
      </c>
      <c r="D61" s="16" t="s">
        <v>156</v>
      </c>
      <c r="E61" s="49">
        <v>22733.192952783655</v>
      </c>
      <c r="F61" s="41">
        <v>67.608352160115686</v>
      </c>
      <c r="G61" s="41">
        <v>4217.3988322495934</v>
      </c>
      <c r="H61" s="56">
        <v>1628.8769126242905</v>
      </c>
      <c r="I61" s="56">
        <v>2559.275996557084</v>
      </c>
      <c r="J61" s="56">
        <v>4364.1227069177239</v>
      </c>
      <c r="K61" s="56">
        <v>1205.6556976097702</v>
      </c>
      <c r="L61" s="56">
        <v>3357.9209839213513</v>
      </c>
      <c r="M61" s="56">
        <v>930.05600443185585</v>
      </c>
      <c r="N61" s="56">
        <v>3751.9781315104838</v>
      </c>
      <c r="O61" s="56">
        <v>5599.8325111995591</v>
      </c>
      <c r="P61" s="56">
        <v>10444.373632671193</v>
      </c>
      <c r="Q61" s="56">
        <v>5171.8571105701267</v>
      </c>
      <c r="R61" s="57">
        <v>7736.4535567438288</v>
      </c>
      <c r="S61" s="58">
        <v>73768.603381950641</v>
      </c>
      <c r="T61" s="12"/>
      <c r="U61" s="13"/>
      <c r="V61" s="13"/>
    </row>
    <row r="62" spans="1:22">
      <c r="A62" s="14" t="s">
        <v>151</v>
      </c>
      <c r="B62" s="29" t="s">
        <v>152</v>
      </c>
      <c r="C62" s="15" t="s">
        <v>157</v>
      </c>
      <c r="D62" s="16" t="s">
        <v>158</v>
      </c>
      <c r="E62" s="49">
        <v>1817.1412873874067</v>
      </c>
      <c r="F62" s="41">
        <v>75.690913979427251</v>
      </c>
      <c r="G62" s="41">
        <v>3282.0921050777179</v>
      </c>
      <c r="H62" s="56">
        <v>118.56009115581037</v>
      </c>
      <c r="I62" s="56">
        <v>1063.5859147513354</v>
      </c>
      <c r="J62" s="56">
        <v>358.88060905063145</v>
      </c>
      <c r="K62" s="56">
        <v>0</v>
      </c>
      <c r="L62" s="56">
        <v>539.04972863499211</v>
      </c>
      <c r="M62" s="56">
        <v>201.65489956297122</v>
      </c>
      <c r="N62" s="56">
        <v>656.77254356407025</v>
      </c>
      <c r="O62" s="56">
        <v>3429.635579649233</v>
      </c>
      <c r="P62" s="56">
        <v>1442.550499277761</v>
      </c>
      <c r="Q62" s="56">
        <v>0</v>
      </c>
      <c r="R62" s="57">
        <v>51.499909932848226</v>
      </c>
      <c r="S62" s="58">
        <v>13037.114082024205</v>
      </c>
      <c r="T62" s="12"/>
      <c r="U62" s="13"/>
      <c r="V62" s="13"/>
    </row>
    <row r="63" spans="1:22">
      <c r="A63" s="14" t="s">
        <v>151</v>
      </c>
      <c r="B63" s="29" t="s">
        <v>152</v>
      </c>
      <c r="C63" s="15" t="s">
        <v>159</v>
      </c>
      <c r="D63" s="16" t="s">
        <v>160</v>
      </c>
      <c r="E63" s="49">
        <v>18862.743762445374</v>
      </c>
      <c r="F63" s="41">
        <v>0</v>
      </c>
      <c r="G63" s="41">
        <v>4839.5321722285626</v>
      </c>
      <c r="H63" s="56">
        <v>230.9904655801036</v>
      </c>
      <c r="I63" s="56">
        <v>1731.4458902403619</v>
      </c>
      <c r="J63" s="56">
        <v>4244.1309244894755</v>
      </c>
      <c r="K63" s="56">
        <v>504.14973626297382</v>
      </c>
      <c r="L63" s="56">
        <v>2038.206277342523</v>
      </c>
      <c r="M63" s="56">
        <v>586.40698806396631</v>
      </c>
      <c r="N63" s="56">
        <v>2121.6027383808305</v>
      </c>
      <c r="O63" s="56">
        <v>1075.0651349988734</v>
      </c>
      <c r="P63" s="56">
        <v>3211.0866096022764</v>
      </c>
      <c r="Q63" s="56">
        <v>0</v>
      </c>
      <c r="R63" s="57">
        <v>5361.5889548806663</v>
      </c>
      <c r="S63" s="58">
        <v>44806.949654516</v>
      </c>
      <c r="T63" s="12"/>
      <c r="U63" s="13"/>
      <c r="V63" s="13"/>
    </row>
    <row r="64" spans="1:22">
      <c r="A64" s="14" t="s">
        <v>151</v>
      </c>
      <c r="B64" s="29" t="s">
        <v>152</v>
      </c>
      <c r="C64" s="15" t="s">
        <v>161</v>
      </c>
      <c r="D64" s="16" t="s">
        <v>162</v>
      </c>
      <c r="E64" s="49">
        <v>869.87948650721967</v>
      </c>
      <c r="F64" s="41">
        <v>0</v>
      </c>
      <c r="G64" s="41">
        <v>1090.4176960763511</v>
      </c>
      <c r="H64" s="56">
        <v>50.616658626881787</v>
      </c>
      <c r="I64" s="56">
        <v>495.73029572319888</v>
      </c>
      <c r="J64" s="56">
        <v>100.39280570658846</v>
      </c>
      <c r="K64" s="56">
        <v>0</v>
      </c>
      <c r="L64" s="56">
        <v>276.36501314756629</v>
      </c>
      <c r="M64" s="56">
        <v>33.318950634378339</v>
      </c>
      <c r="N64" s="56">
        <v>123.63770873358553</v>
      </c>
      <c r="O64" s="56">
        <v>2885.9383378158245</v>
      </c>
      <c r="P64" s="56">
        <v>632.72010333090429</v>
      </c>
      <c r="Q64" s="56">
        <v>0</v>
      </c>
      <c r="R64" s="57">
        <v>15.453007678096093</v>
      </c>
      <c r="S64" s="58">
        <v>6574.4700639805942</v>
      </c>
      <c r="T64" s="12"/>
      <c r="U64" s="13"/>
      <c r="V64" s="13"/>
    </row>
    <row r="65" spans="1:22">
      <c r="A65" s="14" t="s">
        <v>151</v>
      </c>
      <c r="B65" s="29" t="s">
        <v>152</v>
      </c>
      <c r="C65" s="15" t="s">
        <v>163</v>
      </c>
      <c r="D65" s="16" t="s">
        <v>164</v>
      </c>
      <c r="E65" s="49">
        <v>195079.30383263103</v>
      </c>
      <c r="F65" s="41">
        <v>117.77730404066992</v>
      </c>
      <c r="G65" s="41">
        <v>9237.2343044156587</v>
      </c>
      <c r="H65" s="56">
        <v>20589.475720457296</v>
      </c>
      <c r="I65" s="56">
        <v>4520.9764559692958</v>
      </c>
      <c r="J65" s="56">
        <v>32567.810248450456</v>
      </c>
      <c r="K65" s="56">
        <v>856.78241560683523</v>
      </c>
      <c r="L65" s="56">
        <v>13557.239886098108</v>
      </c>
      <c r="M65" s="56">
        <v>3958.0155953827048</v>
      </c>
      <c r="N65" s="56">
        <v>6994.4837986118928</v>
      </c>
      <c r="O65" s="56">
        <v>5216.2554681512365</v>
      </c>
      <c r="P65" s="56">
        <v>19143.312497532996</v>
      </c>
      <c r="Q65" s="56">
        <v>8726.6281082303831</v>
      </c>
      <c r="R65" s="57">
        <v>11838.981466559839</v>
      </c>
      <c r="S65" s="58">
        <v>332404.27710213838</v>
      </c>
      <c r="T65" s="12"/>
      <c r="U65" s="13"/>
      <c r="V65" s="13"/>
    </row>
    <row r="66" spans="1:22">
      <c r="A66" s="14" t="s">
        <v>151</v>
      </c>
      <c r="B66" s="29" t="s">
        <v>152</v>
      </c>
      <c r="C66" s="15" t="s">
        <v>165</v>
      </c>
      <c r="D66" s="16" t="s">
        <v>166</v>
      </c>
      <c r="E66" s="49">
        <v>12155.609802103443</v>
      </c>
      <c r="F66" s="41">
        <v>0</v>
      </c>
      <c r="G66" s="41">
        <v>8649.6296568602647</v>
      </c>
      <c r="H66" s="56">
        <v>1696.109471774002</v>
      </c>
      <c r="I66" s="56">
        <v>4782.7777551301151</v>
      </c>
      <c r="J66" s="56">
        <v>57765.006879853121</v>
      </c>
      <c r="K66" s="56">
        <v>8782.0426045873646</v>
      </c>
      <c r="L66" s="56">
        <v>16379.167842687168</v>
      </c>
      <c r="M66" s="56">
        <v>3778.8716359939422</v>
      </c>
      <c r="N66" s="56">
        <v>8023.8594773338446</v>
      </c>
      <c r="O66" s="56">
        <v>5681.5840939428526</v>
      </c>
      <c r="P66" s="56">
        <v>19894.106129274533</v>
      </c>
      <c r="Q66" s="56">
        <v>10569.19028045666</v>
      </c>
      <c r="R66" s="57">
        <v>4416.1805231476719</v>
      </c>
      <c r="S66" s="58">
        <v>162574.13615314494</v>
      </c>
      <c r="T66" s="12"/>
      <c r="U66" s="13"/>
      <c r="V66" s="13"/>
    </row>
    <row r="67" spans="1:22">
      <c r="A67" s="14" t="s">
        <v>151</v>
      </c>
      <c r="B67" s="29" t="s">
        <v>152</v>
      </c>
      <c r="C67" s="15" t="s">
        <v>167</v>
      </c>
      <c r="D67" s="16" t="s">
        <v>168</v>
      </c>
      <c r="E67" s="49">
        <v>2412.8552560834246</v>
      </c>
      <c r="F67" s="41">
        <v>618.36849851562556</v>
      </c>
      <c r="G67" s="41">
        <v>2618.724189167513</v>
      </c>
      <c r="H67" s="56">
        <v>144.16789857081875</v>
      </c>
      <c r="I67" s="56">
        <v>2244.1894595569538</v>
      </c>
      <c r="J67" s="56">
        <v>1227.8158883935921</v>
      </c>
      <c r="K67" s="56">
        <v>116.62241445231592</v>
      </c>
      <c r="L67" s="56">
        <v>650.82313442584734</v>
      </c>
      <c r="M67" s="56">
        <v>5.8702155151421541E-2</v>
      </c>
      <c r="N67" s="56">
        <v>769.27130817931902</v>
      </c>
      <c r="O67" s="56">
        <v>1280.5798902210486</v>
      </c>
      <c r="P67" s="56">
        <v>1733.8840965518284</v>
      </c>
      <c r="Q67" s="56">
        <v>0</v>
      </c>
      <c r="R67" s="57">
        <v>82.26753205539444</v>
      </c>
      <c r="S67" s="58">
        <v>13899.628268328834</v>
      </c>
      <c r="T67" s="12"/>
      <c r="U67" s="13"/>
      <c r="V67" s="13"/>
    </row>
    <row r="68" spans="1:22">
      <c r="A68" s="14" t="s">
        <v>151</v>
      </c>
      <c r="B68" s="29" t="s">
        <v>152</v>
      </c>
      <c r="C68" s="15" t="s">
        <v>169</v>
      </c>
      <c r="D68" s="16" t="s">
        <v>170</v>
      </c>
      <c r="E68" s="49">
        <v>68653.70916616288</v>
      </c>
      <c r="F68" s="41">
        <v>4675.6769497618097</v>
      </c>
      <c r="G68" s="41">
        <v>14847.708075611274</v>
      </c>
      <c r="H68" s="56">
        <v>2986.6032841905972</v>
      </c>
      <c r="I68" s="56">
        <v>9465.0963794589261</v>
      </c>
      <c r="J68" s="56">
        <v>30446.571111592173</v>
      </c>
      <c r="K68" s="56">
        <v>9168.2213384069146</v>
      </c>
      <c r="L68" s="56">
        <v>21343.974482320769</v>
      </c>
      <c r="M68" s="56">
        <v>11866.394584164187</v>
      </c>
      <c r="N68" s="56">
        <v>17479.854469074329</v>
      </c>
      <c r="O68" s="56">
        <v>9076.8215342847179</v>
      </c>
      <c r="P68" s="56">
        <v>29200.096939117098</v>
      </c>
      <c r="Q68" s="56">
        <v>15540.23277569811</v>
      </c>
      <c r="R68" s="57">
        <v>9664.3574889099636</v>
      </c>
      <c r="S68" s="58">
        <v>254415.31857875374</v>
      </c>
      <c r="T68" s="12"/>
      <c r="U68" s="13"/>
      <c r="V68" s="13"/>
    </row>
    <row r="69" spans="1:22">
      <c r="A69" s="14" t="s">
        <v>151</v>
      </c>
      <c r="B69" s="29" t="s">
        <v>152</v>
      </c>
      <c r="C69" s="15" t="s">
        <v>171</v>
      </c>
      <c r="D69" s="16" t="s">
        <v>172</v>
      </c>
      <c r="E69" s="49">
        <v>20916.231275736591</v>
      </c>
      <c r="F69" s="41">
        <v>5222.8389957036197</v>
      </c>
      <c r="G69" s="41">
        <v>7513.3093873108064</v>
      </c>
      <c r="H69" s="56">
        <v>991.2089367885701</v>
      </c>
      <c r="I69" s="56">
        <v>8141.5491644837812</v>
      </c>
      <c r="J69" s="56">
        <v>12232.434107631478</v>
      </c>
      <c r="K69" s="56">
        <v>2579.2779975387948</v>
      </c>
      <c r="L69" s="56">
        <v>11286.678946181904</v>
      </c>
      <c r="M69" s="56">
        <v>7226.083899237593</v>
      </c>
      <c r="N69" s="56">
        <v>7279.4629930371684</v>
      </c>
      <c r="O69" s="56">
        <v>5190.4497322211391</v>
      </c>
      <c r="P69" s="56">
        <v>9471.5504312009598</v>
      </c>
      <c r="Q69" s="56">
        <v>12613.140690298309</v>
      </c>
      <c r="R69" s="57">
        <v>7932.3025983540429</v>
      </c>
      <c r="S69" s="58">
        <v>118596.51915572476</v>
      </c>
      <c r="T69" s="12"/>
      <c r="U69" s="13"/>
      <c r="V69" s="13"/>
    </row>
    <row r="70" spans="1:22">
      <c r="A70" s="14" t="s">
        <v>151</v>
      </c>
      <c r="B70" s="29" t="s">
        <v>152</v>
      </c>
      <c r="C70" s="15" t="s">
        <v>173</v>
      </c>
      <c r="D70" s="16" t="s">
        <v>174</v>
      </c>
      <c r="E70" s="49">
        <v>798.310886563861</v>
      </c>
      <c r="F70" s="41">
        <v>29691.577409163972</v>
      </c>
      <c r="G70" s="41">
        <v>2093.3695222145407</v>
      </c>
      <c r="H70" s="56">
        <v>1377.382890812376</v>
      </c>
      <c r="I70" s="56">
        <v>2353.95966674593</v>
      </c>
      <c r="J70" s="56">
        <v>2570.2968588109761</v>
      </c>
      <c r="K70" s="56">
        <v>161.88956531158374</v>
      </c>
      <c r="L70" s="56">
        <v>1766.021847868331</v>
      </c>
      <c r="M70" s="56">
        <v>472.78856028539587</v>
      </c>
      <c r="N70" s="56">
        <v>5223.538760353209</v>
      </c>
      <c r="O70" s="56">
        <v>1690.1194611346159</v>
      </c>
      <c r="P70" s="56">
        <v>3792.470396232904</v>
      </c>
      <c r="Q70" s="56">
        <v>0</v>
      </c>
      <c r="R70" s="57">
        <v>437.42843130252851</v>
      </c>
      <c r="S70" s="58">
        <v>52429.154256800219</v>
      </c>
      <c r="T70" s="12"/>
      <c r="U70" s="13"/>
      <c r="V70" s="13"/>
    </row>
    <row r="71" spans="1:22">
      <c r="A71" s="14" t="s">
        <v>151</v>
      </c>
      <c r="B71" s="29" t="s">
        <v>152</v>
      </c>
      <c r="C71" s="15" t="s">
        <v>175</v>
      </c>
      <c r="D71" s="16" t="s">
        <v>176</v>
      </c>
      <c r="E71" s="49">
        <v>108493.21244376877</v>
      </c>
      <c r="F71" s="41">
        <v>1840.7932280991886</v>
      </c>
      <c r="G71" s="41">
        <v>7396.5592817587385</v>
      </c>
      <c r="H71" s="56">
        <v>5483.3178001192227</v>
      </c>
      <c r="I71" s="56">
        <v>22406.186023287151</v>
      </c>
      <c r="J71" s="56">
        <v>41355.362281552654</v>
      </c>
      <c r="K71" s="56">
        <v>11729.260855827461</v>
      </c>
      <c r="L71" s="56">
        <v>14075.909867461294</v>
      </c>
      <c r="M71" s="56">
        <v>9462.081579792477</v>
      </c>
      <c r="N71" s="56">
        <v>15031.343992298516</v>
      </c>
      <c r="O71" s="56">
        <v>9994.765648051296</v>
      </c>
      <c r="P71" s="56">
        <v>26612.746577423182</v>
      </c>
      <c r="Q71" s="56">
        <v>22283.376174629455</v>
      </c>
      <c r="R71" s="57">
        <v>5304.2691295023087</v>
      </c>
      <c r="S71" s="58">
        <v>301469.18488357175</v>
      </c>
      <c r="T71" s="12"/>
      <c r="U71" s="13"/>
      <c r="V71" s="13"/>
    </row>
    <row r="72" spans="1:22">
      <c r="A72" s="14" t="s">
        <v>151</v>
      </c>
      <c r="B72" s="29" t="s">
        <v>152</v>
      </c>
      <c r="C72" s="15" t="s">
        <v>177</v>
      </c>
      <c r="D72" s="16" t="s">
        <v>178</v>
      </c>
      <c r="E72" s="49">
        <v>3000.2272875676663</v>
      </c>
      <c r="F72" s="41">
        <v>32857.33210395374</v>
      </c>
      <c r="G72" s="41">
        <v>3052.7199057484177</v>
      </c>
      <c r="H72" s="56">
        <v>1283.2405064669983</v>
      </c>
      <c r="I72" s="56">
        <v>5291.7406980053092</v>
      </c>
      <c r="J72" s="56">
        <v>5076.4720096908777</v>
      </c>
      <c r="K72" s="56">
        <v>4032.7686371948262</v>
      </c>
      <c r="L72" s="56">
        <v>9622.3560895450628</v>
      </c>
      <c r="M72" s="56">
        <v>3294.9028889095312</v>
      </c>
      <c r="N72" s="56">
        <v>3835.9503322472356</v>
      </c>
      <c r="O72" s="56">
        <v>4076.4152292773856</v>
      </c>
      <c r="P72" s="56">
        <v>8290.8151470946068</v>
      </c>
      <c r="Q72" s="56">
        <v>4287.5681904385856</v>
      </c>
      <c r="R72" s="57">
        <v>250.97768530012425</v>
      </c>
      <c r="S72" s="58">
        <v>88253.486711440361</v>
      </c>
      <c r="T72" s="12"/>
      <c r="U72" s="13"/>
      <c r="V72" s="13"/>
    </row>
    <row r="73" spans="1:22">
      <c r="A73" s="14" t="s">
        <v>151</v>
      </c>
      <c r="B73" s="29" t="s">
        <v>152</v>
      </c>
      <c r="C73" s="15" t="s">
        <v>179</v>
      </c>
      <c r="D73" s="16" t="s">
        <v>180</v>
      </c>
      <c r="E73" s="49">
        <v>558.63601586946857</v>
      </c>
      <c r="F73" s="41">
        <v>0</v>
      </c>
      <c r="G73" s="41">
        <v>3082.0754226762747</v>
      </c>
      <c r="H73" s="56">
        <v>75.097042288915176</v>
      </c>
      <c r="I73" s="56">
        <v>994.27010987444839</v>
      </c>
      <c r="J73" s="56">
        <v>358.90237242152693</v>
      </c>
      <c r="K73" s="56">
        <v>116.1395216812745</v>
      </c>
      <c r="L73" s="56">
        <v>391.57325280686052</v>
      </c>
      <c r="M73" s="56">
        <v>35.654233869517739</v>
      </c>
      <c r="N73" s="56">
        <v>1429.1999032367189</v>
      </c>
      <c r="O73" s="56">
        <v>1417.8743459231412</v>
      </c>
      <c r="P73" s="56">
        <v>1429.7164201026922</v>
      </c>
      <c r="Q73" s="56">
        <v>0</v>
      </c>
      <c r="R73" s="57">
        <v>44.965145308852499</v>
      </c>
      <c r="S73" s="58">
        <v>9934.1037860596898</v>
      </c>
      <c r="T73" s="12"/>
      <c r="U73" s="13"/>
      <c r="V73" s="13"/>
    </row>
    <row r="74" spans="1:22">
      <c r="A74" s="14" t="s">
        <v>181</v>
      </c>
      <c r="B74" s="29" t="s">
        <v>182</v>
      </c>
      <c r="C74" s="15" t="s">
        <v>183</v>
      </c>
      <c r="D74" s="16" t="s">
        <v>184</v>
      </c>
      <c r="E74" s="49">
        <v>102708.69892825464</v>
      </c>
      <c r="F74" s="41">
        <v>428.64301222279164</v>
      </c>
      <c r="G74" s="41">
        <v>699949.68833191926</v>
      </c>
      <c r="H74" s="56">
        <v>14067.576208386534</v>
      </c>
      <c r="I74" s="56">
        <v>264674.08748729806</v>
      </c>
      <c r="J74" s="56">
        <v>107623.76047926967</v>
      </c>
      <c r="K74" s="56">
        <v>12784.414826221309</v>
      </c>
      <c r="L74" s="56">
        <v>221362.21767053776</v>
      </c>
      <c r="M74" s="56">
        <v>14890.870362352212</v>
      </c>
      <c r="N74" s="56">
        <v>31040.645551080357</v>
      </c>
      <c r="O74" s="56">
        <v>57185.533346163902</v>
      </c>
      <c r="P74" s="56">
        <v>84276.661272607947</v>
      </c>
      <c r="Q74" s="56">
        <v>64416.565996436548</v>
      </c>
      <c r="R74" s="57">
        <v>18892.9716268708</v>
      </c>
      <c r="S74" s="58">
        <v>1694302.3350996217</v>
      </c>
      <c r="T74" s="12"/>
      <c r="U74" s="13"/>
      <c r="V74" s="13"/>
    </row>
    <row r="75" spans="1:22">
      <c r="A75" s="14" t="s">
        <v>181</v>
      </c>
      <c r="B75" s="29" t="s">
        <v>182</v>
      </c>
      <c r="C75" s="15" t="s">
        <v>185</v>
      </c>
      <c r="D75" s="16" t="s">
        <v>186</v>
      </c>
      <c r="E75" s="49">
        <v>127866.75901167469</v>
      </c>
      <c r="F75" s="41">
        <v>0</v>
      </c>
      <c r="G75" s="41">
        <v>3996.0868286082496</v>
      </c>
      <c r="H75" s="56">
        <v>835.72893341994813</v>
      </c>
      <c r="I75" s="56">
        <v>11363.926373200986</v>
      </c>
      <c r="J75" s="56">
        <v>7382.6358529202353</v>
      </c>
      <c r="K75" s="56">
        <v>387.524784628595</v>
      </c>
      <c r="L75" s="56">
        <v>862.50774441007286</v>
      </c>
      <c r="M75" s="56">
        <v>0.19246753952377055</v>
      </c>
      <c r="N75" s="56">
        <v>1062.7483734368097</v>
      </c>
      <c r="O75" s="56">
        <v>6691.7952036764455</v>
      </c>
      <c r="P75" s="56">
        <v>19248.951250141145</v>
      </c>
      <c r="Q75" s="56">
        <v>8469.9532113355745</v>
      </c>
      <c r="R75" s="57">
        <v>342.72277700757439</v>
      </c>
      <c r="S75" s="58">
        <v>188511.53281199984</v>
      </c>
      <c r="T75" s="12"/>
      <c r="U75" s="13"/>
      <c r="V75" s="13"/>
    </row>
    <row r="76" spans="1:22">
      <c r="A76" s="14" t="s">
        <v>181</v>
      </c>
      <c r="B76" s="29" t="s">
        <v>182</v>
      </c>
      <c r="C76" s="15" t="s">
        <v>187</v>
      </c>
      <c r="D76" s="16" t="s">
        <v>188</v>
      </c>
      <c r="E76" s="49">
        <v>41487.193577371654</v>
      </c>
      <c r="F76" s="41">
        <v>0</v>
      </c>
      <c r="G76" s="41">
        <v>679.71799602294573</v>
      </c>
      <c r="H76" s="56">
        <v>649.71872263397063</v>
      </c>
      <c r="I76" s="56">
        <v>5229.5001537989219</v>
      </c>
      <c r="J76" s="56">
        <v>5054.3092057838967</v>
      </c>
      <c r="K76" s="56">
        <v>1915.3231288654897</v>
      </c>
      <c r="L76" s="56">
        <v>446.8670671627649</v>
      </c>
      <c r="M76" s="56">
        <v>0.72390583103819317</v>
      </c>
      <c r="N76" s="56">
        <v>458.19249369886938</v>
      </c>
      <c r="O76" s="56">
        <v>4074.4056831505345</v>
      </c>
      <c r="P76" s="56">
        <v>12799.771081136951</v>
      </c>
      <c r="Q76" s="56">
        <v>4494.7397136529507</v>
      </c>
      <c r="R76" s="57">
        <v>266.49485117581895</v>
      </c>
      <c r="S76" s="58">
        <v>77556.957580285802</v>
      </c>
      <c r="T76" s="12"/>
      <c r="U76" s="13"/>
      <c r="V76" s="13"/>
    </row>
    <row r="77" spans="1:22">
      <c r="A77" s="14" t="s">
        <v>181</v>
      </c>
      <c r="B77" s="29" t="s">
        <v>182</v>
      </c>
      <c r="C77" s="15" t="s">
        <v>189</v>
      </c>
      <c r="D77" s="16" t="s">
        <v>190</v>
      </c>
      <c r="E77" s="49">
        <v>212499.52190395244</v>
      </c>
      <c r="F77" s="41">
        <v>460.5558616383538</v>
      </c>
      <c r="G77" s="41">
        <v>47522.264387139177</v>
      </c>
      <c r="H77" s="56">
        <v>1406.5207361475677</v>
      </c>
      <c r="I77" s="56">
        <v>26888.703920813554</v>
      </c>
      <c r="J77" s="56">
        <v>56396.651615981747</v>
      </c>
      <c r="K77" s="56">
        <v>2369.8372215857817</v>
      </c>
      <c r="L77" s="56">
        <v>11215.80104171862</v>
      </c>
      <c r="M77" s="56">
        <v>2169.8658845648597</v>
      </c>
      <c r="N77" s="56">
        <v>9751.8943054983447</v>
      </c>
      <c r="O77" s="56">
        <v>15054.503470495711</v>
      </c>
      <c r="P77" s="56">
        <v>47756.876490122195</v>
      </c>
      <c r="Q77" s="56">
        <v>13732.251011809203</v>
      </c>
      <c r="R77" s="57">
        <v>13925.895979071029</v>
      </c>
      <c r="S77" s="58">
        <v>461151.14383053861</v>
      </c>
      <c r="T77" s="12"/>
      <c r="U77" s="13"/>
      <c r="V77" s="13"/>
    </row>
    <row r="78" spans="1:22">
      <c r="A78" s="14" t="s">
        <v>181</v>
      </c>
      <c r="B78" s="29" t="s">
        <v>182</v>
      </c>
      <c r="C78" s="15" t="s">
        <v>191</v>
      </c>
      <c r="D78" s="16" t="s">
        <v>192</v>
      </c>
      <c r="E78" s="49">
        <v>31366.948566025225</v>
      </c>
      <c r="F78" s="41">
        <v>0</v>
      </c>
      <c r="G78" s="41">
        <v>666.89621438943004</v>
      </c>
      <c r="H78" s="56">
        <v>848.43855252264643</v>
      </c>
      <c r="I78" s="56">
        <v>9726.5082071451561</v>
      </c>
      <c r="J78" s="56">
        <v>16503.539925207959</v>
      </c>
      <c r="K78" s="56">
        <v>749.41292536986577</v>
      </c>
      <c r="L78" s="56">
        <v>1888.5216557625774</v>
      </c>
      <c r="M78" s="56">
        <v>501.14695935568619</v>
      </c>
      <c r="N78" s="56">
        <v>616.51612284053715</v>
      </c>
      <c r="O78" s="56">
        <v>7513.8127843483817</v>
      </c>
      <c r="P78" s="56">
        <v>20082.150701505776</v>
      </c>
      <c r="Q78" s="56">
        <v>9160.420311270329</v>
      </c>
      <c r="R78" s="57">
        <v>623.5997000216164</v>
      </c>
      <c r="S78" s="58">
        <v>100247.91262576517</v>
      </c>
      <c r="T78" s="12"/>
      <c r="U78" s="13"/>
      <c r="V78" s="13"/>
    </row>
    <row r="79" spans="1:22">
      <c r="A79" s="14" t="s">
        <v>181</v>
      </c>
      <c r="B79" s="29" t="s">
        <v>182</v>
      </c>
      <c r="C79" s="15" t="s">
        <v>193</v>
      </c>
      <c r="D79" s="16" t="s">
        <v>194</v>
      </c>
      <c r="E79" s="49">
        <v>21712.730347812336</v>
      </c>
      <c r="F79" s="41">
        <v>0</v>
      </c>
      <c r="G79" s="41">
        <v>4752.8948862518246</v>
      </c>
      <c r="H79" s="56">
        <v>1026.9910251958261</v>
      </c>
      <c r="I79" s="56">
        <v>61852.100769178214</v>
      </c>
      <c r="J79" s="56">
        <v>17967.965268620461</v>
      </c>
      <c r="K79" s="56">
        <v>19752.068833235131</v>
      </c>
      <c r="L79" s="56">
        <v>2933.112069822967</v>
      </c>
      <c r="M79" s="56">
        <v>990.95325831174398</v>
      </c>
      <c r="N79" s="56">
        <v>11095.124958751336</v>
      </c>
      <c r="O79" s="56">
        <v>6265.8066424495137</v>
      </c>
      <c r="P79" s="56">
        <v>20955.026317221113</v>
      </c>
      <c r="Q79" s="56">
        <v>6686.8051668438748</v>
      </c>
      <c r="R79" s="57">
        <v>2939.6104790969698</v>
      </c>
      <c r="S79" s="58">
        <v>178931.1900227913</v>
      </c>
      <c r="T79" s="12"/>
      <c r="U79" s="13"/>
      <c r="V79" s="13"/>
    </row>
    <row r="80" spans="1:22">
      <c r="A80" s="14" t="s">
        <v>181</v>
      </c>
      <c r="B80" s="29" t="s">
        <v>182</v>
      </c>
      <c r="C80" s="15" t="s">
        <v>195</v>
      </c>
      <c r="D80" s="16" t="s">
        <v>196</v>
      </c>
      <c r="E80" s="49">
        <v>57710.516012184489</v>
      </c>
      <c r="F80" s="41">
        <v>0</v>
      </c>
      <c r="G80" s="41">
        <v>122.71336330086879</v>
      </c>
      <c r="H80" s="56">
        <v>309.39329025264999</v>
      </c>
      <c r="I80" s="56">
        <v>1587.343149210353</v>
      </c>
      <c r="J80" s="56">
        <v>4824.2868908929704</v>
      </c>
      <c r="K80" s="56">
        <v>412.36805278373663</v>
      </c>
      <c r="L80" s="56">
        <v>1761.8200026187183</v>
      </c>
      <c r="M80" s="56">
        <v>1.5062684339907113E-3</v>
      </c>
      <c r="N80" s="56">
        <v>1624.5578870770955</v>
      </c>
      <c r="O80" s="56">
        <v>10201.57238783253</v>
      </c>
      <c r="P80" s="56">
        <v>12552.095630947751</v>
      </c>
      <c r="Q80" s="56">
        <v>0</v>
      </c>
      <c r="R80" s="57">
        <v>170.4880795441905</v>
      </c>
      <c r="S80" s="58">
        <v>91277.156252913803</v>
      </c>
      <c r="T80" s="12"/>
      <c r="U80" s="13"/>
      <c r="V80" s="13"/>
    </row>
    <row r="81" spans="1:22">
      <c r="A81" s="14" t="s">
        <v>197</v>
      </c>
      <c r="B81" s="29" t="s">
        <v>198</v>
      </c>
      <c r="C81" s="15" t="s">
        <v>199</v>
      </c>
      <c r="D81" s="16" t="s">
        <v>200</v>
      </c>
      <c r="E81" s="49">
        <v>1266934.2390988984</v>
      </c>
      <c r="F81" s="41">
        <v>92119.149748266485</v>
      </c>
      <c r="G81" s="41">
        <v>4507641.8166066986</v>
      </c>
      <c r="H81" s="56">
        <v>340020.24277055846</v>
      </c>
      <c r="I81" s="56">
        <v>3201676.461512533</v>
      </c>
      <c r="J81" s="56">
        <v>2894330.219553466</v>
      </c>
      <c r="K81" s="56">
        <v>654345.86258905753</v>
      </c>
      <c r="L81" s="56">
        <v>1688695.7288238385</v>
      </c>
      <c r="M81" s="56">
        <v>817583.97599328845</v>
      </c>
      <c r="N81" s="56">
        <v>3197061.9361193967</v>
      </c>
      <c r="O81" s="56">
        <v>1277360.3361118732</v>
      </c>
      <c r="P81" s="56">
        <v>1009138.247823216</v>
      </c>
      <c r="Q81" s="56">
        <v>697683.19520737708</v>
      </c>
      <c r="R81" s="57">
        <v>556590.65341585665</v>
      </c>
      <c r="S81" s="58">
        <v>22201182.065374322</v>
      </c>
      <c r="T81" s="12"/>
      <c r="U81" s="13"/>
      <c r="V81" s="13"/>
    </row>
    <row r="82" spans="1:22">
      <c r="A82" s="14" t="s">
        <v>197</v>
      </c>
      <c r="B82" s="29" t="s">
        <v>198</v>
      </c>
      <c r="C82" s="15" t="s">
        <v>201</v>
      </c>
      <c r="D82" s="16" t="s">
        <v>202</v>
      </c>
      <c r="E82" s="49">
        <v>17254.172904603209</v>
      </c>
      <c r="F82" s="41">
        <v>0</v>
      </c>
      <c r="G82" s="41">
        <v>7369.7664884169917</v>
      </c>
      <c r="H82" s="56">
        <v>663.11237007889918</v>
      </c>
      <c r="I82" s="56">
        <v>4420.6192969536878</v>
      </c>
      <c r="J82" s="56">
        <v>2204.3913118892478</v>
      </c>
      <c r="K82" s="56">
        <v>156.90996534609963</v>
      </c>
      <c r="L82" s="56">
        <v>2091.7597470057594</v>
      </c>
      <c r="M82" s="56">
        <v>513.48791176624923</v>
      </c>
      <c r="N82" s="56">
        <v>642.7495146490287</v>
      </c>
      <c r="O82" s="56">
        <v>3177.9381815184188</v>
      </c>
      <c r="P82" s="56">
        <v>7631.4687918580621</v>
      </c>
      <c r="Q82" s="56">
        <v>355.727056546516</v>
      </c>
      <c r="R82" s="57">
        <v>190.25651515447771</v>
      </c>
      <c r="S82" s="58">
        <v>46672.360055786638</v>
      </c>
      <c r="T82" s="12"/>
      <c r="U82" s="13"/>
      <c r="V82" s="13"/>
    </row>
    <row r="83" spans="1:22">
      <c r="A83" s="14" t="s">
        <v>197</v>
      </c>
      <c r="B83" s="29" t="s">
        <v>198</v>
      </c>
      <c r="C83" s="15" t="s">
        <v>203</v>
      </c>
      <c r="D83" s="16" t="s">
        <v>204</v>
      </c>
      <c r="E83" s="49">
        <v>40379.775585796189</v>
      </c>
      <c r="F83" s="41">
        <v>0</v>
      </c>
      <c r="G83" s="41">
        <v>1392.0797207212922</v>
      </c>
      <c r="H83" s="56">
        <v>867.63430860754397</v>
      </c>
      <c r="I83" s="56">
        <v>1907.644400719782</v>
      </c>
      <c r="J83" s="56">
        <v>3188.4641773938038</v>
      </c>
      <c r="K83" s="56">
        <v>120.36205358093699</v>
      </c>
      <c r="L83" s="56">
        <v>967.21120760090002</v>
      </c>
      <c r="M83" s="56">
        <v>714.3174803931422</v>
      </c>
      <c r="N83" s="56">
        <v>1281.8086864754919</v>
      </c>
      <c r="O83" s="56">
        <v>2635.0257182854075</v>
      </c>
      <c r="P83" s="56">
        <v>8041.1641796738613</v>
      </c>
      <c r="Q83" s="56">
        <v>499.38606015183979</v>
      </c>
      <c r="R83" s="57">
        <v>188.8410977756543</v>
      </c>
      <c r="S83" s="58">
        <v>62183.714677175849</v>
      </c>
      <c r="T83" s="12"/>
      <c r="U83" s="13"/>
      <c r="V83" s="13"/>
    </row>
    <row r="84" spans="1:22">
      <c r="A84" s="14" t="s">
        <v>197</v>
      </c>
      <c r="B84" s="29" t="s">
        <v>198</v>
      </c>
      <c r="C84" s="15" t="s">
        <v>205</v>
      </c>
      <c r="D84" s="16" t="s">
        <v>206</v>
      </c>
      <c r="E84" s="49">
        <v>22784.297497668467</v>
      </c>
      <c r="F84" s="41">
        <v>0</v>
      </c>
      <c r="G84" s="41">
        <v>1315.4359468124208</v>
      </c>
      <c r="H84" s="56">
        <v>1301.8718683412346</v>
      </c>
      <c r="I84" s="56">
        <v>3235.7313390948962</v>
      </c>
      <c r="J84" s="56">
        <v>8740.2829169019096</v>
      </c>
      <c r="K84" s="56">
        <v>604.01642232459733</v>
      </c>
      <c r="L84" s="56">
        <v>3298.4687434408133</v>
      </c>
      <c r="M84" s="56">
        <v>1259.2352523250345</v>
      </c>
      <c r="N84" s="56">
        <v>2377.3106983416565</v>
      </c>
      <c r="O84" s="56">
        <v>7219.5199996337597</v>
      </c>
      <c r="P84" s="56">
        <v>23993.589123372672</v>
      </c>
      <c r="Q84" s="56">
        <v>5473.8173977940005</v>
      </c>
      <c r="R84" s="57">
        <v>455.81672559104254</v>
      </c>
      <c r="S84" s="58">
        <v>82059.393931642495</v>
      </c>
      <c r="T84" s="12"/>
      <c r="U84" s="13"/>
      <c r="V84" s="13"/>
    </row>
    <row r="85" spans="1:22">
      <c r="A85" s="14" t="s">
        <v>197</v>
      </c>
      <c r="B85" s="29" t="s">
        <v>198</v>
      </c>
      <c r="C85" s="15" t="s">
        <v>207</v>
      </c>
      <c r="D85" s="16" t="s">
        <v>208</v>
      </c>
      <c r="E85" s="49">
        <v>36996.407431343396</v>
      </c>
      <c r="F85" s="41">
        <v>0</v>
      </c>
      <c r="G85" s="41">
        <v>7613.0906067714168</v>
      </c>
      <c r="H85" s="56">
        <v>580.90033315757171</v>
      </c>
      <c r="I85" s="56">
        <v>1284.8925643222728</v>
      </c>
      <c r="J85" s="56">
        <v>2127.3185080494468</v>
      </c>
      <c r="K85" s="56">
        <v>150.06861297570475</v>
      </c>
      <c r="L85" s="56">
        <v>1307.933789133763</v>
      </c>
      <c r="M85" s="56">
        <v>171.17658504882809</v>
      </c>
      <c r="N85" s="56">
        <v>494.41350310182645</v>
      </c>
      <c r="O85" s="56">
        <v>2504.6932797221821</v>
      </c>
      <c r="P85" s="56">
        <v>7367.3794303740106</v>
      </c>
      <c r="Q85" s="56">
        <v>581.47691935488194</v>
      </c>
      <c r="R85" s="57">
        <v>57.626594929549725</v>
      </c>
      <c r="S85" s="58">
        <v>61237.378158284846</v>
      </c>
      <c r="T85" s="12"/>
      <c r="U85" s="13"/>
      <c r="V85" s="13"/>
    </row>
    <row r="86" spans="1:22">
      <c r="A86" s="14" t="s">
        <v>197</v>
      </c>
      <c r="B86" s="29" t="s">
        <v>198</v>
      </c>
      <c r="C86" s="15" t="s">
        <v>209</v>
      </c>
      <c r="D86" s="16" t="s">
        <v>210</v>
      </c>
      <c r="E86" s="49">
        <v>22039.335374308612</v>
      </c>
      <c r="F86" s="41">
        <v>1285.7008581343746</v>
      </c>
      <c r="G86" s="41">
        <v>26931.363082427444</v>
      </c>
      <c r="H86" s="56">
        <v>11795.327408800749</v>
      </c>
      <c r="I86" s="56">
        <v>51477.620819012991</v>
      </c>
      <c r="J86" s="56">
        <v>28344.858026799255</v>
      </c>
      <c r="K86" s="56">
        <v>3784.5626672947824</v>
      </c>
      <c r="L86" s="56">
        <v>15747.481846501812</v>
      </c>
      <c r="M86" s="56">
        <v>10770.350023989613</v>
      </c>
      <c r="N86" s="56">
        <v>243742.92175517295</v>
      </c>
      <c r="O86" s="56">
        <v>22832.694341699989</v>
      </c>
      <c r="P86" s="56">
        <v>55955.53941325334</v>
      </c>
      <c r="Q86" s="56">
        <v>14698.319749165632</v>
      </c>
      <c r="R86" s="57">
        <v>17456.317459606362</v>
      </c>
      <c r="S86" s="58">
        <v>526862.39282616798</v>
      </c>
      <c r="T86" s="12"/>
      <c r="U86" s="13"/>
      <c r="V86" s="13"/>
    </row>
    <row r="87" spans="1:22">
      <c r="A87" s="14" t="s">
        <v>197</v>
      </c>
      <c r="B87" s="29" t="s">
        <v>198</v>
      </c>
      <c r="C87" s="15" t="s">
        <v>211</v>
      </c>
      <c r="D87" s="16" t="s">
        <v>212</v>
      </c>
      <c r="E87" s="49">
        <v>26575.635458677491</v>
      </c>
      <c r="F87" s="41">
        <v>11199.597831668969</v>
      </c>
      <c r="G87" s="41">
        <v>1173297.434832922</v>
      </c>
      <c r="H87" s="56">
        <v>27008.760972549615</v>
      </c>
      <c r="I87" s="56">
        <v>132261.45821988297</v>
      </c>
      <c r="J87" s="56">
        <v>170016.22966282777</v>
      </c>
      <c r="K87" s="56">
        <v>13950.876895674894</v>
      </c>
      <c r="L87" s="56">
        <v>55120.792313337013</v>
      </c>
      <c r="M87" s="56">
        <v>11075.639683645555</v>
      </c>
      <c r="N87" s="56">
        <v>58522.160779032958</v>
      </c>
      <c r="O87" s="56">
        <v>23885.866197939613</v>
      </c>
      <c r="P87" s="56">
        <v>94879.456275878445</v>
      </c>
      <c r="Q87" s="56">
        <v>6947.0956375989981</v>
      </c>
      <c r="R87" s="57">
        <v>4880.6704819944043</v>
      </c>
      <c r="S87" s="58">
        <v>1809621.6752436308</v>
      </c>
      <c r="T87" s="12"/>
      <c r="U87" s="13"/>
      <c r="V87" s="13"/>
    </row>
    <row r="88" spans="1:22">
      <c r="A88" s="14" t="s">
        <v>197</v>
      </c>
      <c r="B88" s="29" t="s">
        <v>198</v>
      </c>
      <c r="C88" s="15" t="s">
        <v>213</v>
      </c>
      <c r="D88" s="16" t="s">
        <v>214</v>
      </c>
      <c r="E88" s="49">
        <v>48425.911106201165</v>
      </c>
      <c r="F88" s="41">
        <v>233.31900231536724</v>
      </c>
      <c r="G88" s="41">
        <v>4152.8373602723659</v>
      </c>
      <c r="H88" s="56">
        <v>23629.89993338225</v>
      </c>
      <c r="I88" s="56">
        <v>3044.9467236327737</v>
      </c>
      <c r="J88" s="56">
        <v>14059.42216189508</v>
      </c>
      <c r="K88" s="56">
        <v>1621.8988755450387</v>
      </c>
      <c r="L88" s="56">
        <v>9680.2527791416051</v>
      </c>
      <c r="M88" s="56">
        <v>1730.3677714082417</v>
      </c>
      <c r="N88" s="56">
        <v>5921.1031073114627</v>
      </c>
      <c r="O88" s="56">
        <v>9591.9012810561835</v>
      </c>
      <c r="P88" s="56">
        <v>34808.40535366012</v>
      </c>
      <c r="Q88" s="56">
        <v>8440.4770892531851</v>
      </c>
      <c r="R88" s="57">
        <v>791.04822441775514</v>
      </c>
      <c r="S88" s="58">
        <v>166131.7907694926</v>
      </c>
      <c r="T88" s="12"/>
      <c r="U88" s="13"/>
      <c r="V88" s="13"/>
    </row>
    <row r="89" spans="1:22">
      <c r="A89" s="14" t="s">
        <v>197</v>
      </c>
      <c r="B89" s="29" t="s">
        <v>198</v>
      </c>
      <c r="C89" s="15" t="s">
        <v>215</v>
      </c>
      <c r="D89" s="16" t="s">
        <v>216</v>
      </c>
      <c r="E89" s="49">
        <v>68627.863533096213</v>
      </c>
      <c r="F89" s="41">
        <v>165.95112023194139</v>
      </c>
      <c r="G89" s="41">
        <v>7879.1230377299889</v>
      </c>
      <c r="H89" s="56">
        <v>1926.6572738065247</v>
      </c>
      <c r="I89" s="56">
        <v>4029.1755633520552</v>
      </c>
      <c r="J89" s="56">
        <v>11811.618422473446</v>
      </c>
      <c r="K89" s="56">
        <v>3394.1435517588625</v>
      </c>
      <c r="L89" s="56">
        <v>6104.8269306749198</v>
      </c>
      <c r="M89" s="56">
        <v>3564.8200322655475</v>
      </c>
      <c r="N89" s="56">
        <v>4849.7365026109492</v>
      </c>
      <c r="O89" s="56">
        <v>5882.3578381621846</v>
      </c>
      <c r="P89" s="56">
        <v>22106.42082130826</v>
      </c>
      <c r="Q89" s="56">
        <v>3874.1761120798051</v>
      </c>
      <c r="R89" s="57">
        <v>3169.2564125583167</v>
      </c>
      <c r="S89" s="58">
        <v>147386.12715210905</v>
      </c>
      <c r="T89" s="12"/>
      <c r="U89" s="13"/>
      <c r="V89" s="13"/>
    </row>
    <row r="90" spans="1:22">
      <c r="A90" s="14" t="s">
        <v>197</v>
      </c>
      <c r="B90" s="29" t="s">
        <v>198</v>
      </c>
      <c r="C90" s="15" t="s">
        <v>217</v>
      </c>
      <c r="D90" s="16" t="s">
        <v>218</v>
      </c>
      <c r="E90" s="49">
        <v>74711.093150154222</v>
      </c>
      <c r="F90" s="41">
        <v>0</v>
      </c>
      <c r="G90" s="41">
        <v>95339.68498241523</v>
      </c>
      <c r="H90" s="56">
        <v>13391.72107744819</v>
      </c>
      <c r="I90" s="56">
        <v>17876.903952341534</v>
      </c>
      <c r="J90" s="56">
        <v>49990.92002139175</v>
      </c>
      <c r="K90" s="56">
        <v>14045.586728294367</v>
      </c>
      <c r="L90" s="56">
        <v>15643.439664225583</v>
      </c>
      <c r="M90" s="56">
        <v>21548.800935498839</v>
      </c>
      <c r="N90" s="56">
        <v>54107.318648911569</v>
      </c>
      <c r="O90" s="56">
        <v>33789.461320945229</v>
      </c>
      <c r="P90" s="56">
        <v>76874.271862914407</v>
      </c>
      <c r="Q90" s="56">
        <v>58563.528004100357</v>
      </c>
      <c r="R90" s="57">
        <v>4545.5262952080775</v>
      </c>
      <c r="S90" s="58">
        <v>530428.25664384919</v>
      </c>
      <c r="T90" s="12"/>
      <c r="U90" s="13"/>
      <c r="V90" s="13"/>
    </row>
    <row r="91" spans="1:22">
      <c r="A91" s="14" t="s">
        <v>197</v>
      </c>
      <c r="B91" s="29" t="s">
        <v>198</v>
      </c>
      <c r="C91" s="15" t="s">
        <v>219</v>
      </c>
      <c r="D91" s="16" t="s">
        <v>220</v>
      </c>
      <c r="E91" s="49">
        <v>133457.6485140023</v>
      </c>
      <c r="F91" s="41">
        <v>0</v>
      </c>
      <c r="G91" s="41">
        <v>25593.534325460219</v>
      </c>
      <c r="H91" s="56">
        <v>3356.5511713217511</v>
      </c>
      <c r="I91" s="56">
        <v>4803.1149442157366</v>
      </c>
      <c r="J91" s="56">
        <v>15023.165903988982</v>
      </c>
      <c r="K91" s="56">
        <v>5174.7342818753141</v>
      </c>
      <c r="L91" s="56">
        <v>3433.3604468055551</v>
      </c>
      <c r="M91" s="56">
        <v>4200.4317593130936</v>
      </c>
      <c r="N91" s="56">
        <v>17038.717812129104</v>
      </c>
      <c r="O91" s="56">
        <v>6676.6208725424676</v>
      </c>
      <c r="P91" s="56">
        <v>31016.938628786374</v>
      </c>
      <c r="Q91" s="56">
        <v>4747.2298838160996</v>
      </c>
      <c r="R91" s="57">
        <v>5914.7120293003409</v>
      </c>
      <c r="S91" s="58">
        <v>260436.76057355735</v>
      </c>
      <c r="T91" s="12"/>
      <c r="U91" s="13"/>
      <c r="V91" s="13"/>
    </row>
    <row r="92" spans="1:22">
      <c r="A92" s="14" t="s">
        <v>197</v>
      </c>
      <c r="B92" s="29" t="s">
        <v>198</v>
      </c>
      <c r="C92" s="15" t="s">
        <v>221</v>
      </c>
      <c r="D92" s="16" t="s">
        <v>222</v>
      </c>
      <c r="E92" s="49">
        <v>24438.998412499324</v>
      </c>
      <c r="F92" s="41">
        <v>0</v>
      </c>
      <c r="G92" s="41">
        <v>891.20806603235656</v>
      </c>
      <c r="H92" s="56">
        <v>1295.5201635330041</v>
      </c>
      <c r="I92" s="56">
        <v>671.32842384833816</v>
      </c>
      <c r="J92" s="56">
        <v>4325.6514506947169</v>
      </c>
      <c r="K92" s="56">
        <v>832.14891750537822</v>
      </c>
      <c r="L92" s="56">
        <v>4836.7720432209035</v>
      </c>
      <c r="M92" s="56">
        <v>147.3768938857574</v>
      </c>
      <c r="N92" s="56">
        <v>580.49121272349862</v>
      </c>
      <c r="O92" s="56">
        <v>3614.4848937861643</v>
      </c>
      <c r="P92" s="56">
        <v>17288.574361801908</v>
      </c>
      <c r="Q92" s="56">
        <v>4948.262002308009</v>
      </c>
      <c r="R92" s="57">
        <v>830.30081698099343</v>
      </c>
      <c r="S92" s="58">
        <v>64701.117658820353</v>
      </c>
      <c r="T92" s="12"/>
      <c r="U92" s="13"/>
      <c r="V92" s="13"/>
    </row>
    <row r="93" spans="1:22">
      <c r="A93" s="14" t="s">
        <v>197</v>
      </c>
      <c r="B93" s="29" t="s">
        <v>198</v>
      </c>
      <c r="C93" s="15" t="s">
        <v>223</v>
      </c>
      <c r="D93" s="16" t="s">
        <v>224</v>
      </c>
      <c r="E93" s="49">
        <v>23167.560985837168</v>
      </c>
      <c r="F93" s="41">
        <v>0</v>
      </c>
      <c r="G93" s="41">
        <v>5917.3169965685938</v>
      </c>
      <c r="H93" s="56">
        <v>561.29339892430119</v>
      </c>
      <c r="I93" s="56">
        <v>857.22132809405161</v>
      </c>
      <c r="J93" s="56">
        <v>2587.5924785723173</v>
      </c>
      <c r="K93" s="56">
        <v>57.38319998236063</v>
      </c>
      <c r="L93" s="56">
        <v>1131.8025339122646</v>
      </c>
      <c r="M93" s="56">
        <v>144.53960286653574</v>
      </c>
      <c r="N93" s="56">
        <v>751.75528851096374</v>
      </c>
      <c r="O93" s="56">
        <v>1528.1033419093474</v>
      </c>
      <c r="P93" s="56">
        <v>6084.0478845677262</v>
      </c>
      <c r="Q93" s="56">
        <v>0</v>
      </c>
      <c r="R93" s="57">
        <v>157.78235332577856</v>
      </c>
      <c r="S93" s="58">
        <v>42946.399393071406</v>
      </c>
      <c r="T93" s="12"/>
      <c r="U93" s="13"/>
      <c r="V93" s="13"/>
    </row>
    <row r="94" spans="1:22">
      <c r="A94" s="14" t="s">
        <v>197</v>
      </c>
      <c r="B94" s="29" t="s">
        <v>198</v>
      </c>
      <c r="C94" s="15" t="s">
        <v>225</v>
      </c>
      <c r="D94" s="16" t="s">
        <v>226</v>
      </c>
      <c r="E94" s="49">
        <v>21820.058213984405</v>
      </c>
      <c r="F94" s="41">
        <v>0</v>
      </c>
      <c r="G94" s="41">
        <v>302.14203902289825</v>
      </c>
      <c r="H94" s="56">
        <v>1759.4636363287523</v>
      </c>
      <c r="I94" s="56">
        <v>1268.5436128937736</v>
      </c>
      <c r="J94" s="56">
        <v>3126.2123047752493</v>
      </c>
      <c r="K94" s="56">
        <v>1403.8193070536179</v>
      </c>
      <c r="L94" s="56">
        <v>1925.9096556573566</v>
      </c>
      <c r="M94" s="56">
        <v>261.66301715067721</v>
      </c>
      <c r="N94" s="56">
        <v>3594.2135250843658</v>
      </c>
      <c r="O94" s="56">
        <v>3155.817377420607</v>
      </c>
      <c r="P94" s="56">
        <v>19752.456728945006</v>
      </c>
      <c r="Q94" s="56">
        <v>460.5670030166404</v>
      </c>
      <c r="R94" s="57">
        <v>440.69192430306873</v>
      </c>
      <c r="S94" s="58">
        <v>59271.558345636426</v>
      </c>
      <c r="T94" s="12"/>
      <c r="U94" s="13"/>
      <c r="V94" s="13"/>
    </row>
    <row r="95" spans="1:22">
      <c r="A95" s="14" t="s">
        <v>197</v>
      </c>
      <c r="B95" s="29" t="s">
        <v>198</v>
      </c>
      <c r="C95" s="15" t="s">
        <v>227</v>
      </c>
      <c r="D95" s="16" t="s">
        <v>228</v>
      </c>
      <c r="E95" s="49">
        <v>85178.968556456675</v>
      </c>
      <c r="F95" s="41">
        <v>193.26952977786078</v>
      </c>
      <c r="G95" s="41">
        <v>45792.380729256998</v>
      </c>
      <c r="H95" s="56">
        <v>15909.482763864795</v>
      </c>
      <c r="I95" s="56">
        <v>110100.43969846674</v>
      </c>
      <c r="J95" s="56">
        <v>107043.38895036394</v>
      </c>
      <c r="K95" s="56">
        <v>48501.260866816883</v>
      </c>
      <c r="L95" s="56">
        <v>32854.461200598053</v>
      </c>
      <c r="M95" s="56">
        <v>38123.53030046128</v>
      </c>
      <c r="N95" s="56">
        <v>386850.88439102477</v>
      </c>
      <c r="O95" s="56">
        <v>17372.341433021571</v>
      </c>
      <c r="P95" s="56">
        <v>32087.571175343346</v>
      </c>
      <c r="Q95" s="56">
        <v>5419.2515370604833</v>
      </c>
      <c r="R95" s="57">
        <v>19804.566483458853</v>
      </c>
      <c r="S95" s="58">
        <v>945231.79761597223</v>
      </c>
      <c r="T95" s="12"/>
      <c r="U95" s="13"/>
      <c r="V95" s="13"/>
    </row>
    <row r="96" spans="1:22">
      <c r="A96" s="14" t="s">
        <v>197</v>
      </c>
      <c r="B96" s="29" t="s">
        <v>198</v>
      </c>
      <c r="C96" s="15" t="s">
        <v>229</v>
      </c>
      <c r="D96" s="16" t="s">
        <v>230</v>
      </c>
      <c r="E96" s="49">
        <v>12773.123029096638</v>
      </c>
      <c r="F96" s="41">
        <v>0</v>
      </c>
      <c r="G96" s="41">
        <v>9234.1931876146755</v>
      </c>
      <c r="H96" s="56">
        <v>1656.4838129574159</v>
      </c>
      <c r="I96" s="56">
        <v>997.08868298736263</v>
      </c>
      <c r="J96" s="56">
        <v>3021.153925255674</v>
      </c>
      <c r="K96" s="56">
        <v>60.109022375428978</v>
      </c>
      <c r="L96" s="56">
        <v>2660.5906511349713</v>
      </c>
      <c r="M96" s="56">
        <v>109.67847023141829</v>
      </c>
      <c r="N96" s="56">
        <v>1771.486909649647</v>
      </c>
      <c r="O96" s="56">
        <v>2530.8793861167223</v>
      </c>
      <c r="P96" s="56">
        <v>14633.40564634063</v>
      </c>
      <c r="Q96" s="56">
        <v>1201.546475056382</v>
      </c>
      <c r="R96" s="57">
        <v>124.28325115697069</v>
      </c>
      <c r="S96" s="58">
        <v>50774.022449973942</v>
      </c>
      <c r="T96" s="12"/>
      <c r="U96" s="13"/>
      <c r="V96" s="13"/>
    </row>
    <row r="97" spans="1:22">
      <c r="A97" s="14" t="s">
        <v>197</v>
      </c>
      <c r="B97" s="29" t="s">
        <v>198</v>
      </c>
      <c r="C97" s="15" t="s">
        <v>231</v>
      </c>
      <c r="D97" s="16" t="s">
        <v>232</v>
      </c>
      <c r="E97" s="49">
        <v>7537.4011395044945</v>
      </c>
      <c r="F97" s="41">
        <v>683.71861535559856</v>
      </c>
      <c r="G97" s="41">
        <v>2199.3246682029908</v>
      </c>
      <c r="H97" s="56">
        <v>1936.311654095829</v>
      </c>
      <c r="I97" s="56">
        <v>2228.6622167974228</v>
      </c>
      <c r="J97" s="56">
        <v>952.39500982796744</v>
      </c>
      <c r="K97" s="56">
        <v>420.91751247403471</v>
      </c>
      <c r="L97" s="56">
        <v>3062.8818459563959</v>
      </c>
      <c r="M97" s="56">
        <v>164.25412429982686</v>
      </c>
      <c r="N97" s="56">
        <v>2614.9327121747701</v>
      </c>
      <c r="O97" s="56">
        <v>6580.9742498884971</v>
      </c>
      <c r="P97" s="56">
        <v>22751.655369366592</v>
      </c>
      <c r="Q97" s="56">
        <v>3753.5568409846592</v>
      </c>
      <c r="R97" s="57">
        <v>211.67342404687909</v>
      </c>
      <c r="S97" s="58">
        <v>55098.659382975959</v>
      </c>
      <c r="T97" s="12"/>
      <c r="U97" s="13"/>
      <c r="V97" s="13"/>
    </row>
    <row r="98" spans="1:22">
      <c r="A98" s="14" t="s">
        <v>197</v>
      </c>
      <c r="B98" s="29" t="s">
        <v>198</v>
      </c>
      <c r="C98" s="15" t="s">
        <v>233</v>
      </c>
      <c r="D98" s="16" t="s">
        <v>234</v>
      </c>
      <c r="E98" s="49">
        <v>98841.147227909794</v>
      </c>
      <c r="F98" s="41">
        <v>0</v>
      </c>
      <c r="G98" s="41">
        <v>136336.95449491398</v>
      </c>
      <c r="H98" s="56">
        <v>3867.4134799705371</v>
      </c>
      <c r="I98" s="56">
        <v>10643.940721949431</v>
      </c>
      <c r="J98" s="56">
        <v>7249.3292128127014</v>
      </c>
      <c r="K98" s="56">
        <v>46.764086795084474</v>
      </c>
      <c r="L98" s="56">
        <v>4531.5477757308618</v>
      </c>
      <c r="M98" s="56">
        <v>414.40379300486819</v>
      </c>
      <c r="N98" s="56">
        <v>5927.1785329876129</v>
      </c>
      <c r="O98" s="56">
        <v>5821.0656122951605</v>
      </c>
      <c r="P98" s="56">
        <v>27502.408855955375</v>
      </c>
      <c r="Q98" s="56">
        <v>9873.5489053597994</v>
      </c>
      <c r="R98" s="57">
        <v>3878.1434148654071</v>
      </c>
      <c r="S98" s="58">
        <v>314933.84611455066</v>
      </c>
      <c r="T98" s="12"/>
      <c r="U98" s="13"/>
      <c r="V98" s="13"/>
    </row>
    <row r="99" spans="1:22">
      <c r="A99" s="14" t="s">
        <v>197</v>
      </c>
      <c r="B99" s="29" t="s">
        <v>198</v>
      </c>
      <c r="C99" s="15" t="s">
        <v>235</v>
      </c>
      <c r="D99" s="16" t="s">
        <v>236</v>
      </c>
      <c r="E99" s="49">
        <v>1729.3522636161831</v>
      </c>
      <c r="F99" s="41">
        <v>799.93140237014995</v>
      </c>
      <c r="G99" s="41">
        <v>915.32351630551693</v>
      </c>
      <c r="H99" s="56">
        <v>3211.3704362165226</v>
      </c>
      <c r="I99" s="56">
        <v>13773.991249862424</v>
      </c>
      <c r="J99" s="56">
        <v>4689.2086491286736</v>
      </c>
      <c r="K99" s="56">
        <v>14448.969844004556</v>
      </c>
      <c r="L99" s="56">
        <v>3629.0968715452441</v>
      </c>
      <c r="M99" s="56">
        <v>2873.2581061385517</v>
      </c>
      <c r="N99" s="56">
        <v>21218.474606062031</v>
      </c>
      <c r="O99" s="56">
        <v>5774.0784302813317</v>
      </c>
      <c r="P99" s="56">
        <v>22636.027054338439</v>
      </c>
      <c r="Q99" s="56">
        <v>9175.6802654521671</v>
      </c>
      <c r="R99" s="57">
        <v>1140.631639408733</v>
      </c>
      <c r="S99" s="58">
        <v>106015.39433473052</v>
      </c>
      <c r="T99" s="12"/>
      <c r="U99" s="13"/>
      <c r="V99" s="13"/>
    </row>
    <row r="100" spans="1:22">
      <c r="A100" s="14" t="s">
        <v>197</v>
      </c>
      <c r="B100" s="29" t="s">
        <v>198</v>
      </c>
      <c r="C100" s="15" t="s">
        <v>237</v>
      </c>
      <c r="D100" s="16" t="s">
        <v>238</v>
      </c>
      <c r="E100" s="49">
        <v>74133.976330830425</v>
      </c>
      <c r="F100" s="41">
        <v>0</v>
      </c>
      <c r="G100" s="41">
        <v>3858.8962537160323</v>
      </c>
      <c r="H100" s="56">
        <v>616.58250864074648</v>
      </c>
      <c r="I100" s="56">
        <v>680.07979827349777</v>
      </c>
      <c r="J100" s="56">
        <v>3506.1393389937434</v>
      </c>
      <c r="K100" s="56">
        <v>0</v>
      </c>
      <c r="L100" s="56">
        <v>858.26722140852098</v>
      </c>
      <c r="M100" s="56">
        <v>513.66219587179012</v>
      </c>
      <c r="N100" s="56">
        <v>1529.9495265968276</v>
      </c>
      <c r="O100" s="56">
        <v>2702.7272737414401</v>
      </c>
      <c r="P100" s="56">
        <v>10789.121049170079</v>
      </c>
      <c r="Q100" s="56">
        <v>0</v>
      </c>
      <c r="R100" s="57">
        <v>1326.0644551666428</v>
      </c>
      <c r="S100" s="58">
        <v>100515.46595240974</v>
      </c>
      <c r="T100" s="12"/>
      <c r="U100" s="13"/>
      <c r="V100" s="13"/>
    </row>
    <row r="101" spans="1:22">
      <c r="A101" s="14" t="s">
        <v>197</v>
      </c>
      <c r="B101" s="29" t="s">
        <v>198</v>
      </c>
      <c r="C101" s="15" t="s">
        <v>239</v>
      </c>
      <c r="D101" s="16" t="s">
        <v>240</v>
      </c>
      <c r="E101" s="49">
        <v>124450.74006057938</v>
      </c>
      <c r="F101" s="41">
        <v>0</v>
      </c>
      <c r="G101" s="41">
        <v>114100.71655771177</v>
      </c>
      <c r="H101" s="56">
        <v>5674.187599152192</v>
      </c>
      <c r="I101" s="56">
        <v>1616.4500697467636</v>
      </c>
      <c r="J101" s="56">
        <v>726.47763986508892</v>
      </c>
      <c r="K101" s="56">
        <v>436.64328944813047</v>
      </c>
      <c r="L101" s="56">
        <v>3318.7794441230644</v>
      </c>
      <c r="M101" s="56">
        <v>351.65850609097214</v>
      </c>
      <c r="N101" s="56">
        <v>2544.6134952391426</v>
      </c>
      <c r="O101" s="56">
        <v>2786.9245809534741</v>
      </c>
      <c r="P101" s="56">
        <v>4909.3228409300536</v>
      </c>
      <c r="Q101" s="56">
        <v>831.00795749645727</v>
      </c>
      <c r="R101" s="57">
        <v>66.353678294834609</v>
      </c>
      <c r="S101" s="58">
        <v>261813.87571963132</v>
      </c>
      <c r="T101" s="12"/>
      <c r="U101" s="13"/>
      <c r="V101" s="13"/>
    </row>
    <row r="102" spans="1:22">
      <c r="A102" s="14" t="s">
        <v>197</v>
      </c>
      <c r="B102" s="29" t="s">
        <v>198</v>
      </c>
      <c r="C102" s="15" t="s">
        <v>241</v>
      </c>
      <c r="D102" s="16" t="s">
        <v>242</v>
      </c>
      <c r="E102" s="49">
        <v>5280.2971737626476</v>
      </c>
      <c r="F102" s="41">
        <v>0</v>
      </c>
      <c r="G102" s="41">
        <v>3045.851114648257</v>
      </c>
      <c r="H102" s="56">
        <v>824.11146156376117</v>
      </c>
      <c r="I102" s="56">
        <v>1375.4028690736434</v>
      </c>
      <c r="J102" s="56">
        <v>2496.4582451327969</v>
      </c>
      <c r="K102" s="56">
        <v>76.87055503397869</v>
      </c>
      <c r="L102" s="56">
        <v>1159.8670050379117</v>
      </c>
      <c r="M102" s="56">
        <v>524.19338211879949</v>
      </c>
      <c r="N102" s="56">
        <v>1960.7457464758704</v>
      </c>
      <c r="O102" s="56">
        <v>1232.658460637218</v>
      </c>
      <c r="P102" s="56">
        <v>8497.9673995381672</v>
      </c>
      <c r="Q102" s="56">
        <v>1504.8690012822963</v>
      </c>
      <c r="R102" s="57">
        <v>412.10480581102865</v>
      </c>
      <c r="S102" s="58">
        <v>28391.397220116378</v>
      </c>
      <c r="T102" s="12"/>
      <c r="U102" s="13"/>
      <c r="V102" s="13"/>
    </row>
    <row r="103" spans="1:22">
      <c r="A103" s="14" t="s">
        <v>197</v>
      </c>
      <c r="B103" s="29" t="s">
        <v>198</v>
      </c>
      <c r="C103" s="15" t="s">
        <v>243</v>
      </c>
      <c r="D103" s="16" t="s">
        <v>244</v>
      </c>
      <c r="E103" s="49">
        <v>10971.04217001613</v>
      </c>
      <c r="F103" s="41">
        <v>207.28358663567559</v>
      </c>
      <c r="G103" s="41">
        <v>15668.962329987382</v>
      </c>
      <c r="H103" s="56">
        <v>2006.0035707964726</v>
      </c>
      <c r="I103" s="56">
        <v>1186.0303460968883</v>
      </c>
      <c r="J103" s="56">
        <v>2605.4696500138893</v>
      </c>
      <c r="K103" s="56">
        <v>132.28149924177796</v>
      </c>
      <c r="L103" s="56">
        <v>1096.7753500215065</v>
      </c>
      <c r="M103" s="56">
        <v>578.55109493255532</v>
      </c>
      <c r="N103" s="56">
        <v>2507.2769089232556</v>
      </c>
      <c r="O103" s="56">
        <v>2064.2454114600287</v>
      </c>
      <c r="P103" s="56">
        <v>10188.139313036101</v>
      </c>
      <c r="Q103" s="56">
        <v>0</v>
      </c>
      <c r="R103" s="57">
        <v>558.40215205620837</v>
      </c>
      <c r="S103" s="58">
        <v>49770.463383217866</v>
      </c>
      <c r="T103" s="12"/>
      <c r="U103" s="13"/>
      <c r="V103" s="13"/>
    </row>
    <row r="104" spans="1:22">
      <c r="A104" s="14" t="s">
        <v>197</v>
      </c>
      <c r="B104" s="29" t="s">
        <v>198</v>
      </c>
      <c r="C104" s="15" t="s">
        <v>245</v>
      </c>
      <c r="D104" s="16" t="s">
        <v>246</v>
      </c>
      <c r="E104" s="49">
        <v>8330.1700118656681</v>
      </c>
      <c r="F104" s="41">
        <v>0</v>
      </c>
      <c r="G104" s="41">
        <v>319.81840594118739</v>
      </c>
      <c r="H104" s="56">
        <v>651.6048151459994</v>
      </c>
      <c r="I104" s="56">
        <v>1317.2200767381687</v>
      </c>
      <c r="J104" s="56">
        <v>1834.819013102619</v>
      </c>
      <c r="K104" s="56">
        <v>937.93674053140126</v>
      </c>
      <c r="L104" s="56">
        <v>1580.4850532775101</v>
      </c>
      <c r="M104" s="56">
        <v>1689.3666393074334</v>
      </c>
      <c r="N104" s="56">
        <v>3971.4916976793302</v>
      </c>
      <c r="O104" s="56">
        <v>1141.6530348100389</v>
      </c>
      <c r="P104" s="56">
        <v>7425.9073429191249</v>
      </c>
      <c r="Q104" s="56">
        <v>0</v>
      </c>
      <c r="R104" s="57">
        <v>443.60763110747132</v>
      </c>
      <c r="S104" s="58">
        <v>29644.080462425954</v>
      </c>
      <c r="T104" s="12"/>
      <c r="U104" s="13"/>
      <c r="V104" s="13"/>
    </row>
    <row r="105" spans="1:22">
      <c r="A105" s="14" t="s">
        <v>197</v>
      </c>
      <c r="B105" s="29" t="s">
        <v>198</v>
      </c>
      <c r="C105" s="15" t="s">
        <v>247</v>
      </c>
      <c r="D105" s="16" t="s">
        <v>248</v>
      </c>
      <c r="E105" s="49">
        <v>27145.709972019486</v>
      </c>
      <c r="F105" s="41">
        <v>100.21487757676573</v>
      </c>
      <c r="G105" s="41">
        <v>6235.257415187385</v>
      </c>
      <c r="H105" s="56">
        <v>423.01056011827359</v>
      </c>
      <c r="I105" s="56">
        <v>469.28348549353751</v>
      </c>
      <c r="J105" s="56">
        <v>696.85009972693399</v>
      </c>
      <c r="K105" s="56">
        <v>0</v>
      </c>
      <c r="L105" s="56">
        <v>1270.9213991048746</v>
      </c>
      <c r="M105" s="56">
        <v>398.61041368388572</v>
      </c>
      <c r="N105" s="56">
        <v>1441.3917697716597</v>
      </c>
      <c r="O105" s="56">
        <v>2853.9463012051024</v>
      </c>
      <c r="P105" s="56">
        <v>5631.5271948896479</v>
      </c>
      <c r="Q105" s="56">
        <v>162.92320955137563</v>
      </c>
      <c r="R105" s="57">
        <v>157.17526620992342</v>
      </c>
      <c r="S105" s="58">
        <v>46986.821964538853</v>
      </c>
      <c r="T105" s="12"/>
      <c r="U105" s="13"/>
      <c r="V105" s="13"/>
    </row>
    <row r="106" spans="1:22">
      <c r="A106" s="14" t="s">
        <v>249</v>
      </c>
      <c r="B106" s="29" t="s">
        <v>250</v>
      </c>
      <c r="C106" s="15" t="s">
        <v>251</v>
      </c>
      <c r="D106" s="16" t="s">
        <v>252</v>
      </c>
      <c r="E106" s="49">
        <v>45278.528548733186</v>
      </c>
      <c r="F106" s="41">
        <v>2172.3855992778817</v>
      </c>
      <c r="G106" s="41">
        <v>62555.673507720479</v>
      </c>
      <c r="H106" s="56">
        <v>10773.312158513419</v>
      </c>
      <c r="I106" s="56">
        <v>243671.3271414238</v>
      </c>
      <c r="J106" s="56">
        <v>193540.83911980203</v>
      </c>
      <c r="K106" s="56">
        <v>31768.339483611002</v>
      </c>
      <c r="L106" s="56">
        <v>136106.90923536156</v>
      </c>
      <c r="M106" s="56">
        <v>43097.502920449282</v>
      </c>
      <c r="N106" s="56">
        <v>137778.88099493433</v>
      </c>
      <c r="O106" s="56">
        <v>46952.571627712197</v>
      </c>
      <c r="P106" s="56">
        <v>76300.206168640769</v>
      </c>
      <c r="Q106" s="56">
        <v>85492.576808214115</v>
      </c>
      <c r="R106" s="57">
        <v>19082.405805809245</v>
      </c>
      <c r="S106" s="58">
        <v>1134571.4591202033</v>
      </c>
      <c r="T106" s="12"/>
      <c r="U106" s="13"/>
      <c r="V106" s="13"/>
    </row>
    <row r="107" spans="1:22">
      <c r="A107" s="14" t="s">
        <v>249</v>
      </c>
      <c r="B107" s="29" t="s">
        <v>250</v>
      </c>
      <c r="C107" s="15" t="s">
        <v>253</v>
      </c>
      <c r="D107" s="16" t="s">
        <v>254</v>
      </c>
      <c r="E107" s="49">
        <v>6599.7736455697122</v>
      </c>
      <c r="F107" s="41">
        <v>165.01494445538574</v>
      </c>
      <c r="G107" s="41">
        <v>31564.968119505895</v>
      </c>
      <c r="H107" s="56">
        <v>4058.7335420872214</v>
      </c>
      <c r="I107" s="56">
        <v>10953.187694365715</v>
      </c>
      <c r="J107" s="56">
        <v>22644.67354386393</v>
      </c>
      <c r="K107" s="56">
        <v>7639.953944338924</v>
      </c>
      <c r="L107" s="56">
        <v>11955.237969822865</v>
      </c>
      <c r="M107" s="56">
        <v>4685.5888472366132</v>
      </c>
      <c r="N107" s="56">
        <v>18231.27077291999</v>
      </c>
      <c r="O107" s="56">
        <v>7485.6742787173589</v>
      </c>
      <c r="P107" s="56">
        <v>16277.540141083664</v>
      </c>
      <c r="Q107" s="56">
        <v>3506.614070594389</v>
      </c>
      <c r="R107" s="57">
        <v>978.78006323600744</v>
      </c>
      <c r="S107" s="58">
        <v>146747.01157779768</v>
      </c>
      <c r="T107" s="12"/>
      <c r="U107" s="13"/>
      <c r="V107" s="13"/>
    </row>
    <row r="108" spans="1:22">
      <c r="A108" s="14" t="s">
        <v>249</v>
      </c>
      <c r="B108" s="29" t="s">
        <v>250</v>
      </c>
      <c r="C108" s="15" t="s">
        <v>255</v>
      </c>
      <c r="D108" s="16" t="s">
        <v>256</v>
      </c>
      <c r="E108" s="49">
        <v>41164.055395638876</v>
      </c>
      <c r="F108" s="41">
        <v>164.65313905891099</v>
      </c>
      <c r="G108" s="41">
        <v>2200.7974786976765</v>
      </c>
      <c r="H108" s="56">
        <v>1574.9200781694813</v>
      </c>
      <c r="I108" s="56">
        <v>16936.809304507311</v>
      </c>
      <c r="J108" s="56">
        <v>3607.0962591660355</v>
      </c>
      <c r="K108" s="56">
        <v>2749.1672206652675</v>
      </c>
      <c r="L108" s="56">
        <v>6429.9728034018635</v>
      </c>
      <c r="M108" s="56">
        <v>2049.9977901348557</v>
      </c>
      <c r="N108" s="56">
        <v>7366.3136868064066</v>
      </c>
      <c r="O108" s="56">
        <v>3878.126551391204</v>
      </c>
      <c r="P108" s="56">
        <v>17839.326543269635</v>
      </c>
      <c r="Q108" s="56">
        <v>4374.5533385645704</v>
      </c>
      <c r="R108" s="57">
        <v>1053.0323540997979</v>
      </c>
      <c r="S108" s="58">
        <v>111388.82194357189</v>
      </c>
      <c r="T108" s="12"/>
      <c r="U108" s="13"/>
      <c r="V108" s="13"/>
    </row>
    <row r="109" spans="1:22">
      <c r="A109" s="14" t="s">
        <v>249</v>
      </c>
      <c r="B109" s="29" t="s">
        <v>250</v>
      </c>
      <c r="C109" s="15" t="s">
        <v>257</v>
      </c>
      <c r="D109" s="16" t="s">
        <v>258</v>
      </c>
      <c r="E109" s="49">
        <v>34193.481259868684</v>
      </c>
      <c r="F109" s="41">
        <v>1090.5914087404512</v>
      </c>
      <c r="G109" s="41">
        <v>94640.754322020395</v>
      </c>
      <c r="H109" s="56">
        <v>10544.550939155402</v>
      </c>
      <c r="I109" s="56">
        <v>38338.587455072637</v>
      </c>
      <c r="J109" s="56">
        <v>35634.664020784941</v>
      </c>
      <c r="K109" s="56">
        <v>11427.084322973966</v>
      </c>
      <c r="L109" s="56">
        <v>40386.710832055753</v>
      </c>
      <c r="M109" s="56">
        <v>17162.629155121827</v>
      </c>
      <c r="N109" s="56">
        <v>22797.446247425327</v>
      </c>
      <c r="O109" s="56">
        <v>12717.077449864228</v>
      </c>
      <c r="P109" s="56">
        <v>46232.195024840046</v>
      </c>
      <c r="Q109" s="56">
        <v>17079.929369694342</v>
      </c>
      <c r="R109" s="57">
        <v>13283.313015252956</v>
      </c>
      <c r="S109" s="58">
        <v>395529.01482287096</v>
      </c>
      <c r="T109" s="12"/>
      <c r="U109" s="13"/>
      <c r="V109" s="13"/>
    </row>
    <row r="110" spans="1:22">
      <c r="A110" s="14" t="s">
        <v>249</v>
      </c>
      <c r="B110" s="29" t="s">
        <v>250</v>
      </c>
      <c r="C110" s="15" t="s">
        <v>259</v>
      </c>
      <c r="D110" s="16" t="s">
        <v>260</v>
      </c>
      <c r="E110" s="49">
        <v>1734.7213232938234</v>
      </c>
      <c r="F110" s="41">
        <v>0</v>
      </c>
      <c r="G110" s="41">
        <v>255.01210319635305</v>
      </c>
      <c r="H110" s="56">
        <v>869.55918549338207</v>
      </c>
      <c r="I110" s="56">
        <v>1328.0814230390122</v>
      </c>
      <c r="J110" s="56">
        <v>1487.71862989793</v>
      </c>
      <c r="K110" s="56">
        <v>123.10612603295692</v>
      </c>
      <c r="L110" s="56">
        <v>2863.1905858331829</v>
      </c>
      <c r="M110" s="56">
        <v>994.77742363016966</v>
      </c>
      <c r="N110" s="56">
        <v>1545.2318463538854</v>
      </c>
      <c r="O110" s="56">
        <v>1076.9242643145208</v>
      </c>
      <c r="P110" s="56">
        <v>4000.1637016772984</v>
      </c>
      <c r="Q110" s="56">
        <v>0</v>
      </c>
      <c r="R110" s="57">
        <v>64.735795760686045</v>
      </c>
      <c r="S110" s="58">
        <v>16343.222408523201</v>
      </c>
      <c r="T110" s="12"/>
      <c r="U110" s="13"/>
      <c r="V110" s="13"/>
    </row>
    <row r="111" spans="1:22">
      <c r="A111" s="14" t="s">
        <v>249</v>
      </c>
      <c r="B111" s="29" t="s">
        <v>250</v>
      </c>
      <c r="C111" s="15" t="s">
        <v>261</v>
      </c>
      <c r="D111" s="16" t="s">
        <v>262</v>
      </c>
      <c r="E111" s="49">
        <v>21426.951125164545</v>
      </c>
      <c r="F111" s="41">
        <v>145.93420620825631</v>
      </c>
      <c r="G111" s="41">
        <v>282.98653981431818</v>
      </c>
      <c r="H111" s="56">
        <v>617.88134901216984</v>
      </c>
      <c r="I111" s="56">
        <v>5971.4811609352291</v>
      </c>
      <c r="J111" s="56">
        <v>1728.673955163229</v>
      </c>
      <c r="K111" s="56">
        <v>685.27388774627286</v>
      </c>
      <c r="L111" s="56">
        <v>4636.3881637385193</v>
      </c>
      <c r="M111" s="56">
        <v>470.42515189562516</v>
      </c>
      <c r="N111" s="56">
        <v>4414.1648658317908</v>
      </c>
      <c r="O111" s="56">
        <v>2303.0730611332924</v>
      </c>
      <c r="P111" s="56">
        <v>5445.8368991255848</v>
      </c>
      <c r="Q111" s="56">
        <v>0</v>
      </c>
      <c r="R111" s="57">
        <v>956.14771427149617</v>
      </c>
      <c r="S111" s="58">
        <v>49085.218080040322</v>
      </c>
      <c r="T111" s="12"/>
      <c r="U111" s="13"/>
      <c r="V111" s="13"/>
    </row>
    <row r="112" spans="1:22">
      <c r="A112" s="14" t="s">
        <v>263</v>
      </c>
      <c r="B112" s="29" t="s">
        <v>264</v>
      </c>
      <c r="C112" s="15" t="s">
        <v>265</v>
      </c>
      <c r="D112" s="16" t="s">
        <v>266</v>
      </c>
      <c r="E112" s="49">
        <v>25117.496432739201</v>
      </c>
      <c r="F112" s="41">
        <v>629.19054875533402</v>
      </c>
      <c r="G112" s="41">
        <v>52280.160489394286</v>
      </c>
      <c r="H112" s="56">
        <v>14771.118281089133</v>
      </c>
      <c r="I112" s="56">
        <v>411171.35920198471</v>
      </c>
      <c r="J112" s="56">
        <v>128890.40655964776</v>
      </c>
      <c r="K112" s="56">
        <v>49409.872066936143</v>
      </c>
      <c r="L112" s="56">
        <v>189768.69022282757</v>
      </c>
      <c r="M112" s="56">
        <v>57730.141686161362</v>
      </c>
      <c r="N112" s="56">
        <v>185392.77698529599</v>
      </c>
      <c r="O112" s="56">
        <v>67408.798867105681</v>
      </c>
      <c r="P112" s="56">
        <v>83473.006496451431</v>
      </c>
      <c r="Q112" s="56">
        <v>100825.65177052093</v>
      </c>
      <c r="R112" s="57">
        <v>14162.970341808988</v>
      </c>
      <c r="S112" s="58">
        <v>1381031.6399507187</v>
      </c>
      <c r="T112" s="12"/>
      <c r="U112" s="13"/>
      <c r="V112" s="13"/>
    </row>
    <row r="113" spans="1:22">
      <c r="A113" s="14" t="s">
        <v>263</v>
      </c>
      <c r="B113" s="29" t="s">
        <v>264</v>
      </c>
      <c r="C113" s="15" t="s">
        <v>267</v>
      </c>
      <c r="D113" s="16" t="s">
        <v>268</v>
      </c>
      <c r="E113" s="49">
        <v>3886.3138686443176</v>
      </c>
      <c r="F113" s="41">
        <v>84.190694800633537</v>
      </c>
      <c r="G113" s="41">
        <v>983.44014038819046</v>
      </c>
      <c r="H113" s="56">
        <v>740.71842691291886</v>
      </c>
      <c r="I113" s="56">
        <v>1045.0806913631254</v>
      </c>
      <c r="J113" s="56">
        <v>4581.3591828405642</v>
      </c>
      <c r="K113" s="56">
        <v>1275.4736076832824</v>
      </c>
      <c r="L113" s="56">
        <v>2109.2424492048012</v>
      </c>
      <c r="M113" s="56">
        <v>4026.9698080578128</v>
      </c>
      <c r="N113" s="56">
        <v>4234.975817089924</v>
      </c>
      <c r="O113" s="56">
        <v>9252.3144250616115</v>
      </c>
      <c r="P113" s="56">
        <v>9353.6809675335553</v>
      </c>
      <c r="Q113" s="56">
        <v>4144.9124115685127</v>
      </c>
      <c r="R113" s="57">
        <v>866.03219811604527</v>
      </c>
      <c r="S113" s="58">
        <v>46584.704689265294</v>
      </c>
      <c r="T113" s="12"/>
      <c r="U113" s="13"/>
      <c r="V113" s="13"/>
    </row>
    <row r="114" spans="1:22">
      <c r="A114" s="14" t="s">
        <v>263</v>
      </c>
      <c r="B114" s="29" t="s">
        <v>264</v>
      </c>
      <c r="C114" s="15" t="s">
        <v>269</v>
      </c>
      <c r="D114" s="16" t="s">
        <v>270</v>
      </c>
      <c r="E114" s="49">
        <v>15092.034232992462</v>
      </c>
      <c r="F114" s="41">
        <v>55.13246000069644</v>
      </c>
      <c r="G114" s="41">
        <v>13920.206857219939</v>
      </c>
      <c r="H114" s="56">
        <v>1552.9157306667603</v>
      </c>
      <c r="I114" s="56">
        <v>4625.3903071724562</v>
      </c>
      <c r="J114" s="56">
        <v>9934.8214959140714</v>
      </c>
      <c r="K114" s="56">
        <v>5375.9946743976789</v>
      </c>
      <c r="L114" s="56">
        <v>13026.799636639013</v>
      </c>
      <c r="M114" s="56">
        <v>2594.9696203755593</v>
      </c>
      <c r="N114" s="56">
        <v>5796.2796184680956</v>
      </c>
      <c r="O114" s="56">
        <v>5718.8863714101662</v>
      </c>
      <c r="P114" s="56">
        <v>11374.560869814375</v>
      </c>
      <c r="Q114" s="56">
        <v>266.62172232899439</v>
      </c>
      <c r="R114" s="57">
        <v>586.25672681865228</v>
      </c>
      <c r="S114" s="58">
        <v>89920.870324218922</v>
      </c>
      <c r="T114" s="12"/>
      <c r="U114" s="13"/>
      <c r="V114" s="13"/>
    </row>
    <row r="115" spans="1:22">
      <c r="A115" s="14" t="s">
        <v>263</v>
      </c>
      <c r="B115" s="29" t="s">
        <v>264</v>
      </c>
      <c r="C115" s="15" t="s">
        <v>271</v>
      </c>
      <c r="D115" s="16" t="s">
        <v>272</v>
      </c>
      <c r="E115" s="49">
        <v>5981.4393383263996</v>
      </c>
      <c r="F115" s="41">
        <v>0</v>
      </c>
      <c r="G115" s="41">
        <v>130.2200370691713</v>
      </c>
      <c r="H115" s="56">
        <v>289.94661326163009</v>
      </c>
      <c r="I115" s="56">
        <v>1808.1454468134509</v>
      </c>
      <c r="J115" s="56">
        <v>1521.0144801195431</v>
      </c>
      <c r="K115" s="56">
        <v>278.91656797400515</v>
      </c>
      <c r="L115" s="56">
        <v>891.37636860558143</v>
      </c>
      <c r="M115" s="56">
        <v>240.06762202905182</v>
      </c>
      <c r="N115" s="56">
        <v>1128.255101268438</v>
      </c>
      <c r="O115" s="56">
        <v>3298.2753248871322</v>
      </c>
      <c r="P115" s="56">
        <v>4302.7179804375573</v>
      </c>
      <c r="Q115" s="56">
        <v>0</v>
      </c>
      <c r="R115" s="57">
        <v>164.24125754654659</v>
      </c>
      <c r="S115" s="58">
        <v>20034.616138338508</v>
      </c>
      <c r="T115" s="12"/>
      <c r="U115" s="13"/>
      <c r="V115" s="13"/>
    </row>
    <row r="116" spans="1:22">
      <c r="A116" s="14" t="s">
        <v>263</v>
      </c>
      <c r="B116" s="29" t="s">
        <v>264</v>
      </c>
      <c r="C116" s="15" t="s">
        <v>273</v>
      </c>
      <c r="D116" s="16" t="s">
        <v>274</v>
      </c>
      <c r="E116" s="49">
        <v>10993.937282380721</v>
      </c>
      <c r="F116" s="41">
        <v>0</v>
      </c>
      <c r="G116" s="41">
        <v>71.804240078233875</v>
      </c>
      <c r="H116" s="56">
        <v>140.57206769058851</v>
      </c>
      <c r="I116" s="56">
        <v>1677.0091725437735</v>
      </c>
      <c r="J116" s="56">
        <v>347.7821766228866</v>
      </c>
      <c r="K116" s="56">
        <v>253.87612478094741</v>
      </c>
      <c r="L116" s="56">
        <v>485.14560811874429</v>
      </c>
      <c r="M116" s="56">
        <v>135.10390171354268</v>
      </c>
      <c r="N116" s="56">
        <v>977.69081960473898</v>
      </c>
      <c r="O116" s="56">
        <v>1467.4397433771182</v>
      </c>
      <c r="P116" s="56">
        <v>2065.4035720985107</v>
      </c>
      <c r="Q116" s="56">
        <v>0</v>
      </c>
      <c r="R116" s="57">
        <v>92.083667351028055</v>
      </c>
      <c r="S116" s="58">
        <v>18707.848376360835</v>
      </c>
      <c r="T116" s="12"/>
      <c r="U116" s="13"/>
      <c r="V116" s="13"/>
    </row>
    <row r="117" spans="1:22">
      <c r="A117" s="14" t="s">
        <v>263</v>
      </c>
      <c r="B117" s="29" t="s">
        <v>264</v>
      </c>
      <c r="C117" s="15" t="s">
        <v>275</v>
      </c>
      <c r="D117" s="16" t="s">
        <v>276</v>
      </c>
      <c r="E117" s="49">
        <v>3625.45183424072</v>
      </c>
      <c r="F117" s="41">
        <v>0</v>
      </c>
      <c r="G117" s="41">
        <v>100.54972940732188</v>
      </c>
      <c r="H117" s="56">
        <v>407.74768013976177</v>
      </c>
      <c r="I117" s="56">
        <v>2650.7394543956725</v>
      </c>
      <c r="J117" s="56">
        <v>267.90965404268138</v>
      </c>
      <c r="K117" s="56">
        <v>134.06422724222585</v>
      </c>
      <c r="L117" s="56">
        <v>575.18204336494421</v>
      </c>
      <c r="M117" s="56">
        <v>321.36398580409417</v>
      </c>
      <c r="N117" s="56">
        <v>603.29439445750359</v>
      </c>
      <c r="O117" s="56">
        <v>2744.5421563137438</v>
      </c>
      <c r="P117" s="56">
        <v>4663.8544134032854</v>
      </c>
      <c r="Q117" s="56">
        <v>2108.3226412492963</v>
      </c>
      <c r="R117" s="57">
        <v>84.186042915535907</v>
      </c>
      <c r="S117" s="58">
        <v>18287.208256976788</v>
      </c>
      <c r="T117" s="12"/>
      <c r="U117" s="13"/>
      <c r="V117" s="13"/>
    </row>
    <row r="118" spans="1:22">
      <c r="A118" s="14" t="s">
        <v>263</v>
      </c>
      <c r="B118" s="29" t="s">
        <v>264</v>
      </c>
      <c r="C118" s="15" t="s">
        <v>277</v>
      </c>
      <c r="D118" s="16" t="s">
        <v>278</v>
      </c>
      <c r="E118" s="49">
        <v>9628.8009699784925</v>
      </c>
      <c r="F118" s="41">
        <v>0</v>
      </c>
      <c r="G118" s="41">
        <v>181.69453128696483</v>
      </c>
      <c r="H118" s="56">
        <v>300.6281023523033</v>
      </c>
      <c r="I118" s="56">
        <v>2445.7708001900664</v>
      </c>
      <c r="J118" s="56">
        <v>684.33940428261542</v>
      </c>
      <c r="K118" s="56">
        <v>310.29320693990178</v>
      </c>
      <c r="L118" s="56">
        <v>1039.2576757058089</v>
      </c>
      <c r="M118" s="56">
        <v>157.57093794971973</v>
      </c>
      <c r="N118" s="56">
        <v>2975.4129517611696</v>
      </c>
      <c r="O118" s="56">
        <v>1922.5283157178151</v>
      </c>
      <c r="P118" s="56">
        <v>3524.7905272339858</v>
      </c>
      <c r="Q118" s="56">
        <v>0</v>
      </c>
      <c r="R118" s="57">
        <v>39.665853070009241</v>
      </c>
      <c r="S118" s="58">
        <v>23210.753276468851</v>
      </c>
      <c r="T118" s="12"/>
      <c r="U118" s="13"/>
      <c r="V118" s="13"/>
    </row>
    <row r="119" spans="1:22">
      <c r="A119" s="14" t="s">
        <v>263</v>
      </c>
      <c r="B119" s="29" t="s">
        <v>264</v>
      </c>
      <c r="C119" s="15" t="s">
        <v>279</v>
      </c>
      <c r="D119" s="16" t="s">
        <v>280</v>
      </c>
      <c r="E119" s="49">
        <v>7900.123552463956</v>
      </c>
      <c r="F119" s="41">
        <v>0</v>
      </c>
      <c r="G119" s="41">
        <v>2754.657290714531</v>
      </c>
      <c r="H119" s="56">
        <v>743.69213773233241</v>
      </c>
      <c r="I119" s="56">
        <v>2690.0232453776803</v>
      </c>
      <c r="J119" s="56">
        <v>8449.6518529661862</v>
      </c>
      <c r="K119" s="56">
        <v>2677.6235203355459</v>
      </c>
      <c r="L119" s="56">
        <v>1512.9591978515127</v>
      </c>
      <c r="M119" s="56">
        <v>1396.7359325636094</v>
      </c>
      <c r="N119" s="56">
        <v>3797.1467437589977</v>
      </c>
      <c r="O119" s="56">
        <v>4057.7667515288526</v>
      </c>
      <c r="P119" s="56">
        <v>6595.686976048718</v>
      </c>
      <c r="Q119" s="56">
        <v>4528.5273300206773</v>
      </c>
      <c r="R119" s="57">
        <v>386.99520961947769</v>
      </c>
      <c r="S119" s="58">
        <v>47491.589740982075</v>
      </c>
      <c r="T119" s="12"/>
      <c r="U119" s="13"/>
      <c r="V119" s="13"/>
    </row>
    <row r="120" spans="1:22">
      <c r="A120" s="14" t="s">
        <v>263</v>
      </c>
      <c r="B120" s="29" t="s">
        <v>264</v>
      </c>
      <c r="C120" s="15" t="s">
        <v>281</v>
      </c>
      <c r="D120" s="16" t="s">
        <v>282</v>
      </c>
      <c r="E120" s="49">
        <v>7199.0911376950307</v>
      </c>
      <c r="F120" s="41">
        <v>0</v>
      </c>
      <c r="G120" s="41">
        <v>138.58165530244668</v>
      </c>
      <c r="H120" s="56">
        <v>490.91246464839048</v>
      </c>
      <c r="I120" s="56">
        <v>1608.205040170604</v>
      </c>
      <c r="J120" s="56">
        <v>2471.277431885328</v>
      </c>
      <c r="K120" s="56">
        <v>607.31003465429399</v>
      </c>
      <c r="L120" s="56">
        <v>1303.6698107721586</v>
      </c>
      <c r="M120" s="56">
        <v>1434.5503666487862</v>
      </c>
      <c r="N120" s="56">
        <v>2764.5732107228469</v>
      </c>
      <c r="O120" s="56">
        <v>4356.8290325848884</v>
      </c>
      <c r="P120" s="56">
        <v>7360.0099745857706</v>
      </c>
      <c r="Q120" s="56">
        <v>5570.2133687444421</v>
      </c>
      <c r="R120" s="57">
        <v>804.79000126198162</v>
      </c>
      <c r="S120" s="58">
        <v>36110.013529676966</v>
      </c>
      <c r="T120" s="12"/>
      <c r="U120" s="13"/>
      <c r="V120" s="13"/>
    </row>
    <row r="121" spans="1:22">
      <c r="A121" s="14" t="s">
        <v>263</v>
      </c>
      <c r="B121" s="29" t="s">
        <v>264</v>
      </c>
      <c r="C121" s="15" t="s">
        <v>283</v>
      </c>
      <c r="D121" s="16" t="s">
        <v>284</v>
      </c>
      <c r="E121" s="49">
        <v>8479.891473771946</v>
      </c>
      <c r="F121" s="41">
        <v>0</v>
      </c>
      <c r="G121" s="41">
        <v>162.00269769209081</v>
      </c>
      <c r="H121" s="56">
        <v>445.73715690824861</v>
      </c>
      <c r="I121" s="56">
        <v>2998.0930196968161</v>
      </c>
      <c r="J121" s="56">
        <v>2844.418328530538</v>
      </c>
      <c r="K121" s="56">
        <v>317.92345843702867</v>
      </c>
      <c r="L121" s="56">
        <v>1235.8322223849029</v>
      </c>
      <c r="M121" s="56">
        <v>1059.2602246210927</v>
      </c>
      <c r="N121" s="56">
        <v>2706.5672640710154</v>
      </c>
      <c r="O121" s="56">
        <v>2708.2547338975028</v>
      </c>
      <c r="P121" s="56">
        <v>5236.4782780030509</v>
      </c>
      <c r="Q121" s="56">
        <v>2844.3642734014174</v>
      </c>
      <c r="R121" s="57">
        <v>458.62280658423788</v>
      </c>
      <c r="S121" s="58">
        <v>31497.445937999884</v>
      </c>
      <c r="T121" s="12"/>
      <c r="U121" s="13"/>
      <c r="V121" s="13"/>
    </row>
    <row r="122" spans="1:22">
      <c r="A122" s="14" t="s">
        <v>263</v>
      </c>
      <c r="B122" s="29" t="s">
        <v>264</v>
      </c>
      <c r="C122" s="15" t="s">
        <v>285</v>
      </c>
      <c r="D122" s="16" t="s">
        <v>286</v>
      </c>
      <c r="E122" s="49">
        <v>18819.984994895309</v>
      </c>
      <c r="F122" s="41">
        <v>0</v>
      </c>
      <c r="G122" s="41">
        <v>325.16940718475314</v>
      </c>
      <c r="H122" s="56">
        <v>672.29751951852882</v>
      </c>
      <c r="I122" s="56">
        <v>5641.666043487774</v>
      </c>
      <c r="J122" s="56">
        <v>3809.2369441456335</v>
      </c>
      <c r="K122" s="56">
        <v>839.99774564660345</v>
      </c>
      <c r="L122" s="56">
        <v>1971.3292285145424</v>
      </c>
      <c r="M122" s="56">
        <v>2020.2819544281922</v>
      </c>
      <c r="N122" s="56">
        <v>3515.8872144284692</v>
      </c>
      <c r="O122" s="56">
        <v>5143.5132850922455</v>
      </c>
      <c r="P122" s="56">
        <v>10518.71699442984</v>
      </c>
      <c r="Q122" s="56">
        <v>1936.7875151121498</v>
      </c>
      <c r="R122" s="57">
        <v>589.77617242639735</v>
      </c>
      <c r="S122" s="58">
        <v>55804.645019310432</v>
      </c>
      <c r="T122" s="12"/>
      <c r="U122" s="13"/>
      <c r="V122" s="13"/>
    </row>
    <row r="123" spans="1:22">
      <c r="A123" s="14" t="s">
        <v>263</v>
      </c>
      <c r="B123" s="29" t="s">
        <v>264</v>
      </c>
      <c r="C123" s="15" t="s">
        <v>287</v>
      </c>
      <c r="D123" s="16" t="s">
        <v>288</v>
      </c>
      <c r="E123" s="49">
        <v>3968.7242468170448</v>
      </c>
      <c r="F123" s="41">
        <v>0</v>
      </c>
      <c r="G123" s="41">
        <v>48.83436626856745</v>
      </c>
      <c r="H123" s="56">
        <v>206.4853791819321</v>
      </c>
      <c r="I123" s="56">
        <v>1232.3002813527937</v>
      </c>
      <c r="J123" s="56">
        <v>239.46353122686091</v>
      </c>
      <c r="K123" s="56">
        <v>73.453434678278569</v>
      </c>
      <c r="L123" s="56">
        <v>426.67481240478986</v>
      </c>
      <c r="M123" s="56">
        <v>61.138861861499571</v>
      </c>
      <c r="N123" s="56">
        <v>336.17319922289334</v>
      </c>
      <c r="O123" s="56">
        <v>1575.5792286157639</v>
      </c>
      <c r="P123" s="56">
        <v>1668.4008495574199</v>
      </c>
      <c r="Q123" s="56">
        <v>0</v>
      </c>
      <c r="R123" s="57">
        <v>2.7504288586305945</v>
      </c>
      <c r="S123" s="58">
        <v>9839.978620046475</v>
      </c>
      <c r="T123" s="12"/>
      <c r="U123" s="13"/>
      <c r="V123" s="13"/>
    </row>
    <row r="124" spans="1:22">
      <c r="A124" s="14" t="s">
        <v>263</v>
      </c>
      <c r="B124" s="29" t="s">
        <v>264</v>
      </c>
      <c r="C124" s="15" t="s">
        <v>289</v>
      </c>
      <c r="D124" s="16" t="s">
        <v>290</v>
      </c>
      <c r="E124" s="49">
        <v>5154.8030104939116</v>
      </c>
      <c r="F124" s="41">
        <v>165.91695806867597</v>
      </c>
      <c r="G124" s="41">
        <v>183.15539222463332</v>
      </c>
      <c r="H124" s="56">
        <v>366.06244933047503</v>
      </c>
      <c r="I124" s="56">
        <v>2110.014078439779</v>
      </c>
      <c r="J124" s="56">
        <v>442.73576964100641</v>
      </c>
      <c r="K124" s="56">
        <v>495.2030188184392</v>
      </c>
      <c r="L124" s="56">
        <v>782.48534401923314</v>
      </c>
      <c r="M124" s="56">
        <v>61.233848090711916</v>
      </c>
      <c r="N124" s="56">
        <v>2623.5218682581572</v>
      </c>
      <c r="O124" s="56">
        <v>2749.6936249530359</v>
      </c>
      <c r="P124" s="56">
        <v>4274.2723024984762</v>
      </c>
      <c r="Q124" s="56">
        <v>0</v>
      </c>
      <c r="R124" s="57">
        <v>74.15181043538351</v>
      </c>
      <c r="S124" s="58">
        <v>19483.249475271914</v>
      </c>
      <c r="T124" s="12"/>
      <c r="U124" s="13"/>
      <c r="V124" s="13"/>
    </row>
    <row r="125" spans="1:22">
      <c r="A125" s="14" t="s">
        <v>263</v>
      </c>
      <c r="B125" s="29" t="s">
        <v>264</v>
      </c>
      <c r="C125" s="15" t="s">
        <v>291</v>
      </c>
      <c r="D125" s="16" t="s">
        <v>292</v>
      </c>
      <c r="E125" s="49">
        <v>5463.9381718923114</v>
      </c>
      <c r="F125" s="41">
        <v>0</v>
      </c>
      <c r="G125" s="41">
        <v>175.77796213660207</v>
      </c>
      <c r="H125" s="56">
        <v>435.43502244662477</v>
      </c>
      <c r="I125" s="56">
        <v>610.73319605919892</v>
      </c>
      <c r="J125" s="56">
        <v>1917.5326363152778</v>
      </c>
      <c r="K125" s="56">
        <v>218.75235912451541</v>
      </c>
      <c r="L125" s="56">
        <v>790.16527696930336</v>
      </c>
      <c r="M125" s="56">
        <v>106.53447927495165</v>
      </c>
      <c r="N125" s="56">
        <v>1229.0874305085476</v>
      </c>
      <c r="O125" s="56">
        <v>1170.8643256215305</v>
      </c>
      <c r="P125" s="56">
        <v>3205.7042268738564</v>
      </c>
      <c r="Q125" s="56">
        <v>0</v>
      </c>
      <c r="R125" s="57">
        <v>943.92682106249401</v>
      </c>
      <c r="S125" s="58">
        <v>16268.451908285213</v>
      </c>
      <c r="T125" s="12"/>
      <c r="U125" s="13"/>
      <c r="V125" s="13"/>
    </row>
    <row r="126" spans="1:22">
      <c r="A126" s="14" t="s">
        <v>263</v>
      </c>
      <c r="B126" s="29" t="s">
        <v>264</v>
      </c>
      <c r="C126" s="15" t="s">
        <v>293</v>
      </c>
      <c r="D126" s="16" t="s">
        <v>294</v>
      </c>
      <c r="E126" s="49">
        <v>5584.5238552789151</v>
      </c>
      <c r="F126" s="41">
        <v>0</v>
      </c>
      <c r="G126" s="41">
        <v>40.21935782206647</v>
      </c>
      <c r="H126" s="56">
        <v>107.62214324436349</v>
      </c>
      <c r="I126" s="56">
        <v>696.52482102857255</v>
      </c>
      <c r="J126" s="56">
        <v>101.50111184710329</v>
      </c>
      <c r="K126" s="56">
        <v>75.744857958234917</v>
      </c>
      <c r="L126" s="56">
        <v>328.17329127177157</v>
      </c>
      <c r="M126" s="56">
        <v>105.75403695262921</v>
      </c>
      <c r="N126" s="56">
        <v>463.60761015687359</v>
      </c>
      <c r="O126" s="56">
        <v>1187.5423199374461</v>
      </c>
      <c r="P126" s="56">
        <v>1035.1753232613496</v>
      </c>
      <c r="Q126" s="56">
        <v>0</v>
      </c>
      <c r="R126" s="57">
        <v>90.871320379600121</v>
      </c>
      <c r="S126" s="58">
        <v>9817.2600491389258</v>
      </c>
      <c r="T126" s="12"/>
      <c r="U126" s="13"/>
      <c r="V126" s="13"/>
    </row>
    <row r="127" spans="1:22">
      <c r="A127" s="14" t="s">
        <v>263</v>
      </c>
      <c r="B127" s="29" t="s">
        <v>264</v>
      </c>
      <c r="C127" s="15" t="s">
        <v>295</v>
      </c>
      <c r="D127" s="16" t="s">
        <v>296</v>
      </c>
      <c r="E127" s="49">
        <v>5256.9900543557142</v>
      </c>
      <c r="F127" s="41">
        <v>0</v>
      </c>
      <c r="G127" s="41">
        <v>50.255291318558676</v>
      </c>
      <c r="H127" s="56">
        <v>84.481191276342344</v>
      </c>
      <c r="I127" s="56">
        <v>1181.3077370552633</v>
      </c>
      <c r="J127" s="56">
        <v>247.92667282783205</v>
      </c>
      <c r="K127" s="56">
        <v>59.147823859355128</v>
      </c>
      <c r="L127" s="56">
        <v>600.66114410795694</v>
      </c>
      <c r="M127" s="56">
        <v>91.70819863026901</v>
      </c>
      <c r="N127" s="56">
        <v>371.46127351567515</v>
      </c>
      <c r="O127" s="56">
        <v>983.95159882603411</v>
      </c>
      <c r="P127" s="56">
        <v>1236.7686060470128</v>
      </c>
      <c r="Q127" s="56">
        <v>0</v>
      </c>
      <c r="R127" s="57">
        <v>0</v>
      </c>
      <c r="S127" s="58">
        <v>10164.659591820015</v>
      </c>
      <c r="T127" s="12"/>
      <c r="U127" s="13"/>
      <c r="V127" s="13"/>
    </row>
    <row r="128" spans="1:22">
      <c r="A128" s="14" t="s">
        <v>297</v>
      </c>
      <c r="B128" s="29" t="s">
        <v>298</v>
      </c>
      <c r="C128" s="15" t="s">
        <v>299</v>
      </c>
      <c r="D128" s="16" t="s">
        <v>300</v>
      </c>
      <c r="E128" s="49">
        <v>245683.34269385738</v>
      </c>
      <c r="F128" s="41">
        <v>0</v>
      </c>
      <c r="G128" s="41">
        <v>30280.41121483974</v>
      </c>
      <c r="H128" s="56">
        <v>10351.482524110841</v>
      </c>
      <c r="I128" s="56">
        <v>202128.06698789066</v>
      </c>
      <c r="J128" s="56">
        <v>64725.44404137267</v>
      </c>
      <c r="K128" s="56">
        <v>9504.0823164611502</v>
      </c>
      <c r="L128" s="56">
        <v>74019.801419160955</v>
      </c>
      <c r="M128" s="56">
        <v>12307.657157036596</v>
      </c>
      <c r="N128" s="56">
        <v>16531.823237564793</v>
      </c>
      <c r="O128" s="56">
        <v>57732.933516146477</v>
      </c>
      <c r="P128" s="56">
        <v>59227.637958584928</v>
      </c>
      <c r="Q128" s="56">
        <v>56791.441440059483</v>
      </c>
      <c r="R128" s="57">
        <v>9105.611832085815</v>
      </c>
      <c r="S128" s="58">
        <v>848389.7363391713</v>
      </c>
      <c r="T128" s="12"/>
      <c r="U128" s="13"/>
      <c r="V128" s="13"/>
    </row>
    <row r="129" spans="1:22">
      <c r="A129" s="14" t="s">
        <v>297</v>
      </c>
      <c r="B129" s="29" t="s">
        <v>298</v>
      </c>
      <c r="C129" s="15" t="s">
        <v>301</v>
      </c>
      <c r="D129" s="16" t="s">
        <v>302</v>
      </c>
      <c r="E129" s="49">
        <v>116743.55749835435</v>
      </c>
      <c r="F129" s="41">
        <v>0</v>
      </c>
      <c r="G129" s="41">
        <v>1193.1284558944817</v>
      </c>
      <c r="H129" s="56">
        <v>1623.0724585086427</v>
      </c>
      <c r="I129" s="56">
        <v>2878.427819914059</v>
      </c>
      <c r="J129" s="56">
        <v>4505.4870536501267</v>
      </c>
      <c r="K129" s="56">
        <v>169.63786601022471</v>
      </c>
      <c r="L129" s="56">
        <v>10800.058813589896</v>
      </c>
      <c r="M129" s="56">
        <v>1212.5294589315415</v>
      </c>
      <c r="N129" s="56">
        <v>756.97918946618677</v>
      </c>
      <c r="O129" s="56">
        <v>4106.7921753033233</v>
      </c>
      <c r="P129" s="56">
        <v>12296.201516447996</v>
      </c>
      <c r="Q129" s="56">
        <v>5005.1870791096899</v>
      </c>
      <c r="R129" s="57">
        <v>985.44650737095151</v>
      </c>
      <c r="S129" s="58">
        <v>162276.50589255145</v>
      </c>
      <c r="T129" s="12"/>
      <c r="U129" s="13"/>
      <c r="V129" s="13"/>
    </row>
    <row r="130" spans="1:22">
      <c r="A130" s="14" t="s">
        <v>297</v>
      </c>
      <c r="B130" s="29" t="s">
        <v>298</v>
      </c>
      <c r="C130" s="15" t="s">
        <v>303</v>
      </c>
      <c r="D130" s="16" t="s">
        <v>304</v>
      </c>
      <c r="E130" s="49">
        <v>45390.606111073328</v>
      </c>
      <c r="F130" s="41">
        <v>0</v>
      </c>
      <c r="G130" s="41">
        <v>6112.2835176351073</v>
      </c>
      <c r="H130" s="56">
        <v>984.63260067463898</v>
      </c>
      <c r="I130" s="56">
        <v>10053.601397282542</v>
      </c>
      <c r="J130" s="56">
        <v>9010.3001250524685</v>
      </c>
      <c r="K130" s="56">
        <v>689.55036841821016</v>
      </c>
      <c r="L130" s="56">
        <v>9497.0130536714041</v>
      </c>
      <c r="M130" s="56">
        <v>2033.014129786179</v>
      </c>
      <c r="N130" s="56">
        <v>3049.5934195055243</v>
      </c>
      <c r="O130" s="56">
        <v>2087.30860716398</v>
      </c>
      <c r="P130" s="56">
        <v>8285.3806252067625</v>
      </c>
      <c r="Q130" s="56">
        <v>191.43728482667137</v>
      </c>
      <c r="R130" s="57">
        <v>558.76974164808769</v>
      </c>
      <c r="S130" s="58">
        <v>97943.490981944895</v>
      </c>
      <c r="T130" s="12"/>
      <c r="U130" s="13"/>
      <c r="V130" s="13"/>
    </row>
    <row r="131" spans="1:22">
      <c r="A131" s="14" t="s">
        <v>297</v>
      </c>
      <c r="B131" s="29" t="s">
        <v>298</v>
      </c>
      <c r="C131" s="15" t="s">
        <v>305</v>
      </c>
      <c r="D131" s="16" t="s">
        <v>306</v>
      </c>
      <c r="E131" s="49">
        <v>164170.736956754</v>
      </c>
      <c r="F131" s="41">
        <v>0</v>
      </c>
      <c r="G131" s="41">
        <v>3203.8303351248014</v>
      </c>
      <c r="H131" s="56">
        <v>1258.6611384874559</v>
      </c>
      <c r="I131" s="56">
        <v>6547.6600475080859</v>
      </c>
      <c r="J131" s="56">
        <v>9213.7992073767527</v>
      </c>
      <c r="K131" s="56">
        <v>196.29559318981273</v>
      </c>
      <c r="L131" s="56">
        <v>13634.009506049946</v>
      </c>
      <c r="M131" s="56">
        <v>403.44993097217264</v>
      </c>
      <c r="N131" s="56">
        <v>1516.9574172166908</v>
      </c>
      <c r="O131" s="56">
        <v>4088.6376788410626</v>
      </c>
      <c r="P131" s="56">
        <v>11926.718326404991</v>
      </c>
      <c r="Q131" s="56">
        <v>868.14452339460922</v>
      </c>
      <c r="R131" s="57">
        <v>2698.9126455116666</v>
      </c>
      <c r="S131" s="58">
        <v>219727.81330683207</v>
      </c>
      <c r="T131" s="12"/>
      <c r="U131" s="13"/>
      <c r="V131" s="13"/>
    </row>
    <row r="132" spans="1:22">
      <c r="A132" s="14" t="s">
        <v>297</v>
      </c>
      <c r="B132" s="29" t="s">
        <v>298</v>
      </c>
      <c r="C132" s="15" t="s">
        <v>307</v>
      </c>
      <c r="D132" s="16" t="s">
        <v>308</v>
      </c>
      <c r="E132" s="49">
        <v>228652.57313617918</v>
      </c>
      <c r="F132" s="41">
        <v>0</v>
      </c>
      <c r="G132" s="41">
        <v>84606.80958442844</v>
      </c>
      <c r="H132" s="56">
        <v>10538.134926225026</v>
      </c>
      <c r="I132" s="56">
        <v>106404.39891950271</v>
      </c>
      <c r="J132" s="56">
        <v>161773.52768541954</v>
      </c>
      <c r="K132" s="56">
        <v>27086.88924992353</v>
      </c>
      <c r="L132" s="56">
        <v>106380.68359583869</v>
      </c>
      <c r="M132" s="56">
        <v>14571.277627605796</v>
      </c>
      <c r="N132" s="56">
        <v>48326.509133258311</v>
      </c>
      <c r="O132" s="56">
        <v>26852.933038614698</v>
      </c>
      <c r="P132" s="56">
        <v>72640.146352225667</v>
      </c>
      <c r="Q132" s="56">
        <v>60275.942062767252</v>
      </c>
      <c r="R132" s="57">
        <v>9945.7029380774729</v>
      </c>
      <c r="S132" s="58">
        <v>958055.52825006633</v>
      </c>
      <c r="T132" s="12"/>
      <c r="U132" s="13"/>
      <c r="V132" s="13"/>
    </row>
    <row r="133" spans="1:22">
      <c r="A133" s="14" t="s">
        <v>297</v>
      </c>
      <c r="B133" s="29" t="s">
        <v>298</v>
      </c>
      <c r="C133" s="15" t="s">
        <v>309</v>
      </c>
      <c r="D133" s="16" t="s">
        <v>310</v>
      </c>
      <c r="E133" s="49">
        <v>55101.826921394619</v>
      </c>
      <c r="F133" s="41">
        <v>0</v>
      </c>
      <c r="G133" s="41">
        <v>3939.2899177298368</v>
      </c>
      <c r="H133" s="56">
        <v>989.6680349440453</v>
      </c>
      <c r="I133" s="56">
        <v>2839.9841131452581</v>
      </c>
      <c r="J133" s="56">
        <v>6672.1389098222317</v>
      </c>
      <c r="K133" s="56">
        <v>133.52508814327729</v>
      </c>
      <c r="L133" s="56">
        <v>3173.3687943437512</v>
      </c>
      <c r="M133" s="56">
        <v>336.26682013811387</v>
      </c>
      <c r="N133" s="56">
        <v>590.84057842582865</v>
      </c>
      <c r="O133" s="56">
        <v>2933.2905711798066</v>
      </c>
      <c r="P133" s="56">
        <v>10909.084489855573</v>
      </c>
      <c r="Q133" s="56">
        <v>7359.1943444681492</v>
      </c>
      <c r="R133" s="57">
        <v>167.43088052968957</v>
      </c>
      <c r="S133" s="58">
        <v>95145.909464120195</v>
      </c>
      <c r="T133" s="12"/>
      <c r="U133" s="13"/>
      <c r="V133" s="13"/>
    </row>
    <row r="134" spans="1:22">
      <c r="A134" s="14" t="s">
        <v>297</v>
      </c>
      <c r="B134" s="29" t="s">
        <v>298</v>
      </c>
      <c r="C134" s="15" t="s">
        <v>311</v>
      </c>
      <c r="D134" s="16" t="s">
        <v>312</v>
      </c>
      <c r="E134" s="49">
        <v>111879.80079469083</v>
      </c>
      <c r="F134" s="41">
        <v>0</v>
      </c>
      <c r="G134" s="41">
        <v>7417.8040061663523</v>
      </c>
      <c r="H134" s="56">
        <v>4287.1944976982741</v>
      </c>
      <c r="I134" s="56">
        <v>10178.696488243542</v>
      </c>
      <c r="J134" s="56">
        <v>41905.696939814545</v>
      </c>
      <c r="K134" s="56">
        <v>791.27770775906924</v>
      </c>
      <c r="L134" s="56">
        <v>22190.632911220535</v>
      </c>
      <c r="M134" s="56">
        <v>4028.5006545551491</v>
      </c>
      <c r="N134" s="56">
        <v>4480.5183082704452</v>
      </c>
      <c r="O134" s="56">
        <v>5927.0157329079921</v>
      </c>
      <c r="P134" s="56">
        <v>25527.9294938803</v>
      </c>
      <c r="Q134" s="56">
        <v>10484.514628688743</v>
      </c>
      <c r="R134" s="57">
        <v>9203.617195500985</v>
      </c>
      <c r="S134" s="58">
        <v>258303.19935939676</v>
      </c>
      <c r="T134" s="12"/>
      <c r="U134" s="13"/>
      <c r="V134" s="13"/>
    </row>
    <row r="135" spans="1:22">
      <c r="A135" s="14" t="s">
        <v>297</v>
      </c>
      <c r="B135" s="29" t="s">
        <v>298</v>
      </c>
      <c r="C135" s="15" t="s">
        <v>313</v>
      </c>
      <c r="D135" s="16" t="s">
        <v>314</v>
      </c>
      <c r="E135" s="49">
        <v>67450.95803386558</v>
      </c>
      <c r="F135" s="41">
        <v>0</v>
      </c>
      <c r="G135" s="41">
        <v>1741.6085427453872</v>
      </c>
      <c r="H135" s="56">
        <v>2158.9297930950243</v>
      </c>
      <c r="I135" s="56">
        <v>10192.549655008697</v>
      </c>
      <c r="J135" s="56">
        <v>23221.199650918657</v>
      </c>
      <c r="K135" s="56">
        <v>1251.6277519473144</v>
      </c>
      <c r="L135" s="56">
        <v>23271.387339895864</v>
      </c>
      <c r="M135" s="56">
        <v>1625.1591326171247</v>
      </c>
      <c r="N135" s="56">
        <v>2444.7917138121129</v>
      </c>
      <c r="O135" s="56">
        <v>7228.4536075903516</v>
      </c>
      <c r="P135" s="56">
        <v>24660.825845866915</v>
      </c>
      <c r="Q135" s="56">
        <v>14861.966437036177</v>
      </c>
      <c r="R135" s="57">
        <v>450.34966328187085</v>
      </c>
      <c r="S135" s="58">
        <v>180559.80716768105</v>
      </c>
      <c r="T135" s="12"/>
      <c r="U135" s="13"/>
      <c r="V135" s="13"/>
    </row>
    <row r="136" spans="1:22">
      <c r="A136" s="14" t="s">
        <v>297</v>
      </c>
      <c r="B136" s="29" t="s">
        <v>298</v>
      </c>
      <c r="C136" s="15" t="s">
        <v>315</v>
      </c>
      <c r="D136" s="16" t="s">
        <v>316</v>
      </c>
      <c r="E136" s="49">
        <v>38155.829504357862</v>
      </c>
      <c r="F136" s="41">
        <v>0</v>
      </c>
      <c r="G136" s="41">
        <v>263.74258139869056</v>
      </c>
      <c r="H136" s="56">
        <v>725.99160249068996</v>
      </c>
      <c r="I136" s="56">
        <v>1353.0565535439578</v>
      </c>
      <c r="J136" s="56">
        <v>1036.496883092504</v>
      </c>
      <c r="K136" s="56">
        <v>109.33000850493183</v>
      </c>
      <c r="L136" s="56">
        <v>5038.0638757089682</v>
      </c>
      <c r="M136" s="56">
        <v>269.97180386835493</v>
      </c>
      <c r="N136" s="56">
        <v>445.13911215609141</v>
      </c>
      <c r="O136" s="56">
        <v>4887.3260129083046</v>
      </c>
      <c r="P136" s="56">
        <v>6889.5552405998587</v>
      </c>
      <c r="Q136" s="56">
        <v>786.26027696668598</v>
      </c>
      <c r="R136" s="57">
        <v>58.116326176006105</v>
      </c>
      <c r="S136" s="58">
        <v>60018.879781772921</v>
      </c>
      <c r="T136" s="12"/>
      <c r="U136" s="13"/>
      <c r="V136" s="13"/>
    </row>
    <row r="137" spans="1:22">
      <c r="A137" s="14" t="s">
        <v>297</v>
      </c>
      <c r="B137" s="29" t="s">
        <v>298</v>
      </c>
      <c r="C137" s="15" t="s">
        <v>317</v>
      </c>
      <c r="D137" s="16" t="s">
        <v>318</v>
      </c>
      <c r="E137" s="49">
        <v>131976.11082774738</v>
      </c>
      <c r="F137" s="41">
        <v>0</v>
      </c>
      <c r="G137" s="41">
        <v>1535.2390218605374</v>
      </c>
      <c r="H137" s="56">
        <v>3376.9768451366799</v>
      </c>
      <c r="I137" s="56">
        <v>12933.238049159794</v>
      </c>
      <c r="J137" s="56">
        <v>28469.226053335587</v>
      </c>
      <c r="K137" s="56">
        <v>2213.6290020134843</v>
      </c>
      <c r="L137" s="56">
        <v>31370.717325369376</v>
      </c>
      <c r="M137" s="56">
        <v>1979.2433216687577</v>
      </c>
      <c r="N137" s="56">
        <v>4354.3146936327321</v>
      </c>
      <c r="O137" s="56">
        <v>7537.0473897152351</v>
      </c>
      <c r="P137" s="56">
        <v>27259.648687617213</v>
      </c>
      <c r="Q137" s="56">
        <v>9008.6689389179082</v>
      </c>
      <c r="R137" s="57">
        <v>1776.1223975622956</v>
      </c>
      <c r="S137" s="58">
        <v>263790.18255373702</v>
      </c>
      <c r="T137" s="12"/>
      <c r="U137" s="13"/>
      <c r="V137" s="13"/>
    </row>
    <row r="138" spans="1:22">
      <c r="A138" s="14" t="s">
        <v>297</v>
      </c>
      <c r="B138" s="29" t="s">
        <v>298</v>
      </c>
      <c r="C138" s="15" t="s">
        <v>319</v>
      </c>
      <c r="D138" s="16" t="s">
        <v>320</v>
      </c>
      <c r="E138" s="49">
        <v>188525.89891551324</v>
      </c>
      <c r="F138" s="41">
        <v>134.25540983899128</v>
      </c>
      <c r="G138" s="41">
        <v>641.71342039750243</v>
      </c>
      <c r="H138" s="56">
        <v>1262.6168101521639</v>
      </c>
      <c r="I138" s="56">
        <v>2946.4070502477971</v>
      </c>
      <c r="J138" s="56">
        <v>9156.4240696450543</v>
      </c>
      <c r="K138" s="56">
        <v>215.05636323074947</v>
      </c>
      <c r="L138" s="56">
        <v>26129.172820202879</v>
      </c>
      <c r="M138" s="56">
        <v>1131.6811694023129</v>
      </c>
      <c r="N138" s="56">
        <v>2961.2773796603556</v>
      </c>
      <c r="O138" s="56">
        <v>3101.4665857158343</v>
      </c>
      <c r="P138" s="56">
        <v>16728.755745819119</v>
      </c>
      <c r="Q138" s="56">
        <v>211.94842248667186</v>
      </c>
      <c r="R138" s="57">
        <v>467.06029252548723</v>
      </c>
      <c r="S138" s="58">
        <v>253613.73445483815</v>
      </c>
      <c r="T138" s="12"/>
      <c r="U138" s="13"/>
      <c r="V138" s="13"/>
    </row>
    <row r="139" spans="1:22">
      <c r="A139" s="14" t="s">
        <v>297</v>
      </c>
      <c r="B139" s="29" t="s">
        <v>298</v>
      </c>
      <c r="C139" s="15" t="s">
        <v>321</v>
      </c>
      <c r="D139" s="16" t="s">
        <v>322</v>
      </c>
      <c r="E139" s="49">
        <v>79355.589601984044</v>
      </c>
      <c r="F139" s="41">
        <v>0</v>
      </c>
      <c r="G139" s="41">
        <v>571.57578715798104</v>
      </c>
      <c r="H139" s="56">
        <v>1115.0953560753203</v>
      </c>
      <c r="I139" s="56">
        <v>2573.7789113762556</v>
      </c>
      <c r="J139" s="56">
        <v>18163.938145852539</v>
      </c>
      <c r="K139" s="56">
        <v>86.524015265682863</v>
      </c>
      <c r="L139" s="56">
        <v>2836.370176541107</v>
      </c>
      <c r="M139" s="56">
        <v>3721.8036288895378</v>
      </c>
      <c r="N139" s="56">
        <v>1394.2779154410809</v>
      </c>
      <c r="O139" s="56">
        <v>9151.8034918983922</v>
      </c>
      <c r="P139" s="56">
        <v>12414.386375215961</v>
      </c>
      <c r="Q139" s="56">
        <v>403.38570731334323</v>
      </c>
      <c r="R139" s="57">
        <v>7774.5128953481362</v>
      </c>
      <c r="S139" s="58">
        <v>139563.04200835936</v>
      </c>
      <c r="T139" s="12"/>
      <c r="U139" s="13"/>
      <c r="V139" s="13"/>
    </row>
    <row r="140" spans="1:22">
      <c r="A140" s="14" t="s">
        <v>297</v>
      </c>
      <c r="B140" s="29" t="s">
        <v>298</v>
      </c>
      <c r="C140" s="15" t="s">
        <v>323</v>
      </c>
      <c r="D140" s="30" t="s">
        <v>324</v>
      </c>
      <c r="E140" s="49">
        <v>10224.948564012964</v>
      </c>
      <c r="F140" s="41">
        <v>0</v>
      </c>
      <c r="G140" s="41">
        <v>146.82804757564082</v>
      </c>
      <c r="H140" s="56">
        <v>598.52175035076232</v>
      </c>
      <c r="I140" s="56">
        <v>570.0532610588325</v>
      </c>
      <c r="J140" s="56">
        <v>9542.033914124775</v>
      </c>
      <c r="K140" s="56">
        <v>296.20979447386242</v>
      </c>
      <c r="L140" s="56">
        <v>3622.4629022208765</v>
      </c>
      <c r="M140" s="56">
        <v>752.48607512710601</v>
      </c>
      <c r="N140" s="56">
        <v>1817.1209161294155</v>
      </c>
      <c r="O140" s="56">
        <v>4423.4975677088869</v>
      </c>
      <c r="P140" s="56">
        <v>5901.7786315286621</v>
      </c>
      <c r="Q140" s="56">
        <v>0</v>
      </c>
      <c r="R140" s="57">
        <v>61.679161015488347</v>
      </c>
      <c r="S140" s="58">
        <v>37957.620585327277</v>
      </c>
      <c r="T140" s="12"/>
      <c r="U140" s="13"/>
      <c r="V140" s="13"/>
    </row>
    <row r="141" spans="1:22">
      <c r="A141" s="14" t="s">
        <v>325</v>
      </c>
      <c r="B141" s="29" t="s">
        <v>326</v>
      </c>
      <c r="C141" s="15" t="s">
        <v>327</v>
      </c>
      <c r="D141" s="16" t="s">
        <v>328</v>
      </c>
      <c r="E141" s="49">
        <v>56968.156582498712</v>
      </c>
      <c r="F141" s="41">
        <v>78.022420861763067</v>
      </c>
      <c r="G141" s="41">
        <v>46409.832249701445</v>
      </c>
      <c r="H141" s="56">
        <v>18740.998952555448</v>
      </c>
      <c r="I141" s="56">
        <v>433455.88155587105</v>
      </c>
      <c r="J141" s="56">
        <v>164552.98536684309</v>
      </c>
      <c r="K141" s="56">
        <v>28568.829693157648</v>
      </c>
      <c r="L141" s="56">
        <v>189611.8998576896</v>
      </c>
      <c r="M141" s="56">
        <v>34324.635395816695</v>
      </c>
      <c r="N141" s="56">
        <v>166062.14482173324</v>
      </c>
      <c r="O141" s="56">
        <v>100205.18425138074</v>
      </c>
      <c r="P141" s="56">
        <v>105377.19454854258</v>
      </c>
      <c r="Q141" s="56">
        <v>93625.527045173687</v>
      </c>
      <c r="R141" s="57">
        <v>31790.308808077374</v>
      </c>
      <c r="S141" s="58">
        <v>1469771.6015499027</v>
      </c>
      <c r="T141" s="12"/>
      <c r="U141" s="13"/>
      <c r="V141" s="13"/>
    </row>
    <row r="142" spans="1:22">
      <c r="A142" s="14" t="s">
        <v>325</v>
      </c>
      <c r="B142" s="29" t="s">
        <v>326</v>
      </c>
      <c r="C142" s="15" t="s">
        <v>103</v>
      </c>
      <c r="D142" s="16" t="s">
        <v>329</v>
      </c>
      <c r="E142" s="49">
        <v>21026.401414568674</v>
      </c>
      <c r="F142" s="41">
        <v>0</v>
      </c>
      <c r="G142" s="41">
        <v>271.12131426077195</v>
      </c>
      <c r="H142" s="56">
        <v>1959.1221026037861</v>
      </c>
      <c r="I142" s="56">
        <v>2053.685812036771</v>
      </c>
      <c r="J142" s="56">
        <v>6743.4169869570187</v>
      </c>
      <c r="K142" s="56">
        <v>547.8896609619203</v>
      </c>
      <c r="L142" s="56">
        <v>6176.659601907164</v>
      </c>
      <c r="M142" s="56">
        <v>1966.4869668320284</v>
      </c>
      <c r="N142" s="56">
        <v>6391.6132441211612</v>
      </c>
      <c r="O142" s="56">
        <v>6574.055575334999</v>
      </c>
      <c r="P142" s="56">
        <v>15909.766092235772</v>
      </c>
      <c r="Q142" s="56">
        <v>10207.887424575629</v>
      </c>
      <c r="R142" s="57">
        <v>3232.4004283646086</v>
      </c>
      <c r="S142" s="58">
        <v>83060.506624760295</v>
      </c>
      <c r="T142" s="12"/>
      <c r="U142" s="13"/>
      <c r="V142" s="13"/>
    </row>
    <row r="143" spans="1:22">
      <c r="A143" s="14" t="s">
        <v>325</v>
      </c>
      <c r="B143" s="29" t="s">
        <v>326</v>
      </c>
      <c r="C143" s="15" t="s">
        <v>330</v>
      </c>
      <c r="D143" s="16" t="s">
        <v>331</v>
      </c>
      <c r="E143" s="49">
        <v>38391.803581636559</v>
      </c>
      <c r="F143" s="41">
        <v>0</v>
      </c>
      <c r="G143" s="41">
        <v>4519.9754135040175</v>
      </c>
      <c r="H143" s="56">
        <v>8680.2423560750194</v>
      </c>
      <c r="I143" s="56">
        <v>10084.421250831823</v>
      </c>
      <c r="J143" s="56">
        <v>34066.664849651119</v>
      </c>
      <c r="K143" s="56">
        <v>1610.025420807601</v>
      </c>
      <c r="L143" s="56">
        <v>63836.721387559533</v>
      </c>
      <c r="M143" s="56">
        <v>4872.4063238191948</v>
      </c>
      <c r="N143" s="56">
        <v>16134.433996292999</v>
      </c>
      <c r="O143" s="56">
        <v>17678.430270530331</v>
      </c>
      <c r="P143" s="56">
        <v>44432.221160498375</v>
      </c>
      <c r="Q143" s="56">
        <v>30544.211095142084</v>
      </c>
      <c r="R143" s="57">
        <v>7178.7832872603813</v>
      </c>
      <c r="S143" s="58">
        <v>282030.34039360902</v>
      </c>
      <c r="T143" s="12"/>
      <c r="U143" s="13"/>
      <c r="V143" s="13"/>
    </row>
    <row r="144" spans="1:22">
      <c r="A144" s="14" t="s">
        <v>325</v>
      </c>
      <c r="B144" s="29" t="s">
        <v>326</v>
      </c>
      <c r="C144" s="15" t="s">
        <v>332</v>
      </c>
      <c r="D144" s="16" t="s">
        <v>333</v>
      </c>
      <c r="E144" s="49">
        <v>63304.713102872724</v>
      </c>
      <c r="F144" s="41">
        <v>0</v>
      </c>
      <c r="G144" s="41">
        <v>3883.6766629596177</v>
      </c>
      <c r="H144" s="56">
        <v>3364.4151865472322</v>
      </c>
      <c r="I144" s="56">
        <v>13569.713278485619</v>
      </c>
      <c r="J144" s="56">
        <v>46133.056538737743</v>
      </c>
      <c r="K144" s="56">
        <v>1527.6399953705115</v>
      </c>
      <c r="L144" s="56">
        <v>19059.122285571164</v>
      </c>
      <c r="M144" s="56">
        <v>2697.4955291718325</v>
      </c>
      <c r="N144" s="56">
        <v>10764.573337997306</v>
      </c>
      <c r="O144" s="56">
        <v>9047.8704024511844</v>
      </c>
      <c r="P144" s="56">
        <v>36658.811072688615</v>
      </c>
      <c r="Q144" s="56">
        <v>5839.3039086165063</v>
      </c>
      <c r="R144" s="57">
        <v>2004.4037174337823</v>
      </c>
      <c r="S144" s="58">
        <v>217854.79501890385</v>
      </c>
      <c r="T144" s="12"/>
      <c r="U144" s="13"/>
      <c r="V144" s="13"/>
    </row>
    <row r="145" spans="1:22">
      <c r="A145" s="14" t="s">
        <v>325</v>
      </c>
      <c r="B145" s="29" t="s">
        <v>326</v>
      </c>
      <c r="C145" s="15" t="s">
        <v>334</v>
      </c>
      <c r="D145" s="16" t="s">
        <v>335</v>
      </c>
      <c r="E145" s="49">
        <v>8804.6560871416441</v>
      </c>
      <c r="F145" s="41">
        <v>0</v>
      </c>
      <c r="G145" s="41">
        <v>782.14502518987752</v>
      </c>
      <c r="H145" s="56">
        <v>804.9851254924215</v>
      </c>
      <c r="I145" s="56">
        <v>1597.2945202996721</v>
      </c>
      <c r="J145" s="56">
        <v>3560.5267467266253</v>
      </c>
      <c r="K145" s="56">
        <v>278.27615312399098</v>
      </c>
      <c r="L145" s="56">
        <v>1787.2803492135438</v>
      </c>
      <c r="M145" s="56">
        <v>243.50336139323932</v>
      </c>
      <c r="N145" s="56">
        <v>2011.7170776254693</v>
      </c>
      <c r="O145" s="56">
        <v>4430.5027349844522</v>
      </c>
      <c r="P145" s="56">
        <v>10103.904920819548</v>
      </c>
      <c r="Q145" s="56">
        <v>7081.9868627699343</v>
      </c>
      <c r="R145" s="57">
        <v>53.89771933701266</v>
      </c>
      <c r="S145" s="58">
        <v>41540.676684117432</v>
      </c>
      <c r="T145" s="12"/>
      <c r="U145" s="13"/>
      <c r="V145" s="13"/>
    </row>
    <row r="146" spans="1:22">
      <c r="A146" s="14" t="s">
        <v>325</v>
      </c>
      <c r="B146" s="29" t="s">
        <v>326</v>
      </c>
      <c r="C146" s="15" t="s">
        <v>336</v>
      </c>
      <c r="D146" s="16" t="s">
        <v>337</v>
      </c>
      <c r="E146" s="49">
        <v>4010.655501842285</v>
      </c>
      <c r="F146" s="41">
        <v>0</v>
      </c>
      <c r="G146" s="41">
        <v>1217.3443004095984</v>
      </c>
      <c r="H146" s="56">
        <v>1849.3965818101683</v>
      </c>
      <c r="I146" s="56">
        <v>6700.3047834083827</v>
      </c>
      <c r="J146" s="56">
        <v>14206.779930707915</v>
      </c>
      <c r="K146" s="56">
        <v>4408.3437017857541</v>
      </c>
      <c r="L146" s="56">
        <v>15298.42144975665</v>
      </c>
      <c r="M146" s="56">
        <v>1791.3009907451321</v>
      </c>
      <c r="N146" s="56">
        <v>6793.6177152817854</v>
      </c>
      <c r="O146" s="56">
        <v>18746.8132656204</v>
      </c>
      <c r="P146" s="56">
        <v>24010.4642522223</v>
      </c>
      <c r="Q146" s="56">
        <v>11726.993959117084</v>
      </c>
      <c r="R146" s="57">
        <v>1127.063589933415</v>
      </c>
      <c r="S146" s="58">
        <v>111887.50002264087</v>
      </c>
      <c r="T146" s="12"/>
      <c r="U146" s="13"/>
      <c r="V146" s="13"/>
    </row>
    <row r="147" spans="1:22">
      <c r="A147" s="14" t="s">
        <v>325</v>
      </c>
      <c r="B147" s="29" t="s">
        <v>326</v>
      </c>
      <c r="C147" s="15" t="s">
        <v>338</v>
      </c>
      <c r="D147" s="16" t="s">
        <v>339</v>
      </c>
      <c r="E147" s="49">
        <v>113415.58996175583</v>
      </c>
      <c r="F147" s="41">
        <v>0</v>
      </c>
      <c r="G147" s="41">
        <v>2750.8479703852963</v>
      </c>
      <c r="H147" s="56">
        <v>464.07742896929881</v>
      </c>
      <c r="I147" s="56">
        <v>1795.6405505490973</v>
      </c>
      <c r="J147" s="56">
        <v>3597.1968627551787</v>
      </c>
      <c r="K147" s="56">
        <v>187.69651624272964</v>
      </c>
      <c r="L147" s="56">
        <v>4347.6542934027075</v>
      </c>
      <c r="M147" s="56">
        <v>473.8928248342354</v>
      </c>
      <c r="N147" s="56">
        <v>2165.5082992716161</v>
      </c>
      <c r="O147" s="56">
        <v>4238.8438171484795</v>
      </c>
      <c r="P147" s="56">
        <v>6829.750704607417</v>
      </c>
      <c r="Q147" s="56">
        <v>491.49447997191743</v>
      </c>
      <c r="R147" s="57">
        <v>107.2290033144743</v>
      </c>
      <c r="S147" s="58">
        <v>140865.4227132083</v>
      </c>
      <c r="T147" s="12"/>
      <c r="U147" s="13"/>
      <c r="V147" s="13"/>
    </row>
    <row r="148" spans="1:22">
      <c r="A148" s="14" t="s">
        <v>325</v>
      </c>
      <c r="B148" s="29" t="s">
        <v>326</v>
      </c>
      <c r="C148" s="15" t="s">
        <v>340</v>
      </c>
      <c r="D148" s="16" t="s">
        <v>341</v>
      </c>
      <c r="E148" s="49">
        <v>133308.9204198251</v>
      </c>
      <c r="F148" s="41">
        <v>95.169077441666047</v>
      </c>
      <c r="G148" s="41">
        <v>263488.80794303131</v>
      </c>
      <c r="H148" s="56">
        <v>30447.212218009467</v>
      </c>
      <c r="I148" s="56">
        <v>294077.39698324731</v>
      </c>
      <c r="J148" s="56">
        <v>276707.79139624687</v>
      </c>
      <c r="K148" s="56">
        <v>52134.569670685727</v>
      </c>
      <c r="L148" s="56">
        <v>179215.21803521123</v>
      </c>
      <c r="M148" s="56">
        <v>34010.229408586252</v>
      </c>
      <c r="N148" s="56">
        <v>172476.86985220807</v>
      </c>
      <c r="O148" s="56">
        <v>56935.670526844624</v>
      </c>
      <c r="P148" s="56">
        <v>95226.820564557915</v>
      </c>
      <c r="Q148" s="56">
        <v>90609.30210525397</v>
      </c>
      <c r="R148" s="57">
        <v>33997.087047703746</v>
      </c>
      <c r="S148" s="58">
        <v>1712731.0652488533</v>
      </c>
      <c r="T148" s="12"/>
      <c r="U148" s="13"/>
      <c r="V148" s="13"/>
    </row>
    <row r="149" spans="1:22">
      <c r="A149" s="14" t="s">
        <v>325</v>
      </c>
      <c r="B149" s="29" t="s">
        <v>326</v>
      </c>
      <c r="C149" s="15" t="s">
        <v>342</v>
      </c>
      <c r="D149" s="16" t="s">
        <v>343</v>
      </c>
      <c r="E149" s="49">
        <v>33964.632830688905</v>
      </c>
      <c r="F149" s="41">
        <v>6854.4734015673603</v>
      </c>
      <c r="G149" s="41">
        <v>472602.55964501807</v>
      </c>
      <c r="H149" s="56">
        <v>4793.7036272025398</v>
      </c>
      <c r="I149" s="56">
        <v>26769.321008852057</v>
      </c>
      <c r="J149" s="56">
        <v>48333.830811347048</v>
      </c>
      <c r="K149" s="56">
        <v>1348.3938412069854</v>
      </c>
      <c r="L149" s="56">
        <v>34295.208098045921</v>
      </c>
      <c r="M149" s="56">
        <v>453.37408166966185</v>
      </c>
      <c r="N149" s="56">
        <v>19389.869945928251</v>
      </c>
      <c r="O149" s="56">
        <v>6403.1059165595598</v>
      </c>
      <c r="P149" s="56">
        <v>26265.822913020311</v>
      </c>
      <c r="Q149" s="56">
        <v>946.79848327242621</v>
      </c>
      <c r="R149" s="57">
        <v>3404.9352792653399</v>
      </c>
      <c r="S149" s="58">
        <v>685826.02988364443</v>
      </c>
      <c r="T149" s="12"/>
      <c r="U149" s="13"/>
      <c r="V149" s="13"/>
    </row>
    <row r="150" spans="1:22">
      <c r="A150" s="14" t="s">
        <v>325</v>
      </c>
      <c r="B150" s="29" t="s">
        <v>326</v>
      </c>
      <c r="C150" s="15" t="s">
        <v>344</v>
      </c>
      <c r="D150" s="16" t="s">
        <v>345</v>
      </c>
      <c r="E150" s="49">
        <v>7717.2601667609506</v>
      </c>
      <c r="F150" s="41">
        <v>0</v>
      </c>
      <c r="G150" s="41">
        <v>572.70118631491493</v>
      </c>
      <c r="H150" s="56">
        <v>748.2631756435967</v>
      </c>
      <c r="I150" s="56">
        <v>3702.1335637253223</v>
      </c>
      <c r="J150" s="56">
        <v>6420.7976129410526</v>
      </c>
      <c r="K150" s="56">
        <v>435.84285398119562</v>
      </c>
      <c r="L150" s="56">
        <v>7645.8725148564999</v>
      </c>
      <c r="M150" s="56">
        <v>286.15845238686825</v>
      </c>
      <c r="N150" s="56">
        <v>2235.6166201448323</v>
      </c>
      <c r="O150" s="56">
        <v>5026.4821949360339</v>
      </c>
      <c r="P150" s="56">
        <v>13725.723120316748</v>
      </c>
      <c r="Q150" s="56">
        <v>4690.797583646834</v>
      </c>
      <c r="R150" s="57">
        <v>63.211530964619087</v>
      </c>
      <c r="S150" s="58">
        <v>53270.86057661946</v>
      </c>
      <c r="T150" s="12"/>
      <c r="U150" s="13"/>
      <c r="V150" s="13"/>
    </row>
    <row r="151" spans="1:22">
      <c r="A151" s="14" t="s">
        <v>325</v>
      </c>
      <c r="B151" s="29" t="s">
        <v>326</v>
      </c>
      <c r="C151" s="15" t="s">
        <v>346</v>
      </c>
      <c r="D151" s="16" t="s">
        <v>347</v>
      </c>
      <c r="E151" s="49">
        <v>4181.2162171283071</v>
      </c>
      <c r="F151" s="41">
        <v>0</v>
      </c>
      <c r="G151" s="41">
        <v>293.62746063069937</v>
      </c>
      <c r="H151" s="56">
        <v>1005.8079770022882</v>
      </c>
      <c r="I151" s="56">
        <v>2342.2031831640211</v>
      </c>
      <c r="J151" s="56">
        <v>5747.586021433659</v>
      </c>
      <c r="K151" s="56">
        <v>99.15645811421966</v>
      </c>
      <c r="L151" s="56">
        <v>6687.4119120940313</v>
      </c>
      <c r="M151" s="56">
        <v>451.59843145554646</v>
      </c>
      <c r="N151" s="56">
        <v>1678.3943344008371</v>
      </c>
      <c r="O151" s="56">
        <v>3992.234791337044</v>
      </c>
      <c r="P151" s="56">
        <v>11092.136609571247</v>
      </c>
      <c r="Q151" s="56">
        <v>2609.209965268511</v>
      </c>
      <c r="R151" s="57">
        <v>166.21342237313149</v>
      </c>
      <c r="S151" s="58">
        <v>40346.796783973543</v>
      </c>
      <c r="T151" s="12"/>
      <c r="U151" s="13"/>
      <c r="V151" s="13"/>
    </row>
    <row r="152" spans="1:22">
      <c r="A152" s="14" t="s">
        <v>325</v>
      </c>
      <c r="B152" s="29" t="s">
        <v>326</v>
      </c>
      <c r="C152" s="15" t="s">
        <v>348</v>
      </c>
      <c r="D152" s="16" t="s">
        <v>349</v>
      </c>
      <c r="E152" s="49">
        <v>3541.8748518585217</v>
      </c>
      <c r="F152" s="41">
        <v>0</v>
      </c>
      <c r="G152" s="41">
        <v>814.61340907488216</v>
      </c>
      <c r="H152" s="56">
        <v>2342.5898962599804</v>
      </c>
      <c r="I152" s="56">
        <v>1602.77470013075</v>
      </c>
      <c r="J152" s="56">
        <v>4656.7043224621575</v>
      </c>
      <c r="K152" s="56">
        <v>276.34810565389307</v>
      </c>
      <c r="L152" s="56">
        <v>12565.263461379527</v>
      </c>
      <c r="M152" s="56">
        <v>410.80111870851442</v>
      </c>
      <c r="N152" s="56">
        <v>5333.4681903650508</v>
      </c>
      <c r="O152" s="56">
        <v>6384.9146688968103</v>
      </c>
      <c r="P152" s="56">
        <v>13337.307314815114</v>
      </c>
      <c r="Q152" s="56">
        <v>3908.9979863723611</v>
      </c>
      <c r="R152" s="57">
        <v>627.13970937985994</v>
      </c>
      <c r="S152" s="58">
        <v>55802.797735357424</v>
      </c>
      <c r="T152" s="12"/>
      <c r="U152" s="13"/>
      <c r="V152" s="13"/>
    </row>
    <row r="153" spans="1:22">
      <c r="A153" s="14" t="s">
        <v>325</v>
      </c>
      <c r="B153" s="29" t="s">
        <v>326</v>
      </c>
      <c r="C153" s="15" t="s">
        <v>350</v>
      </c>
      <c r="D153" s="16" t="s">
        <v>351</v>
      </c>
      <c r="E153" s="49">
        <v>12596.966036184931</v>
      </c>
      <c r="F153" s="41">
        <v>0</v>
      </c>
      <c r="G153" s="41">
        <v>705.13682064646514</v>
      </c>
      <c r="H153" s="56">
        <v>1384.1732535995939</v>
      </c>
      <c r="I153" s="56">
        <v>3882.5415603102488</v>
      </c>
      <c r="J153" s="56">
        <v>7654.8645730940852</v>
      </c>
      <c r="K153" s="56">
        <v>983.43076554517268</v>
      </c>
      <c r="L153" s="56">
        <v>8850.341429815524</v>
      </c>
      <c r="M153" s="56">
        <v>827.24341096011051</v>
      </c>
      <c r="N153" s="56">
        <v>5424.3235163213321</v>
      </c>
      <c r="O153" s="56">
        <v>4209.9150503162209</v>
      </c>
      <c r="P153" s="56">
        <v>16016.739625554254</v>
      </c>
      <c r="Q153" s="56">
        <v>416.40504553176339</v>
      </c>
      <c r="R153" s="57">
        <v>3181.2424986464212</v>
      </c>
      <c r="S153" s="58">
        <v>66133.323586526123</v>
      </c>
      <c r="T153" s="12"/>
      <c r="U153" s="13"/>
      <c r="V153" s="13"/>
    </row>
    <row r="154" spans="1:22">
      <c r="A154" s="14" t="s">
        <v>325</v>
      </c>
      <c r="B154" s="29" t="s">
        <v>326</v>
      </c>
      <c r="C154" s="15" t="s">
        <v>352</v>
      </c>
      <c r="D154" s="16" t="s">
        <v>353</v>
      </c>
      <c r="E154" s="49">
        <v>22779.818720148225</v>
      </c>
      <c r="F154" s="41">
        <v>669.5494404072474</v>
      </c>
      <c r="G154" s="41">
        <v>74180.394023580564</v>
      </c>
      <c r="H154" s="56">
        <v>2229.9355004193631</v>
      </c>
      <c r="I154" s="56">
        <v>8632.5189710977229</v>
      </c>
      <c r="J154" s="56">
        <v>11908.904491730111</v>
      </c>
      <c r="K154" s="56">
        <v>7235.513736678784</v>
      </c>
      <c r="L154" s="56">
        <v>16577.552558682692</v>
      </c>
      <c r="M154" s="56">
        <v>2701.2456216244291</v>
      </c>
      <c r="N154" s="56">
        <v>18391.618395128167</v>
      </c>
      <c r="O154" s="56">
        <v>6865.653267572955</v>
      </c>
      <c r="P154" s="56">
        <v>20392.466536057902</v>
      </c>
      <c r="Q154" s="56">
        <v>13551.193019424185</v>
      </c>
      <c r="R154" s="57">
        <v>718.15487958269637</v>
      </c>
      <c r="S154" s="58">
        <v>206834.51916213505</v>
      </c>
      <c r="T154" s="12"/>
      <c r="U154" s="13"/>
      <c r="V154" s="13"/>
    </row>
    <row r="155" spans="1:22">
      <c r="A155" s="14" t="s">
        <v>325</v>
      </c>
      <c r="B155" s="29" t="s">
        <v>326</v>
      </c>
      <c r="C155" s="15" t="s">
        <v>354</v>
      </c>
      <c r="D155" s="16" t="s">
        <v>355</v>
      </c>
      <c r="E155" s="49">
        <v>31391.778104738645</v>
      </c>
      <c r="F155" s="41">
        <v>0</v>
      </c>
      <c r="G155" s="41">
        <v>866.50491938868504</v>
      </c>
      <c r="H155" s="56">
        <v>1138.8979812645962</v>
      </c>
      <c r="I155" s="56">
        <v>9728.2567381302761</v>
      </c>
      <c r="J155" s="56">
        <v>18359.503462510918</v>
      </c>
      <c r="K155" s="56">
        <v>362.62664644022931</v>
      </c>
      <c r="L155" s="56">
        <v>12333.186021486443</v>
      </c>
      <c r="M155" s="56">
        <v>420.88452477577448</v>
      </c>
      <c r="N155" s="56">
        <v>6216.1279295501845</v>
      </c>
      <c r="O155" s="56">
        <v>2564.1976184475698</v>
      </c>
      <c r="P155" s="56">
        <v>12677.637192684473</v>
      </c>
      <c r="Q155" s="56">
        <v>1450.9731950523519</v>
      </c>
      <c r="R155" s="57">
        <v>2236.6347108841792</v>
      </c>
      <c r="S155" s="58">
        <v>99747.209045354321</v>
      </c>
      <c r="T155" s="12"/>
      <c r="U155" s="13"/>
      <c r="V155" s="13"/>
    </row>
    <row r="156" spans="1:22">
      <c r="A156" s="14" t="s">
        <v>325</v>
      </c>
      <c r="B156" s="29" t="s">
        <v>326</v>
      </c>
      <c r="C156" s="15" t="s">
        <v>356</v>
      </c>
      <c r="D156" s="16" t="s">
        <v>357</v>
      </c>
      <c r="E156" s="49">
        <v>3643.4386991832084</v>
      </c>
      <c r="F156" s="41">
        <v>0</v>
      </c>
      <c r="G156" s="41">
        <v>511.94736177366292</v>
      </c>
      <c r="H156" s="56">
        <v>558.71626281009901</v>
      </c>
      <c r="I156" s="56">
        <v>1343.9160733063766</v>
      </c>
      <c r="J156" s="56">
        <v>858.59280602841363</v>
      </c>
      <c r="K156" s="56">
        <v>89.351428387883033</v>
      </c>
      <c r="L156" s="56">
        <v>5887.8628098331119</v>
      </c>
      <c r="M156" s="56">
        <v>113.00232049845762</v>
      </c>
      <c r="N156" s="56">
        <v>3313.922563475232</v>
      </c>
      <c r="O156" s="56">
        <v>4939.8838631003237</v>
      </c>
      <c r="P156" s="56">
        <v>9676.010787545616</v>
      </c>
      <c r="Q156" s="56">
        <v>914.72583772551297</v>
      </c>
      <c r="R156" s="57">
        <v>73.285810140898775</v>
      </c>
      <c r="S156" s="58">
        <v>31924.656623808798</v>
      </c>
      <c r="T156" s="12"/>
      <c r="U156" s="13"/>
      <c r="V156" s="13"/>
    </row>
    <row r="157" spans="1:22">
      <c r="A157" s="14" t="s">
        <v>325</v>
      </c>
      <c r="B157" s="29" t="s">
        <v>326</v>
      </c>
      <c r="C157" s="15" t="s">
        <v>358</v>
      </c>
      <c r="D157" s="16" t="s">
        <v>359</v>
      </c>
      <c r="E157" s="49">
        <v>31610.590302440545</v>
      </c>
      <c r="F157" s="41">
        <v>0</v>
      </c>
      <c r="G157" s="41">
        <v>1507.5461566301342</v>
      </c>
      <c r="H157" s="56">
        <v>1582.7348865936565</v>
      </c>
      <c r="I157" s="56">
        <v>6109.5080137371842</v>
      </c>
      <c r="J157" s="56">
        <v>23946.234656483863</v>
      </c>
      <c r="K157" s="56">
        <v>6293.5460709650961</v>
      </c>
      <c r="L157" s="56">
        <v>10578.937842330593</v>
      </c>
      <c r="M157" s="56">
        <v>1165.2715561399964</v>
      </c>
      <c r="N157" s="56">
        <v>12641.223134317584</v>
      </c>
      <c r="O157" s="56">
        <v>5097.9064948071737</v>
      </c>
      <c r="P157" s="56">
        <v>27716.333085041173</v>
      </c>
      <c r="Q157" s="56">
        <v>617.78125607581285</v>
      </c>
      <c r="R157" s="57">
        <v>749.14846953269159</v>
      </c>
      <c r="S157" s="58">
        <v>129616.7619250955</v>
      </c>
      <c r="T157" s="12"/>
      <c r="U157" s="13"/>
      <c r="V157" s="13"/>
    </row>
    <row r="158" spans="1:22">
      <c r="A158" s="14" t="s">
        <v>325</v>
      </c>
      <c r="B158" s="29" t="s">
        <v>326</v>
      </c>
      <c r="C158" s="15" t="s">
        <v>295</v>
      </c>
      <c r="D158" s="16" t="s">
        <v>360</v>
      </c>
      <c r="E158" s="49">
        <v>3090.895816608589</v>
      </c>
      <c r="F158" s="41">
        <v>0</v>
      </c>
      <c r="G158" s="41">
        <v>76.879769673172177</v>
      </c>
      <c r="H158" s="56">
        <v>190.52968165476148</v>
      </c>
      <c r="I158" s="56">
        <v>738.41158722273474</v>
      </c>
      <c r="J158" s="56">
        <v>430.40947512503487</v>
      </c>
      <c r="K158" s="56">
        <v>24.164596775683549</v>
      </c>
      <c r="L158" s="56">
        <v>1594.7559336557795</v>
      </c>
      <c r="M158" s="56">
        <v>416.95862230098692</v>
      </c>
      <c r="N158" s="56">
        <v>590.6179753403087</v>
      </c>
      <c r="O158" s="56">
        <v>653.56595036750582</v>
      </c>
      <c r="P158" s="56">
        <v>3419.3325828586449</v>
      </c>
      <c r="Q158" s="56">
        <v>1051.2520821621567</v>
      </c>
      <c r="R158" s="57">
        <v>135.1255998602478</v>
      </c>
      <c r="S158" s="58">
        <v>12412.899673605607</v>
      </c>
      <c r="T158" s="12"/>
      <c r="U158" s="13"/>
      <c r="V158" s="13"/>
    </row>
    <row r="159" spans="1:22">
      <c r="A159" s="14" t="s">
        <v>325</v>
      </c>
      <c r="B159" s="29" t="s">
        <v>326</v>
      </c>
      <c r="C159" s="15" t="s">
        <v>361</v>
      </c>
      <c r="D159" s="16" t="s">
        <v>362</v>
      </c>
      <c r="E159" s="49">
        <v>10184.745303526366</v>
      </c>
      <c r="F159" s="41">
        <v>0</v>
      </c>
      <c r="G159" s="41">
        <v>133.12433645087938</v>
      </c>
      <c r="H159" s="56">
        <v>667.84276428327371</v>
      </c>
      <c r="I159" s="56">
        <v>1785.0062803162316</v>
      </c>
      <c r="J159" s="56">
        <v>5215.8422373870435</v>
      </c>
      <c r="K159" s="56">
        <v>6890.1953180402443</v>
      </c>
      <c r="L159" s="56">
        <v>2102.3732547671771</v>
      </c>
      <c r="M159" s="56">
        <v>255.65270455090939</v>
      </c>
      <c r="N159" s="56">
        <v>2961.6950288011408</v>
      </c>
      <c r="O159" s="56">
        <v>1658.6867698866286</v>
      </c>
      <c r="P159" s="56">
        <v>8375.7729599483446</v>
      </c>
      <c r="Q159" s="56">
        <v>484.66816775008522</v>
      </c>
      <c r="R159" s="57">
        <v>1568.3884793484381</v>
      </c>
      <c r="S159" s="58">
        <v>42283.993605056763</v>
      </c>
      <c r="T159" s="12"/>
      <c r="U159" s="13"/>
      <c r="V159" s="13"/>
    </row>
    <row r="160" spans="1:22">
      <c r="A160" s="14" t="s">
        <v>325</v>
      </c>
      <c r="B160" s="29" t="s">
        <v>326</v>
      </c>
      <c r="C160" s="15" t="s">
        <v>363</v>
      </c>
      <c r="D160" s="16" t="s">
        <v>364</v>
      </c>
      <c r="E160" s="49">
        <v>6580.4031343921843</v>
      </c>
      <c r="F160" s="41">
        <v>0</v>
      </c>
      <c r="G160" s="41">
        <v>569.79359138938435</v>
      </c>
      <c r="H160" s="56">
        <v>553.07437264641226</v>
      </c>
      <c r="I160" s="56">
        <v>1104.1221851981895</v>
      </c>
      <c r="J160" s="56">
        <v>2423.6108485710174</v>
      </c>
      <c r="K160" s="56">
        <v>485.05275948542925</v>
      </c>
      <c r="L160" s="56">
        <v>5696.4592148519914</v>
      </c>
      <c r="M160" s="56">
        <v>165.7255061049114</v>
      </c>
      <c r="N160" s="56">
        <v>3719.0068949759748</v>
      </c>
      <c r="O160" s="56">
        <v>3107.0080226528298</v>
      </c>
      <c r="P160" s="56">
        <v>6307.6179824576793</v>
      </c>
      <c r="Q160" s="56">
        <v>471.01554330642085</v>
      </c>
      <c r="R160" s="57">
        <v>415.11056965381414</v>
      </c>
      <c r="S160" s="58">
        <v>31598.000625686236</v>
      </c>
      <c r="T160" s="12"/>
      <c r="U160" s="13"/>
      <c r="V160" s="13"/>
    </row>
    <row r="161" spans="1:22">
      <c r="A161" s="14" t="s">
        <v>325</v>
      </c>
      <c r="B161" s="29" t="s">
        <v>326</v>
      </c>
      <c r="C161" s="15" t="s">
        <v>365</v>
      </c>
      <c r="D161" s="16" t="s">
        <v>366</v>
      </c>
      <c r="E161" s="49">
        <v>206.43692424364116</v>
      </c>
      <c r="F161" s="41">
        <v>63.00777915931176</v>
      </c>
      <c r="G161" s="41">
        <v>216677.09998254146</v>
      </c>
      <c r="H161" s="56">
        <v>1423.8819742793357</v>
      </c>
      <c r="I161" s="56">
        <v>9113.2955366605966</v>
      </c>
      <c r="J161" s="56">
        <v>9395.6286343775701</v>
      </c>
      <c r="K161" s="56">
        <v>432.28478698032302</v>
      </c>
      <c r="L161" s="56">
        <v>13182.862239595826</v>
      </c>
      <c r="M161" s="56">
        <v>93.273052747145357</v>
      </c>
      <c r="N161" s="56">
        <v>4637.1833310555876</v>
      </c>
      <c r="O161" s="56">
        <v>4749.1413343516679</v>
      </c>
      <c r="P161" s="56">
        <v>8150.3644433129703</v>
      </c>
      <c r="Q161" s="56">
        <v>518.79972885924622</v>
      </c>
      <c r="R161" s="57">
        <v>130.78826280682438</v>
      </c>
      <c r="S161" s="58">
        <v>268774.04801097157</v>
      </c>
      <c r="T161" s="12"/>
      <c r="U161" s="13"/>
      <c r="V161" s="13"/>
    </row>
    <row r="162" spans="1:22">
      <c r="A162" s="14" t="s">
        <v>325</v>
      </c>
      <c r="B162" s="29" t="s">
        <v>326</v>
      </c>
      <c r="C162" s="15" t="s">
        <v>367</v>
      </c>
      <c r="D162" s="16" t="s">
        <v>368</v>
      </c>
      <c r="E162" s="49">
        <v>6841.1411978102497</v>
      </c>
      <c r="F162" s="41">
        <v>0</v>
      </c>
      <c r="G162" s="41">
        <v>604.48059065884252</v>
      </c>
      <c r="H162" s="56">
        <v>662.165086403538</v>
      </c>
      <c r="I162" s="56">
        <v>3590.0698404461314</v>
      </c>
      <c r="J162" s="56">
        <v>5478.9070929268073</v>
      </c>
      <c r="K162" s="56">
        <v>5017.6252945553242</v>
      </c>
      <c r="L162" s="56">
        <v>4882.6746649269635</v>
      </c>
      <c r="M162" s="56">
        <v>355.58593644700113</v>
      </c>
      <c r="N162" s="56">
        <v>3996.7823475327714</v>
      </c>
      <c r="O162" s="56">
        <v>4851.4594941776922</v>
      </c>
      <c r="P162" s="56">
        <v>7945.3318377858777</v>
      </c>
      <c r="Q162" s="56">
        <v>410.09786422680838</v>
      </c>
      <c r="R162" s="57">
        <v>73.177144475828612</v>
      </c>
      <c r="S162" s="58">
        <v>44709.498392373833</v>
      </c>
      <c r="T162" s="12"/>
      <c r="U162" s="13"/>
      <c r="V162" s="13"/>
    </row>
    <row r="163" spans="1:22">
      <c r="A163" s="14" t="s">
        <v>369</v>
      </c>
      <c r="B163" s="29" t="s">
        <v>370</v>
      </c>
      <c r="C163" s="15" t="s">
        <v>371</v>
      </c>
      <c r="D163" s="16" t="s">
        <v>372</v>
      </c>
      <c r="E163" s="49">
        <v>3940.2829500966391</v>
      </c>
      <c r="F163" s="41">
        <v>79.057438590167351</v>
      </c>
      <c r="G163" s="41">
        <v>3039.7692068871957</v>
      </c>
      <c r="H163" s="56">
        <v>7808.5438129849845</v>
      </c>
      <c r="I163" s="56">
        <v>27869.817427467347</v>
      </c>
      <c r="J163" s="56">
        <v>30844.452318904168</v>
      </c>
      <c r="K163" s="56">
        <v>16712.253768359908</v>
      </c>
      <c r="L163" s="56">
        <v>13444.225540406667</v>
      </c>
      <c r="M163" s="56">
        <v>6258.1180189688766</v>
      </c>
      <c r="N163" s="56">
        <v>20975.498364250227</v>
      </c>
      <c r="O163" s="56">
        <v>20892.333162983308</v>
      </c>
      <c r="P163" s="56">
        <v>23096.567296141016</v>
      </c>
      <c r="Q163" s="56">
        <v>20102.286351059294</v>
      </c>
      <c r="R163" s="57">
        <v>5110.30927800067</v>
      </c>
      <c r="S163" s="58">
        <v>200173.51493510048</v>
      </c>
      <c r="T163" s="12"/>
      <c r="U163" s="13"/>
      <c r="V163" s="13"/>
    </row>
    <row r="164" spans="1:22">
      <c r="A164" s="14" t="s">
        <v>369</v>
      </c>
      <c r="B164" s="29" t="s">
        <v>370</v>
      </c>
      <c r="C164" s="15" t="s">
        <v>373</v>
      </c>
      <c r="D164" s="16" t="s">
        <v>374</v>
      </c>
      <c r="E164" s="49">
        <v>4065.3655291882278</v>
      </c>
      <c r="F164" s="41">
        <v>0</v>
      </c>
      <c r="G164" s="41">
        <v>1363.9663902097077</v>
      </c>
      <c r="H164" s="56">
        <v>444.75704690867167</v>
      </c>
      <c r="I164" s="56">
        <v>2626.0720308156583</v>
      </c>
      <c r="J164" s="56">
        <v>3546.6660341171782</v>
      </c>
      <c r="K164" s="56">
        <v>2086.0724991999277</v>
      </c>
      <c r="L164" s="56">
        <v>4183.2040880259365</v>
      </c>
      <c r="M164" s="56">
        <v>1193.6070929577897</v>
      </c>
      <c r="N164" s="56">
        <v>5812.8021064346813</v>
      </c>
      <c r="O164" s="56">
        <v>4246.4151506108201</v>
      </c>
      <c r="P164" s="56">
        <v>8012.9947313294606</v>
      </c>
      <c r="Q164" s="56">
        <v>8596.208092499799</v>
      </c>
      <c r="R164" s="57">
        <v>411.4934540281314</v>
      </c>
      <c r="S164" s="58">
        <v>46589.624246325991</v>
      </c>
      <c r="T164" s="12"/>
      <c r="U164" s="13"/>
      <c r="V164" s="13"/>
    </row>
    <row r="165" spans="1:22">
      <c r="A165" s="14" t="s">
        <v>369</v>
      </c>
      <c r="B165" s="29" t="s">
        <v>370</v>
      </c>
      <c r="C165" s="15" t="s">
        <v>375</v>
      </c>
      <c r="D165" s="16" t="s">
        <v>376</v>
      </c>
      <c r="E165" s="49">
        <v>3037.7239126195332</v>
      </c>
      <c r="F165" s="41">
        <v>0</v>
      </c>
      <c r="G165" s="41">
        <v>602.9305882962251</v>
      </c>
      <c r="H165" s="56">
        <v>258.24810858230512</v>
      </c>
      <c r="I165" s="56">
        <v>1813.7381746377064</v>
      </c>
      <c r="J165" s="56">
        <v>1710.0853280692454</v>
      </c>
      <c r="K165" s="56">
        <v>254.75983299013205</v>
      </c>
      <c r="L165" s="56">
        <v>4662.7319367437176</v>
      </c>
      <c r="M165" s="56">
        <v>1124.4876226822557</v>
      </c>
      <c r="N165" s="56">
        <v>1742.8981737305637</v>
      </c>
      <c r="O165" s="56">
        <v>3265.3999919841872</v>
      </c>
      <c r="P165" s="56">
        <v>4070.7977319067959</v>
      </c>
      <c r="Q165" s="56">
        <v>5926.1994299496055</v>
      </c>
      <c r="R165" s="57">
        <v>200.35978020483759</v>
      </c>
      <c r="S165" s="58">
        <v>28670.360612397111</v>
      </c>
      <c r="T165" s="12"/>
      <c r="U165" s="13"/>
      <c r="V165" s="13"/>
    </row>
    <row r="166" spans="1:22">
      <c r="A166" s="14" t="s">
        <v>369</v>
      </c>
      <c r="B166" s="29" t="s">
        <v>370</v>
      </c>
      <c r="C166" s="15" t="s">
        <v>377</v>
      </c>
      <c r="D166" s="16" t="s">
        <v>378</v>
      </c>
      <c r="E166" s="49">
        <v>2787.6467253083933</v>
      </c>
      <c r="F166" s="41">
        <v>0</v>
      </c>
      <c r="G166" s="41">
        <v>344.13225430283603</v>
      </c>
      <c r="H166" s="56">
        <v>566.42022561809836</v>
      </c>
      <c r="I166" s="56">
        <v>831.53462468455155</v>
      </c>
      <c r="J166" s="56">
        <v>467.71383950522892</v>
      </c>
      <c r="K166" s="56">
        <v>389.00292362768397</v>
      </c>
      <c r="L166" s="56">
        <v>685.71250601203712</v>
      </c>
      <c r="M166" s="56">
        <v>316.0842826884741</v>
      </c>
      <c r="N166" s="56">
        <v>3617.3538445090435</v>
      </c>
      <c r="O166" s="56">
        <v>2655.4444134403939</v>
      </c>
      <c r="P166" s="56">
        <v>3528.3364603373666</v>
      </c>
      <c r="Q166" s="56">
        <v>0</v>
      </c>
      <c r="R166" s="57">
        <v>82.114637418989446</v>
      </c>
      <c r="S166" s="58">
        <v>16271.496737453099</v>
      </c>
      <c r="T166" s="12"/>
      <c r="U166" s="13"/>
      <c r="V166" s="13"/>
    </row>
    <row r="167" spans="1:22">
      <c r="A167" s="14" t="s">
        <v>369</v>
      </c>
      <c r="B167" s="29" t="s">
        <v>370</v>
      </c>
      <c r="C167" s="15" t="s">
        <v>379</v>
      </c>
      <c r="D167" s="16" t="s">
        <v>380</v>
      </c>
      <c r="E167" s="49">
        <v>1833.6437744970599</v>
      </c>
      <c r="F167" s="41">
        <v>0</v>
      </c>
      <c r="G167" s="41">
        <v>744.31041150823057</v>
      </c>
      <c r="H167" s="56">
        <v>9507.2032420969335</v>
      </c>
      <c r="I167" s="56">
        <v>2949.3652719049169</v>
      </c>
      <c r="J167" s="56">
        <v>2034.8772187524619</v>
      </c>
      <c r="K167" s="56">
        <v>301.69879909985434</v>
      </c>
      <c r="L167" s="56">
        <v>3118.7739279579118</v>
      </c>
      <c r="M167" s="56">
        <v>976.6072942579998</v>
      </c>
      <c r="N167" s="56">
        <v>1480.0737779643675</v>
      </c>
      <c r="O167" s="56">
        <v>2111.1981945205507</v>
      </c>
      <c r="P167" s="56">
        <v>3889.5876088609739</v>
      </c>
      <c r="Q167" s="56">
        <v>6204.0429709764012</v>
      </c>
      <c r="R167" s="57">
        <v>142.77258070668802</v>
      </c>
      <c r="S167" s="58">
        <v>35294.155073104346</v>
      </c>
      <c r="T167" s="12"/>
      <c r="U167" s="13"/>
      <c r="V167" s="13"/>
    </row>
    <row r="168" spans="1:22">
      <c r="A168" s="14" t="s">
        <v>369</v>
      </c>
      <c r="B168" s="29" t="s">
        <v>370</v>
      </c>
      <c r="C168" s="15" t="s">
        <v>381</v>
      </c>
      <c r="D168" s="16" t="s">
        <v>382</v>
      </c>
      <c r="E168" s="49">
        <v>1778.4646483567353</v>
      </c>
      <c r="F168" s="41">
        <v>0</v>
      </c>
      <c r="G168" s="41">
        <v>4030.4475321271184</v>
      </c>
      <c r="H168" s="56">
        <v>739.62095870168514</v>
      </c>
      <c r="I168" s="56">
        <v>4306.0054341663008</v>
      </c>
      <c r="J168" s="56">
        <v>7009.8953297564722</v>
      </c>
      <c r="K168" s="56">
        <v>4029.1085520825472</v>
      </c>
      <c r="L168" s="56">
        <v>5048.8913049757539</v>
      </c>
      <c r="M168" s="56">
        <v>2796.0794484464068</v>
      </c>
      <c r="N168" s="56">
        <v>7208.0301684024143</v>
      </c>
      <c r="O168" s="56">
        <v>4116.515574244052</v>
      </c>
      <c r="P168" s="56">
        <v>9797.0376201547806</v>
      </c>
      <c r="Q168" s="56">
        <v>12059.087347736218</v>
      </c>
      <c r="R168" s="57">
        <v>1582.9992311343663</v>
      </c>
      <c r="S168" s="58">
        <v>64502.183150284851</v>
      </c>
      <c r="T168" s="12"/>
      <c r="U168" s="13"/>
      <c r="V168" s="13"/>
    </row>
    <row r="169" spans="1:22">
      <c r="A169" s="14" t="s">
        <v>369</v>
      </c>
      <c r="B169" s="29" t="s">
        <v>370</v>
      </c>
      <c r="C169" s="15" t="s">
        <v>383</v>
      </c>
      <c r="D169" s="16" t="s">
        <v>384</v>
      </c>
      <c r="E169" s="49">
        <v>2418.9236451565553</v>
      </c>
      <c r="F169" s="41">
        <v>0</v>
      </c>
      <c r="G169" s="41">
        <v>549.48845200700953</v>
      </c>
      <c r="H169" s="56">
        <v>266.90739865612233</v>
      </c>
      <c r="I169" s="56">
        <v>3993.9550650879733</v>
      </c>
      <c r="J169" s="56">
        <v>293.96167430309026</v>
      </c>
      <c r="K169" s="56">
        <v>0</v>
      </c>
      <c r="L169" s="56">
        <v>595.7209872030611</v>
      </c>
      <c r="M169" s="56">
        <v>18.996519718288802</v>
      </c>
      <c r="N169" s="56">
        <v>1382.7724672097711</v>
      </c>
      <c r="O169" s="56">
        <v>2459.4395334399451</v>
      </c>
      <c r="P169" s="56">
        <v>4384.1158801408628</v>
      </c>
      <c r="Q169" s="56">
        <v>0</v>
      </c>
      <c r="R169" s="57">
        <v>62.567410929227542</v>
      </c>
      <c r="S169" s="58">
        <v>16426.849033851908</v>
      </c>
      <c r="T169" s="12"/>
      <c r="U169" s="13"/>
      <c r="V169" s="13"/>
    </row>
    <row r="170" spans="1:22">
      <c r="A170" s="14" t="s">
        <v>369</v>
      </c>
      <c r="B170" s="29" t="s">
        <v>370</v>
      </c>
      <c r="C170" s="15" t="s">
        <v>385</v>
      </c>
      <c r="D170" s="16" t="s">
        <v>386</v>
      </c>
      <c r="E170" s="49">
        <v>3375.4767316444681</v>
      </c>
      <c r="F170" s="41">
        <v>0</v>
      </c>
      <c r="G170" s="41">
        <v>80.620045421038498</v>
      </c>
      <c r="H170" s="56">
        <v>144.88182290912488</v>
      </c>
      <c r="I170" s="56">
        <v>1110.2015895049572</v>
      </c>
      <c r="J170" s="56">
        <v>378.94609182954025</v>
      </c>
      <c r="K170" s="56">
        <v>125.41071592062403</v>
      </c>
      <c r="L170" s="56">
        <v>1150.5369036272548</v>
      </c>
      <c r="M170" s="56">
        <v>203.01975004010157</v>
      </c>
      <c r="N170" s="56">
        <v>914.43471272376348</v>
      </c>
      <c r="O170" s="56">
        <v>1353.1508997530559</v>
      </c>
      <c r="P170" s="56">
        <v>1755.9845471924205</v>
      </c>
      <c r="Q170" s="56">
        <v>0</v>
      </c>
      <c r="R170" s="57">
        <v>29.377605451662468</v>
      </c>
      <c r="S170" s="58">
        <v>10622.04141601801</v>
      </c>
      <c r="T170" s="12"/>
      <c r="U170" s="13"/>
      <c r="V170" s="13"/>
    </row>
    <row r="171" spans="1:22">
      <c r="A171" s="14" t="s">
        <v>369</v>
      </c>
      <c r="B171" s="29" t="s">
        <v>370</v>
      </c>
      <c r="C171" s="15" t="s">
        <v>387</v>
      </c>
      <c r="D171" s="16" t="s">
        <v>388</v>
      </c>
      <c r="E171" s="49">
        <v>1062.1175075736471</v>
      </c>
      <c r="F171" s="41">
        <v>0</v>
      </c>
      <c r="G171" s="41">
        <v>289.60354616552047</v>
      </c>
      <c r="H171" s="56">
        <v>857.53209738464852</v>
      </c>
      <c r="I171" s="56">
        <v>3283.1691215487904</v>
      </c>
      <c r="J171" s="56">
        <v>269.62197475869294</v>
      </c>
      <c r="K171" s="56">
        <v>88.789580253152224</v>
      </c>
      <c r="L171" s="56">
        <v>1100.7874547466763</v>
      </c>
      <c r="M171" s="56">
        <v>4.1718676805935773E-2</v>
      </c>
      <c r="N171" s="56">
        <v>660.08764227041024</v>
      </c>
      <c r="O171" s="56">
        <v>4033.7158540890946</v>
      </c>
      <c r="P171" s="56">
        <v>11708.5121438962</v>
      </c>
      <c r="Q171" s="56">
        <v>4126.9930850077872</v>
      </c>
      <c r="R171" s="57">
        <v>55.865605196926069</v>
      </c>
      <c r="S171" s="58">
        <v>27536.837331568353</v>
      </c>
      <c r="T171" s="12"/>
      <c r="U171" s="13"/>
      <c r="V171" s="13"/>
    </row>
    <row r="172" spans="1:22">
      <c r="A172" s="14" t="s">
        <v>369</v>
      </c>
      <c r="B172" s="29" t="s">
        <v>370</v>
      </c>
      <c r="C172" s="15" t="s">
        <v>389</v>
      </c>
      <c r="D172" s="16" t="s">
        <v>390</v>
      </c>
      <c r="E172" s="49">
        <v>1847.7787684411346</v>
      </c>
      <c r="F172" s="41">
        <v>0</v>
      </c>
      <c r="G172" s="41">
        <v>474.12177062947444</v>
      </c>
      <c r="H172" s="56">
        <v>209.14601911381044</v>
      </c>
      <c r="I172" s="56">
        <v>2614.7863528760399</v>
      </c>
      <c r="J172" s="56">
        <v>586.42735288740039</v>
      </c>
      <c r="K172" s="56">
        <v>31.251053893730891</v>
      </c>
      <c r="L172" s="56">
        <v>437.32655973740015</v>
      </c>
      <c r="M172" s="56">
        <v>64.190149902736522</v>
      </c>
      <c r="N172" s="56">
        <v>979.49482404319349</v>
      </c>
      <c r="O172" s="56">
        <v>2807.9315973838557</v>
      </c>
      <c r="P172" s="56">
        <v>3070.0502136666414</v>
      </c>
      <c r="Q172" s="56">
        <v>0</v>
      </c>
      <c r="R172" s="57">
        <v>48.482737142463094</v>
      </c>
      <c r="S172" s="58">
        <v>13170.98739971788</v>
      </c>
      <c r="T172" s="12"/>
      <c r="U172" s="13"/>
      <c r="V172" s="13"/>
    </row>
    <row r="173" spans="1:22">
      <c r="A173" s="14" t="s">
        <v>369</v>
      </c>
      <c r="B173" s="29" t="s">
        <v>370</v>
      </c>
      <c r="C173" s="15" t="s">
        <v>391</v>
      </c>
      <c r="D173" s="16" t="s">
        <v>392</v>
      </c>
      <c r="E173" s="49">
        <v>617.51044019063477</v>
      </c>
      <c r="F173" s="41">
        <v>0</v>
      </c>
      <c r="G173" s="41">
        <v>354.45222284395857</v>
      </c>
      <c r="H173" s="56">
        <v>49.514616060680893</v>
      </c>
      <c r="I173" s="56">
        <v>455.05990905821182</v>
      </c>
      <c r="J173" s="56">
        <v>174.95123417582619</v>
      </c>
      <c r="K173" s="56">
        <v>21.9183461748494</v>
      </c>
      <c r="L173" s="56">
        <v>131.33085818110993</v>
      </c>
      <c r="M173" s="56">
        <v>0</v>
      </c>
      <c r="N173" s="56">
        <v>409.77752092462299</v>
      </c>
      <c r="O173" s="56">
        <v>943.03012163262588</v>
      </c>
      <c r="P173" s="56">
        <v>897.86693225284864</v>
      </c>
      <c r="Q173" s="56">
        <v>0</v>
      </c>
      <c r="R173" s="57">
        <v>283.70773432182659</v>
      </c>
      <c r="S173" s="58">
        <v>4339.1199358171962</v>
      </c>
      <c r="T173" s="12"/>
      <c r="U173" s="13"/>
      <c r="V173" s="13"/>
    </row>
    <row r="174" spans="1:22">
      <c r="A174" s="14" t="s">
        <v>369</v>
      </c>
      <c r="B174" s="29" t="s">
        <v>370</v>
      </c>
      <c r="C174" s="15" t="s">
        <v>393</v>
      </c>
      <c r="D174" s="16" t="s">
        <v>394</v>
      </c>
      <c r="E174" s="49">
        <v>1839.1141877839791</v>
      </c>
      <c r="F174" s="41">
        <v>0</v>
      </c>
      <c r="G174" s="41">
        <v>2.0491457001107394</v>
      </c>
      <c r="H174" s="56">
        <v>155.59299933061686</v>
      </c>
      <c r="I174" s="56">
        <v>1508.9218780511317</v>
      </c>
      <c r="J174" s="56">
        <v>257.02650317308428</v>
      </c>
      <c r="K174" s="56">
        <v>209.27916131777758</v>
      </c>
      <c r="L174" s="56">
        <v>474.99362132993701</v>
      </c>
      <c r="M174" s="56">
        <v>0.15947428316598206</v>
      </c>
      <c r="N174" s="56">
        <v>528.42135082163009</v>
      </c>
      <c r="O174" s="56">
        <v>1385.9185502862572</v>
      </c>
      <c r="P174" s="56">
        <v>4176.0165130301757</v>
      </c>
      <c r="Q174" s="56">
        <v>0</v>
      </c>
      <c r="R174" s="57">
        <v>46.758197062208595</v>
      </c>
      <c r="S174" s="58">
        <v>10584.251582170074</v>
      </c>
      <c r="T174" s="12"/>
      <c r="U174" s="13"/>
      <c r="V174" s="13"/>
    </row>
    <row r="175" spans="1:22">
      <c r="A175" s="14" t="s">
        <v>395</v>
      </c>
      <c r="B175" s="29" t="s">
        <v>396</v>
      </c>
      <c r="C175" s="15" t="s">
        <v>397</v>
      </c>
      <c r="D175" s="16" t="s">
        <v>398</v>
      </c>
      <c r="E175" s="49">
        <v>24355.038326662492</v>
      </c>
      <c r="F175" s="41">
        <v>0</v>
      </c>
      <c r="G175" s="41">
        <v>5149.8759459937737</v>
      </c>
      <c r="H175" s="56">
        <v>2028.5602456535921</v>
      </c>
      <c r="I175" s="56">
        <v>27220.385946347778</v>
      </c>
      <c r="J175" s="56">
        <v>29095.884463068243</v>
      </c>
      <c r="K175" s="56">
        <v>21111.391961183075</v>
      </c>
      <c r="L175" s="56">
        <v>14004.997808849184</v>
      </c>
      <c r="M175" s="56">
        <v>4662.8789277133892</v>
      </c>
      <c r="N175" s="56">
        <v>21369.785814765884</v>
      </c>
      <c r="O175" s="56">
        <v>25510.14896663716</v>
      </c>
      <c r="P175" s="56">
        <v>33393.426127255938</v>
      </c>
      <c r="Q175" s="56">
        <v>22399.271909311865</v>
      </c>
      <c r="R175" s="57">
        <v>3854.3791565257548</v>
      </c>
      <c r="S175" s="58">
        <v>234156.02559996812</v>
      </c>
      <c r="T175" s="12"/>
      <c r="U175" s="13"/>
      <c r="V175" s="13"/>
    </row>
    <row r="176" spans="1:22">
      <c r="A176" s="14" t="s">
        <v>395</v>
      </c>
      <c r="B176" s="29" t="s">
        <v>396</v>
      </c>
      <c r="C176" s="15" t="s">
        <v>399</v>
      </c>
      <c r="D176" s="16" t="s">
        <v>400</v>
      </c>
      <c r="E176" s="49">
        <v>1667.6655841756819</v>
      </c>
      <c r="F176" s="41">
        <v>0</v>
      </c>
      <c r="G176" s="41">
        <v>463.44984885191911</v>
      </c>
      <c r="H176" s="56">
        <v>762.66162887290147</v>
      </c>
      <c r="I176" s="56">
        <v>15093.477028457943</v>
      </c>
      <c r="J176" s="56">
        <v>4724.6302843677267</v>
      </c>
      <c r="K176" s="56">
        <v>1557.2255880394553</v>
      </c>
      <c r="L176" s="56">
        <v>1606.1735924695745</v>
      </c>
      <c r="M176" s="56">
        <v>144.94858649635825</v>
      </c>
      <c r="N176" s="56">
        <v>1316.921052327916</v>
      </c>
      <c r="O176" s="56">
        <v>10482.854032536874</v>
      </c>
      <c r="P176" s="56">
        <v>12770.991782764684</v>
      </c>
      <c r="Q176" s="56">
        <v>1395.4220560390813</v>
      </c>
      <c r="R176" s="57">
        <v>166.58646000771012</v>
      </c>
      <c r="S176" s="58">
        <v>52153.007525407826</v>
      </c>
      <c r="T176" s="12"/>
      <c r="U176" s="13"/>
      <c r="V176" s="13"/>
    </row>
    <row r="177" spans="1:22">
      <c r="A177" s="14" t="s">
        <v>395</v>
      </c>
      <c r="B177" s="29" t="s">
        <v>396</v>
      </c>
      <c r="C177" s="15" t="s">
        <v>401</v>
      </c>
      <c r="D177" s="16" t="s">
        <v>402</v>
      </c>
      <c r="E177" s="49">
        <v>2662.1253630684773</v>
      </c>
      <c r="F177" s="41">
        <v>0</v>
      </c>
      <c r="G177" s="41">
        <v>571.55522539768901</v>
      </c>
      <c r="H177" s="56">
        <v>110857.76871813051</v>
      </c>
      <c r="I177" s="56">
        <v>3314.268707010388</v>
      </c>
      <c r="J177" s="56">
        <v>5230.5421281974777</v>
      </c>
      <c r="K177" s="56">
        <v>352.34283551031797</v>
      </c>
      <c r="L177" s="56">
        <v>3969.8759211708161</v>
      </c>
      <c r="M177" s="56">
        <v>294.35322488347288</v>
      </c>
      <c r="N177" s="56">
        <v>1509.2145651580972</v>
      </c>
      <c r="O177" s="56">
        <v>2530.7005095491386</v>
      </c>
      <c r="P177" s="56">
        <v>2819.9638982697911</v>
      </c>
      <c r="Q177" s="56">
        <v>2055.6949313356222</v>
      </c>
      <c r="R177" s="57">
        <v>292.75378132166395</v>
      </c>
      <c r="S177" s="58">
        <v>136461.15980900347</v>
      </c>
      <c r="T177" s="12"/>
      <c r="U177" s="13"/>
      <c r="V177" s="13"/>
    </row>
    <row r="178" spans="1:22">
      <c r="A178" s="14" t="s">
        <v>395</v>
      </c>
      <c r="B178" s="29" t="s">
        <v>396</v>
      </c>
      <c r="C178" s="15" t="s">
        <v>403</v>
      </c>
      <c r="D178" s="16" t="s">
        <v>404</v>
      </c>
      <c r="E178" s="49">
        <v>1799.6224802044435</v>
      </c>
      <c r="F178" s="41">
        <v>0</v>
      </c>
      <c r="G178" s="41">
        <v>336.64034263461565</v>
      </c>
      <c r="H178" s="56">
        <v>1634.0317813482229</v>
      </c>
      <c r="I178" s="56">
        <v>1407.907768215342</v>
      </c>
      <c r="J178" s="56">
        <v>4335.6841238237594</v>
      </c>
      <c r="K178" s="56">
        <v>2761.8003716367029</v>
      </c>
      <c r="L178" s="56">
        <v>4209.1734622342756</v>
      </c>
      <c r="M178" s="56">
        <v>194.97010834164314</v>
      </c>
      <c r="N178" s="56">
        <v>959.38222629058282</v>
      </c>
      <c r="O178" s="56">
        <v>2080.4068531582434</v>
      </c>
      <c r="P178" s="56">
        <v>2386.752053028345</v>
      </c>
      <c r="Q178" s="56">
        <v>2616.5911781193863</v>
      </c>
      <c r="R178" s="57">
        <v>2039.5513536154519</v>
      </c>
      <c r="S178" s="58">
        <v>26762.514102651014</v>
      </c>
      <c r="T178" s="12"/>
      <c r="U178" s="13"/>
      <c r="V178" s="13"/>
    </row>
    <row r="179" spans="1:22">
      <c r="A179" s="14" t="s">
        <v>395</v>
      </c>
      <c r="B179" s="29" t="s">
        <v>396</v>
      </c>
      <c r="C179" s="15" t="s">
        <v>405</v>
      </c>
      <c r="D179" s="16" t="s">
        <v>406</v>
      </c>
      <c r="E179" s="49">
        <v>1217.6686156157873</v>
      </c>
      <c r="F179" s="41">
        <v>0</v>
      </c>
      <c r="G179" s="41">
        <v>315.55323967762638</v>
      </c>
      <c r="H179" s="56">
        <v>146.0972258017801</v>
      </c>
      <c r="I179" s="56">
        <v>535.71114927824578</v>
      </c>
      <c r="J179" s="56">
        <v>308.49453653865737</v>
      </c>
      <c r="K179" s="56">
        <v>122.45158424600642</v>
      </c>
      <c r="L179" s="56">
        <v>559.36196780170235</v>
      </c>
      <c r="M179" s="56">
        <v>51.542682375147074</v>
      </c>
      <c r="N179" s="56">
        <v>372.75271632414615</v>
      </c>
      <c r="O179" s="56">
        <v>1803.3067503261104</v>
      </c>
      <c r="P179" s="56">
        <v>1193.3760265141725</v>
      </c>
      <c r="Q179" s="56">
        <v>0</v>
      </c>
      <c r="R179" s="57">
        <v>51.814148169768991</v>
      </c>
      <c r="S179" s="58">
        <v>6678.1306426691526</v>
      </c>
      <c r="T179" s="12"/>
      <c r="U179" s="13"/>
      <c r="V179" s="13"/>
    </row>
    <row r="180" spans="1:22">
      <c r="A180" s="14" t="s">
        <v>407</v>
      </c>
      <c r="B180" s="29" t="s">
        <v>408</v>
      </c>
      <c r="C180" s="15" t="s">
        <v>409</v>
      </c>
      <c r="D180" s="16" t="s">
        <v>410</v>
      </c>
      <c r="E180" s="49">
        <v>18118.024245638593</v>
      </c>
      <c r="F180" s="41">
        <v>380453.3754607251</v>
      </c>
      <c r="G180" s="41">
        <v>14340.123732264889</v>
      </c>
      <c r="H180" s="56">
        <v>6341.4738394295073</v>
      </c>
      <c r="I180" s="56">
        <v>34824.987102008774</v>
      </c>
      <c r="J180" s="56">
        <v>23560.889536805116</v>
      </c>
      <c r="K180" s="56">
        <v>14361.24359726679</v>
      </c>
      <c r="L180" s="56">
        <v>33796.575262938175</v>
      </c>
      <c r="M180" s="56">
        <v>16709.387662087647</v>
      </c>
      <c r="N180" s="56">
        <v>21638.261231949829</v>
      </c>
      <c r="O180" s="56">
        <v>46356.383611214405</v>
      </c>
      <c r="P180" s="56">
        <v>32329.338253617749</v>
      </c>
      <c r="Q180" s="56">
        <v>25767.456404104822</v>
      </c>
      <c r="R180" s="57">
        <v>4190.0413979609257</v>
      </c>
      <c r="S180" s="58">
        <v>672787.56133801246</v>
      </c>
      <c r="T180" s="12"/>
      <c r="U180" s="13"/>
      <c r="V180" s="13"/>
    </row>
    <row r="181" spans="1:22">
      <c r="A181" s="14" t="s">
        <v>407</v>
      </c>
      <c r="B181" s="29" t="s">
        <v>408</v>
      </c>
      <c r="C181" s="15" t="s">
        <v>411</v>
      </c>
      <c r="D181" s="16" t="s">
        <v>412</v>
      </c>
      <c r="E181" s="49">
        <v>2466.496134783818</v>
      </c>
      <c r="F181" s="41">
        <v>708.24593016511346</v>
      </c>
      <c r="G181" s="41">
        <v>979.46974990834792</v>
      </c>
      <c r="H181" s="56">
        <v>452.25380210279661</v>
      </c>
      <c r="I181" s="56">
        <v>1279.0543362884603</v>
      </c>
      <c r="J181" s="56">
        <v>1397.8962205227526</v>
      </c>
      <c r="K181" s="56">
        <v>1422.5384193180437</v>
      </c>
      <c r="L181" s="56">
        <v>6302.0760609039189</v>
      </c>
      <c r="M181" s="56">
        <v>756.89267099585095</v>
      </c>
      <c r="N181" s="56">
        <v>2590.7119096917922</v>
      </c>
      <c r="O181" s="56">
        <v>3441.3989911592425</v>
      </c>
      <c r="P181" s="56">
        <v>4250.4793255830955</v>
      </c>
      <c r="Q181" s="56">
        <v>2545.0133524034818</v>
      </c>
      <c r="R181" s="57">
        <v>322.4630369701224</v>
      </c>
      <c r="S181" s="58">
        <v>28914.989940796837</v>
      </c>
      <c r="T181" s="12"/>
      <c r="U181" s="13"/>
      <c r="V181" s="13"/>
    </row>
    <row r="182" spans="1:22">
      <c r="A182" s="14" t="s">
        <v>407</v>
      </c>
      <c r="B182" s="29" t="s">
        <v>408</v>
      </c>
      <c r="C182" s="15" t="s">
        <v>413</v>
      </c>
      <c r="D182" s="16" t="s">
        <v>414</v>
      </c>
      <c r="E182" s="49">
        <v>1994.8172314240251</v>
      </c>
      <c r="F182" s="41">
        <v>0</v>
      </c>
      <c r="G182" s="41">
        <v>475.77941518531463</v>
      </c>
      <c r="H182" s="56">
        <v>90.565971518368571</v>
      </c>
      <c r="I182" s="56">
        <v>849.19136810959412</v>
      </c>
      <c r="J182" s="56">
        <v>784.64881466629481</v>
      </c>
      <c r="K182" s="56">
        <v>174.94815538612622</v>
      </c>
      <c r="L182" s="56">
        <v>3388.3690302573218</v>
      </c>
      <c r="M182" s="56">
        <v>65.889138312480014</v>
      </c>
      <c r="N182" s="56">
        <v>738.71427556636468</v>
      </c>
      <c r="O182" s="56">
        <v>1560.9014633415998</v>
      </c>
      <c r="P182" s="56">
        <v>1532.8646434876521</v>
      </c>
      <c r="Q182" s="56">
        <v>1517.4812234919159</v>
      </c>
      <c r="R182" s="57">
        <v>82.599392669296975</v>
      </c>
      <c r="S182" s="58">
        <v>13256.770123416354</v>
      </c>
      <c r="T182" s="12"/>
      <c r="U182" s="13"/>
      <c r="V182" s="13"/>
    </row>
    <row r="183" spans="1:22">
      <c r="A183" s="14" t="s">
        <v>407</v>
      </c>
      <c r="B183" s="29" t="s">
        <v>408</v>
      </c>
      <c r="C183" s="15" t="s">
        <v>415</v>
      </c>
      <c r="D183" s="16" t="s">
        <v>416</v>
      </c>
      <c r="E183" s="49">
        <v>5446.9678809711622</v>
      </c>
      <c r="F183" s="41">
        <v>0</v>
      </c>
      <c r="G183" s="41">
        <v>525.2267419237013</v>
      </c>
      <c r="H183" s="56">
        <v>162.27223687913306</v>
      </c>
      <c r="I183" s="56">
        <v>641.56875741534191</v>
      </c>
      <c r="J183" s="56">
        <v>291.10569272942473</v>
      </c>
      <c r="K183" s="56">
        <v>119.51626017403855</v>
      </c>
      <c r="L183" s="56">
        <v>1149.1583249494188</v>
      </c>
      <c r="M183" s="56">
        <v>44.374885169963648</v>
      </c>
      <c r="N183" s="56">
        <v>460.69402133853401</v>
      </c>
      <c r="O183" s="56">
        <v>2947.5025373543981</v>
      </c>
      <c r="P183" s="56">
        <v>4143.7241800866059</v>
      </c>
      <c r="Q183" s="56">
        <v>0</v>
      </c>
      <c r="R183" s="57">
        <v>56.914390783668196</v>
      </c>
      <c r="S183" s="58">
        <v>15989.02590977539</v>
      </c>
      <c r="T183" s="12"/>
      <c r="U183" s="13"/>
      <c r="V183" s="13"/>
    </row>
    <row r="184" spans="1:22">
      <c r="A184" s="14" t="s">
        <v>417</v>
      </c>
      <c r="B184" s="29" t="s">
        <v>418</v>
      </c>
      <c r="C184" s="15" t="s">
        <v>419</v>
      </c>
      <c r="D184" s="16" t="s">
        <v>420</v>
      </c>
      <c r="E184" s="49">
        <v>461017.99407452461</v>
      </c>
      <c r="F184" s="41">
        <v>92626.844214106386</v>
      </c>
      <c r="G184" s="41">
        <v>4463448.6786713032</v>
      </c>
      <c r="H184" s="56">
        <v>384900.08843228832</v>
      </c>
      <c r="I184" s="56">
        <v>2280735.433856139</v>
      </c>
      <c r="J184" s="56">
        <v>1653090.9324754723</v>
      </c>
      <c r="K184" s="56">
        <v>548287.73899617244</v>
      </c>
      <c r="L184" s="56">
        <v>1995678.2163652673</v>
      </c>
      <c r="M184" s="56">
        <v>1680189.3342079862</v>
      </c>
      <c r="N184" s="56">
        <v>5734224.2925238032</v>
      </c>
      <c r="O184" s="56">
        <v>3152839.92836273</v>
      </c>
      <c r="P184" s="56">
        <v>936585.91515972069</v>
      </c>
      <c r="Q184" s="56">
        <v>803693.48827082035</v>
      </c>
      <c r="R184" s="57">
        <v>845287.19581519766</v>
      </c>
      <c r="S184" s="58">
        <v>25032606.081425533</v>
      </c>
      <c r="T184" s="12"/>
      <c r="U184" s="13"/>
      <c r="V184" s="13"/>
    </row>
    <row r="185" spans="1:22">
      <c r="A185" s="14" t="s">
        <v>417</v>
      </c>
      <c r="B185" s="29" t="s">
        <v>418</v>
      </c>
      <c r="C185" s="15" t="s">
        <v>421</v>
      </c>
      <c r="D185" s="16" t="s">
        <v>422</v>
      </c>
      <c r="E185" s="49">
        <v>166279.00118711704</v>
      </c>
      <c r="F185" s="41">
        <v>130.16525369728657</v>
      </c>
      <c r="G185" s="41">
        <v>14040.278550585383</v>
      </c>
      <c r="H185" s="56">
        <v>5810.8319567171247</v>
      </c>
      <c r="I185" s="56">
        <v>15637.691615813545</v>
      </c>
      <c r="J185" s="56">
        <v>11108.088620480323</v>
      </c>
      <c r="K185" s="56">
        <v>18074.550453579315</v>
      </c>
      <c r="L185" s="56">
        <v>13817.923597542609</v>
      </c>
      <c r="M185" s="56">
        <v>13662.993399017627</v>
      </c>
      <c r="N185" s="56">
        <v>34074.668386015088</v>
      </c>
      <c r="O185" s="56">
        <v>16853.419387749444</v>
      </c>
      <c r="P185" s="56">
        <v>44786.11735550232</v>
      </c>
      <c r="Q185" s="56">
        <v>9404.0201482475968</v>
      </c>
      <c r="R185" s="57">
        <v>10479.169091986423</v>
      </c>
      <c r="S185" s="58">
        <v>374158.91900405119</v>
      </c>
      <c r="T185" s="12"/>
      <c r="U185" s="13"/>
      <c r="V185" s="13"/>
    </row>
    <row r="186" spans="1:22">
      <c r="A186" s="14" t="s">
        <v>417</v>
      </c>
      <c r="B186" s="29" t="s">
        <v>418</v>
      </c>
      <c r="C186" s="15" t="s">
        <v>423</v>
      </c>
      <c r="D186" s="16" t="s">
        <v>424</v>
      </c>
      <c r="E186" s="49">
        <v>117027.92012944634</v>
      </c>
      <c r="F186" s="41">
        <v>0</v>
      </c>
      <c r="G186" s="41">
        <v>68736.141283346282</v>
      </c>
      <c r="H186" s="56">
        <v>15036.601606452137</v>
      </c>
      <c r="I186" s="56">
        <v>14033.934090658266</v>
      </c>
      <c r="J186" s="56">
        <v>14075.700022945386</v>
      </c>
      <c r="K186" s="56">
        <v>12374.281192556447</v>
      </c>
      <c r="L186" s="56">
        <v>31206.320832829413</v>
      </c>
      <c r="M186" s="56">
        <v>12132.989639214802</v>
      </c>
      <c r="N186" s="56">
        <v>26771.82003192891</v>
      </c>
      <c r="O186" s="56">
        <v>13141.66501080476</v>
      </c>
      <c r="P186" s="56">
        <v>34966.124345907258</v>
      </c>
      <c r="Q186" s="56">
        <v>7154.7902210152179</v>
      </c>
      <c r="R186" s="57">
        <v>13335.163785075041</v>
      </c>
      <c r="S186" s="58">
        <v>379993.45219218032</v>
      </c>
      <c r="T186" s="12"/>
      <c r="U186" s="13"/>
      <c r="V186" s="13"/>
    </row>
    <row r="187" spans="1:22">
      <c r="A187" s="14" t="s">
        <v>417</v>
      </c>
      <c r="B187" s="29" t="s">
        <v>418</v>
      </c>
      <c r="C187" s="15" t="s">
        <v>425</v>
      </c>
      <c r="D187" s="16" t="s">
        <v>426</v>
      </c>
      <c r="E187" s="49">
        <v>205806.42306704377</v>
      </c>
      <c r="F187" s="41">
        <v>162.13195303991859</v>
      </c>
      <c r="G187" s="41">
        <v>3598.5879604859037</v>
      </c>
      <c r="H187" s="56">
        <v>3417.6428600765962</v>
      </c>
      <c r="I187" s="56">
        <v>2015.7705004656093</v>
      </c>
      <c r="J187" s="56">
        <v>6357.671403651384</v>
      </c>
      <c r="K187" s="56">
        <v>1470.5064816409076</v>
      </c>
      <c r="L187" s="56">
        <v>4592.2069476586585</v>
      </c>
      <c r="M187" s="56">
        <v>966.39452133932161</v>
      </c>
      <c r="N187" s="56">
        <v>8372.2981460513511</v>
      </c>
      <c r="O187" s="56">
        <v>4381.583967061425</v>
      </c>
      <c r="P187" s="56">
        <v>15484.457517769244</v>
      </c>
      <c r="Q187" s="56">
        <v>8934.443988144154</v>
      </c>
      <c r="R187" s="57">
        <v>932.7902110421503</v>
      </c>
      <c r="S187" s="58">
        <v>266492.9095254704</v>
      </c>
      <c r="T187" s="12"/>
      <c r="U187" s="13"/>
      <c r="V187" s="13"/>
    </row>
    <row r="188" spans="1:22">
      <c r="A188" s="14" t="s">
        <v>417</v>
      </c>
      <c r="B188" s="29" t="s">
        <v>418</v>
      </c>
      <c r="C188" s="15" t="s">
        <v>427</v>
      </c>
      <c r="D188" s="16" t="s">
        <v>428</v>
      </c>
      <c r="E188" s="49">
        <v>13236.994924614843</v>
      </c>
      <c r="F188" s="41">
        <v>124.9351471888464</v>
      </c>
      <c r="G188" s="41">
        <v>149406.72256952836</v>
      </c>
      <c r="H188" s="56">
        <v>12371.583172264589</v>
      </c>
      <c r="I188" s="56">
        <v>25746.721730461148</v>
      </c>
      <c r="J188" s="56">
        <v>232754.59368303814</v>
      </c>
      <c r="K188" s="56">
        <v>54470.645428888442</v>
      </c>
      <c r="L188" s="56">
        <v>34291.943106169856</v>
      </c>
      <c r="M188" s="56">
        <v>36222.580264605058</v>
      </c>
      <c r="N188" s="56">
        <v>127030.66364994686</v>
      </c>
      <c r="O188" s="56">
        <v>52026.637257487673</v>
      </c>
      <c r="P188" s="56">
        <v>46180.166869633736</v>
      </c>
      <c r="Q188" s="56">
        <v>18149.894586264301</v>
      </c>
      <c r="R188" s="57">
        <v>21967.407235662271</v>
      </c>
      <c r="S188" s="58">
        <v>823981.48962575395</v>
      </c>
      <c r="T188" s="12"/>
      <c r="U188" s="13"/>
      <c r="V188" s="13"/>
    </row>
    <row r="189" spans="1:22">
      <c r="A189" s="14" t="s">
        <v>417</v>
      </c>
      <c r="B189" s="29" t="s">
        <v>418</v>
      </c>
      <c r="C189" s="15" t="s">
        <v>429</v>
      </c>
      <c r="D189" s="16" t="s">
        <v>430</v>
      </c>
      <c r="E189" s="49">
        <v>21145.95708855323</v>
      </c>
      <c r="F189" s="41">
        <v>0</v>
      </c>
      <c r="G189" s="41">
        <v>1337.337499377436</v>
      </c>
      <c r="H189" s="56">
        <v>796.73581868516123</v>
      </c>
      <c r="I189" s="56">
        <v>2521.8382598232492</v>
      </c>
      <c r="J189" s="56">
        <v>3948.1394805275245</v>
      </c>
      <c r="K189" s="56">
        <v>8742.1239821539821</v>
      </c>
      <c r="L189" s="56">
        <v>1883.4844548635522</v>
      </c>
      <c r="M189" s="56">
        <v>1377.2830279041157</v>
      </c>
      <c r="N189" s="56">
        <v>2098.5854444623164</v>
      </c>
      <c r="O189" s="56">
        <v>2437.0142496409335</v>
      </c>
      <c r="P189" s="56">
        <v>6269.7201766211874</v>
      </c>
      <c r="Q189" s="56">
        <v>903.71387466285694</v>
      </c>
      <c r="R189" s="57">
        <v>301.08334842368242</v>
      </c>
      <c r="S189" s="58">
        <v>53763.016705699221</v>
      </c>
      <c r="T189" s="12"/>
      <c r="U189" s="13"/>
      <c r="V189" s="13"/>
    </row>
    <row r="190" spans="1:22">
      <c r="A190" s="14" t="s">
        <v>417</v>
      </c>
      <c r="B190" s="29" t="s">
        <v>418</v>
      </c>
      <c r="C190" s="15" t="s">
        <v>431</v>
      </c>
      <c r="D190" s="16" t="s">
        <v>432</v>
      </c>
      <c r="E190" s="49">
        <v>11672.702009991019</v>
      </c>
      <c r="F190" s="41">
        <v>0</v>
      </c>
      <c r="G190" s="41">
        <v>276.33682659479319</v>
      </c>
      <c r="H190" s="56">
        <v>745.82392642112154</v>
      </c>
      <c r="I190" s="56">
        <v>1289.0850599851829</v>
      </c>
      <c r="J190" s="56">
        <v>2111.917016516014</v>
      </c>
      <c r="K190" s="56">
        <v>1870.4945387306843</v>
      </c>
      <c r="L190" s="56">
        <v>1965.9631642979666</v>
      </c>
      <c r="M190" s="56">
        <v>942.74835529382301</v>
      </c>
      <c r="N190" s="56">
        <v>4551.4167156567855</v>
      </c>
      <c r="O190" s="56">
        <v>3696.6248943596192</v>
      </c>
      <c r="P190" s="56">
        <v>6576.5511752089069</v>
      </c>
      <c r="Q190" s="56">
        <v>3306.3830368807276</v>
      </c>
      <c r="R190" s="57">
        <v>365.95742008250016</v>
      </c>
      <c r="S190" s="58">
        <v>39372.00414001914</v>
      </c>
      <c r="T190" s="12"/>
      <c r="U190" s="13"/>
      <c r="V190" s="13"/>
    </row>
    <row r="191" spans="1:22">
      <c r="A191" s="14" t="s">
        <v>417</v>
      </c>
      <c r="B191" s="29" t="s">
        <v>418</v>
      </c>
      <c r="C191" s="15" t="s">
        <v>433</v>
      </c>
      <c r="D191" s="16" t="s">
        <v>434</v>
      </c>
      <c r="E191" s="49">
        <v>27162.617427340207</v>
      </c>
      <c r="F191" s="41">
        <v>0</v>
      </c>
      <c r="G191" s="41">
        <v>1017.0450948471735</v>
      </c>
      <c r="H191" s="56">
        <v>809.12799209069317</v>
      </c>
      <c r="I191" s="56">
        <v>1185.6140497089202</v>
      </c>
      <c r="J191" s="56">
        <v>2996.2044965599198</v>
      </c>
      <c r="K191" s="56">
        <v>1846.8518267596942</v>
      </c>
      <c r="L191" s="56">
        <v>1870.1348934572425</v>
      </c>
      <c r="M191" s="56">
        <v>505.98757356888342</v>
      </c>
      <c r="N191" s="56">
        <v>1251.085970626247</v>
      </c>
      <c r="O191" s="56">
        <v>1924.8526993849905</v>
      </c>
      <c r="P191" s="56">
        <v>10034.354392170044</v>
      </c>
      <c r="Q191" s="56">
        <v>4758.1904764445881</v>
      </c>
      <c r="R191" s="57">
        <v>96.687977921373118</v>
      </c>
      <c r="S191" s="58">
        <v>55458.754870879973</v>
      </c>
      <c r="T191" s="12"/>
      <c r="U191" s="13"/>
      <c r="V191" s="13"/>
    </row>
    <row r="192" spans="1:22">
      <c r="A192" s="14" t="s">
        <v>435</v>
      </c>
      <c r="B192" s="29" t="s">
        <v>436</v>
      </c>
      <c r="C192" s="15" t="s">
        <v>437</v>
      </c>
      <c r="D192" s="16" t="s">
        <v>438</v>
      </c>
      <c r="E192" s="49">
        <v>89335.519152323308</v>
      </c>
      <c r="F192" s="41">
        <v>1234.8791521660964</v>
      </c>
      <c r="G192" s="41">
        <v>353488.37598731578</v>
      </c>
      <c r="H192" s="56">
        <v>26022.106647736873</v>
      </c>
      <c r="I192" s="56">
        <v>205347.26402230657</v>
      </c>
      <c r="J192" s="56">
        <v>331908.08444142854</v>
      </c>
      <c r="K192" s="56">
        <v>106655.14370439966</v>
      </c>
      <c r="L192" s="56">
        <v>243773.46582547453</v>
      </c>
      <c r="M192" s="56">
        <v>130144.57253394007</v>
      </c>
      <c r="N192" s="56">
        <v>299072.20761760324</v>
      </c>
      <c r="O192" s="56">
        <v>88564.668952552936</v>
      </c>
      <c r="P192" s="56">
        <v>132602.6595103179</v>
      </c>
      <c r="Q192" s="56">
        <v>137034.68073621305</v>
      </c>
      <c r="R192" s="57">
        <v>50168.067942961075</v>
      </c>
      <c r="S192" s="58">
        <v>2195351.6962267398</v>
      </c>
      <c r="T192" s="12"/>
      <c r="U192" s="13"/>
      <c r="V192" s="13"/>
    </row>
    <row r="193" spans="1:22">
      <c r="A193" s="14" t="s">
        <v>435</v>
      </c>
      <c r="B193" s="29" t="s">
        <v>436</v>
      </c>
      <c r="C193" s="15" t="s">
        <v>439</v>
      </c>
      <c r="D193" s="16" t="s">
        <v>440</v>
      </c>
      <c r="E193" s="49">
        <v>2197.92819028954</v>
      </c>
      <c r="F193" s="41">
        <v>127.49975597162896</v>
      </c>
      <c r="G193" s="41">
        <v>4933.208922000289</v>
      </c>
      <c r="H193" s="56">
        <v>48904.288024735331</v>
      </c>
      <c r="I193" s="56">
        <v>5725.326388686055</v>
      </c>
      <c r="J193" s="56">
        <v>7075.0055414940771</v>
      </c>
      <c r="K193" s="56">
        <v>35795.153302839783</v>
      </c>
      <c r="L193" s="56">
        <v>34354.104572714336</v>
      </c>
      <c r="M193" s="56">
        <v>4710.4216474945952</v>
      </c>
      <c r="N193" s="56">
        <v>10887.117618789493</v>
      </c>
      <c r="O193" s="56">
        <v>8957.7201921710966</v>
      </c>
      <c r="P193" s="56">
        <v>7245.3084065802086</v>
      </c>
      <c r="Q193" s="56">
        <v>2049.9911000544203</v>
      </c>
      <c r="R193" s="57">
        <v>1104.4620698083152</v>
      </c>
      <c r="S193" s="58">
        <v>174067.53573362913</v>
      </c>
      <c r="T193" s="12"/>
      <c r="U193" s="13"/>
      <c r="V193" s="13"/>
    </row>
    <row r="194" spans="1:22">
      <c r="A194" s="14" t="s">
        <v>435</v>
      </c>
      <c r="B194" s="29" t="s">
        <v>436</v>
      </c>
      <c r="C194" s="15" t="s">
        <v>441</v>
      </c>
      <c r="D194" s="16" t="s">
        <v>442</v>
      </c>
      <c r="E194" s="49">
        <v>1080.8696826269259</v>
      </c>
      <c r="F194" s="41">
        <v>0</v>
      </c>
      <c r="G194" s="41">
        <v>3955.9292628137027</v>
      </c>
      <c r="H194" s="56">
        <v>305.7920526638548</v>
      </c>
      <c r="I194" s="56">
        <v>309.9227736723974</v>
      </c>
      <c r="J194" s="56">
        <v>3130.4475193434537</v>
      </c>
      <c r="K194" s="56">
        <v>645.16182494786449</v>
      </c>
      <c r="L194" s="56">
        <v>7758.8885458951072</v>
      </c>
      <c r="M194" s="56">
        <v>187.34079747309812</v>
      </c>
      <c r="N194" s="56">
        <v>4412.8946852498757</v>
      </c>
      <c r="O194" s="56">
        <v>2244.3894824648696</v>
      </c>
      <c r="P194" s="56">
        <v>3476.7889209734039</v>
      </c>
      <c r="Q194" s="56">
        <v>0</v>
      </c>
      <c r="R194" s="57">
        <v>2754.4872280863351</v>
      </c>
      <c r="S194" s="58">
        <v>30262.912776210891</v>
      </c>
      <c r="T194" s="12"/>
      <c r="U194" s="13"/>
      <c r="V194" s="13"/>
    </row>
    <row r="195" spans="1:22">
      <c r="A195" s="14" t="s">
        <v>435</v>
      </c>
      <c r="B195" s="29" t="s">
        <v>436</v>
      </c>
      <c r="C195" s="15" t="s">
        <v>443</v>
      </c>
      <c r="D195" s="16" t="s">
        <v>444</v>
      </c>
      <c r="E195" s="49">
        <v>2220.064629244659</v>
      </c>
      <c r="F195" s="41">
        <v>0</v>
      </c>
      <c r="G195" s="41">
        <v>252.40892823549592</v>
      </c>
      <c r="H195" s="56">
        <v>196.4628427918247</v>
      </c>
      <c r="I195" s="56">
        <v>796.89776187419579</v>
      </c>
      <c r="J195" s="56">
        <v>994.19595908891711</v>
      </c>
      <c r="K195" s="56">
        <v>403.85279086413459</v>
      </c>
      <c r="L195" s="56">
        <v>4022.4030124928449</v>
      </c>
      <c r="M195" s="56">
        <v>153.58350874450434</v>
      </c>
      <c r="N195" s="56">
        <v>909.10268539981917</v>
      </c>
      <c r="O195" s="56">
        <v>630.98664049386184</v>
      </c>
      <c r="P195" s="56">
        <v>2122.0401345251466</v>
      </c>
      <c r="Q195" s="56">
        <v>0</v>
      </c>
      <c r="R195" s="57">
        <v>50.163638451851355</v>
      </c>
      <c r="S195" s="58">
        <v>12752.162532207256</v>
      </c>
      <c r="T195" s="12"/>
      <c r="U195" s="13"/>
      <c r="V195" s="13"/>
    </row>
    <row r="196" spans="1:22">
      <c r="A196" s="14" t="s">
        <v>435</v>
      </c>
      <c r="B196" s="29" t="s">
        <v>436</v>
      </c>
      <c r="C196" s="15" t="s">
        <v>445</v>
      </c>
      <c r="D196" s="16" t="s">
        <v>446</v>
      </c>
      <c r="E196" s="49">
        <v>9492.0952703268031</v>
      </c>
      <c r="F196" s="41">
        <v>0</v>
      </c>
      <c r="G196" s="41">
        <v>1967.8161134663392</v>
      </c>
      <c r="H196" s="56">
        <v>365.35989791217412</v>
      </c>
      <c r="I196" s="56">
        <v>1680.4336632081051</v>
      </c>
      <c r="J196" s="56">
        <v>2200.3127726265698</v>
      </c>
      <c r="K196" s="56">
        <v>1209.7017912925689</v>
      </c>
      <c r="L196" s="56">
        <v>4102.9948524071842</v>
      </c>
      <c r="M196" s="56">
        <v>1092.4423105932251</v>
      </c>
      <c r="N196" s="56">
        <v>1772.0539607588385</v>
      </c>
      <c r="O196" s="56">
        <v>3809.5096663602553</v>
      </c>
      <c r="P196" s="56">
        <v>3925.7076437197784</v>
      </c>
      <c r="Q196" s="56">
        <v>0</v>
      </c>
      <c r="R196" s="57">
        <v>847.30247861528892</v>
      </c>
      <c r="S196" s="58">
        <v>32465.730421287135</v>
      </c>
      <c r="T196" s="12"/>
      <c r="U196" s="13"/>
      <c r="V196" s="13"/>
    </row>
    <row r="197" spans="1:22">
      <c r="A197" s="14" t="s">
        <v>435</v>
      </c>
      <c r="B197" s="29" t="s">
        <v>436</v>
      </c>
      <c r="C197" s="15" t="s">
        <v>447</v>
      </c>
      <c r="D197" s="16" t="s">
        <v>448</v>
      </c>
      <c r="E197" s="49">
        <v>4657.7772038818048</v>
      </c>
      <c r="F197" s="41">
        <v>0</v>
      </c>
      <c r="G197" s="41">
        <v>266.65876412999728</v>
      </c>
      <c r="H197" s="56">
        <v>462.62817564873649</v>
      </c>
      <c r="I197" s="56">
        <v>1613.9272630935761</v>
      </c>
      <c r="J197" s="56">
        <v>3978.8805237020156</v>
      </c>
      <c r="K197" s="56">
        <v>210.61804697138638</v>
      </c>
      <c r="L197" s="56">
        <v>7794.4146442050596</v>
      </c>
      <c r="M197" s="56">
        <v>249.74717719488052</v>
      </c>
      <c r="N197" s="56">
        <v>1837.9493193014791</v>
      </c>
      <c r="O197" s="56">
        <v>2078.7012870657413</v>
      </c>
      <c r="P197" s="56">
        <v>5478.9397823615373</v>
      </c>
      <c r="Q197" s="56">
        <v>0</v>
      </c>
      <c r="R197" s="57">
        <v>119.25966571208357</v>
      </c>
      <c r="S197" s="58">
        <v>28749.501853268299</v>
      </c>
      <c r="T197" s="12"/>
      <c r="U197" s="13"/>
      <c r="V197" s="13"/>
    </row>
    <row r="198" spans="1:22">
      <c r="A198" s="14" t="s">
        <v>435</v>
      </c>
      <c r="B198" s="29" t="s">
        <v>436</v>
      </c>
      <c r="C198" s="15" t="s">
        <v>449</v>
      </c>
      <c r="D198" s="16" t="s">
        <v>450</v>
      </c>
      <c r="E198" s="49">
        <v>30562.226745579275</v>
      </c>
      <c r="F198" s="41">
        <v>28.440279587021909</v>
      </c>
      <c r="G198" s="41">
        <v>32453.201472937231</v>
      </c>
      <c r="H198" s="56">
        <v>2364.2472403018019</v>
      </c>
      <c r="I198" s="56">
        <v>9445.8469285471147</v>
      </c>
      <c r="J198" s="56">
        <v>29990.600056254698</v>
      </c>
      <c r="K198" s="56">
        <v>985.85922931397022</v>
      </c>
      <c r="L198" s="56">
        <v>26515.147377533485</v>
      </c>
      <c r="M198" s="56">
        <v>5948.7000651099406</v>
      </c>
      <c r="N198" s="56">
        <v>13660.950045557116</v>
      </c>
      <c r="O198" s="56">
        <v>7788.4186705343518</v>
      </c>
      <c r="P198" s="56">
        <v>20415.811112198619</v>
      </c>
      <c r="Q198" s="56">
        <v>6634.4204221520176</v>
      </c>
      <c r="R198" s="57">
        <v>5282.3185224978515</v>
      </c>
      <c r="S198" s="58">
        <v>192076.18816810451</v>
      </c>
      <c r="T198" s="12"/>
      <c r="U198" s="13"/>
      <c r="V198" s="13"/>
    </row>
    <row r="199" spans="1:22">
      <c r="A199" s="14" t="s">
        <v>435</v>
      </c>
      <c r="B199" s="29" t="s">
        <v>436</v>
      </c>
      <c r="C199" s="15" t="s">
        <v>451</v>
      </c>
      <c r="D199" s="16" t="s">
        <v>452</v>
      </c>
      <c r="E199" s="49">
        <v>17251.818705950325</v>
      </c>
      <c r="F199" s="41">
        <v>31.509864337609521</v>
      </c>
      <c r="G199" s="41">
        <v>5291.202776996779</v>
      </c>
      <c r="H199" s="56">
        <v>1111.5510105457822</v>
      </c>
      <c r="I199" s="56">
        <v>18657.948332715445</v>
      </c>
      <c r="J199" s="56">
        <v>7317.0995009548787</v>
      </c>
      <c r="K199" s="56">
        <v>1595.9585443564827</v>
      </c>
      <c r="L199" s="56">
        <v>14614.983713299829</v>
      </c>
      <c r="M199" s="56">
        <v>5332.5641222138993</v>
      </c>
      <c r="N199" s="56">
        <v>8885.1610922987493</v>
      </c>
      <c r="O199" s="56">
        <v>6900.3756588112301</v>
      </c>
      <c r="P199" s="56">
        <v>12992.000898947745</v>
      </c>
      <c r="Q199" s="56">
        <v>4346.2422013218638</v>
      </c>
      <c r="R199" s="57">
        <v>3088.3011361935696</v>
      </c>
      <c r="S199" s="58">
        <v>107416.71755894418</v>
      </c>
      <c r="T199" s="12"/>
      <c r="U199" s="13"/>
      <c r="V199" s="13"/>
    </row>
    <row r="200" spans="1:22">
      <c r="A200" s="14" t="s">
        <v>435</v>
      </c>
      <c r="B200" s="29" t="s">
        <v>436</v>
      </c>
      <c r="C200" s="15" t="s">
        <v>453</v>
      </c>
      <c r="D200" s="16" t="s">
        <v>454</v>
      </c>
      <c r="E200" s="49">
        <v>2405.3275456237579</v>
      </c>
      <c r="F200" s="41">
        <v>0</v>
      </c>
      <c r="G200" s="41">
        <v>3081.2625521900436</v>
      </c>
      <c r="H200" s="56">
        <v>450.31335839145606</v>
      </c>
      <c r="I200" s="56">
        <v>4313.1674436354406</v>
      </c>
      <c r="J200" s="56">
        <v>2530.9593660494838</v>
      </c>
      <c r="K200" s="56">
        <v>90.277902269252564</v>
      </c>
      <c r="L200" s="56">
        <v>3983.4070497453172</v>
      </c>
      <c r="M200" s="56">
        <v>425.63699513645503</v>
      </c>
      <c r="N200" s="56">
        <v>4825.52248983565</v>
      </c>
      <c r="O200" s="56">
        <v>1582.4690007539514</v>
      </c>
      <c r="P200" s="56">
        <v>2440.4127598556611</v>
      </c>
      <c r="Q200" s="56">
        <v>0</v>
      </c>
      <c r="R200" s="57">
        <v>129.46133383169945</v>
      </c>
      <c r="S200" s="58">
        <v>26258.217797318168</v>
      </c>
      <c r="T200" s="12"/>
      <c r="U200" s="13"/>
      <c r="V200" s="13"/>
    </row>
    <row r="201" spans="1:22">
      <c r="A201" s="14" t="s">
        <v>455</v>
      </c>
      <c r="B201" s="29" t="s">
        <v>456</v>
      </c>
      <c r="C201" s="15" t="s">
        <v>457</v>
      </c>
      <c r="D201" s="16" t="s">
        <v>458</v>
      </c>
      <c r="E201" s="49">
        <v>3478.8249641399366</v>
      </c>
      <c r="F201" s="41">
        <v>5219.8835773292813</v>
      </c>
      <c r="G201" s="41">
        <v>2023.6454838706131</v>
      </c>
      <c r="H201" s="56">
        <v>2125.7178056772223</v>
      </c>
      <c r="I201" s="56">
        <v>12040.270270399738</v>
      </c>
      <c r="J201" s="56">
        <v>25234.331850940267</v>
      </c>
      <c r="K201" s="56">
        <v>6878.4689534594936</v>
      </c>
      <c r="L201" s="56">
        <v>20877.862398802576</v>
      </c>
      <c r="M201" s="56">
        <v>1672.2538273731698</v>
      </c>
      <c r="N201" s="56">
        <v>13907.997851130081</v>
      </c>
      <c r="O201" s="56">
        <v>20376.283378783042</v>
      </c>
      <c r="P201" s="56">
        <v>10979.841355762521</v>
      </c>
      <c r="Q201" s="56">
        <v>11644.778154436857</v>
      </c>
      <c r="R201" s="57">
        <v>698.48393387470458</v>
      </c>
      <c r="S201" s="58">
        <v>137158.64380597949</v>
      </c>
      <c r="T201" s="12"/>
      <c r="U201" s="13"/>
      <c r="V201" s="13"/>
    </row>
    <row r="202" spans="1:22">
      <c r="A202" s="14" t="s">
        <v>455</v>
      </c>
      <c r="B202" s="29" t="s">
        <v>456</v>
      </c>
      <c r="C202" s="15" t="s">
        <v>459</v>
      </c>
      <c r="D202" s="16" t="s">
        <v>460</v>
      </c>
      <c r="E202" s="49">
        <v>969.5592487604747</v>
      </c>
      <c r="F202" s="41">
        <v>254.23395336060486</v>
      </c>
      <c r="G202" s="41">
        <v>199.70509547338503</v>
      </c>
      <c r="H202" s="56">
        <v>339.40176714186316</v>
      </c>
      <c r="I202" s="56">
        <v>1251.1317543857233</v>
      </c>
      <c r="J202" s="56">
        <v>521.01209342900893</v>
      </c>
      <c r="K202" s="56">
        <v>284.66515485959945</v>
      </c>
      <c r="L202" s="56">
        <v>1448.0315186477501</v>
      </c>
      <c r="M202" s="56">
        <v>144.15074871521148</v>
      </c>
      <c r="N202" s="56">
        <v>984.42576106708111</v>
      </c>
      <c r="O202" s="56">
        <v>3703.3883684707594</v>
      </c>
      <c r="P202" s="56">
        <v>3326.6130239797358</v>
      </c>
      <c r="Q202" s="56">
        <v>2934.9941182377006</v>
      </c>
      <c r="R202" s="57">
        <v>20.492543892591179</v>
      </c>
      <c r="S202" s="58">
        <v>16381.805150421487</v>
      </c>
      <c r="T202" s="12"/>
      <c r="U202" s="13"/>
      <c r="V202" s="13"/>
    </row>
    <row r="203" spans="1:22">
      <c r="A203" s="14" t="s">
        <v>455</v>
      </c>
      <c r="B203" s="29" t="s">
        <v>456</v>
      </c>
      <c r="C203" s="15" t="s">
        <v>461</v>
      </c>
      <c r="D203" s="16" t="s">
        <v>462</v>
      </c>
      <c r="E203" s="49">
        <v>1912.0144932195858</v>
      </c>
      <c r="F203" s="41">
        <v>38.207314164626155</v>
      </c>
      <c r="G203" s="41">
        <v>308.41979656971625</v>
      </c>
      <c r="H203" s="56">
        <v>142.2641110684541</v>
      </c>
      <c r="I203" s="56">
        <v>1151.4032922198217</v>
      </c>
      <c r="J203" s="56">
        <v>510.28127647170902</v>
      </c>
      <c r="K203" s="56">
        <v>283.89971529168997</v>
      </c>
      <c r="L203" s="56">
        <v>1179.0964792414891</v>
      </c>
      <c r="M203" s="56">
        <v>88.649390320826797</v>
      </c>
      <c r="N203" s="56">
        <v>1099.7647066336049</v>
      </c>
      <c r="O203" s="56">
        <v>1527.3226506623978</v>
      </c>
      <c r="P203" s="56">
        <v>2553.4127804103332</v>
      </c>
      <c r="Q203" s="56">
        <v>0</v>
      </c>
      <c r="R203" s="57">
        <v>8.2325940777309263</v>
      </c>
      <c r="S203" s="58">
        <v>10802.968600351986</v>
      </c>
      <c r="T203" s="12"/>
      <c r="U203" s="13"/>
      <c r="V203" s="13"/>
    </row>
    <row r="204" spans="1:22">
      <c r="A204" s="14" t="s">
        <v>455</v>
      </c>
      <c r="B204" s="29" t="s">
        <v>456</v>
      </c>
      <c r="C204" s="15" t="s">
        <v>463</v>
      </c>
      <c r="D204" s="16" t="s">
        <v>464</v>
      </c>
      <c r="E204" s="49">
        <v>896.81672902640378</v>
      </c>
      <c r="F204" s="41">
        <v>25.348816658920803</v>
      </c>
      <c r="G204" s="41">
        <v>76.96579197690582</v>
      </c>
      <c r="H204" s="56">
        <v>147.79289824313295</v>
      </c>
      <c r="I204" s="56">
        <v>1143.1363428009836</v>
      </c>
      <c r="J204" s="56">
        <v>348.67883948598768</v>
      </c>
      <c r="K204" s="56">
        <v>82.439287103234818</v>
      </c>
      <c r="L204" s="56">
        <v>1413.3638323713417</v>
      </c>
      <c r="M204" s="56">
        <v>24.471316854583719</v>
      </c>
      <c r="N204" s="56">
        <v>860.14024020482589</v>
      </c>
      <c r="O204" s="56">
        <v>3227.6434511088983</v>
      </c>
      <c r="P204" s="56">
        <v>2331.1755846538586</v>
      </c>
      <c r="Q204" s="56">
        <v>0</v>
      </c>
      <c r="R204" s="57">
        <v>26.562449076277002</v>
      </c>
      <c r="S204" s="58">
        <v>10604.535579565354</v>
      </c>
      <c r="T204" s="12"/>
      <c r="U204" s="13"/>
      <c r="V204" s="13"/>
    </row>
    <row r="205" spans="1:22">
      <c r="A205" s="14" t="s">
        <v>455</v>
      </c>
      <c r="B205" s="29" t="s">
        <v>456</v>
      </c>
      <c r="C205" s="15" t="s">
        <v>465</v>
      </c>
      <c r="D205" s="16" t="s">
        <v>466</v>
      </c>
      <c r="E205" s="49">
        <v>2890.3191067854291</v>
      </c>
      <c r="F205" s="41">
        <v>1233.8935126820334</v>
      </c>
      <c r="G205" s="41">
        <v>733.48843975185127</v>
      </c>
      <c r="H205" s="56">
        <v>1712.9706974134942</v>
      </c>
      <c r="I205" s="56">
        <v>6582.2368844896046</v>
      </c>
      <c r="J205" s="56">
        <v>9387.7460442266602</v>
      </c>
      <c r="K205" s="56">
        <v>2867.2789046271632</v>
      </c>
      <c r="L205" s="56">
        <v>15040.57524521799</v>
      </c>
      <c r="M205" s="56">
        <v>1468.0153526753033</v>
      </c>
      <c r="N205" s="56">
        <v>9215.2055439710311</v>
      </c>
      <c r="O205" s="56">
        <v>5751.7109441949469</v>
      </c>
      <c r="P205" s="56">
        <v>8927.6848482796449</v>
      </c>
      <c r="Q205" s="56">
        <v>9785.5766801235477</v>
      </c>
      <c r="R205" s="57">
        <v>98.599497372408266</v>
      </c>
      <c r="S205" s="58">
        <v>75695.301701811113</v>
      </c>
      <c r="T205" s="12"/>
      <c r="U205" s="13"/>
      <c r="V205" s="13"/>
    </row>
    <row r="206" spans="1:22">
      <c r="A206" s="14" t="s">
        <v>455</v>
      </c>
      <c r="B206" s="29" t="s">
        <v>456</v>
      </c>
      <c r="C206" s="15" t="s">
        <v>467</v>
      </c>
      <c r="D206" s="16" t="s">
        <v>468</v>
      </c>
      <c r="E206" s="49">
        <v>2134.755637895928</v>
      </c>
      <c r="F206" s="41">
        <v>0</v>
      </c>
      <c r="G206" s="41">
        <v>692.64878441214682</v>
      </c>
      <c r="H206" s="56">
        <v>635.49590133651077</v>
      </c>
      <c r="I206" s="56">
        <v>3792.1069071030511</v>
      </c>
      <c r="J206" s="56">
        <v>1727.2269646685565</v>
      </c>
      <c r="K206" s="56">
        <v>877.23962482264653</v>
      </c>
      <c r="L206" s="56">
        <v>4126.4571745015101</v>
      </c>
      <c r="M206" s="56">
        <v>361.58804385860606</v>
      </c>
      <c r="N206" s="56">
        <v>5561.6385094655889</v>
      </c>
      <c r="O206" s="56">
        <v>2950.922730060438</v>
      </c>
      <c r="P206" s="56">
        <v>4581.3271916881686</v>
      </c>
      <c r="Q206" s="56">
        <v>0</v>
      </c>
      <c r="R206" s="57">
        <v>38.105632429594813</v>
      </c>
      <c r="S206" s="58">
        <v>27479.513102242741</v>
      </c>
      <c r="T206" s="12"/>
      <c r="U206" s="13"/>
      <c r="V206" s="13"/>
    </row>
    <row r="207" spans="1:22">
      <c r="A207" s="14" t="s">
        <v>455</v>
      </c>
      <c r="B207" s="29" t="s">
        <v>456</v>
      </c>
      <c r="C207" s="15" t="s">
        <v>469</v>
      </c>
      <c r="D207" s="16" t="s">
        <v>470</v>
      </c>
      <c r="E207" s="49">
        <v>1227.3172522217401</v>
      </c>
      <c r="F207" s="41">
        <v>74.02238826486338</v>
      </c>
      <c r="G207" s="41">
        <v>224.73017228848437</v>
      </c>
      <c r="H207" s="56">
        <v>297.67415705130571</v>
      </c>
      <c r="I207" s="56">
        <v>5775.9513307428842</v>
      </c>
      <c r="J207" s="56">
        <v>592.60851479968915</v>
      </c>
      <c r="K207" s="56">
        <v>254.37888409326357</v>
      </c>
      <c r="L207" s="56">
        <v>1018.7768123003345</v>
      </c>
      <c r="M207" s="56">
        <v>37.351678791692933</v>
      </c>
      <c r="N207" s="56">
        <v>2607.3625101286066</v>
      </c>
      <c r="O207" s="56">
        <v>2214.2933955762242</v>
      </c>
      <c r="P207" s="56">
        <v>2221.2144721701861</v>
      </c>
      <c r="Q207" s="56">
        <v>0</v>
      </c>
      <c r="R207" s="57">
        <v>42.933608639212814</v>
      </c>
      <c r="S207" s="58">
        <v>16588.615177068488</v>
      </c>
      <c r="T207" s="12"/>
      <c r="U207" s="13"/>
      <c r="V207" s="13"/>
    </row>
    <row r="208" spans="1:22">
      <c r="A208" s="14" t="s">
        <v>455</v>
      </c>
      <c r="B208" s="29" t="s">
        <v>456</v>
      </c>
      <c r="C208" s="15" t="s">
        <v>471</v>
      </c>
      <c r="D208" s="16" t="s">
        <v>472</v>
      </c>
      <c r="E208" s="49">
        <v>3991.1081658603903</v>
      </c>
      <c r="F208" s="41">
        <v>0</v>
      </c>
      <c r="G208" s="41">
        <v>299.47683939704541</v>
      </c>
      <c r="H208" s="56">
        <v>324.63198420982746</v>
      </c>
      <c r="I208" s="56">
        <v>2554.1098688602624</v>
      </c>
      <c r="J208" s="56">
        <v>446.15368242026153</v>
      </c>
      <c r="K208" s="56">
        <v>39.316660520135294</v>
      </c>
      <c r="L208" s="56">
        <v>1155.5168202767811</v>
      </c>
      <c r="M208" s="56">
        <v>51.590654702861066</v>
      </c>
      <c r="N208" s="56">
        <v>1267.9271677471274</v>
      </c>
      <c r="O208" s="56">
        <v>1204.6633962491728</v>
      </c>
      <c r="P208" s="56">
        <v>3111.3207405906505</v>
      </c>
      <c r="Q208" s="56">
        <v>0</v>
      </c>
      <c r="R208" s="57">
        <v>5.1878010087300357</v>
      </c>
      <c r="S208" s="58">
        <v>14451.003781843245</v>
      </c>
      <c r="T208" s="12"/>
      <c r="U208" s="13"/>
      <c r="V208" s="13"/>
    </row>
    <row r="209" spans="1:22">
      <c r="A209" s="14" t="s">
        <v>455</v>
      </c>
      <c r="B209" s="29" t="s">
        <v>456</v>
      </c>
      <c r="C209" s="15" t="s">
        <v>473</v>
      </c>
      <c r="D209" s="16" t="s">
        <v>474</v>
      </c>
      <c r="E209" s="49">
        <v>433.40319873249115</v>
      </c>
      <c r="F209" s="41">
        <v>0</v>
      </c>
      <c r="G209" s="41">
        <v>33.782406578895475</v>
      </c>
      <c r="H209" s="56">
        <v>278.63015547631454</v>
      </c>
      <c r="I209" s="56">
        <v>1817.5637587076251</v>
      </c>
      <c r="J209" s="56">
        <v>541.62418028977663</v>
      </c>
      <c r="K209" s="56">
        <v>161.30574830514831</v>
      </c>
      <c r="L209" s="56">
        <v>402.5480907922348</v>
      </c>
      <c r="M209" s="56">
        <v>24.170982604916219</v>
      </c>
      <c r="N209" s="56">
        <v>1136.9653308084037</v>
      </c>
      <c r="O209" s="56">
        <v>977.15948720758593</v>
      </c>
      <c r="P209" s="56">
        <v>1810.3071570996199</v>
      </c>
      <c r="Q209" s="56">
        <v>0</v>
      </c>
      <c r="R209" s="57">
        <v>7.2768158449822575</v>
      </c>
      <c r="S209" s="58">
        <v>7624.7373124479946</v>
      </c>
      <c r="T209" s="12"/>
      <c r="U209" s="13"/>
      <c r="V209" s="13"/>
    </row>
    <row r="210" spans="1:22">
      <c r="A210" s="14" t="s">
        <v>475</v>
      </c>
      <c r="B210" s="29" t="s">
        <v>476</v>
      </c>
      <c r="C210" s="15" t="s">
        <v>477</v>
      </c>
      <c r="D210" s="16" t="s">
        <v>478</v>
      </c>
      <c r="E210" s="49">
        <v>2559.4038592082966</v>
      </c>
      <c r="F210" s="41">
        <v>0</v>
      </c>
      <c r="G210" s="41">
        <v>341.78969536667034</v>
      </c>
      <c r="H210" s="56">
        <v>1094.7493417998926</v>
      </c>
      <c r="I210" s="56">
        <v>5306.1296690649806</v>
      </c>
      <c r="J210" s="56">
        <v>5234.7455153047285</v>
      </c>
      <c r="K210" s="56">
        <v>11758.607849495527</v>
      </c>
      <c r="L210" s="56">
        <v>4984.7388755238471</v>
      </c>
      <c r="M210" s="56">
        <v>1878.7649300633566</v>
      </c>
      <c r="N210" s="56">
        <v>9680.2980792186463</v>
      </c>
      <c r="O210" s="56">
        <v>17369.501327683476</v>
      </c>
      <c r="P210" s="56">
        <v>2565.018998481497</v>
      </c>
      <c r="Q210" s="56">
        <v>1959.1779387709939</v>
      </c>
      <c r="R210" s="57">
        <v>517.5511590206504</v>
      </c>
      <c r="S210" s="58">
        <v>65250.477239002568</v>
      </c>
      <c r="T210" s="12"/>
      <c r="U210" s="13"/>
      <c r="V210" s="13"/>
    </row>
    <row r="211" spans="1:22">
      <c r="A211" s="14" t="s">
        <v>475</v>
      </c>
      <c r="B211" s="29" t="s">
        <v>476</v>
      </c>
      <c r="C211" s="15" t="s">
        <v>479</v>
      </c>
      <c r="D211" s="16" t="s">
        <v>480</v>
      </c>
      <c r="E211" s="49">
        <v>1302.8973445631627</v>
      </c>
      <c r="F211" s="41">
        <v>0</v>
      </c>
      <c r="G211" s="41">
        <v>185.6938836056766</v>
      </c>
      <c r="H211" s="56">
        <v>191.60835603400926</v>
      </c>
      <c r="I211" s="56">
        <v>1008.6774793259043</v>
      </c>
      <c r="J211" s="56">
        <v>960.84600052997018</v>
      </c>
      <c r="K211" s="56">
        <v>3435.7019487757179</v>
      </c>
      <c r="L211" s="56">
        <v>850.19568712152716</v>
      </c>
      <c r="M211" s="56">
        <v>79.537822405119357</v>
      </c>
      <c r="N211" s="56">
        <v>2688.2648142384724</v>
      </c>
      <c r="O211" s="56">
        <v>1527.9110364471212</v>
      </c>
      <c r="P211" s="56">
        <v>895.30587789873266</v>
      </c>
      <c r="Q211" s="56">
        <v>0</v>
      </c>
      <c r="R211" s="57">
        <v>177.74384959743909</v>
      </c>
      <c r="S211" s="58">
        <v>13304.384100542853</v>
      </c>
      <c r="T211" s="12"/>
      <c r="U211" s="13"/>
      <c r="V211" s="13"/>
    </row>
    <row r="212" spans="1:22">
      <c r="A212" s="14" t="s">
        <v>475</v>
      </c>
      <c r="B212" s="29" t="s">
        <v>476</v>
      </c>
      <c r="C212" s="15" t="s">
        <v>481</v>
      </c>
      <c r="D212" s="16" t="s">
        <v>482</v>
      </c>
      <c r="E212" s="49">
        <v>6367.442583588394</v>
      </c>
      <c r="F212" s="41">
        <v>0</v>
      </c>
      <c r="G212" s="41">
        <v>3510.1349043478376</v>
      </c>
      <c r="H212" s="56">
        <v>848.62922680010797</v>
      </c>
      <c r="I212" s="56">
        <v>15747.446767113981</v>
      </c>
      <c r="J212" s="56">
        <v>13598.981143483481</v>
      </c>
      <c r="K212" s="56">
        <v>15107.705240731966</v>
      </c>
      <c r="L212" s="56">
        <v>28757.800170911531</v>
      </c>
      <c r="M212" s="56">
        <v>1755.4954055036321</v>
      </c>
      <c r="N212" s="56">
        <v>67316.260091368691</v>
      </c>
      <c r="O212" s="56">
        <v>11623.330704256101</v>
      </c>
      <c r="P212" s="56">
        <v>6294.8439994595828</v>
      </c>
      <c r="Q212" s="56">
        <v>3046.2848225425423</v>
      </c>
      <c r="R212" s="57">
        <v>5585.5888889390681</v>
      </c>
      <c r="S212" s="58">
        <v>179559.94394904689</v>
      </c>
      <c r="T212" s="12"/>
      <c r="U212" s="13"/>
      <c r="V212" s="13"/>
    </row>
    <row r="213" spans="1:22">
      <c r="A213" s="14" t="s">
        <v>483</v>
      </c>
      <c r="B213" s="29" t="s">
        <v>484</v>
      </c>
      <c r="C213" s="15" t="s">
        <v>485</v>
      </c>
      <c r="D213" s="16" t="s">
        <v>486</v>
      </c>
      <c r="E213" s="49">
        <v>79168.315032417391</v>
      </c>
      <c r="F213" s="41">
        <v>270627.90506599238</v>
      </c>
      <c r="G213" s="41">
        <v>166736.72217762884</v>
      </c>
      <c r="H213" s="56">
        <v>9282.1087923781433</v>
      </c>
      <c r="I213" s="56">
        <v>68402.523038651576</v>
      </c>
      <c r="J213" s="56">
        <v>80178.79160150158</v>
      </c>
      <c r="K213" s="56">
        <v>10219.157205892843</v>
      </c>
      <c r="L213" s="56">
        <v>59303.938548538921</v>
      </c>
      <c r="M213" s="56">
        <v>7458.8744493991362</v>
      </c>
      <c r="N213" s="56">
        <v>33458.290480455864</v>
      </c>
      <c r="O213" s="56">
        <v>23533.244734998098</v>
      </c>
      <c r="P213" s="56">
        <v>42243.518941261209</v>
      </c>
      <c r="Q213" s="56">
        <v>28836.366704576703</v>
      </c>
      <c r="R213" s="57">
        <v>7557.4741899067158</v>
      </c>
      <c r="S213" s="58">
        <v>887007.23096359952</v>
      </c>
      <c r="T213" s="12"/>
      <c r="U213" s="13"/>
      <c r="V213" s="13"/>
    </row>
    <row r="214" spans="1:22">
      <c r="A214" s="14" t="s">
        <v>483</v>
      </c>
      <c r="B214" s="29" t="s">
        <v>484</v>
      </c>
      <c r="C214" s="15" t="s">
        <v>487</v>
      </c>
      <c r="D214" s="16" t="s">
        <v>488</v>
      </c>
      <c r="E214" s="49">
        <v>4145.4020000576475</v>
      </c>
      <c r="F214" s="41">
        <v>0</v>
      </c>
      <c r="G214" s="41">
        <v>139.81528024687168</v>
      </c>
      <c r="H214" s="56">
        <v>227.5135348909011</v>
      </c>
      <c r="I214" s="56">
        <v>2164.9140542186315</v>
      </c>
      <c r="J214" s="56">
        <v>1099.2373677221685</v>
      </c>
      <c r="K214" s="56">
        <v>320.49681053573079</v>
      </c>
      <c r="L214" s="56">
        <v>4094.9698224866438</v>
      </c>
      <c r="M214" s="56">
        <v>0.55297626192301674</v>
      </c>
      <c r="N214" s="56">
        <v>2352.8778782786285</v>
      </c>
      <c r="O214" s="56">
        <v>2137.1232548159869</v>
      </c>
      <c r="P214" s="56">
        <v>4574.8134925544837</v>
      </c>
      <c r="Q214" s="56">
        <v>0</v>
      </c>
      <c r="R214" s="57">
        <v>73.815462932164394</v>
      </c>
      <c r="S214" s="58">
        <v>21331.531935001782</v>
      </c>
      <c r="T214" s="12"/>
      <c r="U214" s="13"/>
      <c r="V214" s="13"/>
    </row>
    <row r="215" spans="1:22">
      <c r="A215" s="14" t="s">
        <v>483</v>
      </c>
      <c r="B215" s="29" t="s">
        <v>484</v>
      </c>
      <c r="C215" s="15" t="s">
        <v>489</v>
      </c>
      <c r="D215" s="16" t="s">
        <v>490</v>
      </c>
      <c r="E215" s="49">
        <v>2205.8433615678373</v>
      </c>
      <c r="F215" s="41">
        <v>130755.759175595</v>
      </c>
      <c r="G215" s="41">
        <v>474.36578080684717</v>
      </c>
      <c r="H215" s="56">
        <v>115.66695219145964</v>
      </c>
      <c r="I215" s="56">
        <v>1476.0796069882192</v>
      </c>
      <c r="J215" s="56">
        <v>319.46909923887495</v>
      </c>
      <c r="K215" s="56">
        <v>461.95276414230682</v>
      </c>
      <c r="L215" s="56">
        <v>1894.4783601423242</v>
      </c>
      <c r="M215" s="56">
        <v>0.11758737329590258</v>
      </c>
      <c r="N215" s="56">
        <v>430.13375177881181</v>
      </c>
      <c r="O215" s="56">
        <v>1909.6538895906583</v>
      </c>
      <c r="P215" s="56">
        <v>3360.7467210684399</v>
      </c>
      <c r="Q215" s="56">
        <v>0</v>
      </c>
      <c r="R215" s="57">
        <v>72.4615701825511</v>
      </c>
      <c r="S215" s="58">
        <v>143476.7286206666</v>
      </c>
      <c r="T215" s="12"/>
      <c r="U215" s="13"/>
      <c r="V215" s="13"/>
    </row>
    <row r="216" spans="1:22">
      <c r="A216" s="14" t="s">
        <v>483</v>
      </c>
      <c r="B216" s="29" t="s">
        <v>484</v>
      </c>
      <c r="C216" s="15" t="s">
        <v>491</v>
      </c>
      <c r="D216" s="16" t="s">
        <v>492</v>
      </c>
      <c r="E216" s="49">
        <v>48310.113172871992</v>
      </c>
      <c r="F216" s="41">
        <v>497632.25330885279</v>
      </c>
      <c r="G216" s="41">
        <v>3112.3101015138682</v>
      </c>
      <c r="H216" s="56">
        <v>941.14558304457478</v>
      </c>
      <c r="I216" s="56">
        <v>22555.664174947633</v>
      </c>
      <c r="J216" s="56">
        <v>14828.744556123187</v>
      </c>
      <c r="K216" s="56">
        <v>831.93109041545642</v>
      </c>
      <c r="L216" s="56">
        <v>38589.774476618688</v>
      </c>
      <c r="M216" s="56">
        <v>1069.9599309694736</v>
      </c>
      <c r="N216" s="56">
        <v>12088.585688509764</v>
      </c>
      <c r="O216" s="56">
        <v>8089.7570274856771</v>
      </c>
      <c r="P216" s="56">
        <v>17253.984482726377</v>
      </c>
      <c r="Q216" s="56">
        <v>6076.3378311294728</v>
      </c>
      <c r="R216" s="57">
        <v>5190.6425252242643</v>
      </c>
      <c r="S216" s="58">
        <v>676571.20395043329</v>
      </c>
      <c r="T216" s="12"/>
      <c r="U216" s="13"/>
      <c r="V216" s="13"/>
    </row>
    <row r="217" spans="1:22">
      <c r="A217" s="14" t="s">
        <v>483</v>
      </c>
      <c r="B217" s="29" t="s">
        <v>484</v>
      </c>
      <c r="C217" s="15" t="s">
        <v>493</v>
      </c>
      <c r="D217" s="16" t="s">
        <v>494</v>
      </c>
      <c r="E217" s="49">
        <v>2038.3633280982031</v>
      </c>
      <c r="F217" s="41">
        <v>0</v>
      </c>
      <c r="G217" s="41">
        <v>183.09077424908139</v>
      </c>
      <c r="H217" s="56">
        <v>74.2896954816011</v>
      </c>
      <c r="I217" s="56">
        <v>647.64717618910754</v>
      </c>
      <c r="J217" s="56">
        <v>216.33819727548604</v>
      </c>
      <c r="K217" s="56">
        <v>38.351909889171864</v>
      </c>
      <c r="L217" s="56">
        <v>980.15624783765998</v>
      </c>
      <c r="M217" s="56">
        <v>0.14214020750117654</v>
      </c>
      <c r="N217" s="56">
        <v>475.44182020882187</v>
      </c>
      <c r="O217" s="56">
        <v>971.80575066454003</v>
      </c>
      <c r="P217" s="56">
        <v>1091.2289743710512</v>
      </c>
      <c r="Q217" s="56">
        <v>0</v>
      </c>
      <c r="R217" s="57">
        <v>97.946923543741633</v>
      </c>
      <c r="S217" s="58">
        <v>6814.8029380159669</v>
      </c>
      <c r="T217" s="12"/>
      <c r="U217" s="13"/>
      <c r="V217" s="13"/>
    </row>
    <row r="218" spans="1:22">
      <c r="A218" s="14" t="s">
        <v>483</v>
      </c>
      <c r="B218" s="29" t="s">
        <v>484</v>
      </c>
      <c r="C218" s="15" t="s">
        <v>495</v>
      </c>
      <c r="D218" s="16" t="s">
        <v>496</v>
      </c>
      <c r="E218" s="49">
        <v>7924.569064233563</v>
      </c>
      <c r="F218" s="41">
        <v>0</v>
      </c>
      <c r="G218" s="41">
        <v>329.72370066828137</v>
      </c>
      <c r="H218" s="56">
        <v>349.07987224821545</v>
      </c>
      <c r="I218" s="56">
        <v>2203.038368796243</v>
      </c>
      <c r="J218" s="56">
        <v>1739.4047052788558</v>
      </c>
      <c r="K218" s="56">
        <v>29.740065309782825</v>
      </c>
      <c r="L218" s="56">
        <v>1183.2850386343175</v>
      </c>
      <c r="M218" s="56">
        <v>55.578133713159289</v>
      </c>
      <c r="N218" s="56">
        <v>1203.4603917569775</v>
      </c>
      <c r="O218" s="56">
        <v>2619.885043864484</v>
      </c>
      <c r="P218" s="56">
        <v>5106.7130800621217</v>
      </c>
      <c r="Q218" s="56">
        <v>0</v>
      </c>
      <c r="R218" s="57">
        <v>318.5900390146345</v>
      </c>
      <c r="S218" s="58">
        <v>23063.067503580634</v>
      </c>
      <c r="T218" s="12"/>
      <c r="U218" s="13"/>
      <c r="V218" s="13"/>
    </row>
    <row r="219" spans="1:22">
      <c r="A219" s="14" t="s">
        <v>483</v>
      </c>
      <c r="B219" s="29" t="s">
        <v>484</v>
      </c>
      <c r="C219" s="15" t="s">
        <v>497</v>
      </c>
      <c r="D219" s="16" t="s">
        <v>498</v>
      </c>
      <c r="E219" s="49">
        <v>2539.3678397811955</v>
      </c>
      <c r="F219" s="41">
        <v>117623.24257509258</v>
      </c>
      <c r="G219" s="41">
        <v>89.533535476557205</v>
      </c>
      <c r="H219" s="56">
        <v>101.86054825564383</v>
      </c>
      <c r="I219" s="56">
        <v>6473.4771541322152</v>
      </c>
      <c r="J219" s="56">
        <v>746.32550590904998</v>
      </c>
      <c r="K219" s="56">
        <v>79.734784053876325</v>
      </c>
      <c r="L219" s="56">
        <v>4384.8655601177106</v>
      </c>
      <c r="M219" s="56">
        <v>9.7011749964731105E-3</v>
      </c>
      <c r="N219" s="56">
        <v>2229.2174141699606</v>
      </c>
      <c r="O219" s="56">
        <v>3363.1273390730121</v>
      </c>
      <c r="P219" s="56">
        <v>3588.5333157185719</v>
      </c>
      <c r="Q219" s="56">
        <v>0</v>
      </c>
      <c r="R219" s="57">
        <v>301.95929766074528</v>
      </c>
      <c r="S219" s="58">
        <v>141521.25457061609</v>
      </c>
      <c r="T219" s="12"/>
      <c r="U219" s="13"/>
      <c r="V219" s="13"/>
    </row>
    <row r="220" spans="1:22">
      <c r="A220" s="14" t="s">
        <v>499</v>
      </c>
      <c r="B220" s="29" t="s">
        <v>500</v>
      </c>
      <c r="C220" s="15" t="s">
        <v>501</v>
      </c>
      <c r="D220" s="16" t="s">
        <v>502</v>
      </c>
      <c r="E220" s="49">
        <v>28998.50058099578</v>
      </c>
      <c r="F220" s="41">
        <v>1314117.1934410373</v>
      </c>
      <c r="G220" s="41">
        <v>6533.3593618257673</v>
      </c>
      <c r="H220" s="56">
        <v>21928.430574352045</v>
      </c>
      <c r="I220" s="56">
        <v>22248.320061773917</v>
      </c>
      <c r="J220" s="56">
        <v>9695.0423923859089</v>
      </c>
      <c r="K220" s="56">
        <v>5960.4928125115885</v>
      </c>
      <c r="L220" s="56">
        <v>19066.141797647681</v>
      </c>
      <c r="M220" s="56">
        <v>5777.6456520051943</v>
      </c>
      <c r="N220" s="56">
        <v>18579.762561936383</v>
      </c>
      <c r="O220" s="56">
        <v>29594.524188068564</v>
      </c>
      <c r="P220" s="56">
        <v>35476.326944263783</v>
      </c>
      <c r="Q220" s="56">
        <v>22046.766154854406</v>
      </c>
      <c r="R220" s="57">
        <v>8697.2996842543362</v>
      </c>
      <c r="S220" s="58">
        <v>1548719.8062079125</v>
      </c>
      <c r="T220" s="12"/>
      <c r="U220" s="13"/>
      <c r="V220" s="13"/>
    </row>
    <row r="221" spans="1:22">
      <c r="A221" s="14" t="s">
        <v>499</v>
      </c>
      <c r="B221" s="29" t="s">
        <v>500</v>
      </c>
      <c r="C221" s="15" t="s">
        <v>503</v>
      </c>
      <c r="D221" s="16" t="s">
        <v>504</v>
      </c>
      <c r="E221" s="49">
        <v>122.97492003062914</v>
      </c>
      <c r="F221" s="41">
        <v>0</v>
      </c>
      <c r="G221" s="41">
        <v>84.280330986605435</v>
      </c>
      <c r="H221" s="56">
        <v>1449.0825058170099</v>
      </c>
      <c r="I221" s="56">
        <v>550.29910269069728</v>
      </c>
      <c r="J221" s="56">
        <v>86.634077423418091</v>
      </c>
      <c r="K221" s="56">
        <v>217.31719566397354</v>
      </c>
      <c r="L221" s="56">
        <v>685.89429945688835</v>
      </c>
      <c r="M221" s="56">
        <v>7.6496723156452946</v>
      </c>
      <c r="N221" s="56">
        <v>877.59578441046028</v>
      </c>
      <c r="O221" s="56">
        <v>3681.0115535022342</v>
      </c>
      <c r="P221" s="56">
        <v>2629.7762542112077</v>
      </c>
      <c r="Q221" s="56">
        <v>1041.4246960786563</v>
      </c>
      <c r="R221" s="57">
        <v>551.62009364467667</v>
      </c>
      <c r="S221" s="58">
        <v>11985.560486232103</v>
      </c>
      <c r="T221" s="12"/>
      <c r="U221" s="13"/>
      <c r="V221" s="13"/>
    </row>
    <row r="222" spans="1:22">
      <c r="A222" s="14" t="s">
        <v>499</v>
      </c>
      <c r="B222" s="29" t="s">
        <v>500</v>
      </c>
      <c r="C222" s="15" t="s">
        <v>505</v>
      </c>
      <c r="D222" s="16" t="s">
        <v>506</v>
      </c>
      <c r="E222" s="49">
        <v>57797.850370090702</v>
      </c>
      <c r="F222" s="41">
        <v>2616354.9491644599</v>
      </c>
      <c r="G222" s="41">
        <v>2524.7962235133264</v>
      </c>
      <c r="H222" s="56">
        <v>1522.5024098603249</v>
      </c>
      <c r="I222" s="56">
        <v>2032.7931504735568</v>
      </c>
      <c r="J222" s="56">
        <v>9307.985998545626</v>
      </c>
      <c r="K222" s="56">
        <v>1374.5230017248191</v>
      </c>
      <c r="L222" s="56">
        <v>22968.761903288752</v>
      </c>
      <c r="M222" s="56">
        <v>1817.1095949628207</v>
      </c>
      <c r="N222" s="56">
        <v>28465.385160948499</v>
      </c>
      <c r="O222" s="56">
        <v>9179.0826995760326</v>
      </c>
      <c r="P222" s="56">
        <v>18969.325958415502</v>
      </c>
      <c r="Q222" s="56">
        <v>306.7744330633995</v>
      </c>
      <c r="R222" s="57">
        <v>1061.9117933851546</v>
      </c>
      <c r="S222" s="58">
        <v>2773683.7518623089</v>
      </c>
      <c r="T222" s="12"/>
      <c r="U222" s="13"/>
      <c r="V222" s="13"/>
    </row>
    <row r="223" spans="1:22">
      <c r="A223" s="14" t="s">
        <v>499</v>
      </c>
      <c r="B223" s="29" t="s">
        <v>500</v>
      </c>
      <c r="C223" s="15" t="s">
        <v>507</v>
      </c>
      <c r="D223" s="16" t="s">
        <v>508</v>
      </c>
      <c r="E223" s="49">
        <v>16210.4494136994</v>
      </c>
      <c r="F223" s="41">
        <v>0</v>
      </c>
      <c r="G223" s="41">
        <v>623.92656638976791</v>
      </c>
      <c r="H223" s="56">
        <v>1818.395395198907</v>
      </c>
      <c r="I223" s="56">
        <v>1456.8506817110656</v>
      </c>
      <c r="J223" s="56">
        <v>1412.7425625566584</v>
      </c>
      <c r="K223" s="56">
        <v>135.27040892755366</v>
      </c>
      <c r="L223" s="56">
        <v>11317.621140995929</v>
      </c>
      <c r="M223" s="56">
        <v>47.637416663448818</v>
      </c>
      <c r="N223" s="56">
        <v>9997.8574495666617</v>
      </c>
      <c r="O223" s="56">
        <v>7108.2875425135071</v>
      </c>
      <c r="P223" s="56">
        <v>10698.542980869182</v>
      </c>
      <c r="Q223" s="56">
        <v>0</v>
      </c>
      <c r="R223" s="57">
        <v>288.79363873676039</v>
      </c>
      <c r="S223" s="58">
        <v>61116.375197828842</v>
      </c>
      <c r="T223" s="12"/>
      <c r="U223" s="13"/>
      <c r="V223" s="13"/>
    </row>
    <row r="224" spans="1:22">
      <c r="A224" s="14" t="s">
        <v>509</v>
      </c>
      <c r="B224" s="29" t="s">
        <v>510</v>
      </c>
      <c r="C224" s="15" t="s">
        <v>511</v>
      </c>
      <c r="D224" s="16" t="s">
        <v>512</v>
      </c>
      <c r="E224" s="49">
        <v>251339.16303098534</v>
      </c>
      <c r="F224" s="41">
        <v>760.13207889515843</v>
      </c>
      <c r="G224" s="41">
        <v>158630.77353374235</v>
      </c>
      <c r="H224" s="56">
        <v>27315.968288349235</v>
      </c>
      <c r="I224" s="56">
        <v>458925.69561035826</v>
      </c>
      <c r="J224" s="56">
        <v>330402.03345606558</v>
      </c>
      <c r="K224" s="56">
        <v>26000.982462267693</v>
      </c>
      <c r="L224" s="56">
        <v>147245.82571625797</v>
      </c>
      <c r="M224" s="56">
        <v>37636.454831751398</v>
      </c>
      <c r="N224" s="56">
        <v>124336.10177674872</v>
      </c>
      <c r="O224" s="56">
        <v>86747.594831695547</v>
      </c>
      <c r="P224" s="56">
        <v>165451.90702222698</v>
      </c>
      <c r="Q224" s="56">
        <v>146165.70653574532</v>
      </c>
      <c r="R224" s="57">
        <v>33082.045793269295</v>
      </c>
      <c r="S224" s="58">
        <v>1994040.384968359</v>
      </c>
      <c r="T224" s="12"/>
      <c r="U224" s="13"/>
      <c r="V224" s="13"/>
    </row>
    <row r="225" spans="1:22">
      <c r="A225" s="14" t="s">
        <v>509</v>
      </c>
      <c r="B225" s="29" t="s">
        <v>510</v>
      </c>
      <c r="C225" s="15" t="s">
        <v>513</v>
      </c>
      <c r="D225" s="16" t="s">
        <v>514</v>
      </c>
      <c r="E225" s="49">
        <v>29277.149253815001</v>
      </c>
      <c r="F225" s="41">
        <v>0</v>
      </c>
      <c r="G225" s="41">
        <v>3340.5276446013359</v>
      </c>
      <c r="H225" s="56">
        <v>2491.3141727710772</v>
      </c>
      <c r="I225" s="56">
        <v>5409.7377278202512</v>
      </c>
      <c r="J225" s="56">
        <v>12241.028394828678</v>
      </c>
      <c r="K225" s="56">
        <v>768.35783212211891</v>
      </c>
      <c r="L225" s="56">
        <v>5812.280309440529</v>
      </c>
      <c r="M225" s="56">
        <v>3017.8146674588806</v>
      </c>
      <c r="N225" s="56">
        <v>6241.3702130369256</v>
      </c>
      <c r="O225" s="56">
        <v>11273.838812991591</v>
      </c>
      <c r="P225" s="56">
        <v>22008.845743554233</v>
      </c>
      <c r="Q225" s="56">
        <v>1571.6294447930293</v>
      </c>
      <c r="R225" s="57">
        <v>122.74142209989644</v>
      </c>
      <c r="S225" s="58">
        <v>103576.63563933354</v>
      </c>
      <c r="T225" s="12"/>
      <c r="U225" s="13"/>
      <c r="V225" s="13"/>
    </row>
    <row r="226" spans="1:22">
      <c r="A226" s="14" t="s">
        <v>515</v>
      </c>
      <c r="B226" s="29" t="s">
        <v>516</v>
      </c>
      <c r="C226" s="15" t="s">
        <v>517</v>
      </c>
      <c r="D226" s="16" t="s">
        <v>518</v>
      </c>
      <c r="E226" s="49">
        <v>46350.277379325365</v>
      </c>
      <c r="F226" s="41">
        <v>55676.614358434592</v>
      </c>
      <c r="G226" s="41">
        <v>22443.355525090574</v>
      </c>
      <c r="H226" s="56">
        <v>17025.286414121947</v>
      </c>
      <c r="I226" s="56">
        <v>162350.04806891875</v>
      </c>
      <c r="J226" s="56">
        <v>56688.002063177955</v>
      </c>
      <c r="K226" s="56">
        <v>19605.929108236676</v>
      </c>
      <c r="L226" s="56">
        <v>11630.998390521705</v>
      </c>
      <c r="M226" s="56">
        <v>2323.1511230941255</v>
      </c>
      <c r="N226" s="56">
        <v>33019.181154098158</v>
      </c>
      <c r="O226" s="56">
        <v>9536.3392251356363</v>
      </c>
      <c r="P226" s="56">
        <v>60915.373417033363</v>
      </c>
      <c r="Q226" s="56">
        <v>12612.130432953256</v>
      </c>
      <c r="R226" s="57">
        <v>4208.4839205783883</v>
      </c>
      <c r="S226" s="58">
        <v>514385.17058072041</v>
      </c>
      <c r="T226" s="12"/>
      <c r="U226" s="13"/>
      <c r="V226" s="13"/>
    </row>
    <row r="227" spans="1:22">
      <c r="A227" s="14" t="s">
        <v>515</v>
      </c>
      <c r="B227" s="29" t="s">
        <v>516</v>
      </c>
      <c r="C227" s="15" t="s">
        <v>519</v>
      </c>
      <c r="D227" s="16" t="s">
        <v>520</v>
      </c>
      <c r="E227" s="49">
        <v>395.41266658592286</v>
      </c>
      <c r="F227" s="41">
        <v>19249.550222487167</v>
      </c>
      <c r="G227" s="41">
        <v>295357.51386747044</v>
      </c>
      <c r="H227" s="56">
        <v>5721.5150042133409</v>
      </c>
      <c r="I227" s="56">
        <v>80446.004322238645</v>
      </c>
      <c r="J227" s="56">
        <v>106266.66218906766</v>
      </c>
      <c r="K227" s="56">
        <v>8638.1167981028229</v>
      </c>
      <c r="L227" s="56">
        <v>44223.121476137647</v>
      </c>
      <c r="M227" s="56">
        <v>10892.003801749899</v>
      </c>
      <c r="N227" s="56">
        <v>21142.140914712912</v>
      </c>
      <c r="O227" s="56">
        <v>21241.938827702867</v>
      </c>
      <c r="P227" s="56">
        <v>41847.88785653394</v>
      </c>
      <c r="Q227" s="56">
        <v>4058.5890279934556</v>
      </c>
      <c r="R227" s="57">
        <v>2947.4252276023462</v>
      </c>
      <c r="S227" s="58">
        <v>662427.88220259908</v>
      </c>
      <c r="T227" s="12"/>
      <c r="U227" s="13"/>
      <c r="V227" s="13"/>
    </row>
    <row r="228" spans="1:22" ht="15.75" thickBot="1">
      <c r="A228" s="17" t="s">
        <v>515</v>
      </c>
      <c r="B228" s="31" t="s">
        <v>516</v>
      </c>
      <c r="C228" s="18" t="s">
        <v>521</v>
      </c>
      <c r="D228" s="19" t="s">
        <v>522</v>
      </c>
      <c r="E228" s="50">
        <v>29713.883929551488</v>
      </c>
      <c r="F228" s="42">
        <v>655.38190778873559</v>
      </c>
      <c r="G228" s="42">
        <v>2317.2048699484931</v>
      </c>
      <c r="H228" s="59">
        <v>6704.3849672620981</v>
      </c>
      <c r="I228" s="59">
        <v>129128.16109106525</v>
      </c>
      <c r="J228" s="59">
        <v>42177.423905505391</v>
      </c>
      <c r="K228" s="59">
        <v>32746.726193272967</v>
      </c>
      <c r="L228" s="59">
        <v>16238.857459442266</v>
      </c>
      <c r="M228" s="59">
        <v>1650.186493884969</v>
      </c>
      <c r="N228" s="59">
        <v>17879.924111325232</v>
      </c>
      <c r="O228" s="59">
        <v>14148.279503721784</v>
      </c>
      <c r="P228" s="59">
        <v>32349.363766643419</v>
      </c>
      <c r="Q228" s="59">
        <v>5484.788405876081</v>
      </c>
      <c r="R228" s="60">
        <v>7154.589464537944</v>
      </c>
      <c r="S228" s="61">
        <v>338349.1560698261</v>
      </c>
      <c r="T228" s="12"/>
      <c r="U228" s="13"/>
      <c r="V228" s="13"/>
    </row>
    <row r="229" spans="1:22" ht="15.75" thickBot="1">
      <c r="A229" s="27"/>
      <c r="B229" s="27"/>
      <c r="C229" s="27"/>
      <c r="D229" s="27"/>
      <c r="E229" s="43"/>
      <c r="F229" s="43"/>
      <c r="G229" s="43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12"/>
      <c r="U229" s="13"/>
    </row>
    <row r="230" spans="1:22" ht="15.75" thickBot="1">
      <c r="A230" s="27"/>
      <c r="B230" s="92" t="s">
        <v>523</v>
      </c>
      <c r="C230" s="92"/>
      <c r="D230" s="92"/>
      <c r="E230" s="51">
        <v>9514079.1250503231</v>
      </c>
      <c r="F230" s="52">
        <v>5863896.9999999991</v>
      </c>
      <c r="G230" s="52">
        <v>15858207.999999993</v>
      </c>
      <c r="H230" s="63">
        <v>1815121</v>
      </c>
      <c r="I230" s="63">
        <v>11816602.000000006</v>
      </c>
      <c r="J230" s="63">
        <v>9911521.9999999963</v>
      </c>
      <c r="K230" s="63">
        <v>2422591.0000000014</v>
      </c>
      <c r="L230" s="63">
        <v>7876058</v>
      </c>
      <c r="M230" s="63">
        <v>3882301.9999999939</v>
      </c>
      <c r="N230" s="63">
        <v>12969369.999999994</v>
      </c>
      <c r="O230" s="63">
        <v>6984033.9999999953</v>
      </c>
      <c r="P230" s="63">
        <v>5976779</v>
      </c>
      <c r="Q230" s="63">
        <v>3787805.9999999981</v>
      </c>
      <c r="R230" s="64">
        <v>2193208.0000000005</v>
      </c>
      <c r="S230" s="65">
        <v>100871577.12505032</v>
      </c>
      <c r="T230" s="12"/>
      <c r="U230" s="13"/>
    </row>
    <row r="231" spans="1:22" ht="15.75" thickBot="1">
      <c r="A231" s="27"/>
      <c r="B231" s="92" t="s">
        <v>524</v>
      </c>
      <c r="C231" s="92"/>
      <c r="D231" s="92"/>
      <c r="E231" s="43"/>
      <c r="F231" s="43"/>
      <c r="G231" s="43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7">
        <v>7236432</v>
      </c>
    </row>
    <row r="232" spans="1:22" ht="15.75" thickBot="1">
      <c r="A232" s="27"/>
      <c r="B232" s="92" t="s">
        <v>525</v>
      </c>
      <c r="C232" s="92"/>
      <c r="D232" s="92"/>
      <c r="E232" s="43"/>
      <c r="F232" s="43"/>
      <c r="G232" s="43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6">
        <v>108108009.12505032</v>
      </c>
    </row>
    <row r="233" spans="1:22">
      <c r="B233" s="21"/>
      <c r="C233" s="21"/>
      <c r="D233" s="2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 spans="1:22">
      <c r="A234" s="22" t="s">
        <v>526</v>
      </c>
      <c r="B234" s="21"/>
      <c r="C234" s="21"/>
      <c r="D234" s="2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 spans="1:22">
      <c r="A235" s="22" t="s">
        <v>534</v>
      </c>
      <c r="B235" s="21"/>
      <c r="C235" s="21"/>
      <c r="D235" s="2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</row>
    <row r="236" spans="1:22">
      <c r="A236" s="22" t="s">
        <v>535</v>
      </c>
      <c r="B236" s="21"/>
      <c r="C236" s="21"/>
      <c r="D236" s="2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 spans="1:22">
      <c r="A237" s="22" t="s">
        <v>527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23"/>
    </row>
    <row r="238" spans="1:22">
      <c r="A238" s="24" t="s">
        <v>528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22">
      <c r="B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22">
      <c r="E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</sheetData>
  <mergeCells count="3">
    <mergeCell ref="B230:D230"/>
    <mergeCell ref="B231:D231"/>
    <mergeCell ref="B232:D2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31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defaultColWidth="11.42578125" defaultRowHeight="15"/>
  <cols>
    <col min="1" max="1" width="20.85546875" style="7" customWidth="1"/>
    <col min="2" max="4" width="11.42578125" style="7"/>
    <col min="5" max="5" width="13.28515625" style="7" customWidth="1"/>
    <col min="6" max="6" width="13.42578125" style="7" customWidth="1"/>
    <col min="7" max="8" width="12.5703125" style="7" bestFit="1" customWidth="1"/>
    <col min="9" max="16384" width="11.42578125" style="7"/>
  </cols>
  <sheetData>
    <row r="2" spans="1:8" ht="23.25">
      <c r="A2" s="6" t="s">
        <v>533</v>
      </c>
    </row>
    <row r="3" spans="1:8" ht="23.25">
      <c r="A3" s="6" t="s">
        <v>1</v>
      </c>
    </row>
    <row r="5" spans="1:8" ht="15.75" thickBot="1"/>
    <row r="6" spans="1:8" ht="45.75" thickBot="1">
      <c r="A6" s="1" t="s">
        <v>16</v>
      </c>
      <c r="B6" s="2" t="s">
        <v>17</v>
      </c>
      <c r="C6" s="2" t="s">
        <v>18</v>
      </c>
      <c r="D6" s="2" t="s">
        <v>19</v>
      </c>
      <c r="E6" s="3" t="s">
        <v>530</v>
      </c>
      <c r="F6" s="3" t="s">
        <v>531</v>
      </c>
      <c r="G6" s="4" t="s">
        <v>523</v>
      </c>
      <c r="H6" s="5"/>
    </row>
    <row r="7" spans="1:8">
      <c r="A7" s="9" t="s">
        <v>35</v>
      </c>
      <c r="B7" s="28" t="s">
        <v>36</v>
      </c>
      <c r="C7" s="10" t="s">
        <v>37</v>
      </c>
      <c r="D7" s="68" t="s">
        <v>38</v>
      </c>
      <c r="E7" s="69">
        <v>8315177.3594802516</v>
      </c>
      <c r="F7" s="69">
        <v>3536063.4469900015</v>
      </c>
      <c r="G7" s="70">
        <v>4779113.9124902505</v>
      </c>
      <c r="H7" s="13"/>
    </row>
    <row r="8" spans="1:8">
      <c r="A8" s="14" t="s">
        <v>35</v>
      </c>
      <c r="B8" s="29" t="s">
        <v>36</v>
      </c>
      <c r="C8" s="15" t="s">
        <v>39</v>
      </c>
      <c r="D8" s="71" t="s">
        <v>40</v>
      </c>
      <c r="E8" s="69">
        <v>38625.792289514007</v>
      </c>
      <c r="F8" s="69">
        <v>13423.931525697823</v>
      </c>
      <c r="G8" s="70">
        <v>25201.860763816185</v>
      </c>
      <c r="H8" s="13"/>
    </row>
    <row r="9" spans="1:8">
      <c r="A9" s="14" t="s">
        <v>35</v>
      </c>
      <c r="B9" s="29" t="s">
        <v>36</v>
      </c>
      <c r="C9" s="15" t="s">
        <v>41</v>
      </c>
      <c r="D9" s="71" t="s">
        <v>42</v>
      </c>
      <c r="E9" s="69">
        <v>159819.44177587423</v>
      </c>
      <c r="F9" s="69">
        <v>59253.671372135541</v>
      </c>
      <c r="G9" s="70">
        <v>100565.77040373869</v>
      </c>
      <c r="H9" s="13"/>
    </row>
    <row r="10" spans="1:8">
      <c r="A10" s="14" t="s">
        <v>35</v>
      </c>
      <c r="B10" s="29" t="s">
        <v>36</v>
      </c>
      <c r="C10" s="15" t="s">
        <v>43</v>
      </c>
      <c r="D10" s="71" t="s">
        <v>44</v>
      </c>
      <c r="E10" s="69">
        <v>38134.702859306904</v>
      </c>
      <c r="F10" s="69">
        <v>15390.155879883485</v>
      </c>
      <c r="G10" s="70">
        <v>22744.54697942342</v>
      </c>
      <c r="H10" s="13"/>
    </row>
    <row r="11" spans="1:8">
      <c r="A11" s="14" t="s">
        <v>35</v>
      </c>
      <c r="B11" s="29" t="s">
        <v>36</v>
      </c>
      <c r="C11" s="15" t="s">
        <v>45</v>
      </c>
      <c r="D11" s="71" t="s">
        <v>46</v>
      </c>
      <c r="E11" s="69">
        <v>116920.84126743216</v>
      </c>
      <c r="F11" s="69">
        <v>46936.586716422535</v>
      </c>
      <c r="G11" s="70">
        <v>69984.254551009624</v>
      </c>
      <c r="H11" s="13"/>
    </row>
    <row r="12" spans="1:8">
      <c r="A12" s="14" t="s">
        <v>35</v>
      </c>
      <c r="B12" s="29" t="s">
        <v>36</v>
      </c>
      <c r="C12" s="15" t="s">
        <v>47</v>
      </c>
      <c r="D12" s="71" t="s">
        <v>48</v>
      </c>
      <c r="E12" s="69">
        <v>18558.653927912383</v>
      </c>
      <c r="F12" s="69">
        <v>6274.3035814388932</v>
      </c>
      <c r="G12" s="70">
        <v>12284.350346473489</v>
      </c>
      <c r="H12" s="13"/>
    </row>
    <row r="13" spans="1:8">
      <c r="A13" s="14" t="s">
        <v>35</v>
      </c>
      <c r="B13" s="29" t="s">
        <v>36</v>
      </c>
      <c r="C13" s="15" t="s">
        <v>49</v>
      </c>
      <c r="D13" s="71" t="s">
        <v>50</v>
      </c>
      <c r="E13" s="69">
        <v>14091.159636661063</v>
      </c>
      <c r="F13" s="69">
        <v>6132.0897446713716</v>
      </c>
      <c r="G13" s="70">
        <v>7959.0698919896913</v>
      </c>
      <c r="H13" s="13"/>
    </row>
    <row r="14" spans="1:8">
      <c r="A14" s="14" t="s">
        <v>35</v>
      </c>
      <c r="B14" s="29" t="s">
        <v>36</v>
      </c>
      <c r="C14" s="15" t="s">
        <v>51</v>
      </c>
      <c r="D14" s="71" t="s">
        <v>52</v>
      </c>
      <c r="E14" s="69">
        <v>80649.571226979562</v>
      </c>
      <c r="F14" s="69">
        <v>30418.343749862495</v>
      </c>
      <c r="G14" s="70">
        <v>50231.227477117063</v>
      </c>
      <c r="H14" s="13"/>
    </row>
    <row r="15" spans="1:8">
      <c r="A15" s="14" t="s">
        <v>35</v>
      </c>
      <c r="B15" s="29" t="s">
        <v>36</v>
      </c>
      <c r="C15" s="15" t="s">
        <v>53</v>
      </c>
      <c r="D15" s="71" t="s">
        <v>54</v>
      </c>
      <c r="E15" s="69">
        <v>78895.16719311921</v>
      </c>
      <c r="F15" s="69">
        <v>29079.790895160186</v>
      </c>
      <c r="G15" s="70">
        <v>49815.376297959025</v>
      </c>
      <c r="H15" s="13"/>
    </row>
    <row r="16" spans="1:8">
      <c r="A16" s="14" t="s">
        <v>35</v>
      </c>
      <c r="B16" s="29" t="s">
        <v>36</v>
      </c>
      <c r="C16" s="15" t="s">
        <v>55</v>
      </c>
      <c r="D16" s="71" t="s">
        <v>56</v>
      </c>
      <c r="E16" s="69">
        <v>11159.642707551804</v>
      </c>
      <c r="F16" s="69">
        <v>4403.8682917853794</v>
      </c>
      <c r="G16" s="70">
        <v>6755.7744157664247</v>
      </c>
      <c r="H16" s="13"/>
    </row>
    <row r="17" spans="1:8">
      <c r="A17" s="14" t="s">
        <v>35</v>
      </c>
      <c r="B17" s="29" t="s">
        <v>36</v>
      </c>
      <c r="C17" s="15" t="s">
        <v>57</v>
      </c>
      <c r="D17" s="71" t="s">
        <v>58</v>
      </c>
      <c r="E17" s="69">
        <v>41447.858278644751</v>
      </c>
      <c r="F17" s="69">
        <v>16342.215967018235</v>
      </c>
      <c r="G17" s="70">
        <v>25105.642311626514</v>
      </c>
      <c r="H17" s="13"/>
    </row>
    <row r="18" spans="1:8">
      <c r="A18" s="14" t="s">
        <v>35</v>
      </c>
      <c r="B18" s="29" t="s">
        <v>36</v>
      </c>
      <c r="C18" s="15" t="s">
        <v>59</v>
      </c>
      <c r="D18" s="71" t="s">
        <v>60</v>
      </c>
      <c r="E18" s="69">
        <v>14966.939802061284</v>
      </c>
      <c r="F18" s="69">
        <v>6252.6517919793741</v>
      </c>
      <c r="G18" s="70">
        <v>8714.2880100819093</v>
      </c>
      <c r="H18" s="13"/>
    </row>
    <row r="19" spans="1:8">
      <c r="A19" s="14" t="s">
        <v>35</v>
      </c>
      <c r="B19" s="29" t="s">
        <v>36</v>
      </c>
      <c r="C19" s="15" t="s">
        <v>61</v>
      </c>
      <c r="D19" s="71" t="s">
        <v>62</v>
      </c>
      <c r="E19" s="69">
        <v>496143.86672548781</v>
      </c>
      <c r="F19" s="69">
        <v>300880.50167404179</v>
      </c>
      <c r="G19" s="70">
        <v>195263.36505144602</v>
      </c>
      <c r="H19" s="13"/>
    </row>
    <row r="20" spans="1:8">
      <c r="A20" s="14" t="s">
        <v>35</v>
      </c>
      <c r="B20" s="29" t="s">
        <v>36</v>
      </c>
      <c r="C20" s="15" t="s">
        <v>63</v>
      </c>
      <c r="D20" s="71" t="s">
        <v>64</v>
      </c>
      <c r="E20" s="69">
        <v>16434.852100051397</v>
      </c>
      <c r="F20" s="69">
        <v>7472.1698646510913</v>
      </c>
      <c r="G20" s="70">
        <v>8962.6822354003052</v>
      </c>
      <c r="H20" s="13"/>
    </row>
    <row r="21" spans="1:8">
      <c r="A21" s="14" t="s">
        <v>35</v>
      </c>
      <c r="B21" s="29" t="s">
        <v>36</v>
      </c>
      <c r="C21" s="15" t="s">
        <v>65</v>
      </c>
      <c r="D21" s="71" t="s">
        <v>66</v>
      </c>
      <c r="E21" s="69">
        <v>80642.803021664236</v>
      </c>
      <c r="F21" s="69">
        <v>29008.247592240841</v>
      </c>
      <c r="G21" s="70">
        <v>51634.555429423395</v>
      </c>
      <c r="H21" s="13"/>
    </row>
    <row r="22" spans="1:8">
      <c r="A22" s="14" t="s">
        <v>67</v>
      </c>
      <c r="B22" s="29" t="s">
        <v>68</v>
      </c>
      <c r="C22" s="15" t="s">
        <v>69</v>
      </c>
      <c r="D22" s="71" t="s">
        <v>70</v>
      </c>
      <c r="E22" s="69">
        <v>631951.43944493518</v>
      </c>
      <c r="F22" s="69">
        <v>244308.44797519792</v>
      </c>
      <c r="G22" s="70">
        <v>387642.99146973726</v>
      </c>
      <c r="H22" s="13"/>
    </row>
    <row r="23" spans="1:8">
      <c r="A23" s="14" t="s">
        <v>67</v>
      </c>
      <c r="B23" s="29" t="s">
        <v>68</v>
      </c>
      <c r="C23" s="15" t="s">
        <v>71</v>
      </c>
      <c r="D23" s="71" t="s">
        <v>72</v>
      </c>
      <c r="E23" s="69">
        <v>38323.64693810523</v>
      </c>
      <c r="F23" s="69">
        <v>13243.429822942533</v>
      </c>
      <c r="G23" s="70">
        <v>25080.217115162697</v>
      </c>
      <c r="H23" s="13"/>
    </row>
    <row r="24" spans="1:8">
      <c r="A24" s="14" t="s">
        <v>67</v>
      </c>
      <c r="B24" s="29" t="s">
        <v>68</v>
      </c>
      <c r="C24" s="15" t="s">
        <v>73</v>
      </c>
      <c r="D24" s="71" t="s">
        <v>74</v>
      </c>
      <c r="E24" s="69">
        <v>46589.694026001678</v>
      </c>
      <c r="F24" s="69">
        <v>17057.153231848886</v>
      </c>
      <c r="G24" s="70">
        <v>29532.540794152792</v>
      </c>
      <c r="H24" s="13"/>
    </row>
    <row r="25" spans="1:8">
      <c r="A25" s="14" t="s">
        <v>67</v>
      </c>
      <c r="B25" s="29" t="s">
        <v>68</v>
      </c>
      <c r="C25" s="15" t="s">
        <v>75</v>
      </c>
      <c r="D25" s="71" t="s">
        <v>76</v>
      </c>
      <c r="E25" s="69">
        <v>48756.784394631482</v>
      </c>
      <c r="F25" s="69">
        <v>17849.154145653814</v>
      </c>
      <c r="G25" s="70">
        <v>30907.630248977668</v>
      </c>
      <c r="H25" s="13"/>
    </row>
    <row r="26" spans="1:8">
      <c r="A26" s="14" t="s">
        <v>67</v>
      </c>
      <c r="B26" s="29" t="s">
        <v>68</v>
      </c>
      <c r="C26" s="15" t="s">
        <v>77</v>
      </c>
      <c r="D26" s="71" t="s">
        <v>78</v>
      </c>
      <c r="E26" s="69">
        <v>68687.466754058332</v>
      </c>
      <c r="F26" s="69">
        <v>24452.756117876976</v>
      </c>
      <c r="G26" s="70">
        <v>44234.710636181357</v>
      </c>
      <c r="H26" s="13"/>
    </row>
    <row r="27" spans="1:8">
      <c r="A27" s="14" t="s">
        <v>67</v>
      </c>
      <c r="B27" s="29" t="s">
        <v>68</v>
      </c>
      <c r="C27" s="15" t="s">
        <v>79</v>
      </c>
      <c r="D27" s="71" t="s">
        <v>80</v>
      </c>
      <c r="E27" s="69">
        <v>81441.246728932587</v>
      </c>
      <c r="F27" s="69">
        <v>32054.299503664111</v>
      </c>
      <c r="G27" s="70">
        <v>49386.947225268479</v>
      </c>
      <c r="H27" s="13"/>
    </row>
    <row r="28" spans="1:8">
      <c r="A28" s="14" t="s">
        <v>67</v>
      </c>
      <c r="B28" s="29" t="s">
        <v>68</v>
      </c>
      <c r="C28" s="15" t="s">
        <v>81</v>
      </c>
      <c r="D28" s="71" t="s">
        <v>82</v>
      </c>
      <c r="E28" s="69">
        <v>25854.992030586807</v>
      </c>
      <c r="F28" s="69">
        <v>10024.820502460909</v>
      </c>
      <c r="G28" s="70">
        <v>15830.171528125898</v>
      </c>
      <c r="H28" s="13"/>
    </row>
    <row r="29" spans="1:8">
      <c r="A29" s="14" t="s">
        <v>83</v>
      </c>
      <c r="B29" s="29" t="s">
        <v>84</v>
      </c>
      <c r="C29" s="15" t="s">
        <v>85</v>
      </c>
      <c r="D29" s="71" t="s">
        <v>86</v>
      </c>
      <c r="E29" s="69">
        <v>603095.51207349694</v>
      </c>
      <c r="F29" s="69">
        <v>245935.3860707538</v>
      </c>
      <c r="G29" s="70">
        <v>357160.12600274314</v>
      </c>
      <c r="H29" s="13"/>
    </row>
    <row r="30" spans="1:8">
      <c r="A30" s="14" t="s">
        <v>83</v>
      </c>
      <c r="B30" s="29" t="s">
        <v>84</v>
      </c>
      <c r="C30" s="15" t="s">
        <v>87</v>
      </c>
      <c r="D30" s="71" t="s">
        <v>88</v>
      </c>
      <c r="E30" s="69">
        <v>120789.94858553508</v>
      </c>
      <c r="F30" s="69">
        <v>49339.792946463524</v>
      </c>
      <c r="G30" s="70">
        <v>71450.155639071556</v>
      </c>
      <c r="H30" s="13"/>
    </row>
    <row r="31" spans="1:8">
      <c r="A31" s="14" t="s">
        <v>83</v>
      </c>
      <c r="B31" s="29" t="s">
        <v>84</v>
      </c>
      <c r="C31" s="15" t="s">
        <v>89</v>
      </c>
      <c r="D31" s="71" t="s">
        <v>90</v>
      </c>
      <c r="E31" s="69">
        <v>357790.19897583796</v>
      </c>
      <c r="F31" s="69">
        <v>180473.24552404167</v>
      </c>
      <c r="G31" s="70">
        <v>177316.95345179629</v>
      </c>
      <c r="H31" s="13"/>
    </row>
    <row r="32" spans="1:8">
      <c r="A32" s="14" t="s">
        <v>83</v>
      </c>
      <c r="B32" s="29" t="s">
        <v>84</v>
      </c>
      <c r="C32" s="15" t="s">
        <v>91</v>
      </c>
      <c r="D32" s="71" t="s">
        <v>92</v>
      </c>
      <c r="E32" s="69">
        <v>693347.87656228698</v>
      </c>
      <c r="F32" s="69">
        <v>348268.31036781071</v>
      </c>
      <c r="G32" s="70">
        <v>345079.56619447627</v>
      </c>
      <c r="H32" s="13"/>
    </row>
    <row r="33" spans="1:8">
      <c r="A33" s="14" t="s">
        <v>83</v>
      </c>
      <c r="B33" s="29" t="s">
        <v>84</v>
      </c>
      <c r="C33" s="15" t="s">
        <v>93</v>
      </c>
      <c r="D33" s="71" t="s">
        <v>94</v>
      </c>
      <c r="E33" s="69">
        <v>94057.918673647029</v>
      </c>
      <c r="F33" s="69">
        <v>40910.827197791805</v>
      </c>
      <c r="G33" s="70">
        <v>53147.091475855224</v>
      </c>
      <c r="H33" s="13"/>
    </row>
    <row r="34" spans="1:8">
      <c r="A34" s="14" t="s">
        <v>83</v>
      </c>
      <c r="B34" s="29" t="s">
        <v>84</v>
      </c>
      <c r="C34" s="15" t="s">
        <v>95</v>
      </c>
      <c r="D34" s="71" t="s">
        <v>96</v>
      </c>
      <c r="E34" s="69">
        <v>25574.904939276756</v>
      </c>
      <c r="F34" s="69">
        <v>10203.579674291634</v>
      </c>
      <c r="G34" s="70">
        <v>15371.325264985122</v>
      </c>
      <c r="H34" s="13"/>
    </row>
    <row r="35" spans="1:8">
      <c r="A35" s="14" t="s">
        <v>83</v>
      </c>
      <c r="B35" s="29" t="s">
        <v>84</v>
      </c>
      <c r="C35" s="15" t="s">
        <v>97</v>
      </c>
      <c r="D35" s="71" t="s">
        <v>98</v>
      </c>
      <c r="E35" s="69">
        <v>19440.076990463265</v>
      </c>
      <c r="F35" s="69">
        <v>7425.1419655560785</v>
      </c>
      <c r="G35" s="70">
        <v>12014.935024907187</v>
      </c>
      <c r="H35" s="13"/>
    </row>
    <row r="36" spans="1:8">
      <c r="A36" s="14" t="s">
        <v>99</v>
      </c>
      <c r="B36" s="29" t="s">
        <v>100</v>
      </c>
      <c r="C36" s="15" t="s">
        <v>101</v>
      </c>
      <c r="D36" s="71" t="s">
        <v>102</v>
      </c>
      <c r="E36" s="69">
        <v>687282.01428876689</v>
      </c>
      <c r="F36" s="69">
        <v>266595.83013358276</v>
      </c>
      <c r="G36" s="70">
        <v>420686.18415518414</v>
      </c>
      <c r="H36" s="13"/>
    </row>
    <row r="37" spans="1:8">
      <c r="A37" s="14" t="s">
        <v>99</v>
      </c>
      <c r="B37" s="29" t="s">
        <v>100</v>
      </c>
      <c r="C37" s="15" t="s">
        <v>103</v>
      </c>
      <c r="D37" s="71" t="s">
        <v>104</v>
      </c>
      <c r="E37" s="69">
        <v>65335.390507325472</v>
      </c>
      <c r="F37" s="69">
        <v>24127.166679485523</v>
      </c>
      <c r="G37" s="70">
        <v>41208.223827839945</v>
      </c>
      <c r="H37" s="13"/>
    </row>
    <row r="38" spans="1:8">
      <c r="A38" s="14" t="s">
        <v>99</v>
      </c>
      <c r="B38" s="29" t="s">
        <v>100</v>
      </c>
      <c r="C38" s="15" t="s">
        <v>105</v>
      </c>
      <c r="D38" s="71" t="s">
        <v>106</v>
      </c>
      <c r="E38" s="69">
        <v>112409.28694755412</v>
      </c>
      <c r="F38" s="69">
        <v>40984.497059666224</v>
      </c>
      <c r="G38" s="70">
        <v>71424.789887887891</v>
      </c>
      <c r="H38" s="13"/>
    </row>
    <row r="39" spans="1:8">
      <c r="A39" s="14" t="s">
        <v>99</v>
      </c>
      <c r="B39" s="29" t="s">
        <v>100</v>
      </c>
      <c r="C39" s="15" t="s">
        <v>107</v>
      </c>
      <c r="D39" s="71" t="s">
        <v>108</v>
      </c>
      <c r="E39" s="69">
        <v>48383.179734857455</v>
      </c>
      <c r="F39" s="69">
        <v>16719.911844995619</v>
      </c>
      <c r="G39" s="70">
        <v>31663.267889861836</v>
      </c>
      <c r="H39" s="13"/>
    </row>
    <row r="40" spans="1:8">
      <c r="A40" s="14" t="s">
        <v>99</v>
      </c>
      <c r="B40" s="29" t="s">
        <v>100</v>
      </c>
      <c r="C40" s="15" t="s">
        <v>109</v>
      </c>
      <c r="D40" s="71" t="s">
        <v>110</v>
      </c>
      <c r="E40" s="69">
        <v>147830.81911340103</v>
      </c>
      <c r="F40" s="69">
        <v>54296.181806595079</v>
      </c>
      <c r="G40" s="70">
        <v>93534.637306805947</v>
      </c>
      <c r="H40" s="13"/>
    </row>
    <row r="41" spans="1:8">
      <c r="A41" s="14" t="s">
        <v>99</v>
      </c>
      <c r="B41" s="29" t="s">
        <v>100</v>
      </c>
      <c r="C41" s="15" t="s">
        <v>111</v>
      </c>
      <c r="D41" s="71" t="s">
        <v>112</v>
      </c>
      <c r="E41" s="69">
        <v>46493.602997210932</v>
      </c>
      <c r="F41" s="69">
        <v>19354.138196431253</v>
      </c>
      <c r="G41" s="70">
        <v>27139.464800779679</v>
      </c>
      <c r="H41" s="13"/>
    </row>
    <row r="42" spans="1:8">
      <c r="A42" s="14" t="s">
        <v>113</v>
      </c>
      <c r="B42" s="29" t="s">
        <v>114</v>
      </c>
      <c r="C42" s="15" t="s">
        <v>115</v>
      </c>
      <c r="D42" s="71" t="s">
        <v>116</v>
      </c>
      <c r="E42" s="69">
        <v>1968396.0839617518</v>
      </c>
      <c r="F42" s="69">
        <v>812361.73248336685</v>
      </c>
      <c r="G42" s="70">
        <v>1156034.3514783848</v>
      </c>
      <c r="H42" s="13"/>
    </row>
    <row r="43" spans="1:8">
      <c r="A43" s="14" t="s">
        <v>113</v>
      </c>
      <c r="B43" s="29" t="s">
        <v>114</v>
      </c>
      <c r="C43" s="15" t="s">
        <v>117</v>
      </c>
      <c r="D43" s="71" t="s">
        <v>118</v>
      </c>
      <c r="E43" s="69">
        <v>249127.14564035283</v>
      </c>
      <c r="F43" s="69">
        <v>94053.958211166042</v>
      </c>
      <c r="G43" s="70">
        <v>155073.18742918677</v>
      </c>
      <c r="H43" s="13"/>
    </row>
    <row r="44" spans="1:8">
      <c r="A44" s="14" t="s">
        <v>113</v>
      </c>
      <c r="B44" s="29" t="s">
        <v>114</v>
      </c>
      <c r="C44" s="15" t="s">
        <v>119</v>
      </c>
      <c r="D44" s="71" t="s">
        <v>120</v>
      </c>
      <c r="E44" s="69">
        <v>64198.115491297896</v>
      </c>
      <c r="F44" s="69">
        <v>23028.542115617463</v>
      </c>
      <c r="G44" s="70">
        <v>41169.573375680433</v>
      </c>
      <c r="H44" s="13"/>
    </row>
    <row r="45" spans="1:8">
      <c r="A45" s="14" t="s">
        <v>113</v>
      </c>
      <c r="B45" s="29" t="s">
        <v>114</v>
      </c>
      <c r="C45" s="15" t="s">
        <v>121</v>
      </c>
      <c r="D45" s="71" t="s">
        <v>122</v>
      </c>
      <c r="E45" s="69">
        <v>213915.61732383643</v>
      </c>
      <c r="F45" s="69">
        <v>76400.023881749774</v>
      </c>
      <c r="G45" s="70">
        <v>137515.59344208665</v>
      </c>
      <c r="H45" s="13"/>
    </row>
    <row r="46" spans="1:8">
      <c r="A46" s="14" t="s">
        <v>113</v>
      </c>
      <c r="B46" s="29" t="s">
        <v>114</v>
      </c>
      <c r="C46" s="15" t="s">
        <v>123</v>
      </c>
      <c r="D46" s="71" t="s">
        <v>124</v>
      </c>
      <c r="E46" s="69">
        <v>448869.95766836742</v>
      </c>
      <c r="F46" s="69">
        <v>189871.47656738097</v>
      </c>
      <c r="G46" s="70">
        <v>258998.48110098645</v>
      </c>
      <c r="H46" s="13"/>
    </row>
    <row r="47" spans="1:8">
      <c r="A47" s="14" t="s">
        <v>113</v>
      </c>
      <c r="B47" s="29" t="s">
        <v>114</v>
      </c>
      <c r="C47" s="15" t="s">
        <v>125</v>
      </c>
      <c r="D47" s="71" t="s">
        <v>126</v>
      </c>
      <c r="E47" s="69">
        <v>74686.753523837193</v>
      </c>
      <c r="F47" s="69">
        <v>29392.63668740162</v>
      </c>
      <c r="G47" s="70">
        <v>45294.116836435569</v>
      </c>
      <c r="H47" s="13"/>
    </row>
    <row r="48" spans="1:8">
      <c r="A48" s="14" t="s">
        <v>113</v>
      </c>
      <c r="B48" s="29" t="s">
        <v>114</v>
      </c>
      <c r="C48" s="15" t="s">
        <v>127</v>
      </c>
      <c r="D48" s="71" t="s">
        <v>128</v>
      </c>
      <c r="E48" s="69">
        <v>38080.254573545964</v>
      </c>
      <c r="F48" s="69">
        <v>12460.066641055253</v>
      </c>
      <c r="G48" s="70">
        <v>25620.187932490713</v>
      </c>
      <c r="H48" s="13"/>
    </row>
    <row r="49" spans="1:8">
      <c r="A49" s="14" t="s">
        <v>129</v>
      </c>
      <c r="B49" s="29" t="s">
        <v>130</v>
      </c>
      <c r="C49" s="15" t="s">
        <v>131</v>
      </c>
      <c r="D49" s="71" t="s">
        <v>132</v>
      </c>
      <c r="E49" s="69">
        <v>2273547.3054216048</v>
      </c>
      <c r="F49" s="69">
        <v>941020.89950674761</v>
      </c>
      <c r="G49" s="70">
        <v>1332526.4059148571</v>
      </c>
      <c r="H49" s="13"/>
    </row>
    <row r="50" spans="1:8">
      <c r="A50" s="14" t="s">
        <v>129</v>
      </c>
      <c r="B50" s="29" t="s">
        <v>130</v>
      </c>
      <c r="C50" s="15" t="s">
        <v>133</v>
      </c>
      <c r="D50" s="71" t="s">
        <v>134</v>
      </c>
      <c r="E50" s="69">
        <v>100147.22676789192</v>
      </c>
      <c r="F50" s="69">
        <v>34866.589153382891</v>
      </c>
      <c r="G50" s="70">
        <v>65280.637614509025</v>
      </c>
      <c r="H50" s="13"/>
    </row>
    <row r="51" spans="1:8">
      <c r="A51" s="14" t="s">
        <v>129</v>
      </c>
      <c r="B51" s="29" t="s">
        <v>130</v>
      </c>
      <c r="C51" s="15" t="s">
        <v>135</v>
      </c>
      <c r="D51" s="71" t="s">
        <v>136</v>
      </c>
      <c r="E51" s="69">
        <v>87619.883730578833</v>
      </c>
      <c r="F51" s="69">
        <v>32647.901274962333</v>
      </c>
      <c r="G51" s="70">
        <v>54971.982455616497</v>
      </c>
      <c r="H51" s="13"/>
    </row>
    <row r="52" spans="1:8">
      <c r="A52" s="14" t="s">
        <v>129</v>
      </c>
      <c r="B52" s="29" t="s">
        <v>130</v>
      </c>
      <c r="C52" s="15" t="s">
        <v>137</v>
      </c>
      <c r="D52" s="71" t="s">
        <v>138</v>
      </c>
      <c r="E52" s="69">
        <v>55318.785023147517</v>
      </c>
      <c r="F52" s="69">
        <v>22797.59028414145</v>
      </c>
      <c r="G52" s="70">
        <v>32521.194739006067</v>
      </c>
      <c r="H52" s="13"/>
    </row>
    <row r="53" spans="1:8">
      <c r="A53" s="14" t="s">
        <v>129</v>
      </c>
      <c r="B53" s="29" t="s">
        <v>130</v>
      </c>
      <c r="C53" s="15" t="s">
        <v>139</v>
      </c>
      <c r="D53" s="71" t="s">
        <v>140</v>
      </c>
      <c r="E53" s="69">
        <v>47837.539348065802</v>
      </c>
      <c r="F53" s="69">
        <v>17871.531789501703</v>
      </c>
      <c r="G53" s="70">
        <v>29966.007558564099</v>
      </c>
      <c r="H53" s="13"/>
    </row>
    <row r="54" spans="1:8">
      <c r="A54" s="14" t="s">
        <v>129</v>
      </c>
      <c r="B54" s="29" t="s">
        <v>130</v>
      </c>
      <c r="C54" s="15" t="s">
        <v>141</v>
      </c>
      <c r="D54" s="71" t="s">
        <v>142</v>
      </c>
      <c r="E54" s="69">
        <v>136476.17753218376</v>
      </c>
      <c r="F54" s="69">
        <v>54533.206286491615</v>
      </c>
      <c r="G54" s="70">
        <v>81942.971245692141</v>
      </c>
      <c r="H54" s="13"/>
    </row>
    <row r="55" spans="1:8">
      <c r="A55" s="14" t="s">
        <v>129</v>
      </c>
      <c r="B55" s="29" t="s">
        <v>130</v>
      </c>
      <c r="C55" s="15" t="s">
        <v>143</v>
      </c>
      <c r="D55" s="71" t="s">
        <v>144</v>
      </c>
      <c r="E55" s="69">
        <v>144124.32535441875</v>
      </c>
      <c r="F55" s="69">
        <v>59338.024843526291</v>
      </c>
      <c r="G55" s="70">
        <v>84786.300510892455</v>
      </c>
      <c r="H55" s="13"/>
    </row>
    <row r="56" spans="1:8">
      <c r="A56" s="14" t="s">
        <v>129</v>
      </c>
      <c r="B56" s="29" t="s">
        <v>130</v>
      </c>
      <c r="C56" s="15" t="s">
        <v>145</v>
      </c>
      <c r="D56" s="71" t="s">
        <v>146</v>
      </c>
      <c r="E56" s="69">
        <v>37230.63552603111</v>
      </c>
      <c r="F56" s="69">
        <v>14361.247121435768</v>
      </c>
      <c r="G56" s="70">
        <v>22869.388404595342</v>
      </c>
      <c r="H56" s="13"/>
    </row>
    <row r="57" spans="1:8">
      <c r="A57" s="14" t="s">
        <v>129</v>
      </c>
      <c r="B57" s="29" t="s">
        <v>130</v>
      </c>
      <c r="C57" s="15" t="s">
        <v>147</v>
      </c>
      <c r="D57" s="71" t="s">
        <v>148</v>
      </c>
      <c r="E57" s="69">
        <v>19906.199562079615</v>
      </c>
      <c r="F57" s="69">
        <v>7323.854139580897</v>
      </c>
      <c r="G57" s="70">
        <v>12582.345422498718</v>
      </c>
      <c r="H57" s="13"/>
    </row>
    <row r="58" spans="1:8">
      <c r="A58" s="14" t="s">
        <v>129</v>
      </c>
      <c r="B58" s="29" t="s">
        <v>130</v>
      </c>
      <c r="C58" s="15" t="s">
        <v>149</v>
      </c>
      <c r="D58" s="71" t="s">
        <v>150</v>
      </c>
      <c r="E58" s="69">
        <v>87601.941544985937</v>
      </c>
      <c r="F58" s="69">
        <v>35858.68644835677</v>
      </c>
      <c r="G58" s="70">
        <v>51743.255096629167</v>
      </c>
      <c r="H58" s="13"/>
    </row>
    <row r="59" spans="1:8">
      <c r="A59" s="14" t="s">
        <v>151</v>
      </c>
      <c r="B59" s="29" t="s">
        <v>152</v>
      </c>
      <c r="C59" s="15" t="s">
        <v>153</v>
      </c>
      <c r="D59" s="71" t="s">
        <v>154</v>
      </c>
      <c r="E59" s="69">
        <v>3759433.6100973301</v>
      </c>
      <c r="F59" s="69">
        <v>1567167.8689769248</v>
      </c>
      <c r="G59" s="70">
        <v>2192265.7411204055</v>
      </c>
      <c r="H59" s="13"/>
    </row>
    <row r="60" spans="1:8">
      <c r="A60" s="14" t="s">
        <v>151</v>
      </c>
      <c r="B60" s="29" t="s">
        <v>152</v>
      </c>
      <c r="C60" s="15" t="s">
        <v>155</v>
      </c>
      <c r="D60" s="71" t="s">
        <v>156</v>
      </c>
      <c r="E60" s="69">
        <v>123792.74854200264</v>
      </c>
      <c r="F60" s="69">
        <v>50024.145160051994</v>
      </c>
      <c r="G60" s="70">
        <v>73768.603381950641</v>
      </c>
      <c r="H60" s="13"/>
    </row>
    <row r="61" spans="1:8">
      <c r="A61" s="14" t="s">
        <v>151</v>
      </c>
      <c r="B61" s="29" t="s">
        <v>152</v>
      </c>
      <c r="C61" s="15" t="s">
        <v>157</v>
      </c>
      <c r="D61" s="71" t="s">
        <v>158</v>
      </c>
      <c r="E61" s="69">
        <v>23748.776297288707</v>
      </c>
      <c r="F61" s="69">
        <v>10711.662215264505</v>
      </c>
      <c r="G61" s="70">
        <v>13037.114082024202</v>
      </c>
      <c r="H61" s="13"/>
    </row>
    <row r="62" spans="1:8">
      <c r="A62" s="14" t="s">
        <v>151</v>
      </c>
      <c r="B62" s="29" t="s">
        <v>152</v>
      </c>
      <c r="C62" s="15" t="s">
        <v>159</v>
      </c>
      <c r="D62" s="71" t="s">
        <v>160</v>
      </c>
      <c r="E62" s="69">
        <v>80955.234383768591</v>
      </c>
      <c r="F62" s="69">
        <v>36148.284729252613</v>
      </c>
      <c r="G62" s="70">
        <v>44806.949654515978</v>
      </c>
      <c r="H62" s="13"/>
    </row>
    <row r="63" spans="1:8">
      <c r="A63" s="14" t="s">
        <v>151</v>
      </c>
      <c r="B63" s="29" t="s">
        <v>152</v>
      </c>
      <c r="C63" s="15" t="s">
        <v>161</v>
      </c>
      <c r="D63" s="71" t="s">
        <v>162</v>
      </c>
      <c r="E63" s="69">
        <v>10893.188568971234</v>
      </c>
      <c r="F63" s="69">
        <v>4318.7185049906402</v>
      </c>
      <c r="G63" s="70">
        <v>6574.4700639805942</v>
      </c>
      <c r="H63" s="13"/>
    </row>
    <row r="64" spans="1:8">
      <c r="A64" s="14" t="s">
        <v>151</v>
      </c>
      <c r="B64" s="29" t="s">
        <v>152</v>
      </c>
      <c r="C64" s="15" t="s">
        <v>163</v>
      </c>
      <c r="D64" s="71" t="s">
        <v>164</v>
      </c>
      <c r="E64" s="69">
        <v>600995.85803755384</v>
      </c>
      <c r="F64" s="69">
        <v>268591.58093541546</v>
      </c>
      <c r="G64" s="70">
        <v>332404.27710213838</v>
      </c>
      <c r="H64" s="13"/>
    </row>
    <row r="65" spans="1:8">
      <c r="A65" s="14" t="s">
        <v>151</v>
      </c>
      <c r="B65" s="29" t="s">
        <v>152</v>
      </c>
      <c r="C65" s="15" t="s">
        <v>165</v>
      </c>
      <c r="D65" s="71" t="s">
        <v>166</v>
      </c>
      <c r="E65" s="69">
        <v>265640.43942742498</v>
      </c>
      <c r="F65" s="69">
        <v>103066.30327428003</v>
      </c>
      <c r="G65" s="70">
        <v>162574.13615314494</v>
      </c>
      <c r="H65" s="13"/>
    </row>
    <row r="66" spans="1:8">
      <c r="A66" s="14" t="s">
        <v>151</v>
      </c>
      <c r="B66" s="29" t="s">
        <v>152</v>
      </c>
      <c r="C66" s="15" t="s">
        <v>167</v>
      </c>
      <c r="D66" s="71" t="s">
        <v>168</v>
      </c>
      <c r="E66" s="69">
        <v>25155.334415273828</v>
      </c>
      <c r="F66" s="69">
        <v>11255.706146944991</v>
      </c>
      <c r="G66" s="70">
        <v>13899.628268328837</v>
      </c>
      <c r="H66" s="13"/>
    </row>
    <row r="67" spans="1:8">
      <c r="A67" s="14" t="s">
        <v>151</v>
      </c>
      <c r="B67" s="29" t="s">
        <v>152</v>
      </c>
      <c r="C67" s="15" t="s">
        <v>169</v>
      </c>
      <c r="D67" s="71" t="s">
        <v>170</v>
      </c>
      <c r="E67" s="69">
        <v>429998.71179343545</v>
      </c>
      <c r="F67" s="69">
        <v>175583.39321468162</v>
      </c>
      <c r="G67" s="70">
        <v>254415.31857875382</v>
      </c>
      <c r="H67" s="13"/>
    </row>
    <row r="68" spans="1:8">
      <c r="A68" s="14" t="s">
        <v>151</v>
      </c>
      <c r="B68" s="29" t="s">
        <v>152</v>
      </c>
      <c r="C68" s="15" t="s">
        <v>171</v>
      </c>
      <c r="D68" s="71" t="s">
        <v>172</v>
      </c>
      <c r="E68" s="69">
        <v>199110.90702552887</v>
      </c>
      <c r="F68" s="69">
        <v>80514.387869804108</v>
      </c>
      <c r="G68" s="70">
        <v>118596.51915572476</v>
      </c>
      <c r="H68" s="13"/>
    </row>
    <row r="69" spans="1:8">
      <c r="A69" s="14" t="s">
        <v>151</v>
      </c>
      <c r="B69" s="29" t="s">
        <v>152</v>
      </c>
      <c r="C69" s="15" t="s">
        <v>173</v>
      </c>
      <c r="D69" s="71" t="s">
        <v>174</v>
      </c>
      <c r="E69" s="69">
        <v>81766.376749629169</v>
      </c>
      <c r="F69" s="69">
        <v>29337.222492828951</v>
      </c>
      <c r="G69" s="70">
        <v>52429.154256800219</v>
      </c>
      <c r="H69" s="13"/>
    </row>
    <row r="70" spans="1:8">
      <c r="A70" s="14" t="s">
        <v>151</v>
      </c>
      <c r="B70" s="29" t="s">
        <v>152</v>
      </c>
      <c r="C70" s="15" t="s">
        <v>175</v>
      </c>
      <c r="D70" s="71" t="s">
        <v>176</v>
      </c>
      <c r="E70" s="69">
        <v>506697.21049534355</v>
      </c>
      <c r="F70" s="69">
        <v>205228.02561177182</v>
      </c>
      <c r="G70" s="70">
        <v>301469.1848835717</v>
      </c>
      <c r="H70" s="13"/>
    </row>
    <row r="71" spans="1:8">
      <c r="A71" s="14" t="s">
        <v>151</v>
      </c>
      <c r="B71" s="29" t="s">
        <v>152</v>
      </c>
      <c r="C71" s="15" t="s">
        <v>177</v>
      </c>
      <c r="D71" s="71" t="s">
        <v>178</v>
      </c>
      <c r="E71" s="69">
        <v>140504.17456143687</v>
      </c>
      <c r="F71" s="69">
        <v>52250.687849996488</v>
      </c>
      <c r="G71" s="70">
        <v>88253.486711440375</v>
      </c>
      <c r="H71" s="13"/>
    </row>
    <row r="72" spans="1:8">
      <c r="A72" s="14" t="s">
        <v>151</v>
      </c>
      <c r="B72" s="29" t="s">
        <v>152</v>
      </c>
      <c r="C72" s="15" t="s">
        <v>179</v>
      </c>
      <c r="D72" s="71" t="s">
        <v>180</v>
      </c>
      <c r="E72" s="69">
        <v>18760.796362255114</v>
      </c>
      <c r="F72" s="69">
        <v>8826.6925761954226</v>
      </c>
      <c r="G72" s="70">
        <v>9934.1037860596916</v>
      </c>
      <c r="H72" s="13"/>
    </row>
    <row r="73" spans="1:8">
      <c r="A73" s="14" t="s">
        <v>181</v>
      </c>
      <c r="B73" s="29" t="s">
        <v>182</v>
      </c>
      <c r="C73" s="15" t="s">
        <v>183</v>
      </c>
      <c r="D73" s="71" t="s">
        <v>184</v>
      </c>
      <c r="E73" s="69">
        <v>4175783.2701465841</v>
      </c>
      <c r="F73" s="69">
        <v>2481480.9350469615</v>
      </c>
      <c r="G73" s="70">
        <v>1694302.3350996226</v>
      </c>
      <c r="H73" s="13"/>
    </row>
    <row r="74" spans="1:8">
      <c r="A74" s="14" t="s">
        <v>181</v>
      </c>
      <c r="B74" s="29" t="s">
        <v>182</v>
      </c>
      <c r="C74" s="15" t="s">
        <v>185</v>
      </c>
      <c r="D74" s="71" t="s">
        <v>186</v>
      </c>
      <c r="E74" s="69">
        <v>264289.63240169105</v>
      </c>
      <c r="F74" s="69">
        <v>75778.099589691177</v>
      </c>
      <c r="G74" s="70">
        <v>188511.53281199987</v>
      </c>
      <c r="H74" s="13"/>
    </row>
    <row r="75" spans="1:8">
      <c r="A75" s="14" t="s">
        <v>181</v>
      </c>
      <c r="B75" s="29" t="s">
        <v>182</v>
      </c>
      <c r="C75" s="15" t="s">
        <v>187</v>
      </c>
      <c r="D75" s="71" t="s">
        <v>188</v>
      </c>
      <c r="E75" s="69">
        <v>108403.92991361795</v>
      </c>
      <c r="F75" s="69">
        <v>30846.972333332138</v>
      </c>
      <c r="G75" s="70">
        <v>77556.957580285816</v>
      </c>
      <c r="H75" s="13"/>
    </row>
    <row r="76" spans="1:8">
      <c r="A76" s="14" t="s">
        <v>181</v>
      </c>
      <c r="B76" s="29" t="s">
        <v>182</v>
      </c>
      <c r="C76" s="15" t="s">
        <v>189</v>
      </c>
      <c r="D76" s="71" t="s">
        <v>190</v>
      </c>
      <c r="E76" s="69">
        <v>722634.9988689475</v>
      </c>
      <c r="F76" s="69">
        <v>261483.85503840895</v>
      </c>
      <c r="G76" s="70">
        <v>461151.14383053855</v>
      </c>
      <c r="H76" s="13"/>
    </row>
    <row r="77" spans="1:8">
      <c r="A77" s="14" t="s">
        <v>181</v>
      </c>
      <c r="B77" s="29" t="s">
        <v>182</v>
      </c>
      <c r="C77" s="15" t="s">
        <v>191</v>
      </c>
      <c r="D77" s="71" t="s">
        <v>192</v>
      </c>
      <c r="E77" s="69">
        <v>142917.65205091686</v>
      </c>
      <c r="F77" s="69">
        <v>42669.739425151645</v>
      </c>
      <c r="G77" s="70">
        <v>100247.91262576522</v>
      </c>
      <c r="H77" s="13"/>
    </row>
    <row r="78" spans="1:8">
      <c r="A78" s="14" t="s">
        <v>181</v>
      </c>
      <c r="B78" s="29" t="s">
        <v>182</v>
      </c>
      <c r="C78" s="15" t="s">
        <v>193</v>
      </c>
      <c r="D78" s="71" t="s">
        <v>194</v>
      </c>
      <c r="E78" s="69">
        <v>282868.71388491261</v>
      </c>
      <c r="F78" s="69">
        <v>103937.52386212125</v>
      </c>
      <c r="G78" s="70">
        <v>178931.19002279136</v>
      </c>
      <c r="H78" s="13"/>
    </row>
    <row r="79" spans="1:8">
      <c r="A79" s="14" t="s">
        <v>181</v>
      </c>
      <c r="B79" s="29" t="s">
        <v>182</v>
      </c>
      <c r="C79" s="15" t="s">
        <v>195</v>
      </c>
      <c r="D79" s="71" t="s">
        <v>196</v>
      </c>
      <c r="E79" s="69">
        <v>122927.90837654039</v>
      </c>
      <c r="F79" s="69">
        <v>31650.7521236266</v>
      </c>
      <c r="G79" s="70">
        <v>91277.156252913788</v>
      </c>
      <c r="H79" s="13"/>
    </row>
    <row r="80" spans="1:8">
      <c r="A80" s="14" t="s">
        <v>197</v>
      </c>
      <c r="B80" s="29" t="s">
        <v>198</v>
      </c>
      <c r="C80" s="15" t="s">
        <v>199</v>
      </c>
      <c r="D80" s="71" t="s">
        <v>200</v>
      </c>
      <c r="E80" s="69">
        <v>39836301.214074977</v>
      </c>
      <c r="F80" s="69">
        <v>17635119.148700655</v>
      </c>
      <c r="G80" s="70">
        <v>22201182.065374322</v>
      </c>
      <c r="H80" s="13"/>
    </row>
    <row r="81" spans="1:8">
      <c r="A81" s="14" t="s">
        <v>197</v>
      </c>
      <c r="B81" s="29" t="s">
        <v>198</v>
      </c>
      <c r="C81" s="15" t="s">
        <v>201</v>
      </c>
      <c r="D81" s="71" t="s">
        <v>202</v>
      </c>
      <c r="E81" s="69">
        <v>83748.413654860575</v>
      </c>
      <c r="F81" s="69">
        <v>37076.053599073923</v>
      </c>
      <c r="G81" s="70">
        <v>46672.360055786652</v>
      </c>
      <c r="H81" s="13"/>
    </row>
    <row r="82" spans="1:8">
      <c r="A82" s="14" t="s">
        <v>197</v>
      </c>
      <c r="B82" s="29" t="s">
        <v>198</v>
      </c>
      <c r="C82" s="15" t="s">
        <v>203</v>
      </c>
      <c r="D82" s="71" t="s">
        <v>204</v>
      </c>
      <c r="E82" s="69">
        <v>107569.05320351433</v>
      </c>
      <c r="F82" s="69">
        <v>45385.338526338499</v>
      </c>
      <c r="G82" s="70">
        <v>62183.714677175827</v>
      </c>
      <c r="H82" s="13"/>
    </row>
    <row r="83" spans="1:8">
      <c r="A83" s="14" t="s">
        <v>197</v>
      </c>
      <c r="B83" s="29" t="s">
        <v>198</v>
      </c>
      <c r="C83" s="15" t="s">
        <v>205</v>
      </c>
      <c r="D83" s="71" t="s">
        <v>206</v>
      </c>
      <c r="E83" s="69">
        <v>128109.29432527901</v>
      </c>
      <c r="F83" s="69">
        <v>46049.900393636555</v>
      </c>
      <c r="G83" s="70">
        <v>82059.393931642466</v>
      </c>
      <c r="H83" s="13"/>
    </row>
    <row r="84" spans="1:8">
      <c r="A84" s="14" t="s">
        <v>197</v>
      </c>
      <c r="B84" s="29" t="s">
        <v>198</v>
      </c>
      <c r="C84" s="15" t="s">
        <v>207</v>
      </c>
      <c r="D84" s="71" t="s">
        <v>208</v>
      </c>
      <c r="E84" s="69">
        <v>111733.47528193233</v>
      </c>
      <c r="F84" s="69">
        <v>50496.09712364748</v>
      </c>
      <c r="G84" s="70">
        <v>61237.378158284853</v>
      </c>
      <c r="H84" s="13"/>
    </row>
    <row r="85" spans="1:8">
      <c r="A85" s="14" t="s">
        <v>197</v>
      </c>
      <c r="B85" s="29" t="s">
        <v>198</v>
      </c>
      <c r="C85" s="15" t="s">
        <v>209</v>
      </c>
      <c r="D85" s="71" t="s">
        <v>210</v>
      </c>
      <c r="E85" s="69">
        <v>803742.04234997998</v>
      </c>
      <c r="F85" s="69">
        <v>276879.64952381206</v>
      </c>
      <c r="G85" s="70">
        <v>526862.39282616787</v>
      </c>
      <c r="H85" s="13"/>
    </row>
    <row r="86" spans="1:8">
      <c r="A86" s="14" t="s">
        <v>197</v>
      </c>
      <c r="B86" s="29" t="s">
        <v>198</v>
      </c>
      <c r="C86" s="15" t="s">
        <v>211</v>
      </c>
      <c r="D86" s="71" t="s">
        <v>212</v>
      </c>
      <c r="E86" s="69">
        <v>4074396.0036865179</v>
      </c>
      <c r="F86" s="69">
        <v>2264774.3284428869</v>
      </c>
      <c r="G86" s="70">
        <v>1809621.675243631</v>
      </c>
      <c r="H86" s="13"/>
    </row>
    <row r="87" spans="1:8">
      <c r="A87" s="14" t="s">
        <v>197</v>
      </c>
      <c r="B87" s="29" t="s">
        <v>198</v>
      </c>
      <c r="C87" s="15" t="s">
        <v>213</v>
      </c>
      <c r="D87" s="71" t="s">
        <v>214</v>
      </c>
      <c r="E87" s="69">
        <v>288968.13723109494</v>
      </c>
      <c r="F87" s="69">
        <v>122836.34646160233</v>
      </c>
      <c r="G87" s="70">
        <v>166131.79076949263</v>
      </c>
      <c r="H87" s="13"/>
    </row>
    <row r="88" spans="1:8">
      <c r="A88" s="14" t="s">
        <v>197</v>
      </c>
      <c r="B88" s="29" t="s">
        <v>198</v>
      </c>
      <c r="C88" s="15" t="s">
        <v>215</v>
      </c>
      <c r="D88" s="71" t="s">
        <v>216</v>
      </c>
      <c r="E88" s="69">
        <v>252940.98263658315</v>
      </c>
      <c r="F88" s="69">
        <v>105554.85548447414</v>
      </c>
      <c r="G88" s="70">
        <v>147386.12715210899</v>
      </c>
      <c r="H88" s="13"/>
    </row>
    <row r="89" spans="1:8">
      <c r="A89" s="14" t="s">
        <v>197</v>
      </c>
      <c r="B89" s="29" t="s">
        <v>198</v>
      </c>
      <c r="C89" s="15" t="s">
        <v>217</v>
      </c>
      <c r="D89" s="71" t="s">
        <v>218</v>
      </c>
      <c r="E89" s="69">
        <v>924057.25118151889</v>
      </c>
      <c r="F89" s="69">
        <v>393628.99453766958</v>
      </c>
      <c r="G89" s="70">
        <v>530428.25664384931</v>
      </c>
      <c r="H89" s="13"/>
    </row>
    <row r="90" spans="1:8">
      <c r="A90" s="14" t="s">
        <v>197</v>
      </c>
      <c r="B90" s="29" t="s">
        <v>198</v>
      </c>
      <c r="C90" s="15" t="s">
        <v>219</v>
      </c>
      <c r="D90" s="71" t="s">
        <v>220</v>
      </c>
      <c r="E90" s="69">
        <v>460944.91645050893</v>
      </c>
      <c r="F90" s="69">
        <v>200508.15587695164</v>
      </c>
      <c r="G90" s="70">
        <v>260436.76057355729</v>
      </c>
      <c r="H90" s="13"/>
    </row>
    <row r="91" spans="1:8">
      <c r="A91" s="14" t="s">
        <v>197</v>
      </c>
      <c r="B91" s="29" t="s">
        <v>198</v>
      </c>
      <c r="C91" s="15" t="s">
        <v>221</v>
      </c>
      <c r="D91" s="71" t="s">
        <v>222</v>
      </c>
      <c r="E91" s="69">
        <v>104825.93303029862</v>
      </c>
      <c r="F91" s="69">
        <v>40124.815371478253</v>
      </c>
      <c r="G91" s="70">
        <v>64701.117658820367</v>
      </c>
      <c r="H91" s="13"/>
    </row>
    <row r="92" spans="1:8">
      <c r="A92" s="14" t="s">
        <v>197</v>
      </c>
      <c r="B92" s="29" t="s">
        <v>198</v>
      </c>
      <c r="C92" s="15" t="s">
        <v>223</v>
      </c>
      <c r="D92" s="71" t="s">
        <v>224</v>
      </c>
      <c r="E92" s="69">
        <v>78174.798200846955</v>
      </c>
      <c r="F92" s="69">
        <v>35228.398807775542</v>
      </c>
      <c r="G92" s="70">
        <v>42946.399393071413</v>
      </c>
      <c r="H92" s="13"/>
    </row>
    <row r="93" spans="1:8">
      <c r="A93" s="14" t="s">
        <v>197</v>
      </c>
      <c r="B93" s="29" t="s">
        <v>198</v>
      </c>
      <c r="C93" s="15" t="s">
        <v>225</v>
      </c>
      <c r="D93" s="71" t="s">
        <v>226</v>
      </c>
      <c r="E93" s="69">
        <v>93784.833331463218</v>
      </c>
      <c r="F93" s="69">
        <v>34513.274985826785</v>
      </c>
      <c r="G93" s="70">
        <v>59271.558345636433</v>
      </c>
      <c r="H93" s="13"/>
    </row>
    <row r="94" spans="1:8">
      <c r="A94" s="14" t="s">
        <v>197</v>
      </c>
      <c r="B94" s="29" t="s">
        <v>198</v>
      </c>
      <c r="C94" s="15" t="s">
        <v>227</v>
      </c>
      <c r="D94" s="71" t="s">
        <v>228</v>
      </c>
      <c r="E94" s="69">
        <v>1506946.926886111</v>
      </c>
      <c r="F94" s="69">
        <v>561715.12927013903</v>
      </c>
      <c r="G94" s="70">
        <v>945231.797615972</v>
      </c>
      <c r="H94" s="13"/>
    </row>
    <row r="95" spans="1:8">
      <c r="A95" s="14" t="s">
        <v>197</v>
      </c>
      <c r="B95" s="29" t="s">
        <v>198</v>
      </c>
      <c r="C95" s="15" t="s">
        <v>229</v>
      </c>
      <c r="D95" s="71" t="s">
        <v>230</v>
      </c>
      <c r="E95" s="69">
        <v>89316.623842021232</v>
      </c>
      <c r="F95" s="69">
        <v>38542.601392047283</v>
      </c>
      <c r="G95" s="70">
        <v>50774.022449973949</v>
      </c>
      <c r="H95" s="13"/>
    </row>
    <row r="96" spans="1:8">
      <c r="A96" s="14" t="s">
        <v>197</v>
      </c>
      <c r="B96" s="29" t="s">
        <v>198</v>
      </c>
      <c r="C96" s="15" t="s">
        <v>231</v>
      </c>
      <c r="D96" s="71" t="s">
        <v>232</v>
      </c>
      <c r="E96" s="69">
        <v>83499.217895529408</v>
      </c>
      <c r="F96" s="69">
        <v>28400.558512553456</v>
      </c>
      <c r="G96" s="70">
        <v>55098.659382975951</v>
      </c>
      <c r="H96" s="13"/>
    </row>
    <row r="97" spans="1:8">
      <c r="A97" s="14" t="s">
        <v>197</v>
      </c>
      <c r="B97" s="29" t="s">
        <v>198</v>
      </c>
      <c r="C97" s="15" t="s">
        <v>233</v>
      </c>
      <c r="D97" s="71" t="s">
        <v>234</v>
      </c>
      <c r="E97" s="69">
        <v>654985.69901091233</v>
      </c>
      <c r="F97" s="69">
        <v>340051.85289636184</v>
      </c>
      <c r="G97" s="70">
        <v>314933.84611455048</v>
      </c>
      <c r="H97" s="13"/>
    </row>
    <row r="98" spans="1:8">
      <c r="A98" s="14" t="s">
        <v>197</v>
      </c>
      <c r="B98" s="29" t="s">
        <v>198</v>
      </c>
      <c r="C98" s="15" t="s">
        <v>235</v>
      </c>
      <c r="D98" s="71" t="s">
        <v>236</v>
      </c>
      <c r="E98" s="69">
        <v>162135.34666632474</v>
      </c>
      <c r="F98" s="69">
        <v>56119.952331594206</v>
      </c>
      <c r="G98" s="70">
        <v>106015.39433473053</v>
      </c>
      <c r="H98" s="13"/>
    </row>
    <row r="99" spans="1:8">
      <c r="A99" s="14" t="s">
        <v>197</v>
      </c>
      <c r="B99" s="29" t="s">
        <v>198</v>
      </c>
      <c r="C99" s="15" t="s">
        <v>237</v>
      </c>
      <c r="D99" s="71" t="s">
        <v>238</v>
      </c>
      <c r="E99" s="69">
        <v>177853.55814061145</v>
      </c>
      <c r="F99" s="69">
        <v>77338.092188201699</v>
      </c>
      <c r="G99" s="70">
        <v>100515.46595240975</v>
      </c>
      <c r="H99" s="13"/>
    </row>
    <row r="100" spans="1:8">
      <c r="A100" s="14" t="s">
        <v>197</v>
      </c>
      <c r="B100" s="29" t="s">
        <v>198</v>
      </c>
      <c r="C100" s="15" t="s">
        <v>239</v>
      </c>
      <c r="D100" s="71" t="s">
        <v>240</v>
      </c>
      <c r="E100" s="69">
        <v>566223.26496379252</v>
      </c>
      <c r="F100" s="69">
        <v>304409.38924416114</v>
      </c>
      <c r="G100" s="70">
        <v>261813.87571963138</v>
      </c>
      <c r="H100" s="13"/>
    </row>
    <row r="101" spans="1:8">
      <c r="A101" s="14" t="s">
        <v>197</v>
      </c>
      <c r="B101" s="29" t="s">
        <v>198</v>
      </c>
      <c r="C101" s="15" t="s">
        <v>241</v>
      </c>
      <c r="D101" s="71" t="s">
        <v>242</v>
      </c>
      <c r="E101" s="69">
        <v>46848.13448872586</v>
      </c>
      <c r="F101" s="69">
        <v>18456.737268609475</v>
      </c>
      <c r="G101" s="70">
        <v>28391.397220116385</v>
      </c>
      <c r="H101" s="13"/>
    </row>
    <row r="102" spans="1:8">
      <c r="A102" s="14" t="s">
        <v>197</v>
      </c>
      <c r="B102" s="29" t="s">
        <v>198</v>
      </c>
      <c r="C102" s="15" t="s">
        <v>243</v>
      </c>
      <c r="D102" s="71" t="s">
        <v>244</v>
      </c>
      <c r="E102" s="69">
        <v>95311.078050053431</v>
      </c>
      <c r="F102" s="69">
        <v>45540.61466683558</v>
      </c>
      <c r="G102" s="70">
        <v>49770.463383217852</v>
      </c>
      <c r="H102" s="13"/>
    </row>
    <row r="103" spans="1:8">
      <c r="A103" s="14" t="s">
        <v>197</v>
      </c>
      <c r="B103" s="29" t="s">
        <v>198</v>
      </c>
      <c r="C103" s="15" t="s">
        <v>245</v>
      </c>
      <c r="D103" s="71" t="s">
        <v>246</v>
      </c>
      <c r="E103" s="69">
        <v>47274.967076558743</v>
      </c>
      <c r="F103" s="69">
        <v>17630.886614132782</v>
      </c>
      <c r="G103" s="70">
        <v>29644.080462425962</v>
      </c>
      <c r="H103" s="13"/>
    </row>
    <row r="104" spans="1:8">
      <c r="A104" s="14" t="s">
        <v>197</v>
      </c>
      <c r="B104" s="29" t="s">
        <v>198</v>
      </c>
      <c r="C104" s="15" t="s">
        <v>247</v>
      </c>
      <c r="D104" s="71" t="s">
        <v>248</v>
      </c>
      <c r="E104" s="69">
        <v>85313.350213531754</v>
      </c>
      <c r="F104" s="69">
        <v>38326.528248992923</v>
      </c>
      <c r="G104" s="70">
        <v>46986.821964538831</v>
      </c>
      <c r="H104" s="13"/>
    </row>
    <row r="105" spans="1:8">
      <c r="A105" s="14" t="s">
        <v>249</v>
      </c>
      <c r="B105" s="29" t="s">
        <v>250</v>
      </c>
      <c r="C105" s="15" t="s">
        <v>251</v>
      </c>
      <c r="D105" s="71" t="s">
        <v>252</v>
      </c>
      <c r="E105" s="69">
        <v>1852077.8834509007</v>
      </c>
      <c r="F105" s="69">
        <v>717506.42433069739</v>
      </c>
      <c r="G105" s="70">
        <v>1134571.4591202033</v>
      </c>
      <c r="H105" s="13"/>
    </row>
    <row r="106" spans="1:8">
      <c r="A106" s="14" t="s">
        <v>249</v>
      </c>
      <c r="B106" s="29" t="s">
        <v>250</v>
      </c>
      <c r="C106" s="15" t="s">
        <v>253</v>
      </c>
      <c r="D106" s="71" t="s">
        <v>254</v>
      </c>
      <c r="E106" s="69">
        <v>259562.58838048243</v>
      </c>
      <c r="F106" s="69">
        <v>112815.57680268482</v>
      </c>
      <c r="G106" s="70">
        <v>146747.01157779759</v>
      </c>
      <c r="H106" s="13"/>
    </row>
    <row r="107" spans="1:8">
      <c r="A107" s="14" t="s">
        <v>249</v>
      </c>
      <c r="B107" s="29" t="s">
        <v>250</v>
      </c>
      <c r="C107" s="15" t="s">
        <v>255</v>
      </c>
      <c r="D107" s="71" t="s">
        <v>256</v>
      </c>
      <c r="E107" s="69">
        <v>172580.02710722917</v>
      </c>
      <c r="F107" s="69">
        <v>61191.205163657294</v>
      </c>
      <c r="G107" s="70">
        <v>111388.82194357188</v>
      </c>
      <c r="H107" s="13"/>
    </row>
    <row r="108" spans="1:8">
      <c r="A108" s="14" t="s">
        <v>249</v>
      </c>
      <c r="B108" s="29" t="s">
        <v>250</v>
      </c>
      <c r="C108" s="15" t="s">
        <v>257</v>
      </c>
      <c r="D108" s="71" t="s">
        <v>258</v>
      </c>
      <c r="E108" s="69">
        <v>716419.33717656322</v>
      </c>
      <c r="F108" s="69">
        <v>320890.32235369232</v>
      </c>
      <c r="G108" s="70">
        <v>395529.0148228709</v>
      </c>
      <c r="H108" s="13"/>
    </row>
    <row r="109" spans="1:8">
      <c r="A109" s="14" t="s">
        <v>249</v>
      </c>
      <c r="B109" s="29" t="s">
        <v>250</v>
      </c>
      <c r="C109" s="15" t="s">
        <v>259</v>
      </c>
      <c r="D109" s="71" t="s">
        <v>260</v>
      </c>
      <c r="E109" s="69">
        <v>25570.455496049603</v>
      </c>
      <c r="F109" s="69">
        <v>9227.2330875263997</v>
      </c>
      <c r="G109" s="70">
        <v>16343.222408523203</v>
      </c>
      <c r="H109" s="13"/>
    </row>
    <row r="110" spans="1:8">
      <c r="A110" s="14" t="s">
        <v>249</v>
      </c>
      <c r="B110" s="29" t="s">
        <v>250</v>
      </c>
      <c r="C110" s="15" t="s">
        <v>261</v>
      </c>
      <c r="D110" s="71" t="s">
        <v>262</v>
      </c>
      <c r="E110" s="69">
        <v>76265.983713624824</v>
      </c>
      <c r="F110" s="69">
        <v>27180.765633584499</v>
      </c>
      <c r="G110" s="70">
        <v>49085.218080040329</v>
      </c>
      <c r="H110" s="13"/>
    </row>
    <row r="111" spans="1:8">
      <c r="A111" s="14" t="s">
        <v>263</v>
      </c>
      <c r="B111" s="29" t="s">
        <v>264</v>
      </c>
      <c r="C111" s="15" t="s">
        <v>265</v>
      </c>
      <c r="D111" s="71" t="s">
        <v>266</v>
      </c>
      <c r="E111" s="69">
        <v>2274611.42699967</v>
      </c>
      <c r="F111" s="69">
        <v>893579.78704895161</v>
      </c>
      <c r="G111" s="70">
        <v>1381031.6399507183</v>
      </c>
      <c r="H111" s="13"/>
    </row>
    <row r="112" spans="1:8">
      <c r="A112" s="14" t="s">
        <v>263</v>
      </c>
      <c r="B112" s="29" t="s">
        <v>264</v>
      </c>
      <c r="C112" s="15" t="s">
        <v>267</v>
      </c>
      <c r="D112" s="71" t="s">
        <v>268</v>
      </c>
      <c r="E112" s="69">
        <v>68572.753870548113</v>
      </c>
      <c r="F112" s="69">
        <v>21988.04918128283</v>
      </c>
      <c r="G112" s="70">
        <v>46584.704689265287</v>
      </c>
      <c r="H112" s="13"/>
    </row>
    <row r="113" spans="1:8">
      <c r="A113" s="14" t="s">
        <v>263</v>
      </c>
      <c r="B113" s="29" t="s">
        <v>264</v>
      </c>
      <c r="C113" s="15" t="s">
        <v>269</v>
      </c>
      <c r="D113" s="71" t="s">
        <v>270</v>
      </c>
      <c r="E113" s="69">
        <v>161303.23023177433</v>
      </c>
      <c r="F113" s="69">
        <v>71382.359907555408</v>
      </c>
      <c r="G113" s="70">
        <v>89920.870324218922</v>
      </c>
      <c r="H113" s="13"/>
    </row>
    <row r="114" spans="1:8">
      <c r="A114" s="14" t="s">
        <v>263</v>
      </c>
      <c r="B114" s="29" t="s">
        <v>264</v>
      </c>
      <c r="C114" s="15" t="s">
        <v>271</v>
      </c>
      <c r="D114" s="71" t="s">
        <v>272</v>
      </c>
      <c r="E114" s="69">
        <v>29819.205848522524</v>
      </c>
      <c r="F114" s="69">
        <v>9784.5897101840201</v>
      </c>
      <c r="G114" s="70">
        <v>20034.616138338504</v>
      </c>
      <c r="H114" s="13"/>
    </row>
    <row r="115" spans="1:8">
      <c r="A115" s="14" t="s">
        <v>263</v>
      </c>
      <c r="B115" s="29" t="s">
        <v>264</v>
      </c>
      <c r="C115" s="15" t="s">
        <v>273</v>
      </c>
      <c r="D115" s="71" t="s">
        <v>274</v>
      </c>
      <c r="E115" s="69">
        <v>29215.158139800737</v>
      </c>
      <c r="F115" s="69">
        <v>10507.309763439904</v>
      </c>
      <c r="G115" s="70">
        <v>18707.848376360831</v>
      </c>
      <c r="H115" s="13"/>
    </row>
    <row r="116" spans="1:8">
      <c r="A116" s="14" t="s">
        <v>263</v>
      </c>
      <c r="B116" s="29" t="s">
        <v>264</v>
      </c>
      <c r="C116" s="15" t="s">
        <v>275</v>
      </c>
      <c r="D116" s="71" t="s">
        <v>276</v>
      </c>
      <c r="E116" s="69">
        <v>26901.311269806265</v>
      </c>
      <c r="F116" s="69">
        <v>8614.1030128294751</v>
      </c>
      <c r="G116" s="70">
        <v>18287.208256976788</v>
      </c>
      <c r="H116" s="13"/>
    </row>
    <row r="117" spans="1:8">
      <c r="A117" s="14" t="s">
        <v>263</v>
      </c>
      <c r="B117" s="29" t="s">
        <v>264</v>
      </c>
      <c r="C117" s="15" t="s">
        <v>277</v>
      </c>
      <c r="D117" s="71" t="s">
        <v>278</v>
      </c>
      <c r="E117" s="69">
        <v>35727.443427286293</v>
      </c>
      <c r="F117" s="69">
        <v>12516.690150817436</v>
      </c>
      <c r="G117" s="70">
        <v>23210.753276468859</v>
      </c>
      <c r="H117" s="13"/>
    </row>
    <row r="118" spans="1:8">
      <c r="A118" s="14" t="s">
        <v>263</v>
      </c>
      <c r="B118" s="29" t="s">
        <v>264</v>
      </c>
      <c r="C118" s="15" t="s">
        <v>279</v>
      </c>
      <c r="D118" s="71" t="s">
        <v>280</v>
      </c>
      <c r="E118" s="69">
        <v>75689.1533023956</v>
      </c>
      <c r="F118" s="69">
        <v>28197.563561413506</v>
      </c>
      <c r="G118" s="70">
        <v>47491.58974098209</v>
      </c>
      <c r="H118" s="13"/>
    </row>
    <row r="119" spans="1:8">
      <c r="A119" s="14" t="s">
        <v>263</v>
      </c>
      <c r="B119" s="29" t="s">
        <v>264</v>
      </c>
      <c r="C119" s="15" t="s">
        <v>281</v>
      </c>
      <c r="D119" s="71" t="s">
        <v>282</v>
      </c>
      <c r="E119" s="69">
        <v>53050.409554678838</v>
      </c>
      <c r="F119" s="69">
        <v>16940.396025001872</v>
      </c>
      <c r="G119" s="70">
        <v>36110.013529676966</v>
      </c>
      <c r="H119" s="13"/>
    </row>
    <row r="120" spans="1:8">
      <c r="A120" s="14" t="s">
        <v>263</v>
      </c>
      <c r="B120" s="29" t="s">
        <v>264</v>
      </c>
      <c r="C120" s="15" t="s">
        <v>283</v>
      </c>
      <c r="D120" s="71" t="s">
        <v>284</v>
      </c>
      <c r="E120" s="69">
        <v>47671.737066375281</v>
      </c>
      <c r="F120" s="69">
        <v>16174.291128375397</v>
      </c>
      <c r="G120" s="70">
        <v>31497.445937999884</v>
      </c>
      <c r="H120" s="13"/>
    </row>
    <row r="121" spans="1:8">
      <c r="A121" s="14" t="s">
        <v>263</v>
      </c>
      <c r="B121" s="29" t="s">
        <v>264</v>
      </c>
      <c r="C121" s="15" t="s">
        <v>285</v>
      </c>
      <c r="D121" s="71" t="s">
        <v>286</v>
      </c>
      <c r="E121" s="69">
        <v>84680.649978525311</v>
      </c>
      <c r="F121" s="69">
        <v>28876.004959214857</v>
      </c>
      <c r="G121" s="70">
        <v>55804.645019310454</v>
      </c>
      <c r="H121" s="13"/>
    </row>
    <row r="122" spans="1:8">
      <c r="A122" s="14" t="s">
        <v>263</v>
      </c>
      <c r="B122" s="29" t="s">
        <v>264</v>
      </c>
      <c r="C122" s="15" t="s">
        <v>287</v>
      </c>
      <c r="D122" s="71" t="s">
        <v>288</v>
      </c>
      <c r="E122" s="69">
        <v>15014.502239763789</v>
      </c>
      <c r="F122" s="69">
        <v>5174.5236197173126</v>
      </c>
      <c r="G122" s="70">
        <v>9839.9786200464769</v>
      </c>
      <c r="H122" s="13"/>
    </row>
    <row r="123" spans="1:8">
      <c r="A123" s="14" t="s">
        <v>263</v>
      </c>
      <c r="B123" s="29" t="s">
        <v>264</v>
      </c>
      <c r="C123" s="15" t="s">
        <v>289</v>
      </c>
      <c r="D123" s="71" t="s">
        <v>290</v>
      </c>
      <c r="E123" s="69">
        <v>29026.354165153061</v>
      </c>
      <c r="F123" s="69">
        <v>9543.1046898811474</v>
      </c>
      <c r="G123" s="70">
        <v>19483.249475271914</v>
      </c>
      <c r="H123" s="13"/>
    </row>
    <row r="124" spans="1:8">
      <c r="A124" s="14" t="s">
        <v>263</v>
      </c>
      <c r="B124" s="29" t="s">
        <v>264</v>
      </c>
      <c r="C124" s="15" t="s">
        <v>291</v>
      </c>
      <c r="D124" s="71" t="s">
        <v>292</v>
      </c>
      <c r="E124" s="69">
        <v>24893.982982229263</v>
      </c>
      <c r="F124" s="69">
        <v>8625.5310739440501</v>
      </c>
      <c r="G124" s="70">
        <v>16268.451908285213</v>
      </c>
      <c r="H124" s="13"/>
    </row>
    <row r="125" spans="1:8">
      <c r="A125" s="14" t="s">
        <v>263</v>
      </c>
      <c r="B125" s="29" t="s">
        <v>264</v>
      </c>
      <c r="C125" s="15" t="s">
        <v>293</v>
      </c>
      <c r="D125" s="71" t="s">
        <v>294</v>
      </c>
      <c r="E125" s="69">
        <v>15228.087773910995</v>
      </c>
      <c r="F125" s="69">
        <v>5410.8277247720689</v>
      </c>
      <c r="G125" s="70">
        <v>9817.2600491389258</v>
      </c>
      <c r="H125" s="13"/>
    </row>
    <row r="126" spans="1:8">
      <c r="A126" s="14" t="s">
        <v>263</v>
      </c>
      <c r="B126" s="29" t="s">
        <v>264</v>
      </c>
      <c r="C126" s="15" t="s">
        <v>295</v>
      </c>
      <c r="D126" s="71" t="s">
        <v>296</v>
      </c>
      <c r="E126" s="69">
        <v>15913.445422837338</v>
      </c>
      <c r="F126" s="69">
        <v>5748.7858310173233</v>
      </c>
      <c r="G126" s="70">
        <v>10164.659591820015</v>
      </c>
      <c r="H126" s="13"/>
    </row>
    <row r="127" spans="1:8">
      <c r="A127" s="14" t="s">
        <v>297</v>
      </c>
      <c r="B127" s="29" t="s">
        <v>298</v>
      </c>
      <c r="C127" s="15" t="s">
        <v>299</v>
      </c>
      <c r="D127" s="71" t="s">
        <v>300</v>
      </c>
      <c r="E127" s="69">
        <v>1339767.1598365624</v>
      </c>
      <c r="F127" s="69">
        <v>491377.4234973907</v>
      </c>
      <c r="G127" s="70">
        <v>848389.73633917165</v>
      </c>
      <c r="H127" s="13"/>
    </row>
    <row r="128" spans="1:8">
      <c r="A128" s="14" t="s">
        <v>297</v>
      </c>
      <c r="B128" s="29" t="s">
        <v>298</v>
      </c>
      <c r="C128" s="15" t="s">
        <v>301</v>
      </c>
      <c r="D128" s="71" t="s">
        <v>302</v>
      </c>
      <c r="E128" s="69">
        <v>238954.40471830938</v>
      </c>
      <c r="F128" s="69">
        <v>76677.898825757919</v>
      </c>
      <c r="G128" s="70">
        <v>162276.50589255145</v>
      </c>
      <c r="H128" s="13"/>
    </row>
    <row r="129" spans="1:8">
      <c r="A129" s="14" t="s">
        <v>297</v>
      </c>
      <c r="B129" s="29" t="s">
        <v>298</v>
      </c>
      <c r="C129" s="15" t="s">
        <v>303</v>
      </c>
      <c r="D129" s="71" t="s">
        <v>304</v>
      </c>
      <c r="E129" s="69">
        <v>155841.36615740301</v>
      </c>
      <c r="F129" s="69">
        <v>57897.875175458124</v>
      </c>
      <c r="G129" s="70">
        <v>97943.490981944895</v>
      </c>
      <c r="H129" s="13"/>
    </row>
    <row r="130" spans="1:8">
      <c r="A130" s="14" t="s">
        <v>297</v>
      </c>
      <c r="B130" s="29" t="s">
        <v>298</v>
      </c>
      <c r="C130" s="15" t="s">
        <v>305</v>
      </c>
      <c r="D130" s="71" t="s">
        <v>306</v>
      </c>
      <c r="E130" s="69">
        <v>326384.0867876542</v>
      </c>
      <c r="F130" s="69">
        <v>106656.27348082216</v>
      </c>
      <c r="G130" s="70">
        <v>219727.81330683205</v>
      </c>
      <c r="H130" s="13"/>
    </row>
    <row r="131" spans="1:8">
      <c r="A131" s="14" t="s">
        <v>297</v>
      </c>
      <c r="B131" s="29" t="s">
        <v>298</v>
      </c>
      <c r="C131" s="15" t="s">
        <v>307</v>
      </c>
      <c r="D131" s="71" t="s">
        <v>308</v>
      </c>
      <c r="E131" s="69">
        <v>1585529.5426917274</v>
      </c>
      <c r="F131" s="69">
        <v>627474.01444166095</v>
      </c>
      <c r="G131" s="70">
        <v>958055.52825006645</v>
      </c>
      <c r="H131" s="13"/>
    </row>
    <row r="132" spans="1:8">
      <c r="A132" s="14" t="s">
        <v>297</v>
      </c>
      <c r="B132" s="29" t="s">
        <v>298</v>
      </c>
      <c r="C132" s="15" t="s">
        <v>309</v>
      </c>
      <c r="D132" s="71" t="s">
        <v>310</v>
      </c>
      <c r="E132" s="69">
        <v>143109.63972307884</v>
      </c>
      <c r="F132" s="69">
        <v>47963.730258958691</v>
      </c>
      <c r="G132" s="70">
        <v>95145.909464120152</v>
      </c>
      <c r="H132" s="13"/>
    </row>
    <row r="133" spans="1:8">
      <c r="A133" s="14" t="s">
        <v>297</v>
      </c>
      <c r="B133" s="29" t="s">
        <v>298</v>
      </c>
      <c r="C133" s="15" t="s">
        <v>311</v>
      </c>
      <c r="D133" s="71" t="s">
        <v>312</v>
      </c>
      <c r="E133" s="69">
        <v>398030.97511397168</v>
      </c>
      <c r="F133" s="69">
        <v>139727.7757545748</v>
      </c>
      <c r="G133" s="70">
        <v>258303.19935939688</v>
      </c>
      <c r="H133" s="13"/>
    </row>
    <row r="134" spans="1:8">
      <c r="A134" s="14" t="s">
        <v>297</v>
      </c>
      <c r="B134" s="29" t="s">
        <v>298</v>
      </c>
      <c r="C134" s="15" t="s">
        <v>313</v>
      </c>
      <c r="D134" s="71" t="s">
        <v>314</v>
      </c>
      <c r="E134" s="69">
        <v>273435.7172739706</v>
      </c>
      <c r="F134" s="69">
        <v>92875.910106289564</v>
      </c>
      <c r="G134" s="70">
        <v>180559.80716768105</v>
      </c>
      <c r="H134" s="13"/>
    </row>
    <row r="135" spans="1:8">
      <c r="A135" s="14" t="s">
        <v>297</v>
      </c>
      <c r="B135" s="29" t="s">
        <v>298</v>
      </c>
      <c r="C135" s="15" t="s">
        <v>315</v>
      </c>
      <c r="D135" s="71" t="s">
        <v>316</v>
      </c>
      <c r="E135" s="69">
        <v>87367.533633975298</v>
      </c>
      <c r="F135" s="69">
        <v>27348.65385220238</v>
      </c>
      <c r="G135" s="70">
        <v>60018.879781772921</v>
      </c>
      <c r="H135" s="13"/>
    </row>
    <row r="136" spans="1:8">
      <c r="A136" s="14" t="s">
        <v>297</v>
      </c>
      <c r="B136" s="29" t="s">
        <v>298</v>
      </c>
      <c r="C136" s="15" t="s">
        <v>317</v>
      </c>
      <c r="D136" s="71" t="s">
        <v>318</v>
      </c>
      <c r="E136" s="69">
        <v>398456.81177488284</v>
      </c>
      <c r="F136" s="69">
        <v>134666.62922114579</v>
      </c>
      <c r="G136" s="70">
        <v>263790.18255373708</v>
      </c>
      <c r="H136" s="13"/>
    </row>
    <row r="137" spans="1:8">
      <c r="A137" s="14" t="s">
        <v>297</v>
      </c>
      <c r="B137" s="29" t="s">
        <v>298</v>
      </c>
      <c r="C137" s="15" t="s">
        <v>319</v>
      </c>
      <c r="D137" s="71" t="s">
        <v>320</v>
      </c>
      <c r="E137" s="69">
        <v>375084.75801325997</v>
      </c>
      <c r="F137" s="69">
        <v>121471.0235584218</v>
      </c>
      <c r="G137" s="70">
        <v>253613.73445483815</v>
      </c>
      <c r="H137" s="13"/>
    </row>
    <row r="138" spans="1:8">
      <c r="A138" s="14" t="s">
        <v>297</v>
      </c>
      <c r="B138" s="29" t="s">
        <v>298</v>
      </c>
      <c r="C138" s="15" t="s">
        <v>321</v>
      </c>
      <c r="D138" s="71" t="s">
        <v>322</v>
      </c>
      <c r="E138" s="69">
        <v>202625.22779982048</v>
      </c>
      <c r="F138" s="69">
        <v>63062.185791461117</v>
      </c>
      <c r="G138" s="70">
        <v>139563.04200835936</v>
      </c>
      <c r="H138" s="13"/>
    </row>
    <row r="139" spans="1:8">
      <c r="A139" s="14" t="s">
        <v>297</v>
      </c>
      <c r="B139" s="29" t="s">
        <v>298</v>
      </c>
      <c r="C139" s="15" t="s">
        <v>323</v>
      </c>
      <c r="D139" s="30" t="s">
        <v>324</v>
      </c>
      <c r="E139" s="69">
        <v>56196.064494383776</v>
      </c>
      <c r="F139" s="69">
        <v>18238.443909056507</v>
      </c>
      <c r="G139" s="70">
        <v>37957.62058532727</v>
      </c>
      <c r="H139" s="13"/>
    </row>
    <row r="140" spans="1:8">
      <c r="A140" s="14" t="s">
        <v>325</v>
      </c>
      <c r="B140" s="29" t="s">
        <v>326</v>
      </c>
      <c r="C140" s="15" t="s">
        <v>327</v>
      </c>
      <c r="D140" s="71" t="s">
        <v>328</v>
      </c>
      <c r="E140" s="69">
        <v>2389878.7817674833</v>
      </c>
      <c r="F140" s="69">
        <v>920107.18021757994</v>
      </c>
      <c r="G140" s="70">
        <v>1469771.6015499034</v>
      </c>
      <c r="H140" s="13"/>
    </row>
    <row r="141" spans="1:8">
      <c r="A141" s="14" t="s">
        <v>325</v>
      </c>
      <c r="B141" s="29" t="s">
        <v>326</v>
      </c>
      <c r="C141" s="15" t="s">
        <v>103</v>
      </c>
      <c r="D141" s="71" t="s">
        <v>329</v>
      </c>
      <c r="E141" s="69">
        <v>133328.06002946483</v>
      </c>
      <c r="F141" s="69">
        <v>50267.553404704508</v>
      </c>
      <c r="G141" s="70">
        <v>83060.506624760324</v>
      </c>
      <c r="H141" s="13"/>
    </row>
    <row r="142" spans="1:8">
      <c r="A142" s="14" t="s">
        <v>325</v>
      </c>
      <c r="B142" s="29" t="s">
        <v>326</v>
      </c>
      <c r="C142" s="15" t="s">
        <v>330</v>
      </c>
      <c r="D142" s="71" t="s">
        <v>331</v>
      </c>
      <c r="E142" s="69">
        <v>464453.98157304339</v>
      </c>
      <c r="F142" s="69">
        <v>182423.64117943426</v>
      </c>
      <c r="G142" s="70">
        <v>282030.34039360913</v>
      </c>
      <c r="H142" s="13"/>
    </row>
    <row r="143" spans="1:8">
      <c r="A143" s="14" t="s">
        <v>325</v>
      </c>
      <c r="B143" s="29" t="s">
        <v>326</v>
      </c>
      <c r="C143" s="15" t="s">
        <v>332</v>
      </c>
      <c r="D143" s="71" t="s">
        <v>333</v>
      </c>
      <c r="E143" s="69">
        <v>365069.12112663267</v>
      </c>
      <c r="F143" s="69">
        <v>147214.32610772882</v>
      </c>
      <c r="G143" s="70">
        <v>217854.79501890385</v>
      </c>
      <c r="H143" s="13"/>
    </row>
    <row r="144" spans="1:8">
      <c r="A144" s="14" t="s">
        <v>325</v>
      </c>
      <c r="B144" s="29" t="s">
        <v>326</v>
      </c>
      <c r="C144" s="15" t="s">
        <v>334</v>
      </c>
      <c r="D144" s="71" t="s">
        <v>335</v>
      </c>
      <c r="E144" s="69">
        <v>64977.227015407829</v>
      </c>
      <c r="F144" s="69">
        <v>23436.550331290397</v>
      </c>
      <c r="G144" s="70">
        <v>41540.676684117432</v>
      </c>
      <c r="H144" s="13"/>
    </row>
    <row r="145" spans="1:8">
      <c r="A145" s="14" t="s">
        <v>325</v>
      </c>
      <c r="B145" s="29" t="s">
        <v>326</v>
      </c>
      <c r="C145" s="15" t="s">
        <v>336</v>
      </c>
      <c r="D145" s="71" t="s">
        <v>337</v>
      </c>
      <c r="E145" s="69">
        <v>169100.71984588527</v>
      </c>
      <c r="F145" s="69">
        <v>57213.219823244377</v>
      </c>
      <c r="G145" s="70">
        <v>111887.50002264089</v>
      </c>
      <c r="H145" s="13"/>
    </row>
    <row r="146" spans="1:8">
      <c r="A146" s="14" t="s">
        <v>325</v>
      </c>
      <c r="B146" s="29" t="s">
        <v>326</v>
      </c>
      <c r="C146" s="15" t="s">
        <v>338</v>
      </c>
      <c r="D146" s="71" t="s">
        <v>339</v>
      </c>
      <c r="E146" s="69">
        <v>270569.2695933549</v>
      </c>
      <c r="F146" s="69">
        <v>129703.84688014664</v>
      </c>
      <c r="G146" s="70">
        <v>140865.42271320825</v>
      </c>
      <c r="H146" s="13"/>
    </row>
    <row r="147" spans="1:8">
      <c r="A147" s="14" t="s">
        <v>325</v>
      </c>
      <c r="B147" s="29" t="s">
        <v>326</v>
      </c>
      <c r="C147" s="15" t="s">
        <v>340</v>
      </c>
      <c r="D147" s="71" t="s">
        <v>341</v>
      </c>
      <c r="E147" s="69">
        <v>3037882.8434764883</v>
      </c>
      <c r="F147" s="69">
        <v>1325151.7782276357</v>
      </c>
      <c r="G147" s="70">
        <v>1712731.0652488526</v>
      </c>
      <c r="H147" s="13"/>
    </row>
    <row r="148" spans="1:8">
      <c r="A148" s="14" t="s">
        <v>325</v>
      </c>
      <c r="B148" s="29" t="s">
        <v>326</v>
      </c>
      <c r="C148" s="15" t="s">
        <v>342</v>
      </c>
      <c r="D148" s="71" t="s">
        <v>343</v>
      </c>
      <c r="E148" s="69">
        <v>1560296.1285894387</v>
      </c>
      <c r="F148" s="69">
        <v>874470.09870579431</v>
      </c>
      <c r="G148" s="70">
        <v>685826.02988364443</v>
      </c>
      <c r="H148" s="13"/>
    </row>
    <row r="149" spans="1:8">
      <c r="A149" s="14" t="s">
        <v>325</v>
      </c>
      <c r="B149" s="29" t="s">
        <v>326</v>
      </c>
      <c r="C149" s="15" t="s">
        <v>344</v>
      </c>
      <c r="D149" s="71" t="s">
        <v>345</v>
      </c>
      <c r="E149" s="69">
        <v>83408.5098199778</v>
      </c>
      <c r="F149" s="69">
        <v>30137.649243358337</v>
      </c>
      <c r="G149" s="70">
        <v>53270.860576619467</v>
      </c>
      <c r="H149" s="13"/>
    </row>
    <row r="150" spans="1:8">
      <c r="A150" s="14" t="s">
        <v>325</v>
      </c>
      <c r="B150" s="29" t="s">
        <v>326</v>
      </c>
      <c r="C150" s="15" t="s">
        <v>346</v>
      </c>
      <c r="D150" s="71" t="s">
        <v>347</v>
      </c>
      <c r="E150" s="69">
        <v>62708.501729702934</v>
      </c>
      <c r="F150" s="69">
        <v>22361.704945729391</v>
      </c>
      <c r="G150" s="70">
        <v>40346.796783973543</v>
      </c>
      <c r="H150" s="13"/>
    </row>
    <row r="151" spans="1:8">
      <c r="A151" s="14" t="s">
        <v>325</v>
      </c>
      <c r="B151" s="29" t="s">
        <v>326</v>
      </c>
      <c r="C151" s="15" t="s">
        <v>348</v>
      </c>
      <c r="D151" s="71" t="s">
        <v>349</v>
      </c>
      <c r="E151" s="69">
        <v>87705.657971856315</v>
      </c>
      <c r="F151" s="69">
        <v>31902.860236498884</v>
      </c>
      <c r="G151" s="70">
        <v>55802.797735357432</v>
      </c>
      <c r="H151" s="13"/>
    </row>
    <row r="152" spans="1:8">
      <c r="A152" s="14" t="s">
        <v>325</v>
      </c>
      <c r="B152" s="29" t="s">
        <v>326</v>
      </c>
      <c r="C152" s="15" t="s">
        <v>350</v>
      </c>
      <c r="D152" s="71" t="s">
        <v>351</v>
      </c>
      <c r="E152" s="69">
        <v>106006.53390871518</v>
      </c>
      <c r="F152" s="69">
        <v>39873.210322189065</v>
      </c>
      <c r="G152" s="70">
        <v>66133.323586526123</v>
      </c>
      <c r="H152" s="13"/>
    </row>
    <row r="153" spans="1:8">
      <c r="A153" s="14" t="s">
        <v>325</v>
      </c>
      <c r="B153" s="29" t="s">
        <v>326</v>
      </c>
      <c r="C153" s="15" t="s">
        <v>352</v>
      </c>
      <c r="D153" s="71" t="s">
        <v>353</v>
      </c>
      <c r="E153" s="69">
        <v>403182.83260063408</v>
      </c>
      <c r="F153" s="69">
        <v>196348.31343849906</v>
      </c>
      <c r="G153" s="70">
        <v>206834.51916213502</v>
      </c>
      <c r="H153" s="13"/>
    </row>
    <row r="154" spans="1:8">
      <c r="A154" s="14" t="s">
        <v>325</v>
      </c>
      <c r="B154" s="29" t="s">
        <v>326</v>
      </c>
      <c r="C154" s="15" t="s">
        <v>354</v>
      </c>
      <c r="D154" s="71" t="s">
        <v>355</v>
      </c>
      <c r="E154" s="69">
        <v>169981.76165666725</v>
      </c>
      <c r="F154" s="69">
        <v>70234.552611312945</v>
      </c>
      <c r="G154" s="70">
        <v>99747.209045354306</v>
      </c>
      <c r="H154" s="13"/>
    </row>
    <row r="155" spans="1:8">
      <c r="A155" s="14" t="s">
        <v>325</v>
      </c>
      <c r="B155" s="29" t="s">
        <v>326</v>
      </c>
      <c r="C155" s="15" t="s">
        <v>356</v>
      </c>
      <c r="D155" s="71" t="s">
        <v>357</v>
      </c>
      <c r="E155" s="69">
        <v>48665.040798193339</v>
      </c>
      <c r="F155" s="69">
        <v>16740.384174384541</v>
      </c>
      <c r="G155" s="70">
        <v>31924.656623808798</v>
      </c>
      <c r="H155" s="13"/>
    </row>
    <row r="156" spans="1:8">
      <c r="A156" s="14" t="s">
        <v>325</v>
      </c>
      <c r="B156" s="29" t="s">
        <v>326</v>
      </c>
      <c r="C156" s="15" t="s">
        <v>358</v>
      </c>
      <c r="D156" s="71" t="s">
        <v>359</v>
      </c>
      <c r="E156" s="69">
        <v>211360.99292647842</v>
      </c>
      <c r="F156" s="69">
        <v>81744.231001382883</v>
      </c>
      <c r="G156" s="70">
        <v>129616.76192509553</v>
      </c>
      <c r="H156" s="13"/>
    </row>
    <row r="157" spans="1:8">
      <c r="A157" s="14" t="s">
        <v>325</v>
      </c>
      <c r="B157" s="29" t="s">
        <v>326</v>
      </c>
      <c r="C157" s="15" t="s">
        <v>295</v>
      </c>
      <c r="D157" s="71" t="s">
        <v>360</v>
      </c>
      <c r="E157" s="69">
        <v>19975.387072202215</v>
      </c>
      <c r="F157" s="69">
        <v>7562.4873985966051</v>
      </c>
      <c r="G157" s="70">
        <v>12412.899673605611</v>
      </c>
      <c r="H157" s="13"/>
    </row>
    <row r="158" spans="1:8">
      <c r="A158" s="14" t="s">
        <v>325</v>
      </c>
      <c r="B158" s="29" t="s">
        <v>326</v>
      </c>
      <c r="C158" s="15" t="s">
        <v>361</v>
      </c>
      <c r="D158" s="71" t="s">
        <v>362</v>
      </c>
      <c r="E158" s="69">
        <v>69862.80728152809</v>
      </c>
      <c r="F158" s="69">
        <v>27578.813676471327</v>
      </c>
      <c r="G158" s="70">
        <v>42283.993605056763</v>
      </c>
      <c r="H158" s="13"/>
    </row>
    <row r="159" spans="1:8">
      <c r="A159" s="14" t="s">
        <v>325</v>
      </c>
      <c r="B159" s="29" t="s">
        <v>326</v>
      </c>
      <c r="C159" s="15" t="s">
        <v>363</v>
      </c>
      <c r="D159" s="71" t="s">
        <v>364</v>
      </c>
      <c r="E159" s="69">
        <v>51333.257535224759</v>
      </c>
      <c r="F159" s="69">
        <v>19735.256909538512</v>
      </c>
      <c r="G159" s="70">
        <v>31598.000625686247</v>
      </c>
      <c r="H159" s="13"/>
    </row>
    <row r="160" spans="1:8">
      <c r="A160" s="14" t="s">
        <v>325</v>
      </c>
      <c r="B160" s="29" t="s">
        <v>326</v>
      </c>
      <c r="C160" s="15" t="s">
        <v>365</v>
      </c>
      <c r="D160" s="71" t="s">
        <v>366</v>
      </c>
      <c r="E160" s="69">
        <v>636969.64601343893</v>
      </c>
      <c r="F160" s="69">
        <v>368195.59800246736</v>
      </c>
      <c r="G160" s="70">
        <v>268774.04801097157</v>
      </c>
      <c r="H160" s="13"/>
    </row>
    <row r="161" spans="1:8">
      <c r="A161" s="14" t="s">
        <v>325</v>
      </c>
      <c r="B161" s="29" t="s">
        <v>326</v>
      </c>
      <c r="C161" s="15" t="s">
        <v>367</v>
      </c>
      <c r="D161" s="71" t="s">
        <v>368</v>
      </c>
      <c r="E161" s="69">
        <v>72206.797609593879</v>
      </c>
      <c r="F161" s="69">
        <v>27497.299217220025</v>
      </c>
      <c r="G161" s="70">
        <v>44709.498392373855</v>
      </c>
      <c r="H161" s="13"/>
    </row>
    <row r="162" spans="1:8">
      <c r="A162" s="14" t="s">
        <v>369</v>
      </c>
      <c r="B162" s="29" t="s">
        <v>370</v>
      </c>
      <c r="C162" s="15" t="s">
        <v>371</v>
      </c>
      <c r="D162" s="71" t="s">
        <v>372</v>
      </c>
      <c r="E162" s="69">
        <v>318108.23389150435</v>
      </c>
      <c r="F162" s="69">
        <v>117934.71895640381</v>
      </c>
      <c r="G162" s="70">
        <v>200173.51493510054</v>
      </c>
      <c r="H162" s="13"/>
    </row>
    <row r="163" spans="1:8">
      <c r="A163" s="14" t="s">
        <v>369</v>
      </c>
      <c r="B163" s="29" t="s">
        <v>370</v>
      </c>
      <c r="C163" s="15" t="s">
        <v>373</v>
      </c>
      <c r="D163" s="71" t="s">
        <v>374</v>
      </c>
      <c r="E163" s="69">
        <v>73268.930166417776</v>
      </c>
      <c r="F163" s="69">
        <v>26679.305920091785</v>
      </c>
      <c r="G163" s="70">
        <v>46589.624246325991</v>
      </c>
      <c r="H163" s="13"/>
    </row>
    <row r="164" spans="1:8">
      <c r="A164" s="14" t="s">
        <v>369</v>
      </c>
      <c r="B164" s="29" t="s">
        <v>370</v>
      </c>
      <c r="C164" s="15" t="s">
        <v>375</v>
      </c>
      <c r="D164" s="71" t="s">
        <v>376</v>
      </c>
      <c r="E164" s="69">
        <v>45993.876287100116</v>
      </c>
      <c r="F164" s="69">
        <v>17323.515674702998</v>
      </c>
      <c r="G164" s="70">
        <v>28670.360612397119</v>
      </c>
      <c r="H164" s="13"/>
    </row>
    <row r="165" spans="1:8">
      <c r="A165" s="14" t="s">
        <v>369</v>
      </c>
      <c r="B165" s="29" t="s">
        <v>370</v>
      </c>
      <c r="C165" s="15" t="s">
        <v>377</v>
      </c>
      <c r="D165" s="71" t="s">
        <v>378</v>
      </c>
      <c r="E165" s="69">
        <v>25684.024602090187</v>
      </c>
      <c r="F165" s="69">
        <v>9412.5278646370934</v>
      </c>
      <c r="G165" s="70">
        <v>16271.496737453093</v>
      </c>
      <c r="H165" s="13"/>
    </row>
    <row r="166" spans="1:8">
      <c r="A166" s="14" t="s">
        <v>369</v>
      </c>
      <c r="B166" s="29" t="s">
        <v>370</v>
      </c>
      <c r="C166" s="15" t="s">
        <v>379</v>
      </c>
      <c r="D166" s="71" t="s">
        <v>380</v>
      </c>
      <c r="E166" s="69">
        <v>66624.46237867864</v>
      </c>
      <c r="F166" s="69">
        <v>31330.307305574293</v>
      </c>
      <c r="G166" s="70">
        <v>35294.155073104346</v>
      </c>
      <c r="H166" s="13"/>
    </row>
    <row r="167" spans="1:8">
      <c r="A167" s="14" t="s">
        <v>369</v>
      </c>
      <c r="B167" s="29" t="s">
        <v>370</v>
      </c>
      <c r="C167" s="15" t="s">
        <v>381</v>
      </c>
      <c r="D167" s="71" t="s">
        <v>382</v>
      </c>
      <c r="E167" s="69">
        <v>103248.25035720819</v>
      </c>
      <c r="F167" s="69">
        <v>38746.067206923326</v>
      </c>
      <c r="G167" s="70">
        <v>64502.183150284865</v>
      </c>
      <c r="H167" s="13"/>
    </row>
    <row r="168" spans="1:8">
      <c r="A168" s="14" t="s">
        <v>369</v>
      </c>
      <c r="B168" s="29" t="s">
        <v>370</v>
      </c>
      <c r="C168" s="15" t="s">
        <v>383</v>
      </c>
      <c r="D168" s="71" t="s">
        <v>384</v>
      </c>
      <c r="E168" s="69">
        <v>25915.107830468438</v>
      </c>
      <c r="F168" s="69">
        <v>9488.2587966165283</v>
      </c>
      <c r="G168" s="70">
        <v>16426.849033851911</v>
      </c>
      <c r="H168" s="13"/>
    </row>
    <row r="169" spans="1:8">
      <c r="A169" s="14" t="s">
        <v>369</v>
      </c>
      <c r="B169" s="29" t="s">
        <v>370</v>
      </c>
      <c r="C169" s="15" t="s">
        <v>385</v>
      </c>
      <c r="D169" s="71" t="s">
        <v>386</v>
      </c>
      <c r="E169" s="69">
        <v>18129.150849042926</v>
      </c>
      <c r="F169" s="69">
        <v>7507.1094330249207</v>
      </c>
      <c r="G169" s="70">
        <v>10622.041416018004</v>
      </c>
      <c r="H169" s="13"/>
    </row>
    <row r="170" spans="1:8">
      <c r="A170" s="14" t="s">
        <v>369</v>
      </c>
      <c r="B170" s="29" t="s">
        <v>370</v>
      </c>
      <c r="C170" s="15" t="s">
        <v>387</v>
      </c>
      <c r="D170" s="71" t="s">
        <v>388</v>
      </c>
      <c r="E170" s="69">
        <v>39322.024234246855</v>
      </c>
      <c r="F170" s="69">
        <v>11785.186902678503</v>
      </c>
      <c r="G170" s="70">
        <v>27536.837331568353</v>
      </c>
      <c r="H170" s="13"/>
    </row>
    <row r="171" spans="1:8">
      <c r="A171" s="14" t="s">
        <v>369</v>
      </c>
      <c r="B171" s="29" t="s">
        <v>370</v>
      </c>
      <c r="C171" s="15" t="s">
        <v>389</v>
      </c>
      <c r="D171" s="71" t="s">
        <v>390</v>
      </c>
      <c r="E171" s="69">
        <v>20607.076668807797</v>
      </c>
      <c r="F171" s="69">
        <v>7436.0892690899136</v>
      </c>
      <c r="G171" s="70">
        <v>13170.987399717884</v>
      </c>
      <c r="H171" s="13"/>
    </row>
    <row r="172" spans="1:8">
      <c r="A172" s="14" t="s">
        <v>369</v>
      </c>
      <c r="B172" s="29" t="s">
        <v>370</v>
      </c>
      <c r="C172" s="15" t="s">
        <v>391</v>
      </c>
      <c r="D172" s="71" t="s">
        <v>392</v>
      </c>
      <c r="E172" s="69">
        <v>7124.9587112776817</v>
      </c>
      <c r="F172" s="69">
        <v>2785.838775460486</v>
      </c>
      <c r="G172" s="70">
        <v>4339.1199358171962</v>
      </c>
      <c r="H172" s="13"/>
    </row>
    <row r="173" spans="1:8">
      <c r="A173" s="14" t="s">
        <v>369</v>
      </c>
      <c r="B173" s="29" t="s">
        <v>370</v>
      </c>
      <c r="C173" s="15" t="s">
        <v>393</v>
      </c>
      <c r="D173" s="71" t="s">
        <v>394</v>
      </c>
      <c r="E173" s="69">
        <v>15972.230260777964</v>
      </c>
      <c r="F173" s="69">
        <v>5387.9786786078903</v>
      </c>
      <c r="G173" s="70">
        <v>10584.251582170073</v>
      </c>
      <c r="H173" s="13"/>
    </row>
    <row r="174" spans="1:8">
      <c r="A174" s="14" t="s">
        <v>395</v>
      </c>
      <c r="B174" s="29" t="s">
        <v>396</v>
      </c>
      <c r="C174" s="15" t="s">
        <v>397</v>
      </c>
      <c r="D174" s="71" t="s">
        <v>398</v>
      </c>
      <c r="E174" s="69">
        <v>368800.87774316454</v>
      </c>
      <c r="F174" s="69">
        <v>134644.85214319651</v>
      </c>
      <c r="G174" s="70">
        <v>234156.02559996804</v>
      </c>
      <c r="H174" s="13"/>
    </row>
    <row r="175" spans="1:8">
      <c r="A175" s="14" t="s">
        <v>395</v>
      </c>
      <c r="B175" s="29" t="s">
        <v>396</v>
      </c>
      <c r="C175" s="15" t="s">
        <v>399</v>
      </c>
      <c r="D175" s="71" t="s">
        <v>400</v>
      </c>
      <c r="E175" s="69">
        <v>77100.39874271283</v>
      </c>
      <c r="F175" s="69">
        <v>24947.391217305008</v>
      </c>
      <c r="G175" s="70">
        <v>52153.007525407826</v>
      </c>
      <c r="H175" s="13"/>
    </row>
    <row r="176" spans="1:8">
      <c r="A176" s="14" t="s">
        <v>395</v>
      </c>
      <c r="B176" s="29" t="s">
        <v>396</v>
      </c>
      <c r="C176" s="15" t="s">
        <v>401</v>
      </c>
      <c r="D176" s="71" t="s">
        <v>402</v>
      </c>
      <c r="E176" s="69">
        <v>349294.58169047179</v>
      </c>
      <c r="F176" s="69">
        <v>212833.42188146833</v>
      </c>
      <c r="G176" s="70">
        <v>136461.15980900347</v>
      </c>
      <c r="H176" s="13"/>
    </row>
    <row r="177" spans="1:8">
      <c r="A177" s="14" t="s">
        <v>395</v>
      </c>
      <c r="B177" s="29" t="s">
        <v>396</v>
      </c>
      <c r="C177" s="15" t="s">
        <v>403</v>
      </c>
      <c r="D177" s="71" t="s">
        <v>404</v>
      </c>
      <c r="E177" s="69">
        <v>45094.354248593649</v>
      </c>
      <c r="F177" s="69">
        <v>18331.840145942639</v>
      </c>
      <c r="G177" s="70">
        <v>26762.51410265101</v>
      </c>
      <c r="H177" s="13"/>
    </row>
    <row r="178" spans="1:8">
      <c r="A178" s="14" t="s">
        <v>395</v>
      </c>
      <c r="B178" s="29" t="s">
        <v>396</v>
      </c>
      <c r="C178" s="15" t="s">
        <v>405</v>
      </c>
      <c r="D178" s="71" t="s">
        <v>406</v>
      </c>
      <c r="E178" s="69">
        <v>10554.844010500265</v>
      </c>
      <c r="F178" s="69">
        <v>3876.713367831112</v>
      </c>
      <c r="G178" s="70">
        <v>6678.1306426691526</v>
      </c>
      <c r="H178" s="13"/>
    </row>
    <row r="179" spans="1:8">
      <c r="A179" s="14" t="s">
        <v>407</v>
      </c>
      <c r="B179" s="29" t="s">
        <v>408</v>
      </c>
      <c r="C179" s="15" t="s">
        <v>409</v>
      </c>
      <c r="D179" s="71" t="s">
        <v>410</v>
      </c>
      <c r="E179" s="69">
        <v>1200603.079440048</v>
      </c>
      <c r="F179" s="69">
        <v>527815.51810203586</v>
      </c>
      <c r="G179" s="70">
        <v>672787.56133801211</v>
      </c>
      <c r="H179" s="13"/>
    </row>
    <row r="180" spans="1:8">
      <c r="A180" s="14" t="s">
        <v>407</v>
      </c>
      <c r="B180" s="29" t="s">
        <v>408</v>
      </c>
      <c r="C180" s="15" t="s">
        <v>411</v>
      </c>
      <c r="D180" s="71" t="s">
        <v>412</v>
      </c>
      <c r="E180" s="69">
        <v>46239.029358359199</v>
      </c>
      <c r="F180" s="69">
        <v>17324.039417562362</v>
      </c>
      <c r="G180" s="70">
        <v>28914.989940796837</v>
      </c>
      <c r="H180" s="13"/>
    </row>
    <row r="181" spans="1:8">
      <c r="A181" s="14" t="s">
        <v>407</v>
      </c>
      <c r="B181" s="29" t="s">
        <v>408</v>
      </c>
      <c r="C181" s="15" t="s">
        <v>413</v>
      </c>
      <c r="D181" s="71" t="s">
        <v>414</v>
      </c>
      <c r="E181" s="69">
        <v>21552.381514613386</v>
      </c>
      <c r="F181" s="69">
        <v>8295.6113911970333</v>
      </c>
      <c r="G181" s="70">
        <v>13256.770123416352</v>
      </c>
      <c r="H181" s="13"/>
    </row>
    <row r="182" spans="1:8">
      <c r="A182" s="14" t="s">
        <v>407</v>
      </c>
      <c r="B182" s="29" t="s">
        <v>408</v>
      </c>
      <c r="C182" s="15" t="s">
        <v>415</v>
      </c>
      <c r="D182" s="71" t="s">
        <v>416</v>
      </c>
      <c r="E182" s="69">
        <v>24408.84367817067</v>
      </c>
      <c r="F182" s="69">
        <v>8419.8177683952817</v>
      </c>
      <c r="G182" s="70">
        <v>15989.025909775388</v>
      </c>
      <c r="H182" s="13"/>
    </row>
    <row r="183" spans="1:8">
      <c r="A183" s="14" t="s">
        <v>417</v>
      </c>
      <c r="B183" s="29" t="s">
        <v>418</v>
      </c>
      <c r="C183" s="15" t="s">
        <v>419</v>
      </c>
      <c r="D183" s="71" t="s">
        <v>420</v>
      </c>
      <c r="E183" s="69">
        <v>43024092.936918579</v>
      </c>
      <c r="F183" s="69">
        <v>17991486.855493061</v>
      </c>
      <c r="G183" s="70">
        <v>25032606.081425518</v>
      </c>
      <c r="H183" s="13"/>
    </row>
    <row r="184" spans="1:8">
      <c r="A184" s="14" t="s">
        <v>417</v>
      </c>
      <c r="B184" s="29" t="s">
        <v>418</v>
      </c>
      <c r="C184" s="15" t="s">
        <v>421</v>
      </c>
      <c r="D184" s="71" t="s">
        <v>422</v>
      </c>
      <c r="E184" s="69">
        <v>609727.97317063878</v>
      </c>
      <c r="F184" s="69">
        <v>235569.05416658756</v>
      </c>
      <c r="G184" s="70">
        <v>374158.91900405125</v>
      </c>
      <c r="H184" s="13"/>
    </row>
    <row r="185" spans="1:8">
      <c r="A185" s="14" t="s">
        <v>417</v>
      </c>
      <c r="B185" s="29" t="s">
        <v>418</v>
      </c>
      <c r="C185" s="15" t="s">
        <v>423</v>
      </c>
      <c r="D185" s="71" t="s">
        <v>424</v>
      </c>
      <c r="E185" s="69">
        <v>686563.31987081375</v>
      </c>
      <c r="F185" s="69">
        <v>306569.86767863331</v>
      </c>
      <c r="G185" s="70">
        <v>379993.45219218044</v>
      </c>
      <c r="H185" s="13"/>
    </row>
    <row r="186" spans="1:8">
      <c r="A186" s="14" t="s">
        <v>417</v>
      </c>
      <c r="B186" s="29" t="s">
        <v>418</v>
      </c>
      <c r="C186" s="15" t="s">
        <v>425</v>
      </c>
      <c r="D186" s="71" t="s">
        <v>426</v>
      </c>
      <c r="E186" s="69">
        <v>441692.1961406726</v>
      </c>
      <c r="F186" s="69">
        <v>175199.28661520215</v>
      </c>
      <c r="G186" s="70">
        <v>266492.90952547046</v>
      </c>
      <c r="H186" s="13"/>
    </row>
    <row r="187" spans="1:8">
      <c r="A187" s="14" t="s">
        <v>417</v>
      </c>
      <c r="B187" s="29" t="s">
        <v>418</v>
      </c>
      <c r="C187" s="15" t="s">
        <v>427</v>
      </c>
      <c r="D187" s="71" t="s">
        <v>428</v>
      </c>
      <c r="E187" s="69">
        <v>1426987.0668150438</v>
      </c>
      <c r="F187" s="69">
        <v>603005.5771892895</v>
      </c>
      <c r="G187" s="70">
        <v>823981.4896257543</v>
      </c>
      <c r="H187" s="13"/>
    </row>
    <row r="188" spans="1:8">
      <c r="A188" s="14" t="s">
        <v>417</v>
      </c>
      <c r="B188" s="29" t="s">
        <v>418</v>
      </c>
      <c r="C188" s="15" t="s">
        <v>429</v>
      </c>
      <c r="D188" s="71" t="s">
        <v>430</v>
      </c>
      <c r="E188" s="69">
        <v>88271.429481411091</v>
      </c>
      <c r="F188" s="69">
        <v>34508.412775711848</v>
      </c>
      <c r="G188" s="70">
        <v>53763.016705699243</v>
      </c>
      <c r="H188" s="13"/>
    </row>
    <row r="189" spans="1:8">
      <c r="A189" s="14" t="s">
        <v>417</v>
      </c>
      <c r="B189" s="29" t="s">
        <v>418</v>
      </c>
      <c r="C189" s="15" t="s">
        <v>431</v>
      </c>
      <c r="D189" s="71" t="s">
        <v>432</v>
      </c>
      <c r="E189" s="69">
        <v>60453.598699353068</v>
      </c>
      <c r="F189" s="69">
        <v>21081.594559333924</v>
      </c>
      <c r="G189" s="70">
        <v>39372.00414001914</v>
      </c>
      <c r="H189" s="13"/>
    </row>
    <row r="190" spans="1:8">
      <c r="A190" s="14" t="s">
        <v>417</v>
      </c>
      <c r="B190" s="29" t="s">
        <v>418</v>
      </c>
      <c r="C190" s="15" t="s">
        <v>433</v>
      </c>
      <c r="D190" s="71" t="s">
        <v>434</v>
      </c>
      <c r="E190" s="69">
        <v>88280.76380170972</v>
      </c>
      <c r="F190" s="69">
        <v>32822.008930829747</v>
      </c>
      <c r="G190" s="70">
        <v>55458.754870879973</v>
      </c>
      <c r="H190" s="13"/>
    </row>
    <row r="191" spans="1:8">
      <c r="A191" s="14" t="s">
        <v>435</v>
      </c>
      <c r="B191" s="29" t="s">
        <v>436</v>
      </c>
      <c r="C191" s="15" t="s">
        <v>437</v>
      </c>
      <c r="D191" s="71" t="s">
        <v>438</v>
      </c>
      <c r="E191" s="69">
        <v>3838337.4364808924</v>
      </c>
      <c r="F191" s="69">
        <v>1642985.7402541526</v>
      </c>
      <c r="G191" s="70">
        <v>2195351.6962267398</v>
      </c>
      <c r="H191" s="13"/>
    </row>
    <row r="192" spans="1:8">
      <c r="A192" s="14" t="s">
        <v>435</v>
      </c>
      <c r="B192" s="29" t="s">
        <v>436</v>
      </c>
      <c r="C192" s="15" t="s">
        <v>439</v>
      </c>
      <c r="D192" s="71" t="s">
        <v>440</v>
      </c>
      <c r="E192" s="69">
        <v>339092.18236089085</v>
      </c>
      <c r="F192" s="69">
        <v>165024.64662726171</v>
      </c>
      <c r="G192" s="70">
        <v>174067.53573362913</v>
      </c>
      <c r="H192" s="13"/>
    </row>
    <row r="193" spans="1:8">
      <c r="A193" s="14" t="s">
        <v>435</v>
      </c>
      <c r="B193" s="29" t="s">
        <v>436</v>
      </c>
      <c r="C193" s="15" t="s">
        <v>441</v>
      </c>
      <c r="D193" s="71" t="s">
        <v>442</v>
      </c>
      <c r="E193" s="69">
        <v>52039.675145420493</v>
      </c>
      <c r="F193" s="69">
        <v>21776.762369209613</v>
      </c>
      <c r="G193" s="70">
        <v>30262.91277621088</v>
      </c>
      <c r="H193" s="13"/>
    </row>
    <row r="194" spans="1:8">
      <c r="A194" s="14" t="s">
        <v>435</v>
      </c>
      <c r="B194" s="29" t="s">
        <v>436</v>
      </c>
      <c r="C194" s="15" t="s">
        <v>443</v>
      </c>
      <c r="D194" s="71" t="s">
        <v>444</v>
      </c>
      <c r="E194" s="69">
        <v>22295.797857858954</v>
      </c>
      <c r="F194" s="69">
        <v>9543.6353256516923</v>
      </c>
      <c r="G194" s="70">
        <v>12752.162532207261</v>
      </c>
      <c r="H194" s="13"/>
    </row>
    <row r="195" spans="1:8">
      <c r="A195" s="14" t="s">
        <v>435</v>
      </c>
      <c r="B195" s="29" t="s">
        <v>436</v>
      </c>
      <c r="C195" s="15" t="s">
        <v>445</v>
      </c>
      <c r="D195" s="71" t="s">
        <v>446</v>
      </c>
      <c r="E195" s="69">
        <v>58590.865521602136</v>
      </c>
      <c r="F195" s="69">
        <v>26125.135100315005</v>
      </c>
      <c r="G195" s="70">
        <v>32465.730421287131</v>
      </c>
      <c r="H195" s="13"/>
    </row>
    <row r="196" spans="1:8">
      <c r="A196" s="14" t="s">
        <v>435</v>
      </c>
      <c r="B196" s="29" t="s">
        <v>436</v>
      </c>
      <c r="C196" s="15" t="s">
        <v>447</v>
      </c>
      <c r="D196" s="71" t="s">
        <v>448</v>
      </c>
      <c r="E196" s="69">
        <v>48705.082175629919</v>
      </c>
      <c r="F196" s="69">
        <v>19955.580322361624</v>
      </c>
      <c r="G196" s="70">
        <v>28749.501853268295</v>
      </c>
      <c r="H196" s="13"/>
    </row>
    <row r="197" spans="1:8">
      <c r="A197" s="14" t="s">
        <v>435</v>
      </c>
      <c r="B197" s="29" t="s">
        <v>436</v>
      </c>
      <c r="C197" s="15" t="s">
        <v>449</v>
      </c>
      <c r="D197" s="71" t="s">
        <v>450</v>
      </c>
      <c r="E197" s="69">
        <v>352061.75677738024</v>
      </c>
      <c r="F197" s="69">
        <v>159985.56860927571</v>
      </c>
      <c r="G197" s="70">
        <v>192076.18816810453</v>
      </c>
      <c r="H197" s="13"/>
    </row>
    <row r="198" spans="1:8">
      <c r="A198" s="14" t="s">
        <v>435</v>
      </c>
      <c r="B198" s="29" t="s">
        <v>436</v>
      </c>
      <c r="C198" s="15" t="s">
        <v>451</v>
      </c>
      <c r="D198" s="71" t="s">
        <v>452</v>
      </c>
      <c r="E198" s="69">
        <v>184835.28861133434</v>
      </c>
      <c r="F198" s="69">
        <v>77418.571052390122</v>
      </c>
      <c r="G198" s="70">
        <v>107416.71755894422</v>
      </c>
      <c r="H198" s="13"/>
    </row>
    <row r="199" spans="1:8">
      <c r="A199" s="14" t="s">
        <v>435</v>
      </c>
      <c r="B199" s="29" t="s">
        <v>436</v>
      </c>
      <c r="C199" s="15" t="s">
        <v>453</v>
      </c>
      <c r="D199" s="71" t="s">
        <v>454</v>
      </c>
      <c r="E199" s="69">
        <v>45558.568656844065</v>
      </c>
      <c r="F199" s="69">
        <v>19300.350859525897</v>
      </c>
      <c r="G199" s="70">
        <v>26258.217797318168</v>
      </c>
      <c r="H199" s="13"/>
    </row>
    <row r="200" spans="1:8">
      <c r="A200" s="14" t="s">
        <v>455</v>
      </c>
      <c r="B200" s="29" t="s">
        <v>456</v>
      </c>
      <c r="C200" s="15" t="s">
        <v>457</v>
      </c>
      <c r="D200" s="71" t="s">
        <v>458</v>
      </c>
      <c r="E200" s="69">
        <v>214922.7153195756</v>
      </c>
      <c r="F200" s="69">
        <v>77764.071513596034</v>
      </c>
      <c r="G200" s="70">
        <v>137158.64380597958</v>
      </c>
      <c r="H200" s="13"/>
    </row>
    <row r="201" spans="1:8">
      <c r="A201" s="14" t="s">
        <v>455</v>
      </c>
      <c r="B201" s="29" t="s">
        <v>456</v>
      </c>
      <c r="C201" s="15" t="s">
        <v>459</v>
      </c>
      <c r="D201" s="71" t="s">
        <v>460</v>
      </c>
      <c r="E201" s="69">
        <v>24220.642703954811</v>
      </c>
      <c r="F201" s="69">
        <v>7838.8375535333244</v>
      </c>
      <c r="G201" s="70">
        <v>16381.805150421485</v>
      </c>
      <c r="H201" s="13"/>
    </row>
    <row r="202" spans="1:8">
      <c r="A202" s="14" t="s">
        <v>455</v>
      </c>
      <c r="B202" s="29" t="s">
        <v>456</v>
      </c>
      <c r="C202" s="15" t="s">
        <v>461</v>
      </c>
      <c r="D202" s="71" t="s">
        <v>462</v>
      </c>
      <c r="E202" s="69">
        <v>17048.63764638557</v>
      </c>
      <c r="F202" s="69">
        <v>6245.6690460335813</v>
      </c>
      <c r="G202" s="70">
        <v>10802.968600351989</v>
      </c>
      <c r="H202" s="13"/>
    </row>
    <row r="203" spans="1:8">
      <c r="A203" s="14" t="s">
        <v>455</v>
      </c>
      <c r="B203" s="29" t="s">
        <v>456</v>
      </c>
      <c r="C203" s="15" t="s">
        <v>463</v>
      </c>
      <c r="D203" s="71" t="s">
        <v>464</v>
      </c>
      <c r="E203" s="69">
        <v>15628.225708298065</v>
      </c>
      <c r="F203" s="69">
        <v>5023.69012873271</v>
      </c>
      <c r="G203" s="70">
        <v>10604.535579565356</v>
      </c>
      <c r="H203" s="13"/>
    </row>
    <row r="204" spans="1:8">
      <c r="A204" s="14" t="s">
        <v>455</v>
      </c>
      <c r="B204" s="29" t="s">
        <v>456</v>
      </c>
      <c r="C204" s="15" t="s">
        <v>465</v>
      </c>
      <c r="D204" s="71" t="s">
        <v>466</v>
      </c>
      <c r="E204" s="69">
        <v>120577.57660926707</v>
      </c>
      <c r="F204" s="69">
        <v>44882.274907455976</v>
      </c>
      <c r="G204" s="70">
        <v>75695.301701811084</v>
      </c>
      <c r="H204" s="13"/>
    </row>
    <row r="205" spans="1:8">
      <c r="A205" s="14" t="s">
        <v>455</v>
      </c>
      <c r="B205" s="29" t="s">
        <v>456</v>
      </c>
      <c r="C205" s="15" t="s">
        <v>467</v>
      </c>
      <c r="D205" s="71" t="s">
        <v>468</v>
      </c>
      <c r="E205" s="69">
        <v>43448.250427148312</v>
      </c>
      <c r="F205" s="69">
        <v>15968.737324905565</v>
      </c>
      <c r="G205" s="70">
        <v>27479.513102242745</v>
      </c>
      <c r="H205" s="13"/>
    </row>
    <row r="206" spans="1:8">
      <c r="A206" s="14" t="s">
        <v>455</v>
      </c>
      <c r="B206" s="29" t="s">
        <v>456</v>
      </c>
      <c r="C206" s="15" t="s">
        <v>469</v>
      </c>
      <c r="D206" s="71" t="s">
        <v>470</v>
      </c>
      <c r="E206" s="69">
        <v>25872.926470341459</v>
      </c>
      <c r="F206" s="69">
        <v>9284.3112932729746</v>
      </c>
      <c r="G206" s="70">
        <v>16588.615177068485</v>
      </c>
      <c r="H206" s="13"/>
    </row>
    <row r="207" spans="1:8">
      <c r="A207" s="14" t="s">
        <v>455</v>
      </c>
      <c r="B207" s="29" t="s">
        <v>456</v>
      </c>
      <c r="C207" s="15" t="s">
        <v>471</v>
      </c>
      <c r="D207" s="71" t="s">
        <v>472</v>
      </c>
      <c r="E207" s="69">
        <v>23785.408489577505</v>
      </c>
      <c r="F207" s="69">
        <v>9334.4047077342584</v>
      </c>
      <c r="G207" s="70">
        <v>14451.003781843247</v>
      </c>
      <c r="H207" s="13"/>
    </row>
    <row r="208" spans="1:8">
      <c r="A208" s="14" t="s">
        <v>455</v>
      </c>
      <c r="B208" s="29" t="s">
        <v>456</v>
      </c>
      <c r="C208" s="15" t="s">
        <v>473</v>
      </c>
      <c r="D208" s="71" t="s">
        <v>474</v>
      </c>
      <c r="E208" s="69">
        <v>11519.328611926572</v>
      </c>
      <c r="F208" s="69">
        <v>3894.5912994785795</v>
      </c>
      <c r="G208" s="70">
        <v>7624.7373124479927</v>
      </c>
      <c r="H208" s="13"/>
    </row>
    <row r="209" spans="1:8">
      <c r="A209" s="14" t="s">
        <v>475</v>
      </c>
      <c r="B209" s="29" t="s">
        <v>476</v>
      </c>
      <c r="C209" s="15" t="s">
        <v>477</v>
      </c>
      <c r="D209" s="71" t="s">
        <v>478</v>
      </c>
      <c r="E209" s="69">
        <v>101328.42265497323</v>
      </c>
      <c r="F209" s="69">
        <v>36077.945415970673</v>
      </c>
      <c r="G209" s="70">
        <v>65250.477239002554</v>
      </c>
      <c r="H209" s="13"/>
    </row>
    <row r="210" spans="1:8">
      <c r="A210" s="14" t="s">
        <v>475</v>
      </c>
      <c r="B210" s="29" t="s">
        <v>476</v>
      </c>
      <c r="C210" s="15" t="s">
        <v>479</v>
      </c>
      <c r="D210" s="71" t="s">
        <v>480</v>
      </c>
      <c r="E210" s="69">
        <v>21911.769487194018</v>
      </c>
      <c r="F210" s="69">
        <v>8607.3853866511618</v>
      </c>
      <c r="G210" s="70">
        <v>13304.384100542857</v>
      </c>
      <c r="H210" s="13"/>
    </row>
    <row r="211" spans="1:8">
      <c r="A211" s="14" t="s">
        <v>475</v>
      </c>
      <c r="B211" s="29" t="s">
        <v>476</v>
      </c>
      <c r="C211" s="15" t="s">
        <v>481</v>
      </c>
      <c r="D211" s="71" t="s">
        <v>482</v>
      </c>
      <c r="E211" s="69">
        <v>283089.96188047261</v>
      </c>
      <c r="F211" s="69">
        <v>103530.01793142567</v>
      </c>
      <c r="G211" s="70">
        <v>179559.94394904695</v>
      </c>
      <c r="H211" s="13"/>
    </row>
    <row r="212" spans="1:8">
      <c r="A212" s="14" t="s">
        <v>483</v>
      </c>
      <c r="B212" s="29" t="s">
        <v>484</v>
      </c>
      <c r="C212" s="15" t="s">
        <v>485</v>
      </c>
      <c r="D212" s="71" t="s">
        <v>486</v>
      </c>
      <c r="E212" s="69">
        <v>1817235.3083581664</v>
      </c>
      <c r="F212" s="69">
        <v>930228.07739456696</v>
      </c>
      <c r="G212" s="70">
        <v>887007.2309635994</v>
      </c>
      <c r="H212" s="13"/>
    </row>
    <row r="213" spans="1:8">
      <c r="A213" s="14" t="s">
        <v>483</v>
      </c>
      <c r="B213" s="29" t="s">
        <v>484</v>
      </c>
      <c r="C213" s="15" t="s">
        <v>487</v>
      </c>
      <c r="D213" s="71" t="s">
        <v>488</v>
      </c>
      <c r="E213" s="69">
        <v>31721.598847934423</v>
      </c>
      <c r="F213" s="69">
        <v>10390.066912932645</v>
      </c>
      <c r="G213" s="70">
        <v>21331.531935001778</v>
      </c>
      <c r="H213" s="13"/>
    </row>
    <row r="214" spans="1:8">
      <c r="A214" s="14" t="s">
        <v>483</v>
      </c>
      <c r="B214" s="29" t="s">
        <v>484</v>
      </c>
      <c r="C214" s="15" t="s">
        <v>489</v>
      </c>
      <c r="D214" s="71" t="s">
        <v>490</v>
      </c>
      <c r="E214" s="69">
        <v>270272.59257779794</v>
      </c>
      <c r="F214" s="69">
        <v>126795.86395713128</v>
      </c>
      <c r="G214" s="70">
        <v>143476.72862066666</v>
      </c>
      <c r="H214" s="13"/>
    </row>
    <row r="215" spans="1:8">
      <c r="A215" s="14" t="s">
        <v>483</v>
      </c>
      <c r="B215" s="29" t="s">
        <v>484</v>
      </c>
      <c r="C215" s="15" t="s">
        <v>491</v>
      </c>
      <c r="D215" s="71" t="s">
        <v>492</v>
      </c>
      <c r="E215" s="69">
        <v>1235448.0166990529</v>
      </c>
      <c r="F215" s="69">
        <v>558876.81274861959</v>
      </c>
      <c r="G215" s="70">
        <v>676571.20395043329</v>
      </c>
      <c r="H215" s="13"/>
    </row>
    <row r="216" spans="1:8">
      <c r="A216" s="14" t="s">
        <v>483</v>
      </c>
      <c r="B216" s="29" t="s">
        <v>484</v>
      </c>
      <c r="C216" s="15" t="s">
        <v>493</v>
      </c>
      <c r="D216" s="71" t="s">
        <v>494</v>
      </c>
      <c r="E216" s="69">
        <v>10188.37318839016</v>
      </c>
      <c r="F216" s="69">
        <v>3373.5702503741918</v>
      </c>
      <c r="G216" s="70">
        <v>6814.8029380159678</v>
      </c>
      <c r="H216" s="13"/>
    </row>
    <row r="217" spans="1:8">
      <c r="A217" s="14" t="s">
        <v>483</v>
      </c>
      <c r="B217" s="29" t="s">
        <v>484</v>
      </c>
      <c r="C217" s="15" t="s">
        <v>495</v>
      </c>
      <c r="D217" s="71" t="s">
        <v>496</v>
      </c>
      <c r="E217" s="69">
        <v>33110.370279821072</v>
      </c>
      <c r="F217" s="69">
        <v>10047.302776240442</v>
      </c>
      <c r="G217" s="70">
        <v>23063.067503580631</v>
      </c>
      <c r="H217" s="13"/>
    </row>
    <row r="218" spans="1:8">
      <c r="A218" s="14" t="s">
        <v>483</v>
      </c>
      <c r="B218" s="29" t="s">
        <v>484</v>
      </c>
      <c r="C218" s="15" t="s">
        <v>497</v>
      </c>
      <c r="D218" s="71" t="s">
        <v>498</v>
      </c>
      <c r="E218" s="69">
        <v>262239.7419983857</v>
      </c>
      <c r="F218" s="69">
        <v>120718.48742776955</v>
      </c>
      <c r="G218" s="70">
        <v>141521.25457061615</v>
      </c>
      <c r="H218" s="13"/>
    </row>
    <row r="219" spans="1:8">
      <c r="A219" s="14" t="s">
        <v>499</v>
      </c>
      <c r="B219" s="29" t="s">
        <v>500</v>
      </c>
      <c r="C219" s="15" t="s">
        <v>501</v>
      </c>
      <c r="D219" s="71" t="s">
        <v>502</v>
      </c>
      <c r="E219" s="69">
        <v>2914431.2774256007</v>
      </c>
      <c r="F219" s="69">
        <v>1365711.4712176877</v>
      </c>
      <c r="G219" s="70">
        <v>1548719.806207913</v>
      </c>
      <c r="H219" s="13"/>
    </row>
    <row r="220" spans="1:8">
      <c r="A220" s="14" t="s">
        <v>499</v>
      </c>
      <c r="B220" s="29" t="s">
        <v>500</v>
      </c>
      <c r="C220" s="15" t="s">
        <v>503</v>
      </c>
      <c r="D220" s="71" t="s">
        <v>504</v>
      </c>
      <c r="E220" s="69">
        <v>18316.276089619743</v>
      </c>
      <c r="F220" s="69">
        <v>6330.7156033876417</v>
      </c>
      <c r="G220" s="70">
        <v>11985.560486232102</v>
      </c>
      <c r="H220" s="13"/>
    </row>
    <row r="221" spans="1:8">
      <c r="A221" s="14" t="s">
        <v>499</v>
      </c>
      <c r="B221" s="29" t="s">
        <v>500</v>
      </c>
      <c r="C221" s="15" t="s">
        <v>505</v>
      </c>
      <c r="D221" s="71" t="s">
        <v>506</v>
      </c>
      <c r="E221" s="69">
        <v>5288052.4812554885</v>
      </c>
      <c r="F221" s="69">
        <v>2514368.72939318</v>
      </c>
      <c r="G221" s="70">
        <v>2773683.7518623085</v>
      </c>
      <c r="H221" s="13"/>
    </row>
    <row r="222" spans="1:8">
      <c r="A222" s="14" t="s">
        <v>499</v>
      </c>
      <c r="B222" s="29" t="s">
        <v>500</v>
      </c>
      <c r="C222" s="15" t="s">
        <v>507</v>
      </c>
      <c r="D222" s="71" t="s">
        <v>508</v>
      </c>
      <c r="E222" s="69">
        <v>90455.73828118408</v>
      </c>
      <c r="F222" s="69">
        <v>29339.363083355242</v>
      </c>
      <c r="G222" s="70">
        <v>61116.375197828835</v>
      </c>
      <c r="H222" s="13"/>
    </row>
    <row r="223" spans="1:8">
      <c r="A223" s="14" t="s">
        <v>509</v>
      </c>
      <c r="B223" s="29" t="s">
        <v>510</v>
      </c>
      <c r="C223" s="15" t="s">
        <v>511</v>
      </c>
      <c r="D223" s="71" t="s">
        <v>512</v>
      </c>
      <c r="E223" s="69">
        <v>3367611.9099127399</v>
      </c>
      <c r="F223" s="69">
        <v>1373571.5249443813</v>
      </c>
      <c r="G223" s="70">
        <v>1994040.3849683586</v>
      </c>
      <c r="H223" s="13"/>
    </row>
    <row r="224" spans="1:8">
      <c r="A224" s="14" t="s">
        <v>509</v>
      </c>
      <c r="B224" s="29" t="s">
        <v>510</v>
      </c>
      <c r="C224" s="15" t="s">
        <v>513</v>
      </c>
      <c r="D224" s="71" t="s">
        <v>514</v>
      </c>
      <c r="E224" s="69">
        <v>161794.40610987696</v>
      </c>
      <c r="F224" s="69">
        <v>58217.770470543437</v>
      </c>
      <c r="G224" s="70">
        <v>103576.63563933352</v>
      </c>
      <c r="H224" s="13"/>
    </row>
    <row r="225" spans="1:8">
      <c r="A225" s="14" t="s">
        <v>515</v>
      </c>
      <c r="B225" s="29" t="s">
        <v>516</v>
      </c>
      <c r="C225" s="15" t="s">
        <v>517</v>
      </c>
      <c r="D225" s="71" t="s">
        <v>518</v>
      </c>
      <c r="E225" s="69">
        <v>876267.27639921056</v>
      </c>
      <c r="F225" s="69">
        <v>361882.10581849021</v>
      </c>
      <c r="G225" s="70">
        <v>514385.17058072035</v>
      </c>
      <c r="H225" s="13"/>
    </row>
    <row r="226" spans="1:8">
      <c r="A226" s="14" t="s">
        <v>515</v>
      </c>
      <c r="B226" s="29" t="s">
        <v>516</v>
      </c>
      <c r="C226" s="15" t="s">
        <v>519</v>
      </c>
      <c r="D226" s="71" t="s">
        <v>520</v>
      </c>
      <c r="E226" s="69">
        <v>1679449.6395467275</v>
      </c>
      <c r="F226" s="69">
        <v>1017021.7573441283</v>
      </c>
      <c r="G226" s="70">
        <v>662427.8822025992</v>
      </c>
      <c r="H226" s="13"/>
    </row>
    <row r="227" spans="1:8" ht="15.75" thickBot="1">
      <c r="A227" s="17" t="s">
        <v>515</v>
      </c>
      <c r="B227" s="31" t="s">
        <v>516</v>
      </c>
      <c r="C227" s="18" t="s">
        <v>521</v>
      </c>
      <c r="D227" s="72" t="s">
        <v>522</v>
      </c>
      <c r="E227" s="76">
        <v>556241.77740324836</v>
      </c>
      <c r="F227" s="76">
        <v>217892.62133341806</v>
      </c>
      <c r="G227" s="77">
        <v>338349.1560698261</v>
      </c>
      <c r="H227" s="13"/>
    </row>
    <row r="228" spans="1:8" ht="15.75" thickBot="1">
      <c r="A228" s="27"/>
      <c r="B228" s="27"/>
      <c r="C228" s="27"/>
      <c r="D228" s="27"/>
      <c r="E228" s="75"/>
      <c r="F228" s="75"/>
      <c r="G228" s="75"/>
    </row>
    <row r="229" spans="1:8" ht="15.75" thickBot="1">
      <c r="A229" s="27"/>
      <c r="B229" s="27"/>
      <c r="C229" s="93" t="s">
        <v>532</v>
      </c>
      <c r="D229" s="94"/>
      <c r="E229" s="73">
        <v>178421398.17035854</v>
      </c>
      <c r="F229" s="73">
        <v>77549821.045308322</v>
      </c>
      <c r="G229" s="74">
        <v>100871577.12505038</v>
      </c>
      <c r="H229" s="13"/>
    </row>
    <row r="230" spans="1:8">
      <c r="A230" s="22" t="s">
        <v>536</v>
      </c>
      <c r="E230" s="13"/>
      <c r="F230" s="13"/>
      <c r="G230" s="13"/>
    </row>
    <row r="231" spans="1:8">
      <c r="A231" s="24" t="s">
        <v>528</v>
      </c>
      <c r="E231" s="13"/>
      <c r="F231" s="13"/>
      <c r="G231" s="13"/>
    </row>
  </sheetData>
  <mergeCells count="1">
    <mergeCell ref="C229:D2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30" sqref="F30"/>
    </sheetView>
  </sheetViews>
  <sheetFormatPr defaultColWidth="11.42578125" defaultRowHeight="15"/>
  <cols>
    <col min="1" max="1" width="19.28515625" style="7" bestFit="1" customWidth="1"/>
    <col min="2" max="2" width="11.28515625" style="7" customWidth="1"/>
    <col min="3" max="4" width="11.42578125" style="7"/>
    <col min="5" max="5" width="14.42578125" style="7" customWidth="1"/>
    <col min="6" max="6" width="13.5703125" style="7" customWidth="1"/>
    <col min="7" max="7" width="12.85546875" style="7" customWidth="1"/>
    <col min="8" max="8" width="11.5703125" style="7" bestFit="1" customWidth="1"/>
    <col min="9" max="16384" width="11.42578125" style="7"/>
  </cols>
  <sheetData>
    <row r="2" spans="1:8" ht="23.25">
      <c r="A2" s="6" t="s">
        <v>529</v>
      </c>
    </row>
    <row r="3" spans="1:8" ht="23.25">
      <c r="A3" s="6" t="s">
        <v>1</v>
      </c>
    </row>
    <row r="5" spans="1:8" ht="15.75" thickBot="1"/>
    <row r="6" spans="1:8" ht="45.75" thickBot="1">
      <c r="A6" s="1" t="s">
        <v>16</v>
      </c>
      <c r="B6" s="2" t="s">
        <v>17</v>
      </c>
      <c r="C6" s="2" t="s">
        <v>18</v>
      </c>
      <c r="D6" s="2" t="s">
        <v>19</v>
      </c>
      <c r="E6" s="2" t="s">
        <v>530</v>
      </c>
      <c r="F6" s="2" t="s">
        <v>531</v>
      </c>
      <c r="G6" s="78" t="s">
        <v>523</v>
      </c>
    </row>
    <row r="7" spans="1:8">
      <c r="A7" s="9" t="s">
        <v>35</v>
      </c>
      <c r="B7" s="28" t="s">
        <v>36</v>
      </c>
      <c r="C7" s="10" t="s">
        <v>37</v>
      </c>
      <c r="D7" s="68" t="s">
        <v>38</v>
      </c>
      <c r="E7" s="81">
        <f>+[1]PRODUCCIÓN!U6</f>
        <v>8315177.3594802516</v>
      </c>
      <c r="F7" s="81">
        <f>+'[1]CI modificados'!U6</f>
        <v>3536063.4469900015</v>
      </c>
      <c r="G7" s="82">
        <f>+E7-F7</f>
        <v>4779113.9124902505</v>
      </c>
      <c r="H7" s="79"/>
    </row>
    <row r="8" spans="1:8">
      <c r="A8" s="14" t="s">
        <v>35</v>
      </c>
      <c r="B8" s="29" t="s">
        <v>36</v>
      </c>
      <c r="C8" s="15" t="s">
        <v>39</v>
      </c>
      <c r="D8" s="71" t="s">
        <v>40</v>
      </c>
      <c r="E8" s="81">
        <f>+[1]PRODUCCIÓN!U7</f>
        <v>38625.792289514007</v>
      </c>
      <c r="F8" s="81">
        <f>+'[1]CI modificados'!U7</f>
        <v>13423.931525697823</v>
      </c>
      <c r="G8" s="82">
        <f t="shared" ref="G8:G71" si="0">+E8-F8</f>
        <v>25201.860763816185</v>
      </c>
      <c r="H8" s="79"/>
    </row>
    <row r="9" spans="1:8">
      <c r="A9" s="14" t="s">
        <v>35</v>
      </c>
      <c r="B9" s="29" t="s">
        <v>36</v>
      </c>
      <c r="C9" s="15" t="s">
        <v>41</v>
      </c>
      <c r="D9" s="71" t="s">
        <v>42</v>
      </c>
      <c r="E9" s="81">
        <f>+[1]PRODUCCIÓN!U8</f>
        <v>159819.44177587423</v>
      </c>
      <c r="F9" s="81">
        <f>+'[1]CI modificados'!U8</f>
        <v>59253.671372135541</v>
      </c>
      <c r="G9" s="82">
        <f t="shared" si="0"/>
        <v>100565.77040373869</v>
      </c>
      <c r="H9" s="79"/>
    </row>
    <row r="10" spans="1:8">
      <c r="A10" s="14" t="s">
        <v>35</v>
      </c>
      <c r="B10" s="29" t="s">
        <v>36</v>
      </c>
      <c r="C10" s="15" t="s">
        <v>43</v>
      </c>
      <c r="D10" s="71" t="s">
        <v>44</v>
      </c>
      <c r="E10" s="81">
        <f>+[1]PRODUCCIÓN!U9</f>
        <v>38134.702859306904</v>
      </c>
      <c r="F10" s="81">
        <f>+'[1]CI modificados'!U9</f>
        <v>15390.155879883485</v>
      </c>
      <c r="G10" s="82">
        <f t="shared" si="0"/>
        <v>22744.54697942342</v>
      </c>
      <c r="H10" s="79"/>
    </row>
    <row r="11" spans="1:8">
      <c r="A11" s="14" t="s">
        <v>35</v>
      </c>
      <c r="B11" s="29" t="s">
        <v>36</v>
      </c>
      <c r="C11" s="15" t="s">
        <v>45</v>
      </c>
      <c r="D11" s="71" t="s">
        <v>46</v>
      </c>
      <c r="E11" s="81">
        <f>+[1]PRODUCCIÓN!U10</f>
        <v>116920.84126743216</v>
      </c>
      <c r="F11" s="81">
        <f>+'[1]CI modificados'!U10</f>
        <v>46936.586716422535</v>
      </c>
      <c r="G11" s="82">
        <f t="shared" si="0"/>
        <v>69984.254551009624</v>
      </c>
      <c r="H11" s="79"/>
    </row>
    <row r="12" spans="1:8">
      <c r="A12" s="14" t="s">
        <v>35</v>
      </c>
      <c r="B12" s="29" t="s">
        <v>36</v>
      </c>
      <c r="C12" s="15" t="s">
        <v>47</v>
      </c>
      <c r="D12" s="71" t="s">
        <v>48</v>
      </c>
      <c r="E12" s="81">
        <f>+[1]PRODUCCIÓN!U11</f>
        <v>18558.653927912383</v>
      </c>
      <c r="F12" s="81">
        <f>+'[1]CI modificados'!U11</f>
        <v>6274.3035814388932</v>
      </c>
      <c r="G12" s="82">
        <f t="shared" si="0"/>
        <v>12284.350346473489</v>
      </c>
      <c r="H12" s="79"/>
    </row>
    <row r="13" spans="1:8">
      <c r="A13" s="14" t="s">
        <v>35</v>
      </c>
      <c r="B13" s="29" t="s">
        <v>36</v>
      </c>
      <c r="C13" s="15" t="s">
        <v>49</v>
      </c>
      <c r="D13" s="71" t="s">
        <v>50</v>
      </c>
      <c r="E13" s="81">
        <f>+[1]PRODUCCIÓN!U12</f>
        <v>14091.159636661063</v>
      </c>
      <c r="F13" s="81">
        <f>+'[1]CI modificados'!U12</f>
        <v>6132.0897446713716</v>
      </c>
      <c r="G13" s="82">
        <f t="shared" si="0"/>
        <v>7959.0698919896913</v>
      </c>
      <c r="H13" s="79"/>
    </row>
    <row r="14" spans="1:8">
      <c r="A14" s="14" t="s">
        <v>35</v>
      </c>
      <c r="B14" s="29" t="s">
        <v>36</v>
      </c>
      <c r="C14" s="15" t="s">
        <v>51</v>
      </c>
      <c r="D14" s="71" t="s">
        <v>52</v>
      </c>
      <c r="E14" s="81">
        <f>+[1]PRODUCCIÓN!U13</f>
        <v>80649.571226979562</v>
      </c>
      <c r="F14" s="81">
        <f>+'[1]CI modificados'!U13</f>
        <v>30418.343749862495</v>
      </c>
      <c r="G14" s="82">
        <f t="shared" si="0"/>
        <v>50231.227477117063</v>
      </c>
      <c r="H14" s="79"/>
    </row>
    <row r="15" spans="1:8">
      <c r="A15" s="14" t="s">
        <v>35</v>
      </c>
      <c r="B15" s="29" t="s">
        <v>36</v>
      </c>
      <c r="C15" s="15" t="s">
        <v>53</v>
      </c>
      <c r="D15" s="71" t="s">
        <v>54</v>
      </c>
      <c r="E15" s="81">
        <f>+[1]PRODUCCIÓN!U14</f>
        <v>78895.16719311921</v>
      </c>
      <c r="F15" s="81">
        <f>+'[1]CI modificados'!U14</f>
        <v>29079.790895160186</v>
      </c>
      <c r="G15" s="82">
        <f t="shared" si="0"/>
        <v>49815.376297959025</v>
      </c>
      <c r="H15" s="79"/>
    </row>
    <row r="16" spans="1:8">
      <c r="A16" s="14" t="s">
        <v>35</v>
      </c>
      <c r="B16" s="29" t="s">
        <v>36</v>
      </c>
      <c r="C16" s="15" t="s">
        <v>55</v>
      </c>
      <c r="D16" s="71" t="s">
        <v>56</v>
      </c>
      <c r="E16" s="81">
        <f>+[1]PRODUCCIÓN!U15</f>
        <v>11159.642707551804</v>
      </c>
      <c r="F16" s="81">
        <f>+'[1]CI modificados'!U15</f>
        <v>4403.8682917853794</v>
      </c>
      <c r="G16" s="82">
        <f t="shared" si="0"/>
        <v>6755.7744157664247</v>
      </c>
      <c r="H16" s="79"/>
    </row>
    <row r="17" spans="1:8">
      <c r="A17" s="14" t="s">
        <v>35</v>
      </c>
      <c r="B17" s="29" t="s">
        <v>36</v>
      </c>
      <c r="C17" s="15" t="s">
        <v>57</v>
      </c>
      <c r="D17" s="71" t="s">
        <v>58</v>
      </c>
      <c r="E17" s="81">
        <f>+[1]PRODUCCIÓN!U16</f>
        <v>41447.858278644751</v>
      </c>
      <c r="F17" s="81">
        <f>+'[1]CI modificados'!U16</f>
        <v>16342.215967018235</v>
      </c>
      <c r="G17" s="82">
        <f t="shared" si="0"/>
        <v>25105.642311626514</v>
      </c>
      <c r="H17" s="79"/>
    </row>
    <row r="18" spans="1:8">
      <c r="A18" s="14" t="s">
        <v>35</v>
      </c>
      <c r="B18" s="29" t="s">
        <v>36</v>
      </c>
      <c r="C18" s="15" t="s">
        <v>59</v>
      </c>
      <c r="D18" s="71" t="s">
        <v>60</v>
      </c>
      <c r="E18" s="81">
        <f>+[1]PRODUCCIÓN!U17</f>
        <v>14966.939802061284</v>
      </c>
      <c r="F18" s="81">
        <f>+'[1]CI modificados'!U17</f>
        <v>6252.6517919793741</v>
      </c>
      <c r="G18" s="82">
        <f t="shared" si="0"/>
        <v>8714.2880100819093</v>
      </c>
      <c r="H18" s="79"/>
    </row>
    <row r="19" spans="1:8">
      <c r="A19" s="14" t="s">
        <v>35</v>
      </c>
      <c r="B19" s="29" t="s">
        <v>36</v>
      </c>
      <c r="C19" s="15" t="s">
        <v>61</v>
      </c>
      <c r="D19" s="71" t="s">
        <v>62</v>
      </c>
      <c r="E19" s="81">
        <f>+[1]PRODUCCIÓN!U18</f>
        <v>496143.86672548781</v>
      </c>
      <c r="F19" s="81">
        <f>+'[1]CI modificados'!U18</f>
        <v>300880.50167404179</v>
      </c>
      <c r="G19" s="82">
        <f t="shared" si="0"/>
        <v>195263.36505144602</v>
      </c>
      <c r="H19" s="79"/>
    </row>
    <row r="20" spans="1:8">
      <c r="A20" s="14" t="s">
        <v>35</v>
      </c>
      <c r="B20" s="29" t="s">
        <v>36</v>
      </c>
      <c r="C20" s="15" t="s">
        <v>63</v>
      </c>
      <c r="D20" s="71" t="s">
        <v>64</v>
      </c>
      <c r="E20" s="81">
        <f>+[1]PRODUCCIÓN!U19</f>
        <v>16434.852100051397</v>
      </c>
      <c r="F20" s="81">
        <f>+'[1]CI modificados'!U19</f>
        <v>7472.1698646510913</v>
      </c>
      <c r="G20" s="82">
        <f t="shared" si="0"/>
        <v>8962.6822354003052</v>
      </c>
      <c r="H20" s="79"/>
    </row>
    <row r="21" spans="1:8">
      <c r="A21" s="14" t="s">
        <v>35</v>
      </c>
      <c r="B21" s="29" t="s">
        <v>36</v>
      </c>
      <c r="C21" s="15" t="s">
        <v>65</v>
      </c>
      <c r="D21" s="71" t="s">
        <v>66</v>
      </c>
      <c r="E21" s="81">
        <f>+[1]PRODUCCIÓN!U20</f>
        <v>80642.803021664236</v>
      </c>
      <c r="F21" s="81">
        <f>+'[1]CI modificados'!U20</f>
        <v>29008.247592240841</v>
      </c>
      <c r="G21" s="82">
        <f t="shared" si="0"/>
        <v>51634.555429423395</v>
      </c>
      <c r="H21" s="79"/>
    </row>
    <row r="22" spans="1:8">
      <c r="A22" s="14" t="s">
        <v>67</v>
      </c>
      <c r="B22" s="29" t="s">
        <v>68</v>
      </c>
      <c r="C22" s="15" t="s">
        <v>69</v>
      </c>
      <c r="D22" s="71" t="s">
        <v>70</v>
      </c>
      <c r="E22" s="81">
        <f>+[1]PRODUCCIÓN!U21</f>
        <v>631951.43944493518</v>
      </c>
      <c r="F22" s="81">
        <f>+'[1]CI modificados'!U21</f>
        <v>244308.44797519792</v>
      </c>
      <c r="G22" s="82">
        <f t="shared" si="0"/>
        <v>387642.99146973726</v>
      </c>
      <c r="H22" s="79"/>
    </row>
    <row r="23" spans="1:8">
      <c r="A23" s="14" t="s">
        <v>67</v>
      </c>
      <c r="B23" s="29" t="s">
        <v>68</v>
      </c>
      <c r="C23" s="15" t="s">
        <v>71</v>
      </c>
      <c r="D23" s="71" t="s">
        <v>72</v>
      </c>
      <c r="E23" s="81">
        <f>+[1]PRODUCCIÓN!U22</f>
        <v>38323.64693810523</v>
      </c>
      <c r="F23" s="81">
        <f>+'[1]CI modificados'!U22</f>
        <v>13243.429822942533</v>
      </c>
      <c r="G23" s="82">
        <f t="shared" si="0"/>
        <v>25080.217115162697</v>
      </c>
      <c r="H23" s="79"/>
    </row>
    <row r="24" spans="1:8">
      <c r="A24" s="14" t="s">
        <v>67</v>
      </c>
      <c r="B24" s="29" t="s">
        <v>68</v>
      </c>
      <c r="C24" s="15" t="s">
        <v>73</v>
      </c>
      <c r="D24" s="71" t="s">
        <v>74</v>
      </c>
      <c r="E24" s="81">
        <f>+[1]PRODUCCIÓN!U23</f>
        <v>46589.694026001678</v>
      </c>
      <c r="F24" s="81">
        <f>+'[1]CI modificados'!U23</f>
        <v>17057.153231848886</v>
      </c>
      <c r="G24" s="82">
        <f t="shared" si="0"/>
        <v>29532.540794152792</v>
      </c>
      <c r="H24" s="79"/>
    </row>
    <row r="25" spans="1:8">
      <c r="A25" s="14" t="s">
        <v>67</v>
      </c>
      <c r="B25" s="29" t="s">
        <v>68</v>
      </c>
      <c r="C25" s="15" t="s">
        <v>75</v>
      </c>
      <c r="D25" s="71" t="s">
        <v>76</v>
      </c>
      <c r="E25" s="81">
        <f>+[1]PRODUCCIÓN!U24</f>
        <v>48756.784394631482</v>
      </c>
      <c r="F25" s="81">
        <f>+'[1]CI modificados'!U24</f>
        <v>17849.154145653814</v>
      </c>
      <c r="G25" s="82">
        <f t="shared" si="0"/>
        <v>30907.630248977668</v>
      </c>
      <c r="H25" s="79"/>
    </row>
    <row r="26" spans="1:8">
      <c r="A26" s="14" t="s">
        <v>67</v>
      </c>
      <c r="B26" s="29" t="s">
        <v>68</v>
      </c>
      <c r="C26" s="15" t="s">
        <v>77</v>
      </c>
      <c r="D26" s="71" t="s">
        <v>78</v>
      </c>
      <c r="E26" s="81">
        <f>+[1]PRODUCCIÓN!U25</f>
        <v>68687.466754058332</v>
      </c>
      <c r="F26" s="81">
        <f>+'[1]CI modificados'!U25</f>
        <v>24452.756117876976</v>
      </c>
      <c r="G26" s="82">
        <f t="shared" si="0"/>
        <v>44234.710636181357</v>
      </c>
      <c r="H26" s="79"/>
    </row>
    <row r="27" spans="1:8">
      <c r="A27" s="14" t="s">
        <v>67</v>
      </c>
      <c r="B27" s="29" t="s">
        <v>68</v>
      </c>
      <c r="C27" s="15" t="s">
        <v>79</v>
      </c>
      <c r="D27" s="71" t="s">
        <v>80</v>
      </c>
      <c r="E27" s="81">
        <f>+[1]PRODUCCIÓN!U26</f>
        <v>81441.246728932587</v>
      </c>
      <c r="F27" s="81">
        <f>+'[1]CI modificados'!U26</f>
        <v>32054.299503664111</v>
      </c>
      <c r="G27" s="82">
        <f t="shared" si="0"/>
        <v>49386.947225268479</v>
      </c>
      <c r="H27" s="79"/>
    </row>
    <row r="28" spans="1:8">
      <c r="A28" s="14" t="s">
        <v>67</v>
      </c>
      <c r="B28" s="29" t="s">
        <v>68</v>
      </c>
      <c r="C28" s="15" t="s">
        <v>81</v>
      </c>
      <c r="D28" s="71" t="s">
        <v>82</v>
      </c>
      <c r="E28" s="81">
        <f>+[1]PRODUCCIÓN!U27</f>
        <v>25854.992030586807</v>
      </c>
      <c r="F28" s="81">
        <f>+'[1]CI modificados'!U27</f>
        <v>10024.820502460909</v>
      </c>
      <c r="G28" s="82">
        <f t="shared" si="0"/>
        <v>15830.171528125898</v>
      </c>
      <c r="H28" s="79"/>
    </row>
    <row r="29" spans="1:8">
      <c r="A29" s="14" t="s">
        <v>83</v>
      </c>
      <c r="B29" s="29" t="s">
        <v>84</v>
      </c>
      <c r="C29" s="15" t="s">
        <v>85</v>
      </c>
      <c r="D29" s="71" t="s">
        <v>86</v>
      </c>
      <c r="E29" s="81">
        <f>+[1]PRODUCCIÓN!U28</f>
        <v>603095.51207349694</v>
      </c>
      <c r="F29" s="81">
        <f>+'[1]CI modificados'!U28</f>
        <v>245935.3860707538</v>
      </c>
      <c r="G29" s="82">
        <f t="shared" si="0"/>
        <v>357160.12600274314</v>
      </c>
      <c r="H29" s="79"/>
    </row>
    <row r="30" spans="1:8">
      <c r="A30" s="14" t="s">
        <v>83</v>
      </c>
      <c r="B30" s="29" t="s">
        <v>84</v>
      </c>
      <c r="C30" s="15" t="s">
        <v>87</v>
      </c>
      <c r="D30" s="71" t="s">
        <v>88</v>
      </c>
      <c r="E30" s="81">
        <f>+[1]PRODUCCIÓN!U29</f>
        <v>120789.94858553508</v>
      </c>
      <c r="F30" s="81">
        <f>+'[1]CI modificados'!U29</f>
        <v>49339.792946463524</v>
      </c>
      <c r="G30" s="82">
        <f t="shared" si="0"/>
        <v>71450.155639071556</v>
      </c>
      <c r="H30" s="79"/>
    </row>
    <row r="31" spans="1:8">
      <c r="A31" s="14" t="s">
        <v>83</v>
      </c>
      <c r="B31" s="29" t="s">
        <v>84</v>
      </c>
      <c r="C31" s="15" t="s">
        <v>89</v>
      </c>
      <c r="D31" s="71" t="s">
        <v>90</v>
      </c>
      <c r="E31" s="81">
        <f>+[1]PRODUCCIÓN!U30</f>
        <v>357790.19897583796</v>
      </c>
      <c r="F31" s="81">
        <f>+'[1]CI modificados'!U30</f>
        <v>180473.24552404167</v>
      </c>
      <c r="G31" s="82">
        <f t="shared" si="0"/>
        <v>177316.95345179629</v>
      </c>
      <c r="H31" s="79"/>
    </row>
    <row r="32" spans="1:8">
      <c r="A32" s="14" t="s">
        <v>83</v>
      </c>
      <c r="B32" s="29" t="s">
        <v>84</v>
      </c>
      <c r="C32" s="15" t="s">
        <v>91</v>
      </c>
      <c r="D32" s="71" t="s">
        <v>92</v>
      </c>
      <c r="E32" s="81">
        <f>+[1]PRODUCCIÓN!U31</f>
        <v>693347.87656228698</v>
      </c>
      <c r="F32" s="81">
        <f>+'[1]CI modificados'!U31</f>
        <v>348268.31036781071</v>
      </c>
      <c r="G32" s="82">
        <f t="shared" si="0"/>
        <v>345079.56619447627</v>
      </c>
      <c r="H32" s="79"/>
    </row>
    <row r="33" spans="1:8">
      <c r="A33" s="14" t="s">
        <v>83</v>
      </c>
      <c r="B33" s="29" t="s">
        <v>84</v>
      </c>
      <c r="C33" s="15" t="s">
        <v>93</v>
      </c>
      <c r="D33" s="71" t="s">
        <v>94</v>
      </c>
      <c r="E33" s="81">
        <f>+[1]PRODUCCIÓN!U32</f>
        <v>94057.918673647029</v>
      </c>
      <c r="F33" s="81">
        <f>+'[1]CI modificados'!U32</f>
        <v>40910.827197791805</v>
      </c>
      <c r="G33" s="82">
        <f t="shared" si="0"/>
        <v>53147.091475855224</v>
      </c>
      <c r="H33" s="79"/>
    </row>
    <row r="34" spans="1:8">
      <c r="A34" s="14" t="s">
        <v>83</v>
      </c>
      <c r="B34" s="29" t="s">
        <v>84</v>
      </c>
      <c r="C34" s="15" t="s">
        <v>95</v>
      </c>
      <c r="D34" s="71" t="s">
        <v>96</v>
      </c>
      <c r="E34" s="81">
        <f>+[1]PRODUCCIÓN!U33</f>
        <v>25574.904939276756</v>
      </c>
      <c r="F34" s="81">
        <f>+'[1]CI modificados'!U33</f>
        <v>10203.579674291634</v>
      </c>
      <c r="G34" s="82">
        <f t="shared" si="0"/>
        <v>15371.325264985122</v>
      </c>
      <c r="H34" s="79"/>
    </row>
    <row r="35" spans="1:8">
      <c r="A35" s="14" t="s">
        <v>83</v>
      </c>
      <c r="B35" s="29" t="s">
        <v>84</v>
      </c>
      <c r="C35" s="15" t="s">
        <v>97</v>
      </c>
      <c r="D35" s="71" t="s">
        <v>98</v>
      </c>
      <c r="E35" s="81">
        <f>+[1]PRODUCCIÓN!U34</f>
        <v>19440.076990463265</v>
      </c>
      <c r="F35" s="81">
        <f>+'[1]CI modificados'!U34</f>
        <v>7425.1419655560785</v>
      </c>
      <c r="G35" s="82">
        <f t="shared" si="0"/>
        <v>12014.935024907187</v>
      </c>
      <c r="H35" s="79"/>
    </row>
    <row r="36" spans="1:8">
      <c r="A36" s="14" t="s">
        <v>99</v>
      </c>
      <c r="B36" s="29" t="s">
        <v>100</v>
      </c>
      <c r="C36" s="15" t="s">
        <v>101</v>
      </c>
      <c r="D36" s="71" t="s">
        <v>102</v>
      </c>
      <c r="E36" s="81">
        <f>+[1]PRODUCCIÓN!U35</f>
        <v>687282.01428876689</v>
      </c>
      <c r="F36" s="81">
        <f>+'[1]CI modificados'!U35</f>
        <v>266595.83013358276</v>
      </c>
      <c r="G36" s="82">
        <f t="shared" si="0"/>
        <v>420686.18415518414</v>
      </c>
      <c r="H36" s="79"/>
    </row>
    <row r="37" spans="1:8">
      <c r="A37" s="14" t="s">
        <v>99</v>
      </c>
      <c r="B37" s="29" t="s">
        <v>100</v>
      </c>
      <c r="C37" s="15" t="s">
        <v>103</v>
      </c>
      <c r="D37" s="71" t="s">
        <v>104</v>
      </c>
      <c r="E37" s="81">
        <f>+[1]PRODUCCIÓN!U36</f>
        <v>65335.390507325472</v>
      </c>
      <c r="F37" s="81">
        <f>+'[1]CI modificados'!U36</f>
        <v>24127.166679485523</v>
      </c>
      <c r="G37" s="82">
        <f t="shared" si="0"/>
        <v>41208.223827839945</v>
      </c>
      <c r="H37" s="79"/>
    </row>
    <row r="38" spans="1:8">
      <c r="A38" s="14" t="s">
        <v>99</v>
      </c>
      <c r="B38" s="29" t="s">
        <v>100</v>
      </c>
      <c r="C38" s="15" t="s">
        <v>105</v>
      </c>
      <c r="D38" s="71" t="s">
        <v>106</v>
      </c>
      <c r="E38" s="81">
        <f>+[1]PRODUCCIÓN!U37</f>
        <v>112409.28694755412</v>
      </c>
      <c r="F38" s="81">
        <f>+'[1]CI modificados'!U37</f>
        <v>40984.497059666224</v>
      </c>
      <c r="G38" s="82">
        <f t="shared" si="0"/>
        <v>71424.789887887891</v>
      </c>
      <c r="H38" s="79"/>
    </row>
    <row r="39" spans="1:8">
      <c r="A39" s="14" t="s">
        <v>99</v>
      </c>
      <c r="B39" s="29" t="s">
        <v>100</v>
      </c>
      <c r="C39" s="15" t="s">
        <v>107</v>
      </c>
      <c r="D39" s="71" t="s">
        <v>108</v>
      </c>
      <c r="E39" s="81">
        <f>+[1]PRODUCCIÓN!U38</f>
        <v>48383.179734857455</v>
      </c>
      <c r="F39" s="81">
        <f>+'[1]CI modificados'!U38</f>
        <v>16719.911844995619</v>
      </c>
      <c r="G39" s="82">
        <f t="shared" si="0"/>
        <v>31663.267889861836</v>
      </c>
      <c r="H39" s="79"/>
    </row>
    <row r="40" spans="1:8">
      <c r="A40" s="14" t="s">
        <v>99</v>
      </c>
      <c r="B40" s="29" t="s">
        <v>100</v>
      </c>
      <c r="C40" s="15" t="s">
        <v>109</v>
      </c>
      <c r="D40" s="71" t="s">
        <v>110</v>
      </c>
      <c r="E40" s="81">
        <f>+[1]PRODUCCIÓN!U39</f>
        <v>147830.81911340103</v>
      </c>
      <c r="F40" s="81">
        <f>+'[1]CI modificados'!U39</f>
        <v>54296.181806595079</v>
      </c>
      <c r="G40" s="82">
        <f t="shared" si="0"/>
        <v>93534.637306805947</v>
      </c>
      <c r="H40" s="79"/>
    </row>
    <row r="41" spans="1:8">
      <c r="A41" s="14" t="s">
        <v>99</v>
      </c>
      <c r="B41" s="29" t="s">
        <v>100</v>
      </c>
      <c r="C41" s="15" t="s">
        <v>111</v>
      </c>
      <c r="D41" s="71" t="s">
        <v>112</v>
      </c>
      <c r="E41" s="81">
        <f>+[1]PRODUCCIÓN!U40</f>
        <v>46493.602997210932</v>
      </c>
      <c r="F41" s="81">
        <f>+'[1]CI modificados'!U40</f>
        <v>19354.138196431253</v>
      </c>
      <c r="G41" s="82">
        <f t="shared" si="0"/>
        <v>27139.464800779679</v>
      </c>
      <c r="H41" s="79"/>
    </row>
    <row r="42" spans="1:8">
      <c r="A42" s="14" t="s">
        <v>113</v>
      </c>
      <c r="B42" s="29" t="s">
        <v>114</v>
      </c>
      <c r="C42" s="15" t="s">
        <v>115</v>
      </c>
      <c r="D42" s="71" t="s">
        <v>116</v>
      </c>
      <c r="E42" s="81">
        <f>+[1]PRODUCCIÓN!U41</f>
        <v>1968396.0839617518</v>
      </c>
      <c r="F42" s="81">
        <f>+'[1]CI modificados'!U41</f>
        <v>812361.73248336685</v>
      </c>
      <c r="G42" s="82">
        <f t="shared" si="0"/>
        <v>1156034.3514783848</v>
      </c>
      <c r="H42" s="79"/>
    </row>
    <row r="43" spans="1:8">
      <c r="A43" s="14" t="s">
        <v>113</v>
      </c>
      <c r="B43" s="29" t="s">
        <v>114</v>
      </c>
      <c r="C43" s="15" t="s">
        <v>117</v>
      </c>
      <c r="D43" s="71" t="s">
        <v>118</v>
      </c>
      <c r="E43" s="81">
        <f>+[1]PRODUCCIÓN!U42</f>
        <v>249127.14564035283</v>
      </c>
      <c r="F43" s="81">
        <f>+'[1]CI modificados'!U42</f>
        <v>94053.958211166042</v>
      </c>
      <c r="G43" s="82">
        <f t="shared" si="0"/>
        <v>155073.18742918677</v>
      </c>
      <c r="H43" s="79"/>
    </row>
    <row r="44" spans="1:8">
      <c r="A44" s="14" t="s">
        <v>113</v>
      </c>
      <c r="B44" s="29" t="s">
        <v>114</v>
      </c>
      <c r="C44" s="15" t="s">
        <v>119</v>
      </c>
      <c r="D44" s="71" t="s">
        <v>120</v>
      </c>
      <c r="E44" s="81">
        <f>+[1]PRODUCCIÓN!U43</f>
        <v>64198.115491297896</v>
      </c>
      <c r="F44" s="81">
        <f>+'[1]CI modificados'!U43</f>
        <v>23028.542115617463</v>
      </c>
      <c r="G44" s="82">
        <f t="shared" si="0"/>
        <v>41169.573375680433</v>
      </c>
      <c r="H44" s="79"/>
    </row>
    <row r="45" spans="1:8">
      <c r="A45" s="14" t="s">
        <v>113</v>
      </c>
      <c r="B45" s="29" t="s">
        <v>114</v>
      </c>
      <c r="C45" s="15" t="s">
        <v>121</v>
      </c>
      <c r="D45" s="71" t="s">
        <v>122</v>
      </c>
      <c r="E45" s="81">
        <f>+[1]PRODUCCIÓN!U44</f>
        <v>213915.61732383643</v>
      </c>
      <c r="F45" s="81">
        <f>+'[1]CI modificados'!U44</f>
        <v>76400.023881749774</v>
      </c>
      <c r="G45" s="82">
        <f t="shared" si="0"/>
        <v>137515.59344208665</v>
      </c>
      <c r="H45" s="79"/>
    </row>
    <row r="46" spans="1:8">
      <c r="A46" s="14" t="s">
        <v>113</v>
      </c>
      <c r="B46" s="29" t="s">
        <v>114</v>
      </c>
      <c r="C46" s="15" t="s">
        <v>123</v>
      </c>
      <c r="D46" s="71" t="s">
        <v>124</v>
      </c>
      <c r="E46" s="81">
        <f>+[1]PRODUCCIÓN!U45</f>
        <v>448869.95766836742</v>
      </c>
      <c r="F46" s="81">
        <f>+'[1]CI modificados'!U45</f>
        <v>189871.47656738097</v>
      </c>
      <c r="G46" s="82">
        <f t="shared" si="0"/>
        <v>258998.48110098645</v>
      </c>
      <c r="H46" s="79"/>
    </row>
    <row r="47" spans="1:8">
      <c r="A47" s="14" t="s">
        <v>113</v>
      </c>
      <c r="B47" s="29" t="s">
        <v>114</v>
      </c>
      <c r="C47" s="15" t="s">
        <v>125</v>
      </c>
      <c r="D47" s="71" t="s">
        <v>126</v>
      </c>
      <c r="E47" s="81">
        <f>+[1]PRODUCCIÓN!U46</f>
        <v>74686.753523837193</v>
      </c>
      <c r="F47" s="81">
        <f>+'[1]CI modificados'!U46</f>
        <v>29392.63668740162</v>
      </c>
      <c r="G47" s="82">
        <f t="shared" si="0"/>
        <v>45294.116836435569</v>
      </c>
      <c r="H47" s="79"/>
    </row>
    <row r="48" spans="1:8">
      <c r="A48" s="14" t="s">
        <v>113</v>
      </c>
      <c r="B48" s="29" t="s">
        <v>114</v>
      </c>
      <c r="C48" s="15" t="s">
        <v>127</v>
      </c>
      <c r="D48" s="71" t="s">
        <v>128</v>
      </c>
      <c r="E48" s="81">
        <f>+[1]PRODUCCIÓN!U47</f>
        <v>38080.254573545964</v>
      </c>
      <c r="F48" s="81">
        <f>+'[1]CI modificados'!U47</f>
        <v>12460.066641055253</v>
      </c>
      <c r="G48" s="82">
        <f t="shared" si="0"/>
        <v>25620.187932490713</v>
      </c>
      <c r="H48" s="79"/>
    </row>
    <row r="49" spans="1:8">
      <c r="A49" s="14" t="s">
        <v>129</v>
      </c>
      <c r="B49" s="29" t="s">
        <v>130</v>
      </c>
      <c r="C49" s="15" t="s">
        <v>131</v>
      </c>
      <c r="D49" s="71" t="s">
        <v>132</v>
      </c>
      <c r="E49" s="81">
        <f>+[1]PRODUCCIÓN!U48</f>
        <v>2273547.3054216048</v>
      </c>
      <c r="F49" s="81">
        <f>+'[1]CI modificados'!U48</f>
        <v>941020.89950674761</v>
      </c>
      <c r="G49" s="82">
        <f t="shared" si="0"/>
        <v>1332526.4059148571</v>
      </c>
      <c r="H49" s="79"/>
    </row>
    <row r="50" spans="1:8">
      <c r="A50" s="14" t="s">
        <v>129</v>
      </c>
      <c r="B50" s="29" t="s">
        <v>130</v>
      </c>
      <c r="C50" s="15" t="s">
        <v>133</v>
      </c>
      <c r="D50" s="71" t="s">
        <v>134</v>
      </c>
      <c r="E50" s="81">
        <f>+[1]PRODUCCIÓN!U49</f>
        <v>100147.22676789192</v>
      </c>
      <c r="F50" s="81">
        <f>+'[1]CI modificados'!U49</f>
        <v>34866.589153382891</v>
      </c>
      <c r="G50" s="82">
        <f t="shared" si="0"/>
        <v>65280.637614509025</v>
      </c>
      <c r="H50" s="79"/>
    </row>
    <row r="51" spans="1:8">
      <c r="A51" s="14" t="s">
        <v>129</v>
      </c>
      <c r="B51" s="29" t="s">
        <v>130</v>
      </c>
      <c r="C51" s="15" t="s">
        <v>135</v>
      </c>
      <c r="D51" s="71" t="s">
        <v>136</v>
      </c>
      <c r="E51" s="81">
        <f>+[1]PRODUCCIÓN!U50</f>
        <v>87619.883730578833</v>
      </c>
      <c r="F51" s="81">
        <f>+'[1]CI modificados'!U50</f>
        <v>32647.901274962333</v>
      </c>
      <c r="G51" s="82">
        <f t="shared" si="0"/>
        <v>54971.982455616497</v>
      </c>
      <c r="H51" s="79"/>
    </row>
    <row r="52" spans="1:8">
      <c r="A52" s="14" t="s">
        <v>129</v>
      </c>
      <c r="B52" s="29" t="s">
        <v>130</v>
      </c>
      <c r="C52" s="15" t="s">
        <v>137</v>
      </c>
      <c r="D52" s="71" t="s">
        <v>138</v>
      </c>
      <c r="E52" s="81">
        <f>+[1]PRODUCCIÓN!U51</f>
        <v>55318.785023147517</v>
      </c>
      <c r="F52" s="81">
        <f>+'[1]CI modificados'!U51</f>
        <v>22797.59028414145</v>
      </c>
      <c r="G52" s="82">
        <f t="shared" si="0"/>
        <v>32521.194739006067</v>
      </c>
      <c r="H52" s="79"/>
    </row>
    <row r="53" spans="1:8">
      <c r="A53" s="14" t="s">
        <v>129</v>
      </c>
      <c r="B53" s="29" t="s">
        <v>130</v>
      </c>
      <c r="C53" s="15" t="s">
        <v>139</v>
      </c>
      <c r="D53" s="71" t="s">
        <v>140</v>
      </c>
      <c r="E53" s="81">
        <f>+[1]PRODUCCIÓN!U52</f>
        <v>47837.539348065802</v>
      </c>
      <c r="F53" s="81">
        <f>+'[1]CI modificados'!U52</f>
        <v>17871.531789501703</v>
      </c>
      <c r="G53" s="82">
        <f t="shared" si="0"/>
        <v>29966.007558564099</v>
      </c>
      <c r="H53" s="79"/>
    </row>
    <row r="54" spans="1:8">
      <c r="A54" s="14" t="s">
        <v>129</v>
      </c>
      <c r="B54" s="29" t="s">
        <v>130</v>
      </c>
      <c r="C54" s="15" t="s">
        <v>141</v>
      </c>
      <c r="D54" s="71" t="s">
        <v>142</v>
      </c>
      <c r="E54" s="81">
        <f>+[1]PRODUCCIÓN!U53</f>
        <v>136476.17753218376</v>
      </c>
      <c r="F54" s="81">
        <f>+'[1]CI modificados'!U53</f>
        <v>54533.206286491615</v>
      </c>
      <c r="G54" s="82">
        <f t="shared" si="0"/>
        <v>81942.971245692141</v>
      </c>
      <c r="H54" s="79"/>
    </row>
    <row r="55" spans="1:8">
      <c r="A55" s="14" t="s">
        <v>129</v>
      </c>
      <c r="B55" s="29" t="s">
        <v>130</v>
      </c>
      <c r="C55" s="15" t="s">
        <v>143</v>
      </c>
      <c r="D55" s="71" t="s">
        <v>144</v>
      </c>
      <c r="E55" s="81">
        <f>+[1]PRODUCCIÓN!U54</f>
        <v>144124.32535441875</v>
      </c>
      <c r="F55" s="81">
        <f>+'[1]CI modificados'!U54</f>
        <v>59338.024843526291</v>
      </c>
      <c r="G55" s="82">
        <f t="shared" si="0"/>
        <v>84786.300510892455</v>
      </c>
      <c r="H55" s="79"/>
    </row>
    <row r="56" spans="1:8">
      <c r="A56" s="14" t="s">
        <v>129</v>
      </c>
      <c r="B56" s="29" t="s">
        <v>130</v>
      </c>
      <c r="C56" s="15" t="s">
        <v>145</v>
      </c>
      <c r="D56" s="71" t="s">
        <v>146</v>
      </c>
      <c r="E56" s="81">
        <f>+[1]PRODUCCIÓN!U55</f>
        <v>37230.63552603111</v>
      </c>
      <c r="F56" s="81">
        <f>+'[1]CI modificados'!U55</f>
        <v>14361.247121435768</v>
      </c>
      <c r="G56" s="82">
        <f t="shared" si="0"/>
        <v>22869.388404595342</v>
      </c>
      <c r="H56" s="79"/>
    </row>
    <row r="57" spans="1:8">
      <c r="A57" s="14" t="s">
        <v>129</v>
      </c>
      <c r="B57" s="29" t="s">
        <v>130</v>
      </c>
      <c r="C57" s="15" t="s">
        <v>147</v>
      </c>
      <c r="D57" s="71" t="s">
        <v>148</v>
      </c>
      <c r="E57" s="81">
        <f>+[1]PRODUCCIÓN!U56</f>
        <v>19906.199562079615</v>
      </c>
      <c r="F57" s="81">
        <f>+'[1]CI modificados'!U56</f>
        <v>7323.854139580897</v>
      </c>
      <c r="G57" s="82">
        <f t="shared" si="0"/>
        <v>12582.345422498718</v>
      </c>
      <c r="H57" s="79"/>
    </row>
    <row r="58" spans="1:8">
      <c r="A58" s="14" t="s">
        <v>129</v>
      </c>
      <c r="B58" s="29" t="s">
        <v>130</v>
      </c>
      <c r="C58" s="15" t="s">
        <v>149</v>
      </c>
      <c r="D58" s="71" t="s">
        <v>150</v>
      </c>
      <c r="E58" s="81">
        <f>+[1]PRODUCCIÓN!U57</f>
        <v>87601.941544985937</v>
      </c>
      <c r="F58" s="81">
        <f>+'[1]CI modificados'!U57</f>
        <v>35858.68644835677</v>
      </c>
      <c r="G58" s="82">
        <f t="shared" si="0"/>
        <v>51743.255096629167</v>
      </c>
      <c r="H58" s="79"/>
    </row>
    <row r="59" spans="1:8">
      <c r="A59" s="14" t="s">
        <v>151</v>
      </c>
      <c r="B59" s="29" t="s">
        <v>152</v>
      </c>
      <c r="C59" s="15" t="s">
        <v>153</v>
      </c>
      <c r="D59" s="71" t="s">
        <v>154</v>
      </c>
      <c r="E59" s="81">
        <f>+[1]PRODUCCIÓN!U58</f>
        <v>3759433.6100973301</v>
      </c>
      <c r="F59" s="81">
        <f>+'[1]CI modificados'!U58</f>
        <v>1567167.8689769248</v>
      </c>
      <c r="G59" s="82">
        <f t="shared" si="0"/>
        <v>2192265.7411204055</v>
      </c>
      <c r="H59" s="79"/>
    </row>
    <row r="60" spans="1:8">
      <c r="A60" s="14" t="s">
        <v>151</v>
      </c>
      <c r="B60" s="29" t="s">
        <v>152</v>
      </c>
      <c r="C60" s="15" t="s">
        <v>155</v>
      </c>
      <c r="D60" s="71" t="s">
        <v>156</v>
      </c>
      <c r="E60" s="81">
        <f>+[1]PRODUCCIÓN!U59</f>
        <v>123792.74854200264</v>
      </c>
      <c r="F60" s="81">
        <f>+'[1]CI modificados'!U59</f>
        <v>50024.145160051994</v>
      </c>
      <c r="G60" s="82">
        <f t="shared" si="0"/>
        <v>73768.603381950641</v>
      </c>
      <c r="H60" s="79"/>
    </row>
    <row r="61" spans="1:8">
      <c r="A61" s="14" t="s">
        <v>151</v>
      </c>
      <c r="B61" s="29" t="s">
        <v>152</v>
      </c>
      <c r="C61" s="15" t="s">
        <v>157</v>
      </c>
      <c r="D61" s="71" t="s">
        <v>158</v>
      </c>
      <c r="E61" s="81">
        <f>+[1]PRODUCCIÓN!U60</f>
        <v>23748.776297288707</v>
      </c>
      <c r="F61" s="81">
        <f>+'[1]CI modificados'!U60</f>
        <v>10711.662215264505</v>
      </c>
      <c r="G61" s="82">
        <f t="shared" si="0"/>
        <v>13037.114082024202</v>
      </c>
      <c r="H61" s="79"/>
    </row>
    <row r="62" spans="1:8">
      <c r="A62" s="14" t="s">
        <v>151</v>
      </c>
      <c r="B62" s="29" t="s">
        <v>152</v>
      </c>
      <c r="C62" s="15" t="s">
        <v>159</v>
      </c>
      <c r="D62" s="71" t="s">
        <v>160</v>
      </c>
      <c r="E62" s="81">
        <f>+[1]PRODUCCIÓN!U61</f>
        <v>80955.234383768591</v>
      </c>
      <c r="F62" s="81">
        <f>+'[1]CI modificados'!U61</f>
        <v>36148.284729252613</v>
      </c>
      <c r="G62" s="82">
        <f t="shared" si="0"/>
        <v>44806.949654515978</v>
      </c>
      <c r="H62" s="79"/>
    </row>
    <row r="63" spans="1:8">
      <c r="A63" s="14" t="s">
        <v>151</v>
      </c>
      <c r="B63" s="29" t="s">
        <v>152</v>
      </c>
      <c r="C63" s="15" t="s">
        <v>161</v>
      </c>
      <c r="D63" s="71" t="s">
        <v>162</v>
      </c>
      <c r="E63" s="81">
        <f>+[1]PRODUCCIÓN!U62</f>
        <v>10893.188568971234</v>
      </c>
      <c r="F63" s="81">
        <f>+'[1]CI modificados'!U62</f>
        <v>4318.7185049906402</v>
      </c>
      <c r="G63" s="82">
        <f t="shared" si="0"/>
        <v>6574.4700639805942</v>
      </c>
      <c r="H63" s="79"/>
    </row>
    <row r="64" spans="1:8">
      <c r="A64" s="14" t="s">
        <v>151</v>
      </c>
      <c r="B64" s="29" t="s">
        <v>152</v>
      </c>
      <c r="C64" s="15" t="s">
        <v>163</v>
      </c>
      <c r="D64" s="71" t="s">
        <v>164</v>
      </c>
      <c r="E64" s="81">
        <f>+[1]PRODUCCIÓN!U63</f>
        <v>600995.85803755384</v>
      </c>
      <c r="F64" s="81">
        <f>+'[1]CI modificados'!U63</f>
        <v>268591.58093541546</v>
      </c>
      <c r="G64" s="82">
        <f t="shared" si="0"/>
        <v>332404.27710213838</v>
      </c>
      <c r="H64" s="79"/>
    </row>
    <row r="65" spans="1:8">
      <c r="A65" s="14" t="s">
        <v>151</v>
      </c>
      <c r="B65" s="29" t="s">
        <v>152</v>
      </c>
      <c r="C65" s="15" t="s">
        <v>165</v>
      </c>
      <c r="D65" s="71" t="s">
        <v>166</v>
      </c>
      <c r="E65" s="81">
        <f>+[1]PRODUCCIÓN!U64</f>
        <v>265640.43942742498</v>
      </c>
      <c r="F65" s="81">
        <f>+'[1]CI modificados'!U64</f>
        <v>103066.30327428003</v>
      </c>
      <c r="G65" s="82">
        <f t="shared" si="0"/>
        <v>162574.13615314494</v>
      </c>
      <c r="H65" s="79"/>
    </row>
    <row r="66" spans="1:8">
      <c r="A66" s="14" t="s">
        <v>151</v>
      </c>
      <c r="B66" s="29" t="s">
        <v>152</v>
      </c>
      <c r="C66" s="15" t="s">
        <v>167</v>
      </c>
      <c r="D66" s="71" t="s">
        <v>168</v>
      </c>
      <c r="E66" s="81">
        <f>+[1]PRODUCCIÓN!U65</f>
        <v>25155.334415273828</v>
      </c>
      <c r="F66" s="81">
        <f>+'[1]CI modificados'!U65</f>
        <v>11255.706146944991</v>
      </c>
      <c r="G66" s="82">
        <f t="shared" si="0"/>
        <v>13899.628268328837</v>
      </c>
      <c r="H66" s="79"/>
    </row>
    <row r="67" spans="1:8">
      <c r="A67" s="14" t="s">
        <v>151</v>
      </c>
      <c r="B67" s="29" t="s">
        <v>152</v>
      </c>
      <c r="C67" s="15" t="s">
        <v>169</v>
      </c>
      <c r="D67" s="71" t="s">
        <v>170</v>
      </c>
      <c r="E67" s="81">
        <f>+[1]PRODUCCIÓN!U66</f>
        <v>429998.71179343545</v>
      </c>
      <c r="F67" s="81">
        <f>+'[1]CI modificados'!U66</f>
        <v>175583.39321468162</v>
      </c>
      <c r="G67" s="82">
        <f t="shared" si="0"/>
        <v>254415.31857875382</v>
      </c>
      <c r="H67" s="79"/>
    </row>
    <row r="68" spans="1:8">
      <c r="A68" s="14" t="s">
        <v>151</v>
      </c>
      <c r="B68" s="29" t="s">
        <v>152</v>
      </c>
      <c r="C68" s="15" t="s">
        <v>171</v>
      </c>
      <c r="D68" s="71" t="s">
        <v>172</v>
      </c>
      <c r="E68" s="81">
        <f>+[1]PRODUCCIÓN!U67</f>
        <v>199110.90702552887</v>
      </c>
      <c r="F68" s="81">
        <f>+'[1]CI modificados'!U67</f>
        <v>80514.387869804108</v>
      </c>
      <c r="G68" s="82">
        <f t="shared" si="0"/>
        <v>118596.51915572476</v>
      </c>
      <c r="H68" s="79"/>
    </row>
    <row r="69" spans="1:8">
      <c r="A69" s="14" t="s">
        <v>151</v>
      </c>
      <c r="B69" s="29" t="s">
        <v>152</v>
      </c>
      <c r="C69" s="15" t="s">
        <v>173</v>
      </c>
      <c r="D69" s="71" t="s">
        <v>174</v>
      </c>
      <c r="E69" s="81">
        <f>+[1]PRODUCCIÓN!U68</f>
        <v>81766.376749629169</v>
      </c>
      <c r="F69" s="81">
        <f>+'[1]CI modificados'!U68</f>
        <v>29337.222492828951</v>
      </c>
      <c r="G69" s="82">
        <f t="shared" si="0"/>
        <v>52429.154256800219</v>
      </c>
      <c r="H69" s="79"/>
    </row>
    <row r="70" spans="1:8">
      <c r="A70" s="14" t="s">
        <v>151</v>
      </c>
      <c r="B70" s="29" t="s">
        <v>152</v>
      </c>
      <c r="C70" s="15" t="s">
        <v>175</v>
      </c>
      <c r="D70" s="71" t="s">
        <v>176</v>
      </c>
      <c r="E70" s="81">
        <f>+[1]PRODUCCIÓN!U69</f>
        <v>506697.21049534355</v>
      </c>
      <c r="F70" s="81">
        <f>+'[1]CI modificados'!U69</f>
        <v>205228.02561177182</v>
      </c>
      <c r="G70" s="82">
        <f t="shared" si="0"/>
        <v>301469.1848835717</v>
      </c>
      <c r="H70" s="79"/>
    </row>
    <row r="71" spans="1:8">
      <c r="A71" s="14" t="s">
        <v>151</v>
      </c>
      <c r="B71" s="29" t="s">
        <v>152</v>
      </c>
      <c r="C71" s="15" t="s">
        <v>177</v>
      </c>
      <c r="D71" s="71" t="s">
        <v>178</v>
      </c>
      <c r="E71" s="81">
        <f>+[1]PRODUCCIÓN!U70</f>
        <v>140504.17456143687</v>
      </c>
      <c r="F71" s="81">
        <f>+'[1]CI modificados'!U70</f>
        <v>52250.687849996488</v>
      </c>
      <c r="G71" s="82">
        <f t="shared" si="0"/>
        <v>88253.486711440375</v>
      </c>
      <c r="H71" s="79"/>
    </row>
    <row r="72" spans="1:8">
      <c r="A72" s="14" t="s">
        <v>151</v>
      </c>
      <c r="B72" s="29" t="s">
        <v>152</v>
      </c>
      <c r="C72" s="15" t="s">
        <v>179</v>
      </c>
      <c r="D72" s="71" t="s">
        <v>180</v>
      </c>
      <c r="E72" s="81">
        <f>+[1]PRODUCCIÓN!U71</f>
        <v>18760.796362255114</v>
      </c>
      <c r="F72" s="81">
        <f>+'[1]CI modificados'!U71</f>
        <v>8826.6925761954226</v>
      </c>
      <c r="G72" s="82">
        <f t="shared" ref="G72:G135" si="1">+E72-F72</f>
        <v>9934.1037860596916</v>
      </c>
      <c r="H72" s="79"/>
    </row>
    <row r="73" spans="1:8">
      <c r="A73" s="14" t="s">
        <v>181</v>
      </c>
      <c r="B73" s="29" t="s">
        <v>182</v>
      </c>
      <c r="C73" s="15" t="s">
        <v>183</v>
      </c>
      <c r="D73" s="71" t="s">
        <v>184</v>
      </c>
      <c r="E73" s="81">
        <f>+[1]PRODUCCIÓN!U72</f>
        <v>1662818.4108321138</v>
      </c>
      <c r="F73" s="81">
        <f>+'[1]CI modificados'!U72</f>
        <v>645321.01350118103</v>
      </c>
      <c r="G73" s="82">
        <f t="shared" si="1"/>
        <v>1017497.3973309328</v>
      </c>
      <c r="H73" s="79"/>
    </row>
    <row r="74" spans="1:8">
      <c r="A74" s="14" t="s">
        <v>181</v>
      </c>
      <c r="B74" s="29" t="s">
        <v>182</v>
      </c>
      <c r="C74" s="15" t="s">
        <v>185</v>
      </c>
      <c r="D74" s="71" t="s">
        <v>186</v>
      </c>
      <c r="E74" s="81">
        <f>+[1]PRODUCCIÓN!U73</f>
        <v>264289.63240169105</v>
      </c>
      <c r="F74" s="81">
        <f>+'[1]CI modificados'!U73</f>
        <v>75778.099589691177</v>
      </c>
      <c r="G74" s="82">
        <f t="shared" si="1"/>
        <v>188511.53281199987</v>
      </c>
      <c r="H74" s="79"/>
    </row>
    <row r="75" spans="1:8">
      <c r="A75" s="14" t="s">
        <v>181</v>
      </c>
      <c r="B75" s="29" t="s">
        <v>182</v>
      </c>
      <c r="C75" s="15" t="s">
        <v>187</v>
      </c>
      <c r="D75" s="71" t="s">
        <v>188</v>
      </c>
      <c r="E75" s="81">
        <f>+[1]PRODUCCIÓN!U74</f>
        <v>108403.92991361795</v>
      </c>
      <c r="F75" s="81">
        <f>+'[1]CI modificados'!U74</f>
        <v>30846.972333332138</v>
      </c>
      <c r="G75" s="82">
        <f t="shared" si="1"/>
        <v>77556.957580285816</v>
      </c>
      <c r="H75" s="79"/>
    </row>
    <row r="76" spans="1:8">
      <c r="A76" s="14" t="s">
        <v>181</v>
      </c>
      <c r="B76" s="29" t="s">
        <v>182</v>
      </c>
      <c r="C76" s="15" t="s">
        <v>189</v>
      </c>
      <c r="D76" s="71" t="s">
        <v>190</v>
      </c>
      <c r="E76" s="81">
        <f>+[1]PRODUCCIÓN!U75</f>
        <v>722634.9988689475</v>
      </c>
      <c r="F76" s="81">
        <f>+'[1]CI modificados'!U75</f>
        <v>261483.85503840895</v>
      </c>
      <c r="G76" s="82">
        <f t="shared" si="1"/>
        <v>461151.14383053855</v>
      </c>
      <c r="H76" s="79"/>
    </row>
    <row r="77" spans="1:8">
      <c r="A77" s="14" t="s">
        <v>181</v>
      </c>
      <c r="B77" s="29" t="s">
        <v>182</v>
      </c>
      <c r="C77" s="15" t="s">
        <v>191</v>
      </c>
      <c r="D77" s="71" t="s">
        <v>192</v>
      </c>
      <c r="E77" s="81">
        <f>+[1]PRODUCCIÓN!U76</f>
        <v>142917.65205091686</v>
      </c>
      <c r="F77" s="81">
        <f>+'[1]CI modificados'!U76</f>
        <v>42669.739425151645</v>
      </c>
      <c r="G77" s="82">
        <f t="shared" si="1"/>
        <v>100247.91262576522</v>
      </c>
      <c r="H77" s="79"/>
    </row>
    <row r="78" spans="1:8">
      <c r="A78" s="14" t="s">
        <v>181</v>
      </c>
      <c r="B78" s="29" t="s">
        <v>182</v>
      </c>
      <c r="C78" s="15" t="s">
        <v>193</v>
      </c>
      <c r="D78" s="71" t="s">
        <v>194</v>
      </c>
      <c r="E78" s="81">
        <f>+[1]PRODUCCIÓN!U77</f>
        <v>282868.71388491261</v>
      </c>
      <c r="F78" s="81">
        <f>+'[1]CI modificados'!U77</f>
        <v>103937.52386212125</v>
      </c>
      <c r="G78" s="82">
        <f t="shared" si="1"/>
        <v>178931.19002279136</v>
      </c>
      <c r="H78" s="79"/>
    </row>
    <row r="79" spans="1:8">
      <c r="A79" s="14" t="s">
        <v>181</v>
      </c>
      <c r="B79" s="29" t="s">
        <v>182</v>
      </c>
      <c r="C79" s="15" t="s">
        <v>195</v>
      </c>
      <c r="D79" s="71" t="s">
        <v>196</v>
      </c>
      <c r="E79" s="81">
        <f>+[1]PRODUCCIÓN!U78</f>
        <v>122927.90837654039</v>
      </c>
      <c r="F79" s="81">
        <f>+'[1]CI modificados'!U78</f>
        <v>31650.7521236266</v>
      </c>
      <c r="G79" s="82">
        <f t="shared" si="1"/>
        <v>91277.156252913788</v>
      </c>
      <c r="H79" s="79"/>
    </row>
    <row r="80" spans="1:8">
      <c r="A80" s="14" t="s">
        <v>197</v>
      </c>
      <c r="B80" s="29" t="s">
        <v>198</v>
      </c>
      <c r="C80" s="15" t="s">
        <v>199</v>
      </c>
      <c r="D80" s="71" t="s">
        <v>200</v>
      </c>
      <c r="E80" s="81">
        <f>+[1]PRODUCCIÓN!U79</f>
        <v>39836301.214074977</v>
      </c>
      <c r="F80" s="81">
        <f>+'[1]CI modificados'!U79</f>
        <v>17635119.148700655</v>
      </c>
      <c r="G80" s="82">
        <f t="shared" si="1"/>
        <v>22201182.065374322</v>
      </c>
      <c r="H80" s="79"/>
    </row>
    <row r="81" spans="1:8">
      <c r="A81" s="14" t="s">
        <v>197</v>
      </c>
      <c r="B81" s="29" t="s">
        <v>198</v>
      </c>
      <c r="C81" s="15" t="s">
        <v>201</v>
      </c>
      <c r="D81" s="71" t="s">
        <v>202</v>
      </c>
      <c r="E81" s="81">
        <f>+[1]PRODUCCIÓN!U80</f>
        <v>83748.413654860575</v>
      </c>
      <c r="F81" s="81">
        <f>+'[1]CI modificados'!U80</f>
        <v>37076.053599073923</v>
      </c>
      <c r="G81" s="82">
        <f t="shared" si="1"/>
        <v>46672.360055786652</v>
      </c>
      <c r="H81" s="79"/>
    </row>
    <row r="82" spans="1:8">
      <c r="A82" s="14" t="s">
        <v>197</v>
      </c>
      <c r="B82" s="29" t="s">
        <v>198</v>
      </c>
      <c r="C82" s="15" t="s">
        <v>203</v>
      </c>
      <c r="D82" s="71" t="s">
        <v>204</v>
      </c>
      <c r="E82" s="81">
        <f>+[1]PRODUCCIÓN!U81</f>
        <v>107569.05320351433</v>
      </c>
      <c r="F82" s="81">
        <f>+'[1]CI modificados'!U81</f>
        <v>45385.338526338499</v>
      </c>
      <c r="G82" s="82">
        <f t="shared" si="1"/>
        <v>62183.714677175827</v>
      </c>
      <c r="H82" s="79"/>
    </row>
    <row r="83" spans="1:8">
      <c r="A83" s="14" t="s">
        <v>197</v>
      </c>
      <c r="B83" s="29" t="s">
        <v>198</v>
      </c>
      <c r="C83" s="15" t="s">
        <v>205</v>
      </c>
      <c r="D83" s="71" t="s">
        <v>206</v>
      </c>
      <c r="E83" s="81">
        <f>+[1]PRODUCCIÓN!U82</f>
        <v>128109.29432527901</v>
      </c>
      <c r="F83" s="81">
        <f>+'[1]CI modificados'!U82</f>
        <v>46049.900393636555</v>
      </c>
      <c r="G83" s="82">
        <f t="shared" si="1"/>
        <v>82059.393931642466</v>
      </c>
      <c r="H83" s="79"/>
    </row>
    <row r="84" spans="1:8">
      <c r="A84" s="14" t="s">
        <v>197</v>
      </c>
      <c r="B84" s="29" t="s">
        <v>198</v>
      </c>
      <c r="C84" s="15" t="s">
        <v>207</v>
      </c>
      <c r="D84" s="71" t="s">
        <v>208</v>
      </c>
      <c r="E84" s="81">
        <f>+[1]PRODUCCIÓN!U83</f>
        <v>111733.47528193233</v>
      </c>
      <c r="F84" s="81">
        <f>+'[1]CI modificados'!U83</f>
        <v>50496.09712364748</v>
      </c>
      <c r="G84" s="82">
        <f t="shared" si="1"/>
        <v>61237.378158284853</v>
      </c>
      <c r="H84" s="79"/>
    </row>
    <row r="85" spans="1:8">
      <c r="A85" s="14" t="s">
        <v>197</v>
      </c>
      <c r="B85" s="29" t="s">
        <v>198</v>
      </c>
      <c r="C85" s="15" t="s">
        <v>209</v>
      </c>
      <c r="D85" s="71" t="s">
        <v>210</v>
      </c>
      <c r="E85" s="81">
        <f>+[1]PRODUCCIÓN!U84</f>
        <v>803742.04234997998</v>
      </c>
      <c r="F85" s="81">
        <f>+'[1]CI modificados'!U84</f>
        <v>276879.64952381206</v>
      </c>
      <c r="G85" s="82">
        <f t="shared" si="1"/>
        <v>526862.39282616787</v>
      </c>
      <c r="H85" s="79"/>
    </row>
    <row r="86" spans="1:8">
      <c r="A86" s="14" t="s">
        <v>197</v>
      </c>
      <c r="B86" s="29" t="s">
        <v>198</v>
      </c>
      <c r="C86" s="15" t="s">
        <v>211</v>
      </c>
      <c r="D86" s="71" t="s">
        <v>212</v>
      </c>
      <c r="E86" s="81">
        <f>+[1]PRODUCCIÓN!U85</f>
        <v>4074396.0036865179</v>
      </c>
      <c r="F86" s="81">
        <f>+'[1]CI modificados'!U85</f>
        <v>2264774.3284428869</v>
      </c>
      <c r="G86" s="82">
        <f t="shared" si="1"/>
        <v>1809621.675243631</v>
      </c>
      <c r="H86" s="79"/>
    </row>
    <row r="87" spans="1:8">
      <c r="A87" s="14" t="s">
        <v>197</v>
      </c>
      <c r="B87" s="29" t="s">
        <v>198</v>
      </c>
      <c r="C87" s="15" t="s">
        <v>213</v>
      </c>
      <c r="D87" s="71" t="s">
        <v>214</v>
      </c>
      <c r="E87" s="81">
        <f>+[1]PRODUCCIÓN!U86</f>
        <v>288968.13723109494</v>
      </c>
      <c r="F87" s="81">
        <f>+'[1]CI modificados'!U86</f>
        <v>122836.34646160233</v>
      </c>
      <c r="G87" s="82">
        <f t="shared" si="1"/>
        <v>166131.79076949263</v>
      </c>
      <c r="H87" s="79"/>
    </row>
    <row r="88" spans="1:8">
      <c r="A88" s="14" t="s">
        <v>197</v>
      </c>
      <c r="B88" s="29" t="s">
        <v>198</v>
      </c>
      <c r="C88" s="15" t="s">
        <v>215</v>
      </c>
      <c r="D88" s="71" t="s">
        <v>216</v>
      </c>
      <c r="E88" s="81">
        <f>+[1]PRODUCCIÓN!U87</f>
        <v>252940.98263658315</v>
      </c>
      <c r="F88" s="81">
        <f>+'[1]CI modificados'!U87</f>
        <v>105554.85548447414</v>
      </c>
      <c r="G88" s="82">
        <f t="shared" si="1"/>
        <v>147386.12715210899</v>
      </c>
      <c r="H88" s="79"/>
    </row>
    <row r="89" spans="1:8">
      <c r="A89" s="14" t="s">
        <v>197</v>
      </c>
      <c r="B89" s="29" t="s">
        <v>198</v>
      </c>
      <c r="C89" s="15" t="s">
        <v>217</v>
      </c>
      <c r="D89" s="71" t="s">
        <v>218</v>
      </c>
      <c r="E89" s="81">
        <f>+[1]PRODUCCIÓN!U88</f>
        <v>924057.25118151889</v>
      </c>
      <c r="F89" s="81">
        <f>+'[1]CI modificados'!U88</f>
        <v>393628.99453766958</v>
      </c>
      <c r="G89" s="82">
        <f t="shared" si="1"/>
        <v>530428.25664384931</v>
      </c>
      <c r="H89" s="79"/>
    </row>
    <row r="90" spans="1:8">
      <c r="A90" s="14" t="s">
        <v>197</v>
      </c>
      <c r="B90" s="29" t="s">
        <v>198</v>
      </c>
      <c r="C90" s="15" t="s">
        <v>219</v>
      </c>
      <c r="D90" s="71" t="s">
        <v>220</v>
      </c>
      <c r="E90" s="81">
        <f>+[1]PRODUCCIÓN!U89</f>
        <v>460944.91645050893</v>
      </c>
      <c r="F90" s="81">
        <f>+'[1]CI modificados'!U89</f>
        <v>200508.15587695164</v>
      </c>
      <c r="G90" s="82">
        <f t="shared" si="1"/>
        <v>260436.76057355729</v>
      </c>
      <c r="H90" s="79"/>
    </row>
    <row r="91" spans="1:8">
      <c r="A91" s="14" t="s">
        <v>197</v>
      </c>
      <c r="B91" s="29" t="s">
        <v>198</v>
      </c>
      <c r="C91" s="15" t="s">
        <v>221</v>
      </c>
      <c r="D91" s="71" t="s">
        <v>222</v>
      </c>
      <c r="E91" s="81">
        <f>+[1]PRODUCCIÓN!U90</f>
        <v>104825.93303029862</v>
      </c>
      <c r="F91" s="81">
        <f>+'[1]CI modificados'!U90</f>
        <v>40124.815371478253</v>
      </c>
      <c r="G91" s="82">
        <f t="shared" si="1"/>
        <v>64701.117658820367</v>
      </c>
      <c r="H91" s="79"/>
    </row>
    <row r="92" spans="1:8">
      <c r="A92" s="14" t="s">
        <v>197</v>
      </c>
      <c r="B92" s="29" t="s">
        <v>198</v>
      </c>
      <c r="C92" s="15" t="s">
        <v>223</v>
      </c>
      <c r="D92" s="71" t="s">
        <v>224</v>
      </c>
      <c r="E92" s="81">
        <f>+[1]PRODUCCIÓN!U91</f>
        <v>78174.798200846955</v>
      </c>
      <c r="F92" s="81">
        <f>+'[1]CI modificados'!U91</f>
        <v>35228.398807775542</v>
      </c>
      <c r="G92" s="82">
        <f t="shared" si="1"/>
        <v>42946.399393071413</v>
      </c>
      <c r="H92" s="79"/>
    </row>
    <row r="93" spans="1:8">
      <c r="A93" s="14" t="s">
        <v>197</v>
      </c>
      <c r="B93" s="29" t="s">
        <v>198</v>
      </c>
      <c r="C93" s="15" t="s">
        <v>225</v>
      </c>
      <c r="D93" s="71" t="s">
        <v>226</v>
      </c>
      <c r="E93" s="81">
        <f>+[1]PRODUCCIÓN!U92</f>
        <v>93784.833331463218</v>
      </c>
      <c r="F93" s="81">
        <f>+'[1]CI modificados'!U92</f>
        <v>34513.274985826785</v>
      </c>
      <c r="G93" s="82">
        <f t="shared" si="1"/>
        <v>59271.558345636433</v>
      </c>
      <c r="H93" s="79"/>
    </row>
    <row r="94" spans="1:8">
      <c r="A94" s="14" t="s">
        <v>197</v>
      </c>
      <c r="B94" s="29" t="s">
        <v>198</v>
      </c>
      <c r="C94" s="15" t="s">
        <v>227</v>
      </c>
      <c r="D94" s="71" t="s">
        <v>228</v>
      </c>
      <c r="E94" s="81">
        <f>+[1]PRODUCCIÓN!U93</f>
        <v>1506946.926886111</v>
      </c>
      <c r="F94" s="81">
        <f>+'[1]CI modificados'!U93</f>
        <v>561715.12927013903</v>
      </c>
      <c r="G94" s="82">
        <f t="shared" si="1"/>
        <v>945231.797615972</v>
      </c>
      <c r="H94" s="79"/>
    </row>
    <row r="95" spans="1:8">
      <c r="A95" s="14" t="s">
        <v>197</v>
      </c>
      <c r="B95" s="29" t="s">
        <v>198</v>
      </c>
      <c r="C95" s="15" t="s">
        <v>229</v>
      </c>
      <c r="D95" s="71" t="s">
        <v>230</v>
      </c>
      <c r="E95" s="81">
        <f>+[1]PRODUCCIÓN!U94</f>
        <v>89316.623842021232</v>
      </c>
      <c r="F95" s="81">
        <f>+'[1]CI modificados'!U94</f>
        <v>38542.601392047283</v>
      </c>
      <c r="G95" s="82">
        <f t="shared" si="1"/>
        <v>50774.022449973949</v>
      </c>
      <c r="H95" s="79"/>
    </row>
    <row r="96" spans="1:8">
      <c r="A96" s="14" t="s">
        <v>197</v>
      </c>
      <c r="B96" s="29" t="s">
        <v>198</v>
      </c>
      <c r="C96" s="15" t="s">
        <v>231</v>
      </c>
      <c r="D96" s="71" t="s">
        <v>232</v>
      </c>
      <c r="E96" s="81">
        <f>+[1]PRODUCCIÓN!U95</f>
        <v>83499.217895529408</v>
      </c>
      <c r="F96" s="81">
        <f>+'[1]CI modificados'!U95</f>
        <v>28400.558512553456</v>
      </c>
      <c r="G96" s="82">
        <f t="shared" si="1"/>
        <v>55098.659382975951</v>
      </c>
      <c r="H96" s="79"/>
    </row>
    <row r="97" spans="1:8">
      <c r="A97" s="14" t="s">
        <v>197</v>
      </c>
      <c r="B97" s="29" t="s">
        <v>198</v>
      </c>
      <c r="C97" s="15" t="s">
        <v>233</v>
      </c>
      <c r="D97" s="71" t="s">
        <v>234</v>
      </c>
      <c r="E97" s="81">
        <f>+[1]PRODUCCIÓN!U96</f>
        <v>654985.69901091233</v>
      </c>
      <c r="F97" s="81">
        <f>+'[1]CI modificados'!U96</f>
        <v>340051.85289636184</v>
      </c>
      <c r="G97" s="82">
        <f t="shared" si="1"/>
        <v>314933.84611455048</v>
      </c>
      <c r="H97" s="79"/>
    </row>
    <row r="98" spans="1:8">
      <c r="A98" s="14" t="s">
        <v>197</v>
      </c>
      <c r="B98" s="29" t="s">
        <v>198</v>
      </c>
      <c r="C98" s="15" t="s">
        <v>235</v>
      </c>
      <c r="D98" s="71" t="s">
        <v>236</v>
      </c>
      <c r="E98" s="81">
        <f>+[1]PRODUCCIÓN!U97</f>
        <v>162135.34666632474</v>
      </c>
      <c r="F98" s="81">
        <f>+'[1]CI modificados'!U97</f>
        <v>56119.952331594206</v>
      </c>
      <c r="G98" s="82">
        <f t="shared" si="1"/>
        <v>106015.39433473053</v>
      </c>
      <c r="H98" s="79"/>
    </row>
    <row r="99" spans="1:8">
      <c r="A99" s="14" t="s">
        <v>197</v>
      </c>
      <c r="B99" s="29" t="s">
        <v>198</v>
      </c>
      <c r="C99" s="15" t="s">
        <v>237</v>
      </c>
      <c r="D99" s="71" t="s">
        <v>238</v>
      </c>
      <c r="E99" s="81">
        <f>+[1]PRODUCCIÓN!U98</f>
        <v>177853.55814061145</v>
      </c>
      <c r="F99" s="81">
        <f>+'[1]CI modificados'!U98</f>
        <v>77338.092188201699</v>
      </c>
      <c r="G99" s="82">
        <f t="shared" si="1"/>
        <v>100515.46595240975</v>
      </c>
      <c r="H99" s="79"/>
    </row>
    <row r="100" spans="1:8">
      <c r="A100" s="14" t="s">
        <v>197</v>
      </c>
      <c r="B100" s="29" t="s">
        <v>198</v>
      </c>
      <c r="C100" s="15" t="s">
        <v>239</v>
      </c>
      <c r="D100" s="71" t="s">
        <v>240</v>
      </c>
      <c r="E100" s="81">
        <f>+[1]PRODUCCIÓN!U99</f>
        <v>566223.26496379252</v>
      </c>
      <c r="F100" s="81">
        <f>+'[1]CI modificados'!U99</f>
        <v>304409.38924416114</v>
      </c>
      <c r="G100" s="82">
        <f t="shared" si="1"/>
        <v>261813.87571963138</v>
      </c>
      <c r="H100" s="79"/>
    </row>
    <row r="101" spans="1:8">
      <c r="A101" s="14" t="s">
        <v>197</v>
      </c>
      <c r="B101" s="29" t="s">
        <v>198</v>
      </c>
      <c r="C101" s="15" t="s">
        <v>241</v>
      </c>
      <c r="D101" s="71" t="s">
        <v>242</v>
      </c>
      <c r="E101" s="81">
        <f>+[1]PRODUCCIÓN!U100</f>
        <v>46848.13448872586</v>
      </c>
      <c r="F101" s="81">
        <f>+'[1]CI modificados'!U100</f>
        <v>18456.737268609475</v>
      </c>
      <c r="G101" s="82">
        <f t="shared" si="1"/>
        <v>28391.397220116385</v>
      </c>
      <c r="H101" s="79"/>
    </row>
    <row r="102" spans="1:8">
      <c r="A102" s="14" t="s">
        <v>197</v>
      </c>
      <c r="B102" s="29" t="s">
        <v>198</v>
      </c>
      <c r="C102" s="15" t="s">
        <v>243</v>
      </c>
      <c r="D102" s="71" t="s">
        <v>244</v>
      </c>
      <c r="E102" s="81">
        <f>+[1]PRODUCCIÓN!U101</f>
        <v>95311.078050053431</v>
      </c>
      <c r="F102" s="81">
        <f>+'[1]CI modificados'!U101</f>
        <v>45540.61466683558</v>
      </c>
      <c r="G102" s="82">
        <f t="shared" si="1"/>
        <v>49770.463383217852</v>
      </c>
      <c r="H102" s="79"/>
    </row>
    <row r="103" spans="1:8">
      <c r="A103" s="14" t="s">
        <v>197</v>
      </c>
      <c r="B103" s="29" t="s">
        <v>198</v>
      </c>
      <c r="C103" s="15" t="s">
        <v>245</v>
      </c>
      <c r="D103" s="71" t="s">
        <v>246</v>
      </c>
      <c r="E103" s="81">
        <f>+[1]PRODUCCIÓN!U102</f>
        <v>47274.967076558743</v>
      </c>
      <c r="F103" s="81">
        <f>+'[1]CI modificados'!U102</f>
        <v>17630.886614132782</v>
      </c>
      <c r="G103" s="82">
        <f t="shared" si="1"/>
        <v>29644.080462425962</v>
      </c>
      <c r="H103" s="79"/>
    </row>
    <row r="104" spans="1:8">
      <c r="A104" s="14" t="s">
        <v>197</v>
      </c>
      <c r="B104" s="29" t="s">
        <v>198</v>
      </c>
      <c r="C104" s="15" t="s">
        <v>247</v>
      </c>
      <c r="D104" s="71" t="s">
        <v>248</v>
      </c>
      <c r="E104" s="81">
        <f>+[1]PRODUCCIÓN!U103</f>
        <v>85313.350213531754</v>
      </c>
      <c r="F104" s="81">
        <f>+'[1]CI modificados'!U103</f>
        <v>38326.528248992923</v>
      </c>
      <c r="G104" s="82">
        <f t="shared" si="1"/>
        <v>46986.821964538831</v>
      </c>
      <c r="H104" s="79"/>
    </row>
    <row r="105" spans="1:8">
      <c r="A105" s="14" t="s">
        <v>249</v>
      </c>
      <c r="B105" s="29" t="s">
        <v>250</v>
      </c>
      <c r="C105" s="15" t="s">
        <v>251</v>
      </c>
      <c r="D105" s="71" t="s">
        <v>252</v>
      </c>
      <c r="E105" s="81">
        <f>+[1]PRODUCCIÓN!U104</f>
        <v>1852077.8834509007</v>
      </c>
      <c r="F105" s="81">
        <f>+'[1]CI modificados'!U104</f>
        <v>717506.42433069739</v>
      </c>
      <c r="G105" s="82">
        <f t="shared" si="1"/>
        <v>1134571.4591202033</v>
      </c>
      <c r="H105" s="79"/>
    </row>
    <row r="106" spans="1:8">
      <c r="A106" s="14" t="s">
        <v>249</v>
      </c>
      <c r="B106" s="29" t="s">
        <v>250</v>
      </c>
      <c r="C106" s="15" t="s">
        <v>253</v>
      </c>
      <c r="D106" s="71" t="s">
        <v>254</v>
      </c>
      <c r="E106" s="81">
        <f>+[1]PRODUCCIÓN!U105</f>
        <v>259562.58838048243</v>
      </c>
      <c r="F106" s="81">
        <f>+'[1]CI modificados'!U105</f>
        <v>112815.57680268482</v>
      </c>
      <c r="G106" s="82">
        <f t="shared" si="1"/>
        <v>146747.01157779759</v>
      </c>
      <c r="H106" s="79"/>
    </row>
    <row r="107" spans="1:8">
      <c r="A107" s="14" t="s">
        <v>249</v>
      </c>
      <c r="B107" s="29" t="s">
        <v>250</v>
      </c>
      <c r="C107" s="15" t="s">
        <v>255</v>
      </c>
      <c r="D107" s="71" t="s">
        <v>256</v>
      </c>
      <c r="E107" s="81">
        <f>+[1]PRODUCCIÓN!U106</f>
        <v>172580.02710722917</v>
      </c>
      <c r="F107" s="81">
        <f>+'[1]CI modificados'!U106</f>
        <v>61191.205163657294</v>
      </c>
      <c r="G107" s="82">
        <f t="shared" si="1"/>
        <v>111388.82194357188</v>
      </c>
      <c r="H107" s="79"/>
    </row>
    <row r="108" spans="1:8">
      <c r="A108" s="14" t="s">
        <v>249</v>
      </c>
      <c r="B108" s="29" t="s">
        <v>250</v>
      </c>
      <c r="C108" s="15" t="s">
        <v>257</v>
      </c>
      <c r="D108" s="71" t="s">
        <v>258</v>
      </c>
      <c r="E108" s="81">
        <f>+[1]PRODUCCIÓN!U107</f>
        <v>716419.33717656322</v>
      </c>
      <c r="F108" s="81">
        <f>+'[1]CI modificados'!U107</f>
        <v>320890.32235369232</v>
      </c>
      <c r="G108" s="82">
        <f t="shared" si="1"/>
        <v>395529.0148228709</v>
      </c>
      <c r="H108" s="79"/>
    </row>
    <row r="109" spans="1:8">
      <c r="A109" s="14" t="s">
        <v>249</v>
      </c>
      <c r="B109" s="29" t="s">
        <v>250</v>
      </c>
      <c r="C109" s="15" t="s">
        <v>259</v>
      </c>
      <c r="D109" s="71" t="s">
        <v>260</v>
      </c>
      <c r="E109" s="81">
        <f>+[1]PRODUCCIÓN!U108</f>
        <v>25570.455496049603</v>
      </c>
      <c r="F109" s="81">
        <f>+'[1]CI modificados'!U108</f>
        <v>9227.2330875263997</v>
      </c>
      <c r="G109" s="82">
        <f t="shared" si="1"/>
        <v>16343.222408523203</v>
      </c>
      <c r="H109" s="79"/>
    </row>
    <row r="110" spans="1:8">
      <c r="A110" s="14" t="s">
        <v>249</v>
      </c>
      <c r="B110" s="29" t="s">
        <v>250</v>
      </c>
      <c r="C110" s="15" t="s">
        <v>261</v>
      </c>
      <c r="D110" s="71" t="s">
        <v>262</v>
      </c>
      <c r="E110" s="81">
        <f>+[1]PRODUCCIÓN!U109</f>
        <v>76265.983713624824</v>
      </c>
      <c r="F110" s="81">
        <f>+'[1]CI modificados'!U109</f>
        <v>27180.765633584499</v>
      </c>
      <c r="G110" s="82">
        <f t="shared" si="1"/>
        <v>49085.218080040329</v>
      </c>
      <c r="H110" s="79"/>
    </row>
    <row r="111" spans="1:8">
      <c r="A111" s="14" t="s">
        <v>263</v>
      </c>
      <c r="B111" s="29" t="s">
        <v>264</v>
      </c>
      <c r="C111" s="15" t="s">
        <v>265</v>
      </c>
      <c r="D111" s="71" t="s">
        <v>266</v>
      </c>
      <c r="E111" s="81">
        <f>+[1]PRODUCCIÓN!U110</f>
        <v>2274611.42699967</v>
      </c>
      <c r="F111" s="81">
        <f>+'[1]CI modificados'!U110</f>
        <v>893579.78704895161</v>
      </c>
      <c r="G111" s="82">
        <f t="shared" si="1"/>
        <v>1381031.6399507183</v>
      </c>
      <c r="H111" s="79"/>
    </row>
    <row r="112" spans="1:8">
      <c r="A112" s="14" t="s">
        <v>263</v>
      </c>
      <c r="B112" s="29" t="s">
        <v>264</v>
      </c>
      <c r="C112" s="15" t="s">
        <v>267</v>
      </c>
      <c r="D112" s="71" t="s">
        <v>268</v>
      </c>
      <c r="E112" s="81">
        <f>+[1]PRODUCCIÓN!U111</f>
        <v>68572.753870548113</v>
      </c>
      <c r="F112" s="81">
        <f>+'[1]CI modificados'!U111</f>
        <v>21988.04918128283</v>
      </c>
      <c r="G112" s="82">
        <f t="shared" si="1"/>
        <v>46584.704689265287</v>
      </c>
      <c r="H112" s="79"/>
    </row>
    <row r="113" spans="1:8">
      <c r="A113" s="14" t="s">
        <v>263</v>
      </c>
      <c r="B113" s="29" t="s">
        <v>264</v>
      </c>
      <c r="C113" s="15" t="s">
        <v>269</v>
      </c>
      <c r="D113" s="71" t="s">
        <v>270</v>
      </c>
      <c r="E113" s="81">
        <f>+[1]PRODUCCIÓN!U112</f>
        <v>161303.23023177433</v>
      </c>
      <c r="F113" s="81">
        <f>+'[1]CI modificados'!U112</f>
        <v>71382.359907555408</v>
      </c>
      <c r="G113" s="82">
        <f t="shared" si="1"/>
        <v>89920.870324218922</v>
      </c>
      <c r="H113" s="79"/>
    </row>
    <row r="114" spans="1:8">
      <c r="A114" s="14" t="s">
        <v>263</v>
      </c>
      <c r="B114" s="29" t="s">
        <v>264</v>
      </c>
      <c r="C114" s="15" t="s">
        <v>271</v>
      </c>
      <c r="D114" s="71" t="s">
        <v>272</v>
      </c>
      <c r="E114" s="81">
        <f>+[1]PRODUCCIÓN!U113</f>
        <v>29819.205848522524</v>
      </c>
      <c r="F114" s="81">
        <f>+'[1]CI modificados'!U113</f>
        <v>9784.5897101840201</v>
      </c>
      <c r="G114" s="82">
        <f t="shared" si="1"/>
        <v>20034.616138338504</v>
      </c>
      <c r="H114" s="79"/>
    </row>
    <row r="115" spans="1:8">
      <c r="A115" s="14" t="s">
        <v>263</v>
      </c>
      <c r="B115" s="29" t="s">
        <v>264</v>
      </c>
      <c r="C115" s="15" t="s">
        <v>273</v>
      </c>
      <c r="D115" s="71" t="s">
        <v>274</v>
      </c>
      <c r="E115" s="81">
        <f>+[1]PRODUCCIÓN!U114</f>
        <v>29215.158139800737</v>
      </c>
      <c r="F115" s="81">
        <f>+'[1]CI modificados'!U114</f>
        <v>10507.309763439904</v>
      </c>
      <c r="G115" s="82">
        <f t="shared" si="1"/>
        <v>18707.848376360831</v>
      </c>
      <c r="H115" s="79"/>
    </row>
    <row r="116" spans="1:8">
      <c r="A116" s="14" t="s">
        <v>263</v>
      </c>
      <c r="B116" s="29" t="s">
        <v>264</v>
      </c>
      <c r="C116" s="15" t="s">
        <v>275</v>
      </c>
      <c r="D116" s="71" t="s">
        <v>276</v>
      </c>
      <c r="E116" s="81">
        <f>+[1]PRODUCCIÓN!U115</f>
        <v>26901.311269806265</v>
      </c>
      <c r="F116" s="81">
        <f>+'[1]CI modificados'!U115</f>
        <v>8614.1030128294751</v>
      </c>
      <c r="G116" s="82">
        <f t="shared" si="1"/>
        <v>18287.208256976788</v>
      </c>
      <c r="H116" s="79"/>
    </row>
    <row r="117" spans="1:8">
      <c r="A117" s="14" t="s">
        <v>263</v>
      </c>
      <c r="B117" s="29" t="s">
        <v>264</v>
      </c>
      <c r="C117" s="15" t="s">
        <v>277</v>
      </c>
      <c r="D117" s="71" t="s">
        <v>278</v>
      </c>
      <c r="E117" s="81">
        <f>+[1]PRODUCCIÓN!U116</f>
        <v>35727.443427286293</v>
      </c>
      <c r="F117" s="81">
        <f>+'[1]CI modificados'!U116</f>
        <v>12516.690150817436</v>
      </c>
      <c r="G117" s="82">
        <f t="shared" si="1"/>
        <v>23210.753276468859</v>
      </c>
      <c r="H117" s="79"/>
    </row>
    <row r="118" spans="1:8">
      <c r="A118" s="14" t="s">
        <v>263</v>
      </c>
      <c r="B118" s="29" t="s">
        <v>264</v>
      </c>
      <c r="C118" s="15" t="s">
        <v>279</v>
      </c>
      <c r="D118" s="71" t="s">
        <v>280</v>
      </c>
      <c r="E118" s="81">
        <f>+[1]PRODUCCIÓN!U117</f>
        <v>75689.1533023956</v>
      </c>
      <c r="F118" s="81">
        <f>+'[1]CI modificados'!U117</f>
        <v>28197.563561413506</v>
      </c>
      <c r="G118" s="82">
        <f t="shared" si="1"/>
        <v>47491.58974098209</v>
      </c>
      <c r="H118" s="79"/>
    </row>
    <row r="119" spans="1:8">
      <c r="A119" s="14" t="s">
        <v>263</v>
      </c>
      <c r="B119" s="29" t="s">
        <v>264</v>
      </c>
      <c r="C119" s="15" t="s">
        <v>281</v>
      </c>
      <c r="D119" s="71" t="s">
        <v>282</v>
      </c>
      <c r="E119" s="81">
        <f>+[1]PRODUCCIÓN!U118</f>
        <v>53050.409554678838</v>
      </c>
      <c r="F119" s="81">
        <f>+'[1]CI modificados'!U118</f>
        <v>16940.396025001872</v>
      </c>
      <c r="G119" s="82">
        <f t="shared" si="1"/>
        <v>36110.013529676966</v>
      </c>
      <c r="H119" s="79"/>
    </row>
    <row r="120" spans="1:8">
      <c r="A120" s="14" t="s">
        <v>263</v>
      </c>
      <c r="B120" s="29" t="s">
        <v>264</v>
      </c>
      <c r="C120" s="15" t="s">
        <v>283</v>
      </c>
      <c r="D120" s="71" t="s">
        <v>284</v>
      </c>
      <c r="E120" s="81">
        <f>+[1]PRODUCCIÓN!U119</f>
        <v>47671.737066375281</v>
      </c>
      <c r="F120" s="81">
        <f>+'[1]CI modificados'!U119</f>
        <v>16174.291128375397</v>
      </c>
      <c r="G120" s="82">
        <f t="shared" si="1"/>
        <v>31497.445937999884</v>
      </c>
      <c r="H120" s="79"/>
    </row>
    <row r="121" spans="1:8">
      <c r="A121" s="14" t="s">
        <v>263</v>
      </c>
      <c r="B121" s="29" t="s">
        <v>264</v>
      </c>
      <c r="C121" s="15" t="s">
        <v>285</v>
      </c>
      <c r="D121" s="71" t="s">
        <v>286</v>
      </c>
      <c r="E121" s="81">
        <f>+[1]PRODUCCIÓN!U120</f>
        <v>84680.649978525311</v>
      </c>
      <c r="F121" s="81">
        <f>+'[1]CI modificados'!U120</f>
        <v>28876.004959214857</v>
      </c>
      <c r="G121" s="82">
        <f t="shared" si="1"/>
        <v>55804.645019310454</v>
      </c>
      <c r="H121" s="79"/>
    </row>
    <row r="122" spans="1:8">
      <c r="A122" s="14" t="s">
        <v>263</v>
      </c>
      <c r="B122" s="29" t="s">
        <v>264</v>
      </c>
      <c r="C122" s="15" t="s">
        <v>287</v>
      </c>
      <c r="D122" s="71" t="s">
        <v>288</v>
      </c>
      <c r="E122" s="81">
        <f>+[1]PRODUCCIÓN!U121</f>
        <v>15014.502239763789</v>
      </c>
      <c r="F122" s="81">
        <f>+'[1]CI modificados'!U121</f>
        <v>5174.5236197173126</v>
      </c>
      <c r="G122" s="82">
        <f t="shared" si="1"/>
        <v>9839.9786200464769</v>
      </c>
      <c r="H122" s="79"/>
    </row>
    <row r="123" spans="1:8">
      <c r="A123" s="14" t="s">
        <v>263</v>
      </c>
      <c r="B123" s="29" t="s">
        <v>264</v>
      </c>
      <c r="C123" s="15" t="s">
        <v>289</v>
      </c>
      <c r="D123" s="71" t="s">
        <v>290</v>
      </c>
      <c r="E123" s="81">
        <f>+[1]PRODUCCIÓN!U122</f>
        <v>29026.354165153061</v>
      </c>
      <c r="F123" s="81">
        <f>+'[1]CI modificados'!U122</f>
        <v>9543.1046898811474</v>
      </c>
      <c r="G123" s="82">
        <f t="shared" si="1"/>
        <v>19483.249475271914</v>
      </c>
      <c r="H123" s="79"/>
    </row>
    <row r="124" spans="1:8">
      <c r="A124" s="14" t="s">
        <v>263</v>
      </c>
      <c r="B124" s="29" t="s">
        <v>264</v>
      </c>
      <c r="C124" s="15" t="s">
        <v>291</v>
      </c>
      <c r="D124" s="71" t="s">
        <v>292</v>
      </c>
      <c r="E124" s="81">
        <f>+[1]PRODUCCIÓN!U123</f>
        <v>24893.982982229263</v>
      </c>
      <c r="F124" s="81">
        <f>+'[1]CI modificados'!U123</f>
        <v>8625.5310739440501</v>
      </c>
      <c r="G124" s="82">
        <f t="shared" si="1"/>
        <v>16268.451908285213</v>
      </c>
      <c r="H124" s="79"/>
    </row>
    <row r="125" spans="1:8">
      <c r="A125" s="14" t="s">
        <v>263</v>
      </c>
      <c r="B125" s="29" t="s">
        <v>264</v>
      </c>
      <c r="C125" s="15" t="s">
        <v>293</v>
      </c>
      <c r="D125" s="71" t="s">
        <v>294</v>
      </c>
      <c r="E125" s="81">
        <f>+[1]PRODUCCIÓN!U124</f>
        <v>15228.087773910995</v>
      </c>
      <c r="F125" s="81">
        <f>+'[1]CI modificados'!U124</f>
        <v>5410.8277247720689</v>
      </c>
      <c r="G125" s="82">
        <f t="shared" si="1"/>
        <v>9817.2600491389258</v>
      </c>
      <c r="H125" s="79"/>
    </row>
    <row r="126" spans="1:8">
      <c r="A126" s="14" t="s">
        <v>263</v>
      </c>
      <c r="B126" s="29" t="s">
        <v>264</v>
      </c>
      <c r="C126" s="15" t="s">
        <v>295</v>
      </c>
      <c r="D126" s="71" t="s">
        <v>296</v>
      </c>
      <c r="E126" s="81">
        <f>+[1]PRODUCCIÓN!U125</f>
        <v>15913.445422837338</v>
      </c>
      <c r="F126" s="81">
        <f>+'[1]CI modificados'!U125</f>
        <v>5748.7858310173233</v>
      </c>
      <c r="G126" s="82">
        <f t="shared" si="1"/>
        <v>10164.659591820015</v>
      </c>
      <c r="H126" s="79"/>
    </row>
    <row r="127" spans="1:8">
      <c r="A127" s="14" t="s">
        <v>297</v>
      </c>
      <c r="B127" s="29" t="s">
        <v>298</v>
      </c>
      <c r="C127" s="15" t="s">
        <v>299</v>
      </c>
      <c r="D127" s="71" t="s">
        <v>300</v>
      </c>
      <c r="E127" s="81">
        <f>+[1]PRODUCCIÓN!U126</f>
        <v>1339767.1598365624</v>
      </c>
      <c r="F127" s="81">
        <f>+'[1]CI modificados'!U126</f>
        <v>491377.4234973907</v>
      </c>
      <c r="G127" s="82">
        <f t="shared" si="1"/>
        <v>848389.73633917165</v>
      </c>
      <c r="H127" s="79"/>
    </row>
    <row r="128" spans="1:8">
      <c r="A128" s="14" t="s">
        <v>297</v>
      </c>
      <c r="B128" s="29" t="s">
        <v>298</v>
      </c>
      <c r="C128" s="15" t="s">
        <v>301</v>
      </c>
      <c r="D128" s="71" t="s">
        <v>302</v>
      </c>
      <c r="E128" s="81">
        <f>+[1]PRODUCCIÓN!U127</f>
        <v>238954.40471830938</v>
      </c>
      <c r="F128" s="81">
        <f>+'[1]CI modificados'!U127</f>
        <v>76677.898825757919</v>
      </c>
      <c r="G128" s="82">
        <f t="shared" si="1"/>
        <v>162276.50589255145</v>
      </c>
      <c r="H128" s="79"/>
    </row>
    <row r="129" spans="1:8">
      <c r="A129" s="14" t="s">
        <v>297</v>
      </c>
      <c r="B129" s="29" t="s">
        <v>298</v>
      </c>
      <c r="C129" s="15" t="s">
        <v>303</v>
      </c>
      <c r="D129" s="71" t="s">
        <v>304</v>
      </c>
      <c r="E129" s="81">
        <f>+[1]PRODUCCIÓN!U128</f>
        <v>155841.36615740301</v>
      </c>
      <c r="F129" s="81">
        <f>+'[1]CI modificados'!U128</f>
        <v>57897.875175458124</v>
      </c>
      <c r="G129" s="82">
        <f t="shared" si="1"/>
        <v>97943.490981944895</v>
      </c>
      <c r="H129" s="79"/>
    </row>
    <row r="130" spans="1:8">
      <c r="A130" s="14" t="s">
        <v>297</v>
      </c>
      <c r="B130" s="29" t="s">
        <v>298</v>
      </c>
      <c r="C130" s="15" t="s">
        <v>305</v>
      </c>
      <c r="D130" s="71" t="s">
        <v>306</v>
      </c>
      <c r="E130" s="81">
        <f>+[1]PRODUCCIÓN!U129</f>
        <v>326384.0867876542</v>
      </c>
      <c r="F130" s="81">
        <f>+'[1]CI modificados'!U129</f>
        <v>106656.27348082216</v>
      </c>
      <c r="G130" s="82">
        <f t="shared" si="1"/>
        <v>219727.81330683205</v>
      </c>
      <c r="H130" s="79"/>
    </row>
    <row r="131" spans="1:8">
      <c r="A131" s="14" t="s">
        <v>297</v>
      </c>
      <c r="B131" s="29" t="s">
        <v>298</v>
      </c>
      <c r="C131" s="15" t="s">
        <v>307</v>
      </c>
      <c r="D131" s="71" t="s">
        <v>308</v>
      </c>
      <c r="E131" s="81">
        <f>+[1]PRODUCCIÓN!U130</f>
        <v>1585529.5426917274</v>
      </c>
      <c r="F131" s="81">
        <f>+'[1]CI modificados'!U130</f>
        <v>627474.01444166095</v>
      </c>
      <c r="G131" s="82">
        <f t="shared" si="1"/>
        <v>958055.52825006645</v>
      </c>
      <c r="H131" s="79"/>
    </row>
    <row r="132" spans="1:8">
      <c r="A132" s="14" t="s">
        <v>297</v>
      </c>
      <c r="B132" s="29" t="s">
        <v>298</v>
      </c>
      <c r="C132" s="15" t="s">
        <v>309</v>
      </c>
      <c r="D132" s="71" t="s">
        <v>310</v>
      </c>
      <c r="E132" s="81">
        <f>+[1]PRODUCCIÓN!U131</f>
        <v>143109.63972307884</v>
      </c>
      <c r="F132" s="81">
        <f>+'[1]CI modificados'!U131</f>
        <v>47963.730258958691</v>
      </c>
      <c r="G132" s="82">
        <f t="shared" si="1"/>
        <v>95145.909464120152</v>
      </c>
      <c r="H132" s="79"/>
    </row>
    <row r="133" spans="1:8">
      <c r="A133" s="14" t="s">
        <v>297</v>
      </c>
      <c r="B133" s="29" t="s">
        <v>298</v>
      </c>
      <c r="C133" s="15" t="s">
        <v>311</v>
      </c>
      <c r="D133" s="71" t="s">
        <v>312</v>
      </c>
      <c r="E133" s="81">
        <f>+[1]PRODUCCIÓN!U132</f>
        <v>398030.97511397168</v>
      </c>
      <c r="F133" s="81">
        <f>+'[1]CI modificados'!U132</f>
        <v>139727.7757545748</v>
      </c>
      <c r="G133" s="82">
        <f t="shared" si="1"/>
        <v>258303.19935939688</v>
      </c>
      <c r="H133" s="79"/>
    </row>
    <row r="134" spans="1:8">
      <c r="A134" s="14" t="s">
        <v>297</v>
      </c>
      <c r="B134" s="29" t="s">
        <v>298</v>
      </c>
      <c r="C134" s="15" t="s">
        <v>313</v>
      </c>
      <c r="D134" s="71" t="s">
        <v>314</v>
      </c>
      <c r="E134" s="81">
        <f>+[1]PRODUCCIÓN!U133</f>
        <v>273435.7172739706</v>
      </c>
      <c r="F134" s="81">
        <f>+'[1]CI modificados'!U133</f>
        <v>92875.910106289564</v>
      </c>
      <c r="G134" s="82">
        <f t="shared" si="1"/>
        <v>180559.80716768105</v>
      </c>
      <c r="H134" s="79"/>
    </row>
    <row r="135" spans="1:8">
      <c r="A135" s="14" t="s">
        <v>297</v>
      </c>
      <c r="B135" s="29" t="s">
        <v>298</v>
      </c>
      <c r="C135" s="15" t="s">
        <v>315</v>
      </c>
      <c r="D135" s="71" t="s">
        <v>316</v>
      </c>
      <c r="E135" s="81">
        <f>+[1]PRODUCCIÓN!U134</f>
        <v>87367.533633975298</v>
      </c>
      <c r="F135" s="81">
        <f>+'[1]CI modificados'!U134</f>
        <v>27348.65385220238</v>
      </c>
      <c r="G135" s="82">
        <f t="shared" si="1"/>
        <v>60018.879781772921</v>
      </c>
      <c r="H135" s="79"/>
    </row>
    <row r="136" spans="1:8">
      <c r="A136" s="14" t="s">
        <v>297</v>
      </c>
      <c r="B136" s="29" t="s">
        <v>298</v>
      </c>
      <c r="C136" s="15" t="s">
        <v>317</v>
      </c>
      <c r="D136" s="71" t="s">
        <v>318</v>
      </c>
      <c r="E136" s="81">
        <f>+[1]PRODUCCIÓN!U135</f>
        <v>398456.81177488284</v>
      </c>
      <c r="F136" s="81">
        <f>+'[1]CI modificados'!U135</f>
        <v>134666.62922114579</v>
      </c>
      <c r="G136" s="82">
        <f t="shared" ref="G136:G199" si="2">+E136-F136</f>
        <v>263790.18255373708</v>
      </c>
      <c r="H136" s="79"/>
    </row>
    <row r="137" spans="1:8">
      <c r="A137" s="14" t="s">
        <v>297</v>
      </c>
      <c r="B137" s="29" t="s">
        <v>298</v>
      </c>
      <c r="C137" s="15" t="s">
        <v>319</v>
      </c>
      <c r="D137" s="71" t="s">
        <v>320</v>
      </c>
      <c r="E137" s="81">
        <f>+[1]PRODUCCIÓN!U136</f>
        <v>375084.75801325997</v>
      </c>
      <c r="F137" s="81">
        <f>+'[1]CI modificados'!U136</f>
        <v>121471.0235584218</v>
      </c>
      <c r="G137" s="82">
        <f t="shared" si="2"/>
        <v>253613.73445483815</v>
      </c>
      <c r="H137" s="79"/>
    </row>
    <row r="138" spans="1:8">
      <c r="A138" s="14" t="s">
        <v>297</v>
      </c>
      <c r="B138" s="29" t="s">
        <v>298</v>
      </c>
      <c r="C138" s="15" t="s">
        <v>321</v>
      </c>
      <c r="D138" s="71" t="s">
        <v>322</v>
      </c>
      <c r="E138" s="81">
        <f>+[1]PRODUCCIÓN!U137</f>
        <v>202625.22779982048</v>
      </c>
      <c r="F138" s="81">
        <f>+'[1]CI modificados'!U137</f>
        <v>63062.185791461117</v>
      </c>
      <c r="G138" s="82">
        <f t="shared" si="2"/>
        <v>139563.04200835936</v>
      </c>
      <c r="H138" s="79"/>
    </row>
    <row r="139" spans="1:8">
      <c r="A139" s="14" t="s">
        <v>297</v>
      </c>
      <c r="B139" s="29" t="s">
        <v>298</v>
      </c>
      <c r="C139" s="15" t="s">
        <v>323</v>
      </c>
      <c r="D139" s="30" t="s">
        <v>324</v>
      </c>
      <c r="E139" s="81">
        <f>+[1]PRODUCCIÓN!U138</f>
        <v>56196.064494383776</v>
      </c>
      <c r="F139" s="81">
        <f>+'[1]CI modificados'!U138</f>
        <v>18238.443909056507</v>
      </c>
      <c r="G139" s="82">
        <f t="shared" si="2"/>
        <v>37957.62058532727</v>
      </c>
      <c r="H139" s="79"/>
    </row>
    <row r="140" spans="1:8">
      <c r="A140" s="14" t="s">
        <v>325</v>
      </c>
      <c r="B140" s="29" t="s">
        <v>326</v>
      </c>
      <c r="C140" s="15" t="s">
        <v>327</v>
      </c>
      <c r="D140" s="71" t="s">
        <v>328</v>
      </c>
      <c r="E140" s="81">
        <f>+[1]PRODUCCIÓN!U139</f>
        <v>2389878.7817674833</v>
      </c>
      <c r="F140" s="81">
        <f>+'[1]CI modificados'!U139</f>
        <v>920107.18021757994</v>
      </c>
      <c r="G140" s="82">
        <f t="shared" si="2"/>
        <v>1469771.6015499034</v>
      </c>
      <c r="H140" s="79"/>
    </row>
    <row r="141" spans="1:8">
      <c r="A141" s="14" t="s">
        <v>325</v>
      </c>
      <c r="B141" s="29" t="s">
        <v>326</v>
      </c>
      <c r="C141" s="15" t="s">
        <v>103</v>
      </c>
      <c r="D141" s="71" t="s">
        <v>329</v>
      </c>
      <c r="E141" s="81">
        <f>+[1]PRODUCCIÓN!U140</f>
        <v>133328.06002946483</v>
      </c>
      <c r="F141" s="81">
        <f>+'[1]CI modificados'!U140</f>
        <v>50267.553404704508</v>
      </c>
      <c r="G141" s="82">
        <f t="shared" si="2"/>
        <v>83060.506624760324</v>
      </c>
      <c r="H141" s="79"/>
    </row>
    <row r="142" spans="1:8">
      <c r="A142" s="14" t="s">
        <v>325</v>
      </c>
      <c r="B142" s="29" t="s">
        <v>326</v>
      </c>
      <c r="C142" s="15" t="s">
        <v>330</v>
      </c>
      <c r="D142" s="71" t="s">
        <v>331</v>
      </c>
      <c r="E142" s="81">
        <f>+[1]PRODUCCIÓN!U141</f>
        <v>464453.98157304339</v>
      </c>
      <c r="F142" s="81">
        <f>+'[1]CI modificados'!U141</f>
        <v>182423.64117943426</v>
      </c>
      <c r="G142" s="82">
        <f t="shared" si="2"/>
        <v>282030.34039360913</v>
      </c>
      <c r="H142" s="79"/>
    </row>
    <row r="143" spans="1:8">
      <c r="A143" s="14" t="s">
        <v>325</v>
      </c>
      <c r="B143" s="29" t="s">
        <v>326</v>
      </c>
      <c r="C143" s="15" t="s">
        <v>332</v>
      </c>
      <c r="D143" s="71" t="s">
        <v>333</v>
      </c>
      <c r="E143" s="81">
        <f>+[1]PRODUCCIÓN!U142</f>
        <v>365069.12112663267</v>
      </c>
      <c r="F143" s="81">
        <f>+'[1]CI modificados'!U142</f>
        <v>147214.32610772882</v>
      </c>
      <c r="G143" s="82">
        <f t="shared" si="2"/>
        <v>217854.79501890385</v>
      </c>
      <c r="H143" s="79"/>
    </row>
    <row r="144" spans="1:8">
      <c r="A144" s="14" t="s">
        <v>325</v>
      </c>
      <c r="B144" s="29" t="s">
        <v>326</v>
      </c>
      <c r="C144" s="15" t="s">
        <v>334</v>
      </c>
      <c r="D144" s="71" t="s">
        <v>335</v>
      </c>
      <c r="E144" s="81">
        <f>+[1]PRODUCCIÓN!U143</f>
        <v>64977.227015407829</v>
      </c>
      <c r="F144" s="81">
        <f>+'[1]CI modificados'!U143</f>
        <v>23436.550331290397</v>
      </c>
      <c r="G144" s="82">
        <f t="shared" si="2"/>
        <v>41540.676684117432</v>
      </c>
      <c r="H144" s="79"/>
    </row>
    <row r="145" spans="1:8">
      <c r="A145" s="14" t="s">
        <v>325</v>
      </c>
      <c r="B145" s="29" t="s">
        <v>326</v>
      </c>
      <c r="C145" s="15" t="s">
        <v>336</v>
      </c>
      <c r="D145" s="71" t="s">
        <v>337</v>
      </c>
      <c r="E145" s="81">
        <f>+[1]PRODUCCIÓN!U144</f>
        <v>169100.71984588527</v>
      </c>
      <c r="F145" s="81">
        <f>+'[1]CI modificados'!U144</f>
        <v>57213.219823244377</v>
      </c>
      <c r="G145" s="82">
        <f t="shared" si="2"/>
        <v>111887.50002264089</v>
      </c>
      <c r="H145" s="79"/>
    </row>
    <row r="146" spans="1:8">
      <c r="A146" s="14" t="s">
        <v>325</v>
      </c>
      <c r="B146" s="29" t="s">
        <v>326</v>
      </c>
      <c r="C146" s="15" t="s">
        <v>338</v>
      </c>
      <c r="D146" s="71" t="s">
        <v>339</v>
      </c>
      <c r="E146" s="81">
        <f>+[1]PRODUCCIÓN!U145</f>
        <v>270569.2695933549</v>
      </c>
      <c r="F146" s="81">
        <f>+'[1]CI modificados'!U145</f>
        <v>129703.84688014664</v>
      </c>
      <c r="G146" s="82">
        <f t="shared" si="2"/>
        <v>140865.42271320825</v>
      </c>
      <c r="H146" s="79"/>
    </row>
    <row r="147" spans="1:8">
      <c r="A147" s="14" t="s">
        <v>325</v>
      </c>
      <c r="B147" s="29" t="s">
        <v>326</v>
      </c>
      <c r="C147" s="15" t="s">
        <v>340</v>
      </c>
      <c r="D147" s="71" t="s">
        <v>341</v>
      </c>
      <c r="E147" s="81">
        <f>+[1]PRODUCCIÓN!U146</f>
        <v>3037882.8434764883</v>
      </c>
      <c r="F147" s="81">
        <f>+'[1]CI modificados'!U146</f>
        <v>1325151.7782276357</v>
      </c>
      <c r="G147" s="82">
        <f t="shared" si="2"/>
        <v>1712731.0652488526</v>
      </c>
      <c r="H147" s="79"/>
    </row>
    <row r="148" spans="1:8">
      <c r="A148" s="14" t="s">
        <v>325</v>
      </c>
      <c r="B148" s="29" t="s">
        <v>326</v>
      </c>
      <c r="C148" s="15" t="s">
        <v>342</v>
      </c>
      <c r="D148" s="71" t="s">
        <v>343</v>
      </c>
      <c r="E148" s="81">
        <f>+[1]PRODUCCIÓN!U147</f>
        <v>1560296.1285894387</v>
      </c>
      <c r="F148" s="81">
        <f>+'[1]CI modificados'!U147</f>
        <v>874470.09870579431</v>
      </c>
      <c r="G148" s="82">
        <f t="shared" si="2"/>
        <v>685826.02988364443</v>
      </c>
      <c r="H148" s="79"/>
    </row>
    <row r="149" spans="1:8">
      <c r="A149" s="14" t="s">
        <v>325</v>
      </c>
      <c r="B149" s="29" t="s">
        <v>326</v>
      </c>
      <c r="C149" s="15" t="s">
        <v>344</v>
      </c>
      <c r="D149" s="71" t="s">
        <v>345</v>
      </c>
      <c r="E149" s="81">
        <f>+[1]PRODUCCIÓN!U148</f>
        <v>83408.5098199778</v>
      </c>
      <c r="F149" s="81">
        <f>+'[1]CI modificados'!U148</f>
        <v>30137.649243358337</v>
      </c>
      <c r="G149" s="82">
        <f t="shared" si="2"/>
        <v>53270.860576619467</v>
      </c>
      <c r="H149" s="79"/>
    </row>
    <row r="150" spans="1:8">
      <c r="A150" s="14" t="s">
        <v>325</v>
      </c>
      <c r="B150" s="29" t="s">
        <v>326</v>
      </c>
      <c r="C150" s="15" t="s">
        <v>346</v>
      </c>
      <c r="D150" s="71" t="s">
        <v>347</v>
      </c>
      <c r="E150" s="81">
        <f>+[1]PRODUCCIÓN!U149</f>
        <v>62708.501729702934</v>
      </c>
      <c r="F150" s="81">
        <f>+'[1]CI modificados'!U149</f>
        <v>22361.704945729391</v>
      </c>
      <c r="G150" s="82">
        <f t="shared" si="2"/>
        <v>40346.796783973543</v>
      </c>
      <c r="H150" s="79"/>
    </row>
    <row r="151" spans="1:8">
      <c r="A151" s="14" t="s">
        <v>325</v>
      </c>
      <c r="B151" s="29" t="s">
        <v>326</v>
      </c>
      <c r="C151" s="15" t="s">
        <v>348</v>
      </c>
      <c r="D151" s="71" t="s">
        <v>349</v>
      </c>
      <c r="E151" s="81">
        <f>+[1]PRODUCCIÓN!U150</f>
        <v>87705.657971856315</v>
      </c>
      <c r="F151" s="81">
        <f>+'[1]CI modificados'!U150</f>
        <v>31902.860236498884</v>
      </c>
      <c r="G151" s="82">
        <f t="shared" si="2"/>
        <v>55802.797735357432</v>
      </c>
      <c r="H151" s="79"/>
    </row>
    <row r="152" spans="1:8">
      <c r="A152" s="14" t="s">
        <v>325</v>
      </c>
      <c r="B152" s="29" t="s">
        <v>326</v>
      </c>
      <c r="C152" s="15" t="s">
        <v>350</v>
      </c>
      <c r="D152" s="71" t="s">
        <v>351</v>
      </c>
      <c r="E152" s="81">
        <f>+[1]PRODUCCIÓN!U151</f>
        <v>106006.53390871518</v>
      </c>
      <c r="F152" s="81">
        <f>+'[1]CI modificados'!U151</f>
        <v>39873.210322189065</v>
      </c>
      <c r="G152" s="82">
        <f t="shared" si="2"/>
        <v>66133.323586526123</v>
      </c>
      <c r="H152" s="79"/>
    </row>
    <row r="153" spans="1:8">
      <c r="A153" s="14" t="s">
        <v>325</v>
      </c>
      <c r="B153" s="29" t="s">
        <v>326</v>
      </c>
      <c r="C153" s="15" t="s">
        <v>352</v>
      </c>
      <c r="D153" s="71" t="s">
        <v>353</v>
      </c>
      <c r="E153" s="81">
        <f>+[1]PRODUCCIÓN!U152</f>
        <v>403182.83260063408</v>
      </c>
      <c r="F153" s="81">
        <f>+'[1]CI modificados'!U152</f>
        <v>196348.31343849906</v>
      </c>
      <c r="G153" s="82">
        <f t="shared" si="2"/>
        <v>206834.51916213502</v>
      </c>
      <c r="H153" s="79"/>
    </row>
    <row r="154" spans="1:8">
      <c r="A154" s="14" t="s">
        <v>325</v>
      </c>
      <c r="B154" s="29" t="s">
        <v>326</v>
      </c>
      <c r="C154" s="15" t="s">
        <v>354</v>
      </c>
      <c r="D154" s="71" t="s">
        <v>355</v>
      </c>
      <c r="E154" s="81">
        <f>+[1]PRODUCCIÓN!U153</f>
        <v>169981.76165666725</v>
      </c>
      <c r="F154" s="81">
        <f>+'[1]CI modificados'!U153</f>
        <v>70234.552611312945</v>
      </c>
      <c r="G154" s="82">
        <f t="shared" si="2"/>
        <v>99747.209045354306</v>
      </c>
      <c r="H154" s="79"/>
    </row>
    <row r="155" spans="1:8">
      <c r="A155" s="14" t="s">
        <v>325</v>
      </c>
      <c r="B155" s="29" t="s">
        <v>326</v>
      </c>
      <c r="C155" s="15" t="s">
        <v>356</v>
      </c>
      <c r="D155" s="71" t="s">
        <v>357</v>
      </c>
      <c r="E155" s="81">
        <f>+[1]PRODUCCIÓN!U154</f>
        <v>48665.040798193339</v>
      </c>
      <c r="F155" s="81">
        <f>+'[1]CI modificados'!U154</f>
        <v>16740.384174384541</v>
      </c>
      <c r="G155" s="82">
        <f t="shared" si="2"/>
        <v>31924.656623808798</v>
      </c>
      <c r="H155" s="79"/>
    </row>
    <row r="156" spans="1:8">
      <c r="A156" s="14" t="s">
        <v>325</v>
      </c>
      <c r="B156" s="29" t="s">
        <v>326</v>
      </c>
      <c r="C156" s="15" t="s">
        <v>358</v>
      </c>
      <c r="D156" s="71" t="s">
        <v>359</v>
      </c>
      <c r="E156" s="81">
        <f>+[1]PRODUCCIÓN!U155</f>
        <v>211360.99292647842</v>
      </c>
      <c r="F156" s="81">
        <f>+'[1]CI modificados'!U155</f>
        <v>81744.231001382883</v>
      </c>
      <c r="G156" s="82">
        <f t="shared" si="2"/>
        <v>129616.76192509553</v>
      </c>
      <c r="H156" s="79"/>
    </row>
    <row r="157" spans="1:8">
      <c r="A157" s="14" t="s">
        <v>325</v>
      </c>
      <c r="B157" s="29" t="s">
        <v>326</v>
      </c>
      <c r="C157" s="15" t="s">
        <v>295</v>
      </c>
      <c r="D157" s="71" t="s">
        <v>360</v>
      </c>
      <c r="E157" s="81">
        <f>+[1]PRODUCCIÓN!U156</f>
        <v>19975.387072202215</v>
      </c>
      <c r="F157" s="81">
        <f>+'[1]CI modificados'!U156</f>
        <v>7562.4873985966051</v>
      </c>
      <c r="G157" s="82">
        <f t="shared" si="2"/>
        <v>12412.899673605611</v>
      </c>
      <c r="H157" s="79"/>
    </row>
    <row r="158" spans="1:8">
      <c r="A158" s="14" t="s">
        <v>325</v>
      </c>
      <c r="B158" s="29" t="s">
        <v>326</v>
      </c>
      <c r="C158" s="15" t="s">
        <v>361</v>
      </c>
      <c r="D158" s="71" t="s">
        <v>362</v>
      </c>
      <c r="E158" s="81">
        <f>+[1]PRODUCCIÓN!U157</f>
        <v>69862.80728152809</v>
      </c>
      <c r="F158" s="81">
        <f>+'[1]CI modificados'!U157</f>
        <v>27578.813676471327</v>
      </c>
      <c r="G158" s="82">
        <f t="shared" si="2"/>
        <v>42283.993605056763</v>
      </c>
      <c r="H158" s="79"/>
    </row>
    <row r="159" spans="1:8">
      <c r="A159" s="14" t="s">
        <v>325</v>
      </c>
      <c r="B159" s="29" t="s">
        <v>326</v>
      </c>
      <c r="C159" s="15" t="s">
        <v>363</v>
      </c>
      <c r="D159" s="71" t="s">
        <v>364</v>
      </c>
      <c r="E159" s="81">
        <f>+[1]PRODUCCIÓN!U158</f>
        <v>51333.257535224759</v>
      </c>
      <c r="F159" s="81">
        <f>+'[1]CI modificados'!U158</f>
        <v>19735.256909538512</v>
      </c>
      <c r="G159" s="82">
        <f t="shared" si="2"/>
        <v>31598.000625686247</v>
      </c>
      <c r="H159" s="79"/>
    </row>
    <row r="160" spans="1:8">
      <c r="A160" s="14" t="s">
        <v>325</v>
      </c>
      <c r="B160" s="29" t="s">
        <v>326</v>
      </c>
      <c r="C160" s="15" t="s">
        <v>365</v>
      </c>
      <c r="D160" s="71" t="s">
        <v>366</v>
      </c>
      <c r="E160" s="81">
        <f>+[1]PRODUCCIÓN!U159</f>
        <v>636969.64601343893</v>
      </c>
      <c r="F160" s="81">
        <f>+'[1]CI modificados'!U159</f>
        <v>368195.59800246736</v>
      </c>
      <c r="G160" s="82">
        <f t="shared" si="2"/>
        <v>268774.04801097157</v>
      </c>
      <c r="H160" s="79"/>
    </row>
    <row r="161" spans="1:8">
      <c r="A161" s="14" t="s">
        <v>325</v>
      </c>
      <c r="B161" s="29" t="s">
        <v>326</v>
      </c>
      <c r="C161" s="15" t="s">
        <v>367</v>
      </c>
      <c r="D161" s="71" t="s">
        <v>368</v>
      </c>
      <c r="E161" s="81">
        <f>+[1]PRODUCCIÓN!U160</f>
        <v>72206.797609593879</v>
      </c>
      <c r="F161" s="81">
        <f>+'[1]CI modificados'!U160</f>
        <v>27497.299217220025</v>
      </c>
      <c r="G161" s="82">
        <f t="shared" si="2"/>
        <v>44709.498392373855</v>
      </c>
      <c r="H161" s="79"/>
    </row>
    <row r="162" spans="1:8">
      <c r="A162" s="14" t="s">
        <v>369</v>
      </c>
      <c r="B162" s="29" t="s">
        <v>370</v>
      </c>
      <c r="C162" s="15" t="s">
        <v>371</v>
      </c>
      <c r="D162" s="71" t="s">
        <v>372</v>
      </c>
      <c r="E162" s="81">
        <f>+[1]PRODUCCIÓN!U161</f>
        <v>318108.23389150435</v>
      </c>
      <c r="F162" s="81">
        <f>+'[1]CI modificados'!U161</f>
        <v>117934.71895640381</v>
      </c>
      <c r="G162" s="82">
        <f t="shared" si="2"/>
        <v>200173.51493510054</v>
      </c>
      <c r="H162" s="12"/>
    </row>
    <row r="163" spans="1:8">
      <c r="A163" s="14" t="s">
        <v>369</v>
      </c>
      <c r="B163" s="29" t="s">
        <v>370</v>
      </c>
      <c r="C163" s="15" t="s">
        <v>373</v>
      </c>
      <c r="D163" s="71" t="s">
        <v>374</v>
      </c>
      <c r="E163" s="81">
        <f>+[1]PRODUCCIÓN!U162</f>
        <v>73268.930166417776</v>
      </c>
      <c r="F163" s="81">
        <f>+'[1]CI modificados'!U162</f>
        <v>26679.305920091785</v>
      </c>
      <c r="G163" s="82">
        <f t="shared" si="2"/>
        <v>46589.624246325991</v>
      </c>
      <c r="H163" s="12"/>
    </row>
    <row r="164" spans="1:8">
      <c r="A164" s="14" t="s">
        <v>369</v>
      </c>
      <c r="B164" s="29" t="s">
        <v>370</v>
      </c>
      <c r="C164" s="15" t="s">
        <v>375</v>
      </c>
      <c r="D164" s="71" t="s">
        <v>376</v>
      </c>
      <c r="E164" s="81">
        <f>+[1]PRODUCCIÓN!U163</f>
        <v>45993.876287100116</v>
      </c>
      <c r="F164" s="81">
        <f>+'[1]CI modificados'!U163</f>
        <v>17323.515674702998</v>
      </c>
      <c r="G164" s="82">
        <f t="shared" si="2"/>
        <v>28670.360612397119</v>
      </c>
      <c r="H164" s="12"/>
    </row>
    <row r="165" spans="1:8">
      <c r="A165" s="14" t="s">
        <v>369</v>
      </c>
      <c r="B165" s="29" t="s">
        <v>370</v>
      </c>
      <c r="C165" s="15" t="s">
        <v>377</v>
      </c>
      <c r="D165" s="71" t="s">
        <v>378</v>
      </c>
      <c r="E165" s="81">
        <f>+[1]PRODUCCIÓN!U164</f>
        <v>25684.024602090187</v>
      </c>
      <c r="F165" s="81">
        <f>+'[1]CI modificados'!U164</f>
        <v>9412.5278646370934</v>
      </c>
      <c r="G165" s="82">
        <f t="shared" si="2"/>
        <v>16271.496737453093</v>
      </c>
      <c r="H165" s="12"/>
    </row>
    <row r="166" spans="1:8">
      <c r="A166" s="14" t="s">
        <v>369</v>
      </c>
      <c r="B166" s="29" t="s">
        <v>370</v>
      </c>
      <c r="C166" s="15" t="s">
        <v>379</v>
      </c>
      <c r="D166" s="71" t="s">
        <v>380</v>
      </c>
      <c r="E166" s="81">
        <f>+[1]PRODUCCIÓN!U165</f>
        <v>66624.46237867864</v>
      </c>
      <c r="F166" s="81">
        <f>+'[1]CI modificados'!U165</f>
        <v>31330.307305574293</v>
      </c>
      <c r="G166" s="82">
        <f t="shared" si="2"/>
        <v>35294.155073104346</v>
      </c>
      <c r="H166" s="12"/>
    </row>
    <row r="167" spans="1:8">
      <c r="A167" s="14" t="s">
        <v>369</v>
      </c>
      <c r="B167" s="29" t="s">
        <v>370</v>
      </c>
      <c r="C167" s="15" t="s">
        <v>381</v>
      </c>
      <c r="D167" s="71" t="s">
        <v>382</v>
      </c>
      <c r="E167" s="81">
        <f>+[1]PRODUCCIÓN!U166</f>
        <v>103248.25035720819</v>
      </c>
      <c r="F167" s="81">
        <f>+'[1]CI modificados'!U166</f>
        <v>38746.067206923326</v>
      </c>
      <c r="G167" s="82">
        <f t="shared" si="2"/>
        <v>64502.183150284865</v>
      </c>
      <c r="H167" s="12"/>
    </row>
    <row r="168" spans="1:8">
      <c r="A168" s="14" t="s">
        <v>369</v>
      </c>
      <c r="B168" s="29" t="s">
        <v>370</v>
      </c>
      <c r="C168" s="15" t="s">
        <v>383</v>
      </c>
      <c r="D168" s="71" t="s">
        <v>384</v>
      </c>
      <c r="E168" s="81">
        <f>+[1]PRODUCCIÓN!U167</f>
        <v>25915.107830468438</v>
      </c>
      <c r="F168" s="81">
        <f>+'[1]CI modificados'!U167</f>
        <v>9488.2587966165283</v>
      </c>
      <c r="G168" s="82">
        <f t="shared" si="2"/>
        <v>16426.849033851911</v>
      </c>
      <c r="H168" s="12"/>
    </row>
    <row r="169" spans="1:8">
      <c r="A169" s="14" t="s">
        <v>369</v>
      </c>
      <c r="B169" s="29" t="s">
        <v>370</v>
      </c>
      <c r="C169" s="15" t="s">
        <v>385</v>
      </c>
      <c r="D169" s="71" t="s">
        <v>386</v>
      </c>
      <c r="E169" s="81">
        <f>+[1]PRODUCCIÓN!U168</f>
        <v>18129.150849042926</v>
      </c>
      <c r="F169" s="81">
        <f>+'[1]CI modificados'!U168</f>
        <v>7507.1094330249207</v>
      </c>
      <c r="G169" s="82">
        <f t="shared" si="2"/>
        <v>10622.041416018004</v>
      </c>
      <c r="H169" s="12"/>
    </row>
    <row r="170" spans="1:8">
      <c r="A170" s="14" t="s">
        <v>369</v>
      </c>
      <c r="B170" s="29" t="s">
        <v>370</v>
      </c>
      <c r="C170" s="15" t="s">
        <v>387</v>
      </c>
      <c r="D170" s="71" t="s">
        <v>388</v>
      </c>
      <c r="E170" s="81">
        <f>+[1]PRODUCCIÓN!U169</f>
        <v>39322.024234246855</v>
      </c>
      <c r="F170" s="81">
        <f>+'[1]CI modificados'!U169</f>
        <v>11785.186902678503</v>
      </c>
      <c r="G170" s="82">
        <f t="shared" si="2"/>
        <v>27536.837331568353</v>
      </c>
      <c r="H170" s="12"/>
    </row>
    <row r="171" spans="1:8">
      <c r="A171" s="14" t="s">
        <v>369</v>
      </c>
      <c r="B171" s="29" t="s">
        <v>370</v>
      </c>
      <c r="C171" s="15" t="s">
        <v>389</v>
      </c>
      <c r="D171" s="71" t="s">
        <v>390</v>
      </c>
      <c r="E171" s="81">
        <f>+[1]PRODUCCIÓN!U170</f>
        <v>20607.076668807797</v>
      </c>
      <c r="F171" s="81">
        <f>+'[1]CI modificados'!U170</f>
        <v>7436.0892690899136</v>
      </c>
      <c r="G171" s="82">
        <f t="shared" si="2"/>
        <v>13170.987399717884</v>
      </c>
      <c r="H171" s="12"/>
    </row>
    <row r="172" spans="1:8">
      <c r="A172" s="14" t="s">
        <v>369</v>
      </c>
      <c r="B172" s="29" t="s">
        <v>370</v>
      </c>
      <c r="C172" s="15" t="s">
        <v>391</v>
      </c>
      <c r="D172" s="71" t="s">
        <v>392</v>
      </c>
      <c r="E172" s="81">
        <f>+[1]PRODUCCIÓN!U171</f>
        <v>7124.9587112776817</v>
      </c>
      <c r="F172" s="81">
        <f>+'[1]CI modificados'!U171</f>
        <v>2785.838775460486</v>
      </c>
      <c r="G172" s="82">
        <f t="shared" si="2"/>
        <v>4339.1199358171962</v>
      </c>
      <c r="H172" s="12"/>
    </row>
    <row r="173" spans="1:8">
      <c r="A173" s="14" t="s">
        <v>369</v>
      </c>
      <c r="B173" s="29" t="s">
        <v>370</v>
      </c>
      <c r="C173" s="15" t="s">
        <v>393</v>
      </c>
      <c r="D173" s="71" t="s">
        <v>394</v>
      </c>
      <c r="E173" s="81">
        <f>+[1]PRODUCCIÓN!U172</f>
        <v>15972.230260777964</v>
      </c>
      <c r="F173" s="81">
        <f>+'[1]CI modificados'!U172</f>
        <v>5387.9786786078903</v>
      </c>
      <c r="G173" s="82">
        <f t="shared" si="2"/>
        <v>10584.251582170073</v>
      </c>
      <c r="H173" s="12"/>
    </row>
    <row r="174" spans="1:8">
      <c r="A174" s="14" t="s">
        <v>395</v>
      </c>
      <c r="B174" s="29" t="s">
        <v>396</v>
      </c>
      <c r="C174" s="15" t="s">
        <v>397</v>
      </c>
      <c r="D174" s="71" t="s">
        <v>398</v>
      </c>
      <c r="E174" s="81">
        <f>+[1]PRODUCCIÓN!U173</f>
        <v>368800.87774316454</v>
      </c>
      <c r="F174" s="81">
        <f>+'[1]CI modificados'!U173</f>
        <v>134644.85214319651</v>
      </c>
      <c r="G174" s="82">
        <f t="shared" si="2"/>
        <v>234156.02559996804</v>
      </c>
      <c r="H174" s="79"/>
    </row>
    <row r="175" spans="1:8">
      <c r="A175" s="14" t="s">
        <v>395</v>
      </c>
      <c r="B175" s="29" t="s">
        <v>396</v>
      </c>
      <c r="C175" s="15" t="s">
        <v>399</v>
      </c>
      <c r="D175" s="71" t="s">
        <v>400</v>
      </c>
      <c r="E175" s="81">
        <f>+[1]PRODUCCIÓN!U174</f>
        <v>77100.39874271283</v>
      </c>
      <c r="F175" s="81">
        <f>+'[1]CI modificados'!U174</f>
        <v>24947.391217305008</v>
      </c>
      <c r="G175" s="82">
        <f t="shared" si="2"/>
        <v>52153.007525407826</v>
      </c>
      <c r="H175" s="79"/>
    </row>
    <row r="176" spans="1:8">
      <c r="A176" s="14" t="s">
        <v>395</v>
      </c>
      <c r="B176" s="29" t="s">
        <v>396</v>
      </c>
      <c r="C176" s="15" t="s">
        <v>401</v>
      </c>
      <c r="D176" s="71" t="s">
        <v>402</v>
      </c>
      <c r="E176" s="81">
        <f>+[1]PRODUCCIÓN!U175</f>
        <v>349294.58169047179</v>
      </c>
      <c r="F176" s="81">
        <f>+'[1]CI modificados'!U175</f>
        <v>212833.42188146833</v>
      </c>
      <c r="G176" s="82">
        <f t="shared" si="2"/>
        <v>136461.15980900347</v>
      </c>
      <c r="H176" s="79"/>
    </row>
    <row r="177" spans="1:8">
      <c r="A177" s="14" t="s">
        <v>395</v>
      </c>
      <c r="B177" s="29" t="s">
        <v>396</v>
      </c>
      <c r="C177" s="15" t="s">
        <v>403</v>
      </c>
      <c r="D177" s="71" t="s">
        <v>404</v>
      </c>
      <c r="E177" s="81">
        <f>+[1]PRODUCCIÓN!U176</f>
        <v>45094.354248593649</v>
      </c>
      <c r="F177" s="81">
        <f>+'[1]CI modificados'!U176</f>
        <v>18331.840145942639</v>
      </c>
      <c r="G177" s="82">
        <f t="shared" si="2"/>
        <v>26762.51410265101</v>
      </c>
      <c r="H177" s="79"/>
    </row>
    <row r="178" spans="1:8">
      <c r="A178" s="14" t="s">
        <v>395</v>
      </c>
      <c r="B178" s="29" t="s">
        <v>396</v>
      </c>
      <c r="C178" s="15" t="s">
        <v>405</v>
      </c>
      <c r="D178" s="71" t="s">
        <v>406</v>
      </c>
      <c r="E178" s="81">
        <f>+[1]PRODUCCIÓN!U177</f>
        <v>10554.844010500265</v>
      </c>
      <c r="F178" s="81">
        <f>+'[1]CI modificados'!U177</f>
        <v>3876.713367831112</v>
      </c>
      <c r="G178" s="82">
        <f t="shared" si="2"/>
        <v>6678.1306426691526</v>
      </c>
      <c r="H178" s="79"/>
    </row>
    <row r="179" spans="1:8">
      <c r="A179" s="14" t="s">
        <v>407</v>
      </c>
      <c r="B179" s="29" t="s">
        <v>408</v>
      </c>
      <c r="C179" s="15" t="s">
        <v>409</v>
      </c>
      <c r="D179" s="71" t="s">
        <v>410</v>
      </c>
      <c r="E179" s="81">
        <f>+[1]PRODUCCIÓN!U178</f>
        <v>465961.27571365394</v>
      </c>
      <c r="F179" s="81">
        <f>+'[1]CI modificados'!U178</f>
        <v>173627.08983636665</v>
      </c>
      <c r="G179" s="82">
        <f t="shared" si="2"/>
        <v>292334.18587728729</v>
      </c>
      <c r="H179" s="79"/>
    </row>
    <row r="180" spans="1:8">
      <c r="A180" s="14" t="s">
        <v>407</v>
      </c>
      <c r="B180" s="29" t="s">
        <v>408</v>
      </c>
      <c r="C180" s="15" t="s">
        <v>411</v>
      </c>
      <c r="D180" s="71" t="s">
        <v>412</v>
      </c>
      <c r="E180" s="81">
        <f>+[1]PRODUCCIÓN!U179</f>
        <v>46239.029358359199</v>
      </c>
      <c r="F180" s="81">
        <f>+'[1]CI modificados'!U179</f>
        <v>17324.039417562362</v>
      </c>
      <c r="G180" s="82">
        <f t="shared" si="2"/>
        <v>28914.989940796837</v>
      </c>
      <c r="H180" s="79"/>
    </row>
    <row r="181" spans="1:8">
      <c r="A181" s="14" t="s">
        <v>407</v>
      </c>
      <c r="B181" s="29" t="s">
        <v>408</v>
      </c>
      <c r="C181" s="15" t="s">
        <v>413</v>
      </c>
      <c r="D181" s="71" t="s">
        <v>414</v>
      </c>
      <c r="E181" s="81">
        <f>+[1]PRODUCCIÓN!U180</f>
        <v>21552.381514613386</v>
      </c>
      <c r="F181" s="81">
        <f>+'[1]CI modificados'!U180</f>
        <v>8295.6113911970333</v>
      </c>
      <c r="G181" s="82">
        <f t="shared" si="2"/>
        <v>13256.770123416352</v>
      </c>
      <c r="H181" s="79"/>
    </row>
    <row r="182" spans="1:8">
      <c r="A182" s="14" t="s">
        <v>407</v>
      </c>
      <c r="B182" s="29" t="s">
        <v>408</v>
      </c>
      <c r="C182" s="15" t="s">
        <v>415</v>
      </c>
      <c r="D182" s="71" t="s">
        <v>416</v>
      </c>
      <c r="E182" s="81">
        <f>+[1]PRODUCCIÓN!U181</f>
        <v>24408.84367817067</v>
      </c>
      <c r="F182" s="81">
        <f>+'[1]CI modificados'!U181</f>
        <v>8419.8177683952817</v>
      </c>
      <c r="G182" s="82">
        <f t="shared" si="2"/>
        <v>15989.025909775388</v>
      </c>
      <c r="H182" s="79"/>
    </row>
    <row r="183" spans="1:8">
      <c r="A183" s="14" t="s">
        <v>417</v>
      </c>
      <c r="B183" s="29" t="s">
        <v>418</v>
      </c>
      <c r="C183" s="15" t="s">
        <v>419</v>
      </c>
      <c r="D183" s="71" t="s">
        <v>420</v>
      </c>
      <c r="E183" s="81">
        <f>+[1]PRODUCCIÓN!U182</f>
        <v>43024092.936918579</v>
      </c>
      <c r="F183" s="81">
        <f>+'[1]CI modificados'!U182</f>
        <v>17991486.855493061</v>
      </c>
      <c r="G183" s="82">
        <f t="shared" si="2"/>
        <v>25032606.081425518</v>
      </c>
      <c r="H183" s="79"/>
    </row>
    <row r="184" spans="1:8">
      <c r="A184" s="14" t="s">
        <v>417</v>
      </c>
      <c r="B184" s="29" t="s">
        <v>418</v>
      </c>
      <c r="C184" s="15" t="s">
        <v>421</v>
      </c>
      <c r="D184" s="71" t="s">
        <v>422</v>
      </c>
      <c r="E184" s="81">
        <f>+[1]PRODUCCIÓN!U183</f>
        <v>609727.97317063878</v>
      </c>
      <c r="F184" s="81">
        <f>+'[1]CI modificados'!U183</f>
        <v>235569.05416658756</v>
      </c>
      <c r="G184" s="82">
        <f t="shared" si="2"/>
        <v>374158.91900405125</v>
      </c>
      <c r="H184" s="79"/>
    </row>
    <row r="185" spans="1:8">
      <c r="A185" s="14" t="s">
        <v>417</v>
      </c>
      <c r="B185" s="29" t="s">
        <v>418</v>
      </c>
      <c r="C185" s="15" t="s">
        <v>423</v>
      </c>
      <c r="D185" s="71" t="s">
        <v>424</v>
      </c>
      <c r="E185" s="81">
        <f>+[1]PRODUCCIÓN!U184</f>
        <v>686563.31987081375</v>
      </c>
      <c r="F185" s="81">
        <f>+'[1]CI modificados'!U184</f>
        <v>306569.86767863331</v>
      </c>
      <c r="G185" s="82">
        <f t="shared" si="2"/>
        <v>379993.45219218044</v>
      </c>
      <c r="H185" s="79"/>
    </row>
    <row r="186" spans="1:8">
      <c r="A186" s="14" t="s">
        <v>417</v>
      </c>
      <c r="B186" s="29" t="s">
        <v>418</v>
      </c>
      <c r="C186" s="15" t="s">
        <v>425</v>
      </c>
      <c r="D186" s="71" t="s">
        <v>426</v>
      </c>
      <c r="E186" s="81">
        <f>+[1]PRODUCCIÓN!U185</f>
        <v>441692.1961406726</v>
      </c>
      <c r="F186" s="81">
        <f>+'[1]CI modificados'!U185</f>
        <v>175199.28661520215</v>
      </c>
      <c r="G186" s="82">
        <f t="shared" si="2"/>
        <v>266492.90952547046</v>
      </c>
      <c r="H186" s="79"/>
    </row>
    <row r="187" spans="1:8">
      <c r="A187" s="14" t="s">
        <v>417</v>
      </c>
      <c r="B187" s="29" t="s">
        <v>418</v>
      </c>
      <c r="C187" s="15" t="s">
        <v>427</v>
      </c>
      <c r="D187" s="71" t="s">
        <v>428</v>
      </c>
      <c r="E187" s="81">
        <f>+[1]PRODUCCIÓN!U186</f>
        <v>1426987.0668150438</v>
      </c>
      <c r="F187" s="81">
        <f>+'[1]CI modificados'!U186</f>
        <v>603005.5771892895</v>
      </c>
      <c r="G187" s="82">
        <f t="shared" si="2"/>
        <v>823981.4896257543</v>
      </c>
      <c r="H187" s="79"/>
    </row>
    <row r="188" spans="1:8">
      <c r="A188" s="14" t="s">
        <v>417</v>
      </c>
      <c r="B188" s="29" t="s">
        <v>418</v>
      </c>
      <c r="C188" s="15" t="s">
        <v>429</v>
      </c>
      <c r="D188" s="71" t="s">
        <v>430</v>
      </c>
      <c r="E188" s="81">
        <f>+[1]PRODUCCIÓN!U187</f>
        <v>88271.429481411091</v>
      </c>
      <c r="F188" s="81">
        <f>+'[1]CI modificados'!U187</f>
        <v>34508.412775711848</v>
      </c>
      <c r="G188" s="82">
        <f t="shared" si="2"/>
        <v>53763.016705699243</v>
      </c>
      <c r="H188" s="79"/>
    </row>
    <row r="189" spans="1:8">
      <c r="A189" s="14" t="s">
        <v>417</v>
      </c>
      <c r="B189" s="29" t="s">
        <v>418</v>
      </c>
      <c r="C189" s="15" t="s">
        <v>431</v>
      </c>
      <c r="D189" s="71" t="s">
        <v>432</v>
      </c>
      <c r="E189" s="81">
        <f>+[1]PRODUCCIÓN!U188</f>
        <v>60453.598699353068</v>
      </c>
      <c r="F189" s="81">
        <f>+'[1]CI modificados'!U188</f>
        <v>21081.594559333924</v>
      </c>
      <c r="G189" s="82">
        <f t="shared" si="2"/>
        <v>39372.00414001914</v>
      </c>
      <c r="H189" s="79"/>
    </row>
    <row r="190" spans="1:8">
      <c r="A190" s="14" t="s">
        <v>417</v>
      </c>
      <c r="B190" s="29" t="s">
        <v>418</v>
      </c>
      <c r="C190" s="15" t="s">
        <v>433</v>
      </c>
      <c r="D190" s="71" t="s">
        <v>434</v>
      </c>
      <c r="E190" s="81">
        <f>+[1]PRODUCCIÓN!U189</f>
        <v>88280.76380170972</v>
      </c>
      <c r="F190" s="81">
        <f>+'[1]CI modificados'!U189</f>
        <v>32822.008930829747</v>
      </c>
      <c r="G190" s="82">
        <f t="shared" si="2"/>
        <v>55458.754870879973</v>
      </c>
      <c r="H190" s="79"/>
    </row>
    <row r="191" spans="1:8">
      <c r="A191" s="14" t="s">
        <v>435</v>
      </c>
      <c r="B191" s="29" t="s">
        <v>436</v>
      </c>
      <c r="C191" s="15" t="s">
        <v>437</v>
      </c>
      <c r="D191" s="71" t="s">
        <v>438</v>
      </c>
      <c r="E191" s="81">
        <f>+[1]PRODUCCIÓN!U190</f>
        <v>3838337.4364808924</v>
      </c>
      <c r="F191" s="81">
        <f>+'[1]CI modificados'!U190</f>
        <v>1642985.7402541526</v>
      </c>
      <c r="G191" s="82">
        <f t="shared" si="2"/>
        <v>2195351.6962267398</v>
      </c>
      <c r="H191" s="79"/>
    </row>
    <row r="192" spans="1:8">
      <c r="A192" s="14" t="s">
        <v>435</v>
      </c>
      <c r="B192" s="29" t="s">
        <v>436</v>
      </c>
      <c r="C192" s="15" t="s">
        <v>439</v>
      </c>
      <c r="D192" s="71" t="s">
        <v>440</v>
      </c>
      <c r="E192" s="81">
        <f>+[1]PRODUCCIÓN!U191</f>
        <v>339092.18236089085</v>
      </c>
      <c r="F192" s="81">
        <f>+'[1]CI modificados'!U191</f>
        <v>165024.64662726171</v>
      </c>
      <c r="G192" s="82">
        <f t="shared" si="2"/>
        <v>174067.53573362913</v>
      </c>
      <c r="H192" s="79"/>
    </row>
    <row r="193" spans="1:8">
      <c r="A193" s="14" t="s">
        <v>435</v>
      </c>
      <c r="B193" s="29" t="s">
        <v>436</v>
      </c>
      <c r="C193" s="15" t="s">
        <v>441</v>
      </c>
      <c r="D193" s="71" t="s">
        <v>442</v>
      </c>
      <c r="E193" s="81">
        <f>+[1]PRODUCCIÓN!U192</f>
        <v>52039.675145420493</v>
      </c>
      <c r="F193" s="81">
        <f>+'[1]CI modificados'!U192</f>
        <v>21776.762369209613</v>
      </c>
      <c r="G193" s="82">
        <f t="shared" si="2"/>
        <v>30262.91277621088</v>
      </c>
      <c r="H193" s="79"/>
    </row>
    <row r="194" spans="1:8">
      <c r="A194" s="14" t="s">
        <v>435</v>
      </c>
      <c r="B194" s="29" t="s">
        <v>436</v>
      </c>
      <c r="C194" s="15" t="s">
        <v>443</v>
      </c>
      <c r="D194" s="71" t="s">
        <v>444</v>
      </c>
      <c r="E194" s="81">
        <f>+[1]PRODUCCIÓN!U193</f>
        <v>22295.797857858954</v>
      </c>
      <c r="F194" s="81">
        <f>+'[1]CI modificados'!U193</f>
        <v>9543.6353256516923</v>
      </c>
      <c r="G194" s="82">
        <f t="shared" si="2"/>
        <v>12752.162532207261</v>
      </c>
      <c r="H194" s="79"/>
    </row>
    <row r="195" spans="1:8">
      <c r="A195" s="14" t="s">
        <v>435</v>
      </c>
      <c r="B195" s="29" t="s">
        <v>436</v>
      </c>
      <c r="C195" s="15" t="s">
        <v>445</v>
      </c>
      <c r="D195" s="71" t="s">
        <v>446</v>
      </c>
      <c r="E195" s="81">
        <f>+[1]PRODUCCIÓN!U194</f>
        <v>58590.865521602136</v>
      </c>
      <c r="F195" s="81">
        <f>+'[1]CI modificados'!U194</f>
        <v>26125.135100315005</v>
      </c>
      <c r="G195" s="82">
        <f t="shared" si="2"/>
        <v>32465.730421287131</v>
      </c>
      <c r="H195" s="79"/>
    </row>
    <row r="196" spans="1:8">
      <c r="A196" s="14" t="s">
        <v>435</v>
      </c>
      <c r="B196" s="29" t="s">
        <v>436</v>
      </c>
      <c r="C196" s="15" t="s">
        <v>447</v>
      </c>
      <c r="D196" s="71" t="s">
        <v>448</v>
      </c>
      <c r="E196" s="81">
        <f>+[1]PRODUCCIÓN!U195</f>
        <v>48705.082175629919</v>
      </c>
      <c r="F196" s="81">
        <f>+'[1]CI modificados'!U195</f>
        <v>19955.580322361624</v>
      </c>
      <c r="G196" s="82">
        <f t="shared" si="2"/>
        <v>28749.501853268295</v>
      </c>
      <c r="H196" s="79"/>
    </row>
    <row r="197" spans="1:8">
      <c r="A197" s="14" t="s">
        <v>435</v>
      </c>
      <c r="B197" s="29" t="s">
        <v>436</v>
      </c>
      <c r="C197" s="15" t="s">
        <v>449</v>
      </c>
      <c r="D197" s="71" t="s">
        <v>450</v>
      </c>
      <c r="E197" s="81">
        <f>+[1]PRODUCCIÓN!U196</f>
        <v>352061.75677738024</v>
      </c>
      <c r="F197" s="81">
        <f>+'[1]CI modificados'!U196</f>
        <v>159985.56860927571</v>
      </c>
      <c r="G197" s="82">
        <f t="shared" si="2"/>
        <v>192076.18816810453</v>
      </c>
      <c r="H197" s="79"/>
    </row>
    <row r="198" spans="1:8">
      <c r="A198" s="14" t="s">
        <v>435</v>
      </c>
      <c r="B198" s="29" t="s">
        <v>436</v>
      </c>
      <c r="C198" s="15" t="s">
        <v>451</v>
      </c>
      <c r="D198" s="71" t="s">
        <v>452</v>
      </c>
      <c r="E198" s="81">
        <f>+[1]PRODUCCIÓN!U197</f>
        <v>184835.28861133434</v>
      </c>
      <c r="F198" s="81">
        <f>+'[1]CI modificados'!U197</f>
        <v>77418.571052390122</v>
      </c>
      <c r="G198" s="82">
        <f t="shared" si="2"/>
        <v>107416.71755894422</v>
      </c>
      <c r="H198" s="79"/>
    </row>
    <row r="199" spans="1:8">
      <c r="A199" s="14" t="s">
        <v>435</v>
      </c>
      <c r="B199" s="29" t="s">
        <v>436</v>
      </c>
      <c r="C199" s="15" t="s">
        <v>453</v>
      </c>
      <c r="D199" s="71" t="s">
        <v>454</v>
      </c>
      <c r="E199" s="81">
        <f>+[1]PRODUCCIÓN!U198</f>
        <v>45558.568656844065</v>
      </c>
      <c r="F199" s="81">
        <f>+'[1]CI modificados'!U198</f>
        <v>19300.350859525897</v>
      </c>
      <c r="G199" s="82">
        <f t="shared" si="2"/>
        <v>26258.217797318168</v>
      </c>
      <c r="H199" s="79"/>
    </row>
    <row r="200" spans="1:8">
      <c r="A200" s="14" t="s">
        <v>455</v>
      </c>
      <c r="B200" s="29" t="s">
        <v>456</v>
      </c>
      <c r="C200" s="15" t="s">
        <v>457</v>
      </c>
      <c r="D200" s="71" t="s">
        <v>458</v>
      </c>
      <c r="E200" s="81">
        <f>+[1]PRODUCCIÓN!U199</f>
        <v>214922.7153195756</v>
      </c>
      <c r="F200" s="81">
        <f>+'[1]CI modificados'!U199</f>
        <v>77764.071513596034</v>
      </c>
      <c r="G200" s="82">
        <f t="shared" ref="G200:G227" si="3">+E200-F200</f>
        <v>137158.64380597958</v>
      </c>
      <c r="H200" s="79"/>
    </row>
    <row r="201" spans="1:8">
      <c r="A201" s="14" t="s">
        <v>455</v>
      </c>
      <c r="B201" s="29" t="s">
        <v>456</v>
      </c>
      <c r="C201" s="15" t="s">
        <v>459</v>
      </c>
      <c r="D201" s="71" t="s">
        <v>460</v>
      </c>
      <c r="E201" s="81">
        <f>+[1]PRODUCCIÓN!U200</f>
        <v>24220.642703954811</v>
      </c>
      <c r="F201" s="81">
        <f>+'[1]CI modificados'!U200</f>
        <v>7838.8375535333244</v>
      </c>
      <c r="G201" s="82">
        <f t="shared" si="3"/>
        <v>16381.805150421485</v>
      </c>
      <c r="H201" s="79"/>
    </row>
    <row r="202" spans="1:8">
      <c r="A202" s="14" t="s">
        <v>455</v>
      </c>
      <c r="B202" s="29" t="s">
        <v>456</v>
      </c>
      <c r="C202" s="15" t="s">
        <v>461</v>
      </c>
      <c r="D202" s="71" t="s">
        <v>462</v>
      </c>
      <c r="E202" s="81">
        <f>+[1]PRODUCCIÓN!U201</f>
        <v>17048.63764638557</v>
      </c>
      <c r="F202" s="81">
        <f>+'[1]CI modificados'!U201</f>
        <v>6245.6690460335813</v>
      </c>
      <c r="G202" s="82">
        <f t="shared" si="3"/>
        <v>10802.968600351989</v>
      </c>
      <c r="H202" s="79"/>
    </row>
    <row r="203" spans="1:8">
      <c r="A203" s="14" t="s">
        <v>455</v>
      </c>
      <c r="B203" s="29" t="s">
        <v>456</v>
      </c>
      <c r="C203" s="15" t="s">
        <v>463</v>
      </c>
      <c r="D203" s="71" t="s">
        <v>464</v>
      </c>
      <c r="E203" s="81">
        <f>+[1]PRODUCCIÓN!U202</f>
        <v>15628.225708298065</v>
      </c>
      <c r="F203" s="81">
        <f>+'[1]CI modificados'!U202</f>
        <v>5023.69012873271</v>
      </c>
      <c r="G203" s="82">
        <f t="shared" si="3"/>
        <v>10604.535579565356</v>
      </c>
      <c r="H203" s="79"/>
    </row>
    <row r="204" spans="1:8">
      <c r="A204" s="14" t="s">
        <v>455</v>
      </c>
      <c r="B204" s="29" t="s">
        <v>456</v>
      </c>
      <c r="C204" s="15" t="s">
        <v>465</v>
      </c>
      <c r="D204" s="71" t="s">
        <v>466</v>
      </c>
      <c r="E204" s="81">
        <f>+[1]PRODUCCIÓN!U203</f>
        <v>120577.57660926707</v>
      </c>
      <c r="F204" s="81">
        <f>+'[1]CI modificados'!U203</f>
        <v>44882.274907455976</v>
      </c>
      <c r="G204" s="82">
        <f t="shared" si="3"/>
        <v>75695.301701811084</v>
      </c>
      <c r="H204" s="79"/>
    </row>
    <row r="205" spans="1:8">
      <c r="A205" s="14" t="s">
        <v>455</v>
      </c>
      <c r="B205" s="29" t="s">
        <v>456</v>
      </c>
      <c r="C205" s="15" t="s">
        <v>467</v>
      </c>
      <c r="D205" s="71" t="s">
        <v>468</v>
      </c>
      <c r="E205" s="81">
        <f>+[1]PRODUCCIÓN!U204</f>
        <v>43448.250427148312</v>
      </c>
      <c r="F205" s="81">
        <f>+'[1]CI modificados'!U204</f>
        <v>15968.737324905565</v>
      </c>
      <c r="G205" s="82">
        <f t="shared" si="3"/>
        <v>27479.513102242745</v>
      </c>
      <c r="H205" s="79"/>
    </row>
    <row r="206" spans="1:8">
      <c r="A206" s="14" t="s">
        <v>455</v>
      </c>
      <c r="B206" s="29" t="s">
        <v>456</v>
      </c>
      <c r="C206" s="15" t="s">
        <v>469</v>
      </c>
      <c r="D206" s="71" t="s">
        <v>470</v>
      </c>
      <c r="E206" s="81">
        <f>+[1]PRODUCCIÓN!U205</f>
        <v>25872.926470341459</v>
      </c>
      <c r="F206" s="81">
        <f>+'[1]CI modificados'!U205</f>
        <v>9284.3112932729746</v>
      </c>
      <c r="G206" s="82">
        <f t="shared" si="3"/>
        <v>16588.615177068485</v>
      </c>
      <c r="H206" s="79"/>
    </row>
    <row r="207" spans="1:8">
      <c r="A207" s="14" t="s">
        <v>455</v>
      </c>
      <c r="B207" s="29" t="s">
        <v>456</v>
      </c>
      <c r="C207" s="15" t="s">
        <v>471</v>
      </c>
      <c r="D207" s="71" t="s">
        <v>472</v>
      </c>
      <c r="E207" s="81">
        <f>+[1]PRODUCCIÓN!U206</f>
        <v>23785.408489577505</v>
      </c>
      <c r="F207" s="81">
        <f>+'[1]CI modificados'!U206</f>
        <v>9334.4047077342584</v>
      </c>
      <c r="G207" s="82">
        <f t="shared" si="3"/>
        <v>14451.003781843247</v>
      </c>
      <c r="H207" s="79"/>
    </row>
    <row r="208" spans="1:8">
      <c r="A208" s="14" t="s">
        <v>455</v>
      </c>
      <c r="B208" s="29" t="s">
        <v>456</v>
      </c>
      <c r="C208" s="15" t="s">
        <v>473</v>
      </c>
      <c r="D208" s="71" t="s">
        <v>474</v>
      </c>
      <c r="E208" s="81">
        <f>+[1]PRODUCCIÓN!U207</f>
        <v>11519.328611926572</v>
      </c>
      <c r="F208" s="81">
        <f>+'[1]CI modificados'!U207</f>
        <v>3894.5912994785795</v>
      </c>
      <c r="G208" s="82">
        <f t="shared" si="3"/>
        <v>7624.7373124479927</v>
      </c>
      <c r="H208" s="79"/>
    </row>
    <row r="209" spans="1:8">
      <c r="A209" s="14" t="s">
        <v>475</v>
      </c>
      <c r="B209" s="29" t="s">
        <v>476</v>
      </c>
      <c r="C209" s="15" t="s">
        <v>477</v>
      </c>
      <c r="D209" s="71" t="s">
        <v>478</v>
      </c>
      <c r="E209" s="81">
        <f>+[1]PRODUCCIÓN!U208</f>
        <v>101328.42265497323</v>
      </c>
      <c r="F209" s="81">
        <f>+'[1]CI modificados'!U208</f>
        <v>36077.945415970673</v>
      </c>
      <c r="G209" s="82">
        <f t="shared" si="3"/>
        <v>65250.477239002554</v>
      </c>
      <c r="H209" s="79"/>
    </row>
    <row r="210" spans="1:8">
      <c r="A210" s="14" t="s">
        <v>475</v>
      </c>
      <c r="B210" s="29" t="s">
        <v>476</v>
      </c>
      <c r="C210" s="15" t="s">
        <v>479</v>
      </c>
      <c r="D210" s="71" t="s">
        <v>480</v>
      </c>
      <c r="E210" s="81">
        <f>+[1]PRODUCCIÓN!U209</f>
        <v>21911.769487194018</v>
      </c>
      <c r="F210" s="81">
        <f>+'[1]CI modificados'!U209</f>
        <v>8607.3853866511618</v>
      </c>
      <c r="G210" s="82">
        <f t="shared" si="3"/>
        <v>13304.384100542857</v>
      </c>
      <c r="H210" s="79"/>
    </row>
    <row r="211" spans="1:8">
      <c r="A211" s="14" t="s">
        <v>475</v>
      </c>
      <c r="B211" s="29" t="s">
        <v>476</v>
      </c>
      <c r="C211" s="15" t="s">
        <v>481</v>
      </c>
      <c r="D211" s="71" t="s">
        <v>482</v>
      </c>
      <c r="E211" s="81">
        <f>+[1]PRODUCCIÓN!U210</f>
        <v>283089.96188047261</v>
      </c>
      <c r="F211" s="81">
        <f>+'[1]CI modificados'!U210</f>
        <v>103530.01793142567</v>
      </c>
      <c r="G211" s="82">
        <f t="shared" si="3"/>
        <v>179559.94394904695</v>
      </c>
      <c r="H211" s="79"/>
    </row>
    <row r="212" spans="1:8">
      <c r="A212" s="14" t="s">
        <v>483</v>
      </c>
      <c r="B212" s="29" t="s">
        <v>484</v>
      </c>
      <c r="C212" s="15" t="s">
        <v>485</v>
      </c>
      <c r="D212" s="71" t="s">
        <v>486</v>
      </c>
      <c r="E212" s="81">
        <f>+[1]PRODUCCIÓN!U211</f>
        <v>736272.35957303678</v>
      </c>
      <c r="F212" s="81">
        <f>+'[1]CI modificados'!U211</f>
        <v>270996.21289904579</v>
      </c>
      <c r="G212" s="82">
        <f t="shared" si="3"/>
        <v>465276.146673991</v>
      </c>
      <c r="H212" s="79"/>
    </row>
    <row r="213" spans="1:8">
      <c r="A213" s="14" t="s">
        <v>483</v>
      </c>
      <c r="B213" s="29" t="s">
        <v>484</v>
      </c>
      <c r="C213" s="15" t="s">
        <v>487</v>
      </c>
      <c r="D213" s="71" t="s">
        <v>488</v>
      </c>
      <c r="E213" s="81">
        <f>+[1]PRODUCCIÓN!U212</f>
        <v>31721.598847934423</v>
      </c>
      <c r="F213" s="81">
        <f>+'[1]CI modificados'!U212</f>
        <v>10390.066912932645</v>
      </c>
      <c r="G213" s="82">
        <f t="shared" si="3"/>
        <v>21331.531935001778</v>
      </c>
      <c r="H213" s="79"/>
    </row>
    <row r="214" spans="1:8">
      <c r="A214" s="14" t="s">
        <v>483</v>
      </c>
      <c r="B214" s="29" t="s">
        <v>484</v>
      </c>
      <c r="C214" s="15" t="s">
        <v>489</v>
      </c>
      <c r="D214" s="71" t="s">
        <v>490</v>
      </c>
      <c r="E214" s="81">
        <f>+[1]PRODUCCIÓN!U213</f>
        <v>19069.863423718038</v>
      </c>
      <c r="F214" s="81">
        <f>+'[1]CI modificados'!U213</f>
        <v>6348.8939786463889</v>
      </c>
      <c r="G214" s="82">
        <f t="shared" si="3"/>
        <v>12720.969445071649</v>
      </c>
      <c r="H214" s="79"/>
    </row>
    <row r="215" spans="1:8">
      <c r="A215" s="14" t="s">
        <v>483</v>
      </c>
      <c r="B215" s="29" t="s">
        <v>484</v>
      </c>
      <c r="C215" s="15" t="s">
        <v>491</v>
      </c>
      <c r="D215" s="71" t="s">
        <v>492</v>
      </c>
      <c r="E215" s="81">
        <f>+[1]PRODUCCIÓN!U214</f>
        <v>279416.85650821234</v>
      </c>
      <c r="F215" s="81">
        <f>+'[1]CI modificados'!U214</f>
        <v>100477.90586663177</v>
      </c>
      <c r="G215" s="82">
        <f t="shared" si="3"/>
        <v>178938.95064158057</v>
      </c>
      <c r="H215" s="79"/>
    </row>
    <row r="216" spans="1:8">
      <c r="A216" s="14" t="s">
        <v>483</v>
      </c>
      <c r="B216" s="29" t="s">
        <v>484</v>
      </c>
      <c r="C216" s="15" t="s">
        <v>493</v>
      </c>
      <c r="D216" s="71" t="s">
        <v>494</v>
      </c>
      <c r="E216" s="81">
        <f>+[1]PRODUCCIÓN!U215</f>
        <v>10188.37318839016</v>
      </c>
      <c r="F216" s="81">
        <f>+'[1]CI modificados'!U215</f>
        <v>3373.5702503741918</v>
      </c>
      <c r="G216" s="82">
        <f t="shared" si="3"/>
        <v>6814.8029380159678</v>
      </c>
      <c r="H216" s="79"/>
    </row>
    <row r="217" spans="1:8">
      <c r="A217" s="14" t="s">
        <v>483</v>
      </c>
      <c r="B217" s="29" t="s">
        <v>484</v>
      </c>
      <c r="C217" s="15" t="s">
        <v>495</v>
      </c>
      <c r="D217" s="71" t="s">
        <v>496</v>
      </c>
      <c r="E217" s="81">
        <f>+[1]PRODUCCIÓN!U216</f>
        <v>33110.370279821072</v>
      </c>
      <c r="F217" s="81">
        <f>+'[1]CI modificados'!U216</f>
        <v>10047.302776240442</v>
      </c>
      <c r="G217" s="82">
        <f t="shared" si="3"/>
        <v>23063.067503580631</v>
      </c>
      <c r="H217" s="79"/>
    </row>
    <row r="218" spans="1:8">
      <c r="A218" s="14" t="s">
        <v>483</v>
      </c>
      <c r="B218" s="29" t="s">
        <v>484</v>
      </c>
      <c r="C218" s="15" t="s">
        <v>497</v>
      </c>
      <c r="D218" s="71" t="s">
        <v>498</v>
      </c>
      <c r="E218" s="81">
        <f>+[1]PRODUCCIÓN!U217</f>
        <v>36266.677919916416</v>
      </c>
      <c r="F218" s="81">
        <f>+'[1]CI modificados'!U217</f>
        <v>12368.665924392888</v>
      </c>
      <c r="G218" s="82">
        <f t="shared" si="3"/>
        <v>23898.011995523528</v>
      </c>
      <c r="H218" s="79"/>
    </row>
    <row r="219" spans="1:8">
      <c r="A219" s="14" t="s">
        <v>499</v>
      </c>
      <c r="B219" s="29" t="s">
        <v>500</v>
      </c>
      <c r="C219" s="15" t="s">
        <v>501</v>
      </c>
      <c r="D219" s="71" t="s">
        <v>502</v>
      </c>
      <c r="E219" s="81">
        <f>+[1]PRODUCCIÓN!U218</f>
        <v>374314.76083874278</v>
      </c>
      <c r="F219" s="81">
        <f>+'[1]CI modificados'!U218</f>
        <v>139603.38893491821</v>
      </c>
      <c r="G219" s="82">
        <f t="shared" si="3"/>
        <v>234711.37190382456</v>
      </c>
      <c r="H219" s="79"/>
    </row>
    <row r="220" spans="1:8">
      <c r="A220" s="14" t="s">
        <v>499</v>
      </c>
      <c r="B220" s="29" t="s">
        <v>500</v>
      </c>
      <c r="C220" s="15" t="s">
        <v>503</v>
      </c>
      <c r="D220" s="71" t="s">
        <v>504</v>
      </c>
      <c r="E220" s="81">
        <f>+[1]PRODUCCIÓN!U219</f>
        <v>18316.276089619743</v>
      </c>
      <c r="F220" s="81">
        <f>+'[1]CI modificados'!U219</f>
        <v>6330.7156033876417</v>
      </c>
      <c r="G220" s="82">
        <f t="shared" si="3"/>
        <v>11985.560486232102</v>
      </c>
      <c r="H220" s="79"/>
    </row>
    <row r="221" spans="1:8">
      <c r="A221" s="14" t="s">
        <v>499</v>
      </c>
      <c r="B221" s="29" t="s">
        <v>500</v>
      </c>
      <c r="C221" s="15" t="s">
        <v>505</v>
      </c>
      <c r="D221" s="71" t="s">
        <v>506</v>
      </c>
      <c r="E221" s="81">
        <f>+[1]PRODUCCIÓN!U220</f>
        <v>230585.47188064567</v>
      </c>
      <c r="F221" s="81">
        <f>+'[1]CI modificados'!U220</f>
        <v>73141.669303347357</v>
      </c>
      <c r="G221" s="82">
        <f t="shared" si="3"/>
        <v>157443.80257729831</v>
      </c>
      <c r="H221" s="79"/>
    </row>
    <row r="222" spans="1:8">
      <c r="A222" s="14" t="s">
        <v>499</v>
      </c>
      <c r="B222" s="29" t="s">
        <v>500</v>
      </c>
      <c r="C222" s="15" t="s">
        <v>507</v>
      </c>
      <c r="D222" s="71" t="s">
        <v>508</v>
      </c>
      <c r="E222" s="81">
        <f>+[1]PRODUCCIÓN!U221</f>
        <v>90455.73828118408</v>
      </c>
      <c r="F222" s="81">
        <f>+'[1]CI modificados'!U221</f>
        <v>29339.363083355242</v>
      </c>
      <c r="G222" s="82">
        <f t="shared" si="3"/>
        <v>61116.375197828835</v>
      </c>
      <c r="H222" s="79"/>
    </row>
    <row r="223" spans="1:8">
      <c r="A223" s="14" t="s">
        <v>509</v>
      </c>
      <c r="B223" s="29" t="s">
        <v>510</v>
      </c>
      <c r="C223" s="15" t="s">
        <v>511</v>
      </c>
      <c r="D223" s="71" t="s">
        <v>512</v>
      </c>
      <c r="E223" s="81">
        <f>+[1]PRODUCCIÓN!U222</f>
        <v>3367611.9099127399</v>
      </c>
      <c r="F223" s="81">
        <f>+'[1]CI modificados'!U222</f>
        <v>1373571.5249443813</v>
      </c>
      <c r="G223" s="82">
        <f t="shared" si="3"/>
        <v>1994040.3849683586</v>
      </c>
      <c r="H223" s="79"/>
    </row>
    <row r="224" spans="1:8">
      <c r="A224" s="14" t="s">
        <v>509</v>
      </c>
      <c r="B224" s="29" t="s">
        <v>510</v>
      </c>
      <c r="C224" s="15" t="s">
        <v>513</v>
      </c>
      <c r="D224" s="71" t="s">
        <v>514</v>
      </c>
      <c r="E224" s="81">
        <f>+[1]PRODUCCIÓN!U223</f>
        <v>161794.40610987696</v>
      </c>
      <c r="F224" s="81">
        <f>+'[1]CI modificados'!U223</f>
        <v>58217.770470543437</v>
      </c>
      <c r="G224" s="82">
        <f t="shared" si="3"/>
        <v>103576.63563933352</v>
      </c>
      <c r="H224" s="79"/>
    </row>
    <row r="225" spans="1:8">
      <c r="A225" s="14" t="s">
        <v>515</v>
      </c>
      <c r="B225" s="29" t="s">
        <v>516</v>
      </c>
      <c r="C225" s="15" t="s">
        <v>517</v>
      </c>
      <c r="D225" s="71" t="s">
        <v>518</v>
      </c>
      <c r="E225" s="81">
        <f>+[1]PRODUCCIÓN!U224</f>
        <v>767645.1387693882</v>
      </c>
      <c r="F225" s="81">
        <f>+'[1]CI modificados'!U224</f>
        <v>308915.49879082321</v>
      </c>
      <c r="G225" s="82">
        <f t="shared" si="3"/>
        <v>458729.63997856498</v>
      </c>
      <c r="H225" s="79"/>
    </row>
    <row r="226" spans="1:8">
      <c r="A226" s="14" t="s">
        <v>515</v>
      </c>
      <c r="B226" s="29" t="s">
        <v>516</v>
      </c>
      <c r="C226" s="15" t="s">
        <v>519</v>
      </c>
      <c r="D226" s="71" t="s">
        <v>520</v>
      </c>
      <c r="E226" s="81">
        <f>+[1]PRODUCCIÓN!U225</f>
        <v>565713.8683876351</v>
      </c>
      <c r="F226" s="81">
        <f>+'[1]CI modificados'!U225</f>
        <v>212374.41941521771</v>
      </c>
      <c r="G226" s="82">
        <f t="shared" si="3"/>
        <v>353339.44897241739</v>
      </c>
      <c r="H226" s="79"/>
    </row>
    <row r="227" spans="1:8" ht="15.75" thickBot="1">
      <c r="A227" s="17" t="s">
        <v>515</v>
      </c>
      <c r="B227" s="31" t="s">
        <v>516</v>
      </c>
      <c r="C227" s="18" t="s">
        <v>521</v>
      </c>
      <c r="D227" s="72" t="s">
        <v>522</v>
      </c>
      <c r="E227" s="83">
        <f>+[1]PRODUCCIÓN!U226</f>
        <v>556241.77740324836</v>
      </c>
      <c r="F227" s="83">
        <f>+'[1]CI modificados'!U226</f>
        <v>217892.62133341806</v>
      </c>
      <c r="G227" s="84">
        <f t="shared" si="3"/>
        <v>338349.15606983029</v>
      </c>
      <c r="H227" s="79"/>
    </row>
    <row r="228" spans="1:8" ht="15.75" thickBot="1">
      <c r="A228" s="27"/>
      <c r="B228" s="27"/>
      <c r="C228" s="27"/>
      <c r="D228" s="27"/>
      <c r="E228" s="75"/>
      <c r="F228" s="75"/>
      <c r="G228" s="75"/>
    </row>
    <row r="229" spans="1:8" ht="15.75" thickBot="1">
      <c r="A229" s="27"/>
      <c r="B229" s="27"/>
      <c r="C229" s="95" t="s">
        <v>532</v>
      </c>
      <c r="D229" s="96"/>
      <c r="E229" s="73">
        <f>SUM(E7:E227)</f>
        <v>163839680.17035857</v>
      </c>
      <c r="F229" s="73">
        <f>SUM(F7:F227)</f>
        <v>69488096.045308337</v>
      </c>
      <c r="G229" s="74">
        <f>SUM(G7:G227)</f>
        <v>94351584.125050396</v>
      </c>
    </row>
    <row r="230" spans="1:8">
      <c r="A230" s="22" t="s">
        <v>536</v>
      </c>
      <c r="E230" s="13"/>
      <c r="F230" s="13"/>
      <c r="G230" s="13"/>
    </row>
    <row r="231" spans="1:8">
      <c r="A231" s="24" t="s">
        <v>528</v>
      </c>
      <c r="E231" s="13"/>
      <c r="F231" s="13"/>
      <c r="G231" s="13"/>
    </row>
    <row r="232" spans="1:8">
      <c r="G232" s="80"/>
    </row>
  </sheetData>
  <mergeCells count="1">
    <mergeCell ref="C229:D2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C2D7-F1EF-45DF-9050-6F9F4D320CEF}">
  <dimension ref="A1:C20"/>
  <sheetViews>
    <sheetView workbookViewId="0">
      <selection activeCell="F25" sqref="F25"/>
    </sheetView>
  </sheetViews>
  <sheetFormatPr defaultRowHeight="15"/>
  <sheetData>
    <row r="1" spans="1:3">
      <c r="A1" t="s">
        <v>545</v>
      </c>
      <c r="B1" t="s">
        <v>546</v>
      </c>
      <c r="C1" t="s">
        <v>547</v>
      </c>
    </row>
    <row r="2" spans="1:3">
      <c r="A2" t="s">
        <v>2</v>
      </c>
      <c r="B2" t="s">
        <v>20</v>
      </c>
      <c r="C2" t="s">
        <v>20</v>
      </c>
    </row>
    <row r="3" spans="1:3">
      <c r="A3" t="s">
        <v>3</v>
      </c>
      <c r="B3" t="s">
        <v>21</v>
      </c>
      <c r="C3" t="s">
        <v>21</v>
      </c>
    </row>
    <row r="4" spans="1:3">
      <c r="A4" t="s">
        <v>548</v>
      </c>
      <c r="B4" t="s">
        <v>543</v>
      </c>
      <c r="C4" t="s">
        <v>543</v>
      </c>
    </row>
    <row r="5" spans="1:3">
      <c r="A5" t="s">
        <v>7</v>
      </c>
      <c r="B5" t="s">
        <v>549</v>
      </c>
      <c r="C5" t="s">
        <v>544</v>
      </c>
    </row>
    <row r="6" spans="1:3">
      <c r="A6" t="s">
        <v>6</v>
      </c>
      <c r="B6" t="s">
        <v>542</v>
      </c>
      <c r="C6" t="s">
        <v>542</v>
      </c>
    </row>
    <row r="7" spans="1:3">
      <c r="A7" t="s">
        <v>550</v>
      </c>
      <c r="B7" t="s">
        <v>551</v>
      </c>
      <c r="C7" t="s">
        <v>552</v>
      </c>
    </row>
    <row r="8" spans="1:3">
      <c r="A8" t="s">
        <v>553</v>
      </c>
      <c r="B8" t="s">
        <v>554</v>
      </c>
      <c r="C8" t="s">
        <v>552</v>
      </c>
    </row>
    <row r="9" spans="1:3">
      <c r="A9" t="s">
        <v>555</v>
      </c>
      <c r="B9" t="s">
        <v>556</v>
      </c>
      <c r="C9" t="s">
        <v>552</v>
      </c>
    </row>
    <row r="10" spans="1:3">
      <c r="A10" t="s">
        <v>8</v>
      </c>
      <c r="B10" t="s">
        <v>557</v>
      </c>
      <c r="C10" t="s">
        <v>552</v>
      </c>
    </row>
    <row r="11" spans="1:3">
      <c r="A11" t="s">
        <v>558</v>
      </c>
      <c r="B11" t="s">
        <v>559</v>
      </c>
      <c r="C11" t="s">
        <v>552</v>
      </c>
    </row>
    <row r="12" spans="1:3">
      <c r="A12" t="s">
        <v>10</v>
      </c>
      <c r="B12" t="s">
        <v>560</v>
      </c>
      <c r="C12" t="s">
        <v>552</v>
      </c>
    </row>
    <row r="13" spans="1:3">
      <c r="A13" t="s">
        <v>561</v>
      </c>
      <c r="B13" t="s">
        <v>562</v>
      </c>
      <c r="C13" t="s">
        <v>552</v>
      </c>
    </row>
    <row r="14" spans="1:3">
      <c r="A14" t="s">
        <v>563</v>
      </c>
      <c r="B14" t="s">
        <v>564</v>
      </c>
      <c r="C14" t="s">
        <v>552</v>
      </c>
    </row>
    <row r="15" spans="1:3">
      <c r="A15" t="s">
        <v>565</v>
      </c>
      <c r="B15" t="s">
        <v>566</v>
      </c>
      <c r="C15" t="s">
        <v>552</v>
      </c>
    </row>
    <row r="16" spans="1:3">
      <c r="A16" t="s">
        <v>12</v>
      </c>
      <c r="B16" t="s">
        <v>567</v>
      </c>
      <c r="C16" t="s">
        <v>552</v>
      </c>
    </row>
    <row r="17" spans="1:3">
      <c r="A17" t="s">
        <v>13</v>
      </c>
      <c r="B17" t="s">
        <v>568</v>
      </c>
      <c r="C17" t="s">
        <v>552</v>
      </c>
    </row>
    <row r="18" spans="1:3">
      <c r="A18" t="s">
        <v>14</v>
      </c>
      <c r="B18" t="s">
        <v>569</v>
      </c>
      <c r="C18" t="s">
        <v>552</v>
      </c>
    </row>
    <row r="19" spans="1:3">
      <c r="A19" t="s">
        <v>570</v>
      </c>
      <c r="B19" t="s">
        <v>571</v>
      </c>
      <c r="C19" t="s">
        <v>552</v>
      </c>
    </row>
    <row r="20" spans="1:3">
      <c r="A20" t="s">
        <v>572</v>
      </c>
      <c r="B20" t="s">
        <v>573</v>
      </c>
      <c r="C20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VAB CANTONAL (2)</vt:lpstr>
      <vt:lpstr>VAB por sector</vt:lpstr>
      <vt:lpstr>Resumen</vt:lpstr>
      <vt:lpstr>VAB CANTONAL</vt:lpstr>
      <vt:lpstr>VAB TOTAL</vt:lpstr>
      <vt:lpstr>VAB NO PETROLERO</vt:lpstr>
      <vt:lpstr>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2021-07-15T16:28:45Z</dcterms:created>
  <dcterms:modified xsi:type="dcterms:W3CDTF">2021-12-13T14:46:42Z</dcterms:modified>
</cp:coreProperties>
</file>