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/>
  </bookViews>
  <sheets>
    <sheet name="Sheet1" sheetId="1" r:id="rId1"/>
    <sheet name="VARY" sheetId="3" r:id="rId2"/>
    <sheet name="xk" sheetId="4" r:id="rId3"/>
    <sheet name="USDA" sheetId="5" r:id="rId4"/>
    <sheet name="arb" sheetId="6" r:id="rId5"/>
    <sheet name="cot" sheetId="7" r:id="rId6"/>
  </sheets>
  <calcPr calcId="144525"/>
</workbook>
</file>

<file path=xl/calcChain.xml><?xml version="1.0" encoding="utf-8"?>
<calcChain xmlns="http://schemas.openxmlformats.org/spreadsheetml/2006/main">
  <c r="H10" i="7" l="1"/>
  <c r="D10" i="7"/>
  <c r="H5" i="7"/>
  <c r="H7" i="7" l="1"/>
  <c r="H6" i="7"/>
  <c r="D6" i="7"/>
  <c r="D5" i="7"/>
  <c r="C9" i="4" l="1"/>
  <c r="C8" i="4"/>
  <c r="C11" i="4"/>
  <c r="C10" i="4"/>
  <c r="E26" i="1" l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<sst xmlns="http://schemas.openxmlformats.org/spreadsheetml/2006/main" count="100" uniqueCount="77">
  <si>
    <t>Robusta London</t>
  </si>
  <si>
    <t>Thay đổi</t>
  </si>
  <si>
    <t>Cao nhất</t>
  </si>
  <si>
    <t>Thấp nhất</t>
  </si>
  <si>
    <t>Kỳ hạn tháng</t>
  </si>
  <si>
    <t>Arabica New York</t>
  </si>
  <si>
    <t>Thị trường nội địa</t>
  </si>
  <si>
    <t>ĐV tính</t>
  </si>
  <si>
    <t>+/-</t>
  </si>
  <si>
    <t xml:space="preserve">Cà phê nguyên liệu </t>
  </si>
  <si>
    <t>triệu/tấn</t>
  </si>
  <si>
    <t>Cà phê loại 2 - 5%</t>
  </si>
  <si>
    <t>Cà phê XK loại 2-5%</t>
  </si>
  <si>
    <t>$/tấn</t>
  </si>
  <si>
    <t xml:space="preserve">Hồ tiêu đen </t>
  </si>
  <si>
    <t>$/tấn FOB</t>
  </si>
  <si>
    <t>Hồ tiêu</t>
  </si>
  <si>
    <t>Ca cao</t>
  </si>
  <si>
    <t>Đào lộn hột tươi</t>
  </si>
  <si>
    <t>Hôm qua</t>
  </si>
  <si>
    <t>Hôm nay</t>
  </si>
  <si>
    <t>Mặt hàng</t>
  </si>
  <si>
    <t>Đóng cửa</t>
  </si>
  <si>
    <t>1-2018</t>
  </si>
  <si>
    <t>3-2018</t>
  </si>
  <si>
    <t>Brazil (A)</t>
  </si>
  <si>
    <t>Honduras (A)</t>
  </si>
  <si>
    <t>Costa Rica (A)</t>
  </si>
  <si>
    <t>Indonesia ( R)</t>
  </si>
  <si>
    <t>Nước XK</t>
  </si>
  <si>
    <t>5-2017</t>
  </si>
  <si>
    <t>5-2016</t>
  </si>
  <si>
    <t>8 tháng</t>
  </si>
  <si>
    <t>na</t>
  </si>
  <si>
    <t>Trung Mỹ&amp; Mexico</t>
  </si>
  <si>
    <t>2017/18</t>
  </si>
  <si>
    <t>Sản lượng</t>
  </si>
  <si>
    <t>Xuất khẩu</t>
  </si>
  <si>
    <t>Colombia</t>
  </si>
  <si>
    <t>Ấn độ</t>
  </si>
  <si>
    <t>Việt Nam</t>
  </si>
  <si>
    <t>Indonesia</t>
  </si>
  <si>
    <t>Brazil</t>
  </si>
  <si>
    <t>R</t>
  </si>
  <si>
    <t>TOÀN CẦU</t>
  </si>
  <si>
    <t>5-2018</t>
  </si>
  <si>
    <t>7-2018</t>
  </si>
  <si>
    <t>9-10</t>
  </si>
  <si>
    <t>6-10</t>
  </si>
  <si>
    <t>5-10</t>
  </si>
  <si>
    <t>4-10</t>
  </si>
  <si>
    <t>3-10</t>
  </si>
  <si>
    <t>2-10</t>
  </si>
  <si>
    <t>29-9</t>
  </si>
  <si>
    <t>28-9</t>
  </si>
  <si>
    <t>27-9</t>
  </si>
  <si>
    <t>26-9</t>
  </si>
  <si>
    <t>25'9</t>
  </si>
  <si>
    <t>ldn</t>
  </si>
  <si>
    <t>21/11/17</t>
  </si>
  <si>
    <t>managed money</t>
  </si>
  <si>
    <t>long</t>
  </si>
  <si>
    <t>short</t>
  </si>
  <si>
    <t>net</t>
  </si>
  <si>
    <t>14/11/17</t>
  </si>
  <si>
    <t>ny</t>
  </si>
  <si>
    <t>7/11/17</t>
  </si>
  <si>
    <t>9-2018</t>
  </si>
  <si>
    <t>1,711s</t>
  </si>
  <si>
    <t>Dự kiến mở cửa sàn robusta London phiên tới tăng nhẹ</t>
  </si>
  <si>
    <t>1,706s</t>
  </si>
  <si>
    <t>1,721s</t>
  </si>
  <si>
    <t>1,758s</t>
  </si>
  <si>
    <t>124.50s</t>
  </si>
  <si>
    <t>126.85s</t>
  </si>
  <si>
    <t>129.20s</t>
  </si>
  <si>
    <t>131.55s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</si>
</sst>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8"/>
      <color rgb="FF666666"/>
      <name val="Tahoma"/>
      <family val="2"/>
    </font>
    <font>
      <b/>
      <sz val="9"/>
      <color rgb="FF333333"/>
      <name val="Arial"/>
      <family val="2"/>
    </font>
    <font>
      <b/>
      <sz val="11"/>
      <color rgb="FF333333"/>
      <name val="Inherit"/>
    </font>
    <font>
      <sz val="9"/>
      <color rgb="FF333333"/>
      <name val="Inherit"/>
    </font>
    <font>
      <b/>
      <sz val="9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sz val="11"/>
      <color rgb="FF000000"/>
      <name val="Arial"/>
      <family val="2"/>
    </font>
    <font>
      <sz val="11"/>
      <color rgb="FF007D34"/>
      <name val="Arial"/>
      <family val="2"/>
    </font>
    <font>
      <sz val="11"/>
      <color rgb="FFC4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quotePrefix="1" applyFont="1" applyFill="1" applyBorder="1" applyAlignment="1">
      <alignment horizontal="center"/>
    </xf>
    <xf numFmtId="0" fontId="6" fillId="4" borderId="5" xfId="0" quotePrefix="1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quotePrefix="1" applyFont="1" applyFill="1" applyBorder="1"/>
    <xf numFmtId="2" fontId="7" fillId="5" borderId="7" xfId="0" applyNumberFormat="1" applyFont="1" applyFill="1" applyBorder="1"/>
    <xf numFmtId="2" fontId="7" fillId="5" borderId="8" xfId="0" applyNumberFormat="1" applyFont="1" applyFill="1" applyBorder="1" applyAlignment="1">
      <alignment horizontal="center"/>
    </xf>
    <xf numFmtId="0" fontId="7" fillId="5" borderId="9" xfId="0" applyFont="1" applyFill="1" applyBorder="1"/>
    <xf numFmtId="0" fontId="7" fillId="5" borderId="10" xfId="0" applyFont="1" applyFill="1" applyBorder="1"/>
    <xf numFmtId="2" fontId="7" fillId="5" borderId="10" xfId="0" applyNumberFormat="1" applyFont="1" applyFill="1" applyBorder="1"/>
    <xf numFmtId="2" fontId="7" fillId="5" borderId="11" xfId="0" applyNumberFormat="1" applyFont="1" applyFill="1" applyBorder="1" applyAlignment="1">
      <alignment horizontal="center"/>
    </xf>
    <xf numFmtId="0" fontId="8" fillId="6" borderId="9" xfId="0" applyFont="1" applyFill="1" applyBorder="1"/>
    <xf numFmtId="0" fontId="9" fillId="6" borderId="10" xfId="0" applyFont="1" applyFill="1" applyBorder="1"/>
    <xf numFmtId="2" fontId="7" fillId="6" borderId="10" xfId="0" applyNumberFormat="1" applyFont="1" applyFill="1" applyBorder="1"/>
    <xf numFmtId="2" fontId="7" fillId="6" borderId="11" xfId="0" applyNumberFormat="1" applyFont="1" applyFill="1" applyBorder="1" applyAlignment="1">
      <alignment horizontal="center"/>
    </xf>
    <xf numFmtId="0" fontId="8" fillId="6" borderId="12" xfId="0" applyFont="1" applyFill="1" applyBorder="1"/>
    <xf numFmtId="0" fontId="9" fillId="6" borderId="13" xfId="0" applyFont="1" applyFill="1" applyBorder="1"/>
    <xf numFmtId="2" fontId="7" fillId="6" borderId="13" xfId="0" applyNumberFormat="1" applyFont="1" applyFill="1" applyBorder="1"/>
    <xf numFmtId="2" fontId="7" fillId="6" borderId="14" xfId="0" applyNumberFormat="1" applyFont="1" applyFill="1" applyBorder="1" applyAlignment="1">
      <alignment horizontal="center"/>
    </xf>
    <xf numFmtId="16" fontId="3" fillId="3" borderId="0" xfId="0" quotePrefix="1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5" fillId="3" borderId="0" xfId="0" applyFont="1" applyFill="1" applyBorder="1" applyAlignment="1">
      <alignment horizontal="right" vertical="center" wrapText="1"/>
    </xf>
    <xf numFmtId="16" fontId="3" fillId="3" borderId="0" xfId="0" applyNumberFormat="1" applyFont="1" applyFill="1" applyBorder="1" applyAlignment="1">
      <alignment horizontal="left" vertical="center" wrapText="1"/>
    </xf>
    <xf numFmtId="16" fontId="11" fillId="3" borderId="2" xfId="0" quotePrefix="1" applyNumberFormat="1" applyFont="1" applyFill="1" applyBorder="1" applyAlignment="1">
      <alignment horizontal="left" vertical="center" wrapText="1"/>
    </xf>
    <xf numFmtId="16" fontId="11" fillId="2" borderId="2" xfId="0" quotePrefix="1" applyNumberFormat="1" applyFont="1" applyFill="1" applyBorder="1" applyAlignment="1">
      <alignment horizontal="left" vertical="center" wrapText="1"/>
    </xf>
    <xf numFmtId="16" fontId="12" fillId="3" borderId="2" xfId="0" quotePrefix="1" applyNumberFormat="1" applyFont="1" applyFill="1" applyBorder="1" applyAlignment="1">
      <alignment horizontal="left" vertical="center" wrapText="1"/>
    </xf>
    <xf numFmtId="16" fontId="12" fillId="2" borderId="2" xfId="0" quotePrefix="1" applyNumberFormat="1" applyFont="1" applyFill="1" applyBorder="1" applyAlignment="1">
      <alignment horizontal="left" vertical="center" wrapText="1"/>
    </xf>
    <xf numFmtId="3" fontId="0" fillId="0" borderId="0" xfId="0" applyNumberFormat="1"/>
    <xf numFmtId="0" fontId="0" fillId="0" borderId="0" xfId="0" quotePrefix="1"/>
    <xf numFmtId="0" fontId="13" fillId="8" borderId="1" xfId="0" applyFont="1" applyFill="1" applyBorder="1" applyAlignment="1">
      <alignment horizontal="right" vertical="center"/>
    </xf>
    <xf numFmtId="0" fontId="13" fillId="9" borderId="1" xfId="0" applyFont="1" applyFill="1" applyBorder="1" applyAlignment="1">
      <alignment horizontal="right" vertical="center"/>
    </xf>
    <xf numFmtId="3" fontId="13" fillId="9" borderId="1" xfId="0" applyNumberFormat="1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3" fontId="13" fillId="2" borderId="1" xfId="0" applyNumberFormat="1" applyFont="1" applyFill="1" applyBorder="1" applyAlignment="1">
      <alignment horizontal="right" vertical="center"/>
    </xf>
    <xf numFmtId="3" fontId="13" fillId="8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/>
    </xf>
    <xf numFmtId="0" fontId="14" fillId="9" borderId="1" xfId="0" applyFont="1" applyFill="1" applyBorder="1" applyAlignment="1">
      <alignment horizontal="right" vertical="center"/>
    </xf>
    <xf numFmtId="0" fontId="14" fillId="8" borderId="1" xfId="0" applyFont="1" applyFill="1" applyBorder="1" applyAlignment="1">
      <alignment horizontal="right" vertical="center"/>
    </xf>
    <xf numFmtId="0" fontId="10" fillId="7" borderId="3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right" vertical="center"/>
    </xf>
    <xf numFmtId="0" fontId="15" fillId="8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arb!$B$4:$B$14</c:f>
              <c:numCache>
                <c:formatCode>General</c:formatCode>
                <c:ptCount val="11"/>
                <c:pt idx="0">
                  <c:v>39.89</c:v>
                </c:pt>
                <c:pt idx="1">
                  <c:v>38.700000000000003</c:v>
                </c:pt>
                <c:pt idx="2">
                  <c:v>36.18</c:v>
                </c:pt>
                <c:pt idx="3">
                  <c:v>33.729999999999997</c:v>
                </c:pt>
                <c:pt idx="4">
                  <c:v>34.35</c:v>
                </c:pt>
                <c:pt idx="5">
                  <c:v>35.94</c:v>
                </c:pt>
                <c:pt idx="6">
                  <c:v>38.549999999999997</c:v>
                </c:pt>
                <c:pt idx="7">
                  <c:v>39.299999999999997</c:v>
                </c:pt>
                <c:pt idx="8">
                  <c:v>40.619999999999997</c:v>
                </c:pt>
                <c:pt idx="9">
                  <c:v>40.33</c:v>
                </c:pt>
                <c:pt idx="10">
                  <c:v>40.75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07392"/>
        <c:axId val="90908928"/>
      </c:lineChart>
      <c:catAx>
        <c:axId val="909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0908928"/>
        <c:crosses val="autoZero"/>
        <c:auto val="1"/>
        <c:lblAlgn val="ctr"/>
        <c:lblOffset val="100"/>
        <c:noMultiLvlLbl val="0"/>
      </c:catAx>
      <c:valAx>
        <c:axId val="909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073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" name="Picture 1" descr="Giá cà ph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" name="Picture 2" descr="Giá cà ph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4" name="Picture 3" descr="Giá cà ph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147637</xdr:rowOff>
    </xdr:from>
    <xdr:to>
      <xdr:col>13</xdr:col>
      <xdr:colOff>361950</xdr:colOff>
      <xdr:row>21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tabSelected="1" topLeftCell="A4" workbookViewId="0">
      <selection activeCell="C20" sqref="C20"/>
    </sheetView>
  </sheetViews>
  <sheetFormatPr defaultRowHeight="15"/>
  <cols>
    <col min="1" max="1" width="16.42578125" bestFit="1" customWidth="1"/>
    <col min="2" max="2" width="18.42578125" bestFit="1" customWidth="1"/>
  </cols>
  <sheetData>
    <row r="3" spans="1:6">
      <c r="A3" s="1" t="s">
        <v>0</v>
      </c>
      <c r="B3" s="1"/>
      <c r="C3" s="1"/>
      <c r="D3" s="1"/>
      <c r="E3" s="1"/>
    </row>
    <row r="4" spans="1:6" ht="15.75" thickBot="1">
      <c r="A4" s="2" t="s">
        <v>4</v>
      </c>
      <c r="B4" s="3" t="s">
        <v>22</v>
      </c>
      <c r="C4" s="3" t="s">
        <v>1</v>
      </c>
      <c r="D4" s="3" t="s">
        <v>2</v>
      </c>
      <c r="E4" s="3" t="s">
        <v>3</v>
      </c>
    </row>
    <row r="5" spans="1:6" ht="15.75" thickBot="1">
      <c r="A5" s="30" t="s">
        <v>23</v>
      </c>
      <c r="B5" s="36" t="s">
        <v>70</v>
      </c>
      <c r="C5" s="47">
        <v>-5</v>
      </c>
      <c r="D5" s="37">
        <v>1719</v>
      </c>
      <c r="E5" s="37">
        <v>1701</v>
      </c>
      <c r="F5" s="33"/>
    </row>
    <row r="6" spans="1:6" ht="15.75" thickBot="1">
      <c r="A6" s="29" t="s">
        <v>24</v>
      </c>
      <c r="B6" s="35" t="s">
        <v>68</v>
      </c>
      <c r="C6" s="48">
        <v>-1</v>
      </c>
      <c r="D6" s="40">
        <v>1720</v>
      </c>
      <c r="E6" s="40">
        <v>1704</v>
      </c>
      <c r="F6" s="33"/>
    </row>
    <row r="7" spans="1:6" ht="15.75" thickBot="1">
      <c r="A7" s="30" t="s">
        <v>45</v>
      </c>
      <c r="B7" s="36" t="s">
        <v>71</v>
      </c>
      <c r="C7" s="47">
        <v>-1</v>
      </c>
      <c r="D7" s="37">
        <v>1730</v>
      </c>
      <c r="E7" s="37">
        <v>1714</v>
      </c>
      <c r="F7" s="33"/>
    </row>
    <row r="8" spans="1:6" ht="15.75" thickBot="1">
      <c r="A8" s="30" t="s">
        <v>46</v>
      </c>
      <c r="B8" s="38" t="s">
        <v>72</v>
      </c>
      <c r="C8" s="49">
        <v>-3</v>
      </c>
      <c r="D8" s="39">
        <v>1775</v>
      </c>
      <c r="E8" s="39">
        <v>1753</v>
      </c>
      <c r="F8" s="33"/>
    </row>
    <row r="11" spans="1:6">
      <c r="A11" t="s">
        <v>5</v>
      </c>
    </row>
    <row r="12" spans="1:6" ht="15.75" thickBot="1">
      <c r="A12" s="2" t="s">
        <v>4</v>
      </c>
      <c r="B12" s="3" t="s">
        <v>22</v>
      </c>
      <c r="C12" s="3" t="s">
        <v>1</v>
      </c>
      <c r="D12" s="3" t="s">
        <v>2</v>
      </c>
      <c r="E12" s="3" t="s">
        <v>3</v>
      </c>
    </row>
    <row r="13" spans="1:6" ht="15.75" thickBot="1">
      <c r="A13" s="31" t="s">
        <v>24</v>
      </c>
      <c r="B13" s="35" t="s">
        <v>73</v>
      </c>
      <c r="C13" s="43">
        <v>2.2999999999999998</v>
      </c>
      <c r="D13" s="35">
        <v>124.7</v>
      </c>
      <c r="E13" s="35">
        <v>121.7</v>
      </c>
    </row>
    <row r="14" spans="1:6" ht="15.75" thickBot="1">
      <c r="A14" s="32" t="s">
        <v>45</v>
      </c>
      <c r="B14" s="36" t="s">
        <v>74</v>
      </c>
      <c r="C14" s="42">
        <v>2.25</v>
      </c>
      <c r="D14" s="36">
        <v>127</v>
      </c>
      <c r="E14" s="36">
        <v>124.05</v>
      </c>
    </row>
    <row r="15" spans="1:6" ht="15.75" thickBot="1">
      <c r="A15" s="31" t="s">
        <v>46</v>
      </c>
      <c r="B15" s="38" t="s">
        <v>75</v>
      </c>
      <c r="C15" s="41">
        <v>2.2000000000000002</v>
      </c>
      <c r="D15" s="38">
        <v>129.35</v>
      </c>
      <c r="E15" s="38">
        <v>126.75</v>
      </c>
    </row>
    <row r="16" spans="1:6" ht="15.75" thickBot="1">
      <c r="A16" s="31" t="s">
        <v>67</v>
      </c>
      <c r="B16" s="36" t="s">
        <v>76</v>
      </c>
      <c r="C16" s="42">
        <v>2.2000000000000002</v>
      </c>
      <c r="D16" s="36">
        <v>131.65</v>
      </c>
      <c r="E16" s="36">
        <v>129.05000000000001</v>
      </c>
    </row>
    <row r="17" spans="1:5">
      <c r="A17" s="24"/>
      <c r="B17" s="25"/>
      <c r="C17" s="26"/>
      <c r="D17" s="27"/>
      <c r="E17" s="27"/>
    </row>
    <row r="18" spans="1:5" ht="15.75" thickBot="1">
      <c r="A18" s="28" t="s">
        <v>6</v>
      </c>
    </row>
    <row r="19" spans="1:5" ht="16.5" customHeight="1" thickBot="1">
      <c r="A19" s="4" t="s">
        <v>21</v>
      </c>
      <c r="B19" s="5" t="s">
        <v>7</v>
      </c>
      <c r="C19" s="6" t="s">
        <v>20</v>
      </c>
      <c r="D19" s="7" t="s">
        <v>19</v>
      </c>
      <c r="E19" s="6" t="s">
        <v>8</v>
      </c>
    </row>
    <row r="20" spans="1:5">
      <c r="A20" s="8" t="s">
        <v>9</v>
      </c>
      <c r="B20" s="9" t="s">
        <v>10</v>
      </c>
      <c r="C20" s="10">
        <v>36.5</v>
      </c>
      <c r="D20" s="10">
        <v>36.5</v>
      </c>
      <c r="E20" s="11">
        <f t="shared" ref="E20:E26" si="0">C20-D20</f>
        <v>0</v>
      </c>
    </row>
    <row r="21" spans="1:5">
      <c r="A21" s="12" t="s">
        <v>11</v>
      </c>
      <c r="B21" s="13" t="s">
        <v>10</v>
      </c>
      <c r="C21" s="14">
        <v>37</v>
      </c>
      <c r="D21" s="14">
        <v>37</v>
      </c>
      <c r="E21" s="15">
        <f t="shared" si="0"/>
        <v>0</v>
      </c>
    </row>
    <row r="22" spans="1:5">
      <c r="A22" s="12" t="s">
        <v>12</v>
      </c>
      <c r="B22" s="13" t="s">
        <v>13</v>
      </c>
      <c r="C22" s="14">
        <v>-65</v>
      </c>
      <c r="D22" s="14">
        <v>-65</v>
      </c>
      <c r="E22" s="15">
        <f t="shared" si="0"/>
        <v>0</v>
      </c>
    </row>
    <row r="23" spans="1:5">
      <c r="A23" s="12" t="s">
        <v>14</v>
      </c>
      <c r="B23" s="13" t="s">
        <v>15</v>
      </c>
      <c r="C23" s="14">
        <v>3400</v>
      </c>
      <c r="D23" s="14">
        <v>3400</v>
      </c>
      <c r="E23" s="15">
        <f>C23-D23</f>
        <v>0</v>
      </c>
    </row>
    <row r="24" spans="1:5">
      <c r="A24" s="16" t="s">
        <v>16</v>
      </c>
      <c r="B24" s="17" t="s">
        <v>10</v>
      </c>
      <c r="C24" s="18">
        <v>70</v>
      </c>
      <c r="D24" s="18">
        <v>70</v>
      </c>
      <c r="E24" s="19">
        <f t="shared" si="0"/>
        <v>0</v>
      </c>
    </row>
    <row r="25" spans="1:5">
      <c r="A25" s="16" t="s">
        <v>17</v>
      </c>
      <c r="B25" s="17" t="s">
        <v>10</v>
      </c>
      <c r="C25" s="18">
        <v>38</v>
      </c>
      <c r="D25" s="18">
        <v>38</v>
      </c>
      <c r="E25" s="19">
        <f t="shared" si="0"/>
        <v>0</v>
      </c>
    </row>
    <row r="26" spans="1:5" ht="15.75" thickBot="1">
      <c r="A26" s="20" t="s">
        <v>18</v>
      </c>
      <c r="B26" s="21" t="s">
        <v>10</v>
      </c>
      <c r="C26" s="22">
        <v>37</v>
      </c>
      <c r="D26" s="22">
        <v>37</v>
      </c>
      <c r="E26" s="23">
        <f t="shared" si="0"/>
        <v>0</v>
      </c>
    </row>
    <row r="27" spans="1:5" ht="15.75" thickBot="1"/>
    <row r="28" spans="1:5" ht="15.75" thickBot="1">
      <c r="A28" s="44" t="s">
        <v>69</v>
      </c>
      <c r="B28" s="45"/>
      <c r="C28" s="45"/>
      <c r="D28" s="45"/>
      <c r="E28" s="46"/>
    </row>
  </sheetData>
  <mergeCells count="1">
    <mergeCell ref="A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workbookViewId="0">
      <selection activeCell="A13" sqref="A13:D16"/>
    </sheetView>
  </sheetViews>
  <sheetFormatPr defaultRowHeight="15"/>
  <sheetData>
    <row r="4" spans="1:4">
      <c r="A4" s="1"/>
    </row>
    <row r="5" spans="1:4">
      <c r="A5" s="1"/>
      <c r="B5" s="1"/>
    </row>
    <row r="6" spans="1:4">
      <c r="A6" s="1"/>
      <c r="B6" s="1"/>
      <c r="C6" s="1"/>
      <c r="D6" s="1"/>
    </row>
    <row r="7" spans="1:4" ht="15.75" thickBot="1">
      <c r="A7" s="36" t="s">
        <v>70</v>
      </c>
      <c r="B7" s="47">
        <v>-5</v>
      </c>
      <c r="C7" s="37">
        <v>1719</v>
      </c>
      <c r="D7" s="37">
        <v>1701</v>
      </c>
    </row>
    <row r="8" spans="1:4" ht="15.75" thickBot="1">
      <c r="A8" s="35" t="s">
        <v>68</v>
      </c>
      <c r="B8" s="48">
        <v>-1</v>
      </c>
      <c r="C8" s="40">
        <v>1720</v>
      </c>
      <c r="D8" s="40">
        <v>1704</v>
      </c>
    </row>
    <row r="9" spans="1:4" ht="15.75" thickBot="1">
      <c r="A9" s="36" t="s">
        <v>71</v>
      </c>
      <c r="B9" s="47">
        <v>-1</v>
      </c>
      <c r="C9" s="37">
        <v>1730</v>
      </c>
      <c r="D9" s="37">
        <v>1714</v>
      </c>
    </row>
    <row r="10" spans="1:4" ht="15.75" thickBot="1">
      <c r="A10" s="38" t="s">
        <v>72</v>
      </c>
      <c r="B10" s="49">
        <v>-3</v>
      </c>
      <c r="C10" s="39">
        <v>1775</v>
      </c>
      <c r="D10" s="39">
        <v>1753</v>
      </c>
    </row>
    <row r="11" spans="1:4">
      <c r="A11" s="1"/>
      <c r="B11" s="1"/>
    </row>
    <row r="12" spans="1:4">
      <c r="A12" s="1"/>
      <c r="B12" s="1"/>
      <c r="C12" s="1"/>
      <c r="D12" s="1"/>
    </row>
    <row r="13" spans="1:4" ht="15.75" thickBot="1">
      <c r="A13" s="35" t="s">
        <v>73</v>
      </c>
      <c r="B13" s="43">
        <v>2.2999999999999998</v>
      </c>
      <c r="C13" s="35">
        <v>124.7</v>
      </c>
      <c r="D13" s="35">
        <v>121.7</v>
      </c>
    </row>
    <row r="14" spans="1:4" ht="15.75" thickBot="1">
      <c r="A14" s="36" t="s">
        <v>74</v>
      </c>
      <c r="B14" s="42">
        <v>2.25</v>
      </c>
      <c r="C14" s="36">
        <v>127</v>
      </c>
      <c r="D14" s="36">
        <v>124.05</v>
      </c>
    </row>
    <row r="15" spans="1:4" ht="15.75" thickBot="1">
      <c r="A15" s="38" t="s">
        <v>75</v>
      </c>
      <c r="B15" s="41">
        <v>2.2000000000000002</v>
      </c>
      <c r="C15" s="38">
        <v>129.35</v>
      </c>
      <c r="D15" s="38">
        <v>126.75</v>
      </c>
    </row>
    <row r="16" spans="1:4" ht="15.75" thickBot="1">
      <c r="A16" s="36" t="s">
        <v>76</v>
      </c>
      <c r="B16" s="42">
        <v>2.2000000000000002</v>
      </c>
      <c r="C16" s="36">
        <v>131.65</v>
      </c>
      <c r="D16" s="36">
        <v>129.05000000000001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1"/>
  <sheetViews>
    <sheetView workbookViewId="0">
      <selection activeCell="B11" sqref="B11"/>
    </sheetView>
  </sheetViews>
  <sheetFormatPr defaultRowHeight="15"/>
  <cols>
    <col min="1" max="1" width="14.140625" customWidth="1"/>
    <col min="2" max="3" width="14.28515625" customWidth="1"/>
  </cols>
  <sheetData>
    <row r="7" spans="1:4">
      <c r="A7" t="s">
        <v>29</v>
      </c>
      <c r="B7" s="34" t="s">
        <v>30</v>
      </c>
      <c r="C7" s="34" t="s">
        <v>31</v>
      </c>
      <c r="D7" s="34" t="s">
        <v>32</v>
      </c>
    </row>
    <row r="8" spans="1:4">
      <c r="A8" t="s">
        <v>25</v>
      </c>
      <c r="B8">
        <v>2296023</v>
      </c>
      <c r="C8">
        <f>B8-128180</f>
        <v>2167843</v>
      </c>
      <c r="D8" t="s">
        <v>33</v>
      </c>
    </row>
    <row r="9" spans="1:4">
      <c r="A9" t="s">
        <v>28</v>
      </c>
      <c r="B9">
        <v>279973</v>
      </c>
      <c r="C9">
        <f>B9-202686</f>
        <v>77287</v>
      </c>
      <c r="D9">
        <v>2312566</v>
      </c>
    </row>
    <row r="10" spans="1:4">
      <c r="A10" t="s">
        <v>26</v>
      </c>
      <c r="B10">
        <v>1091681</v>
      </c>
      <c r="C10">
        <f>B10-369670</f>
        <v>722011</v>
      </c>
      <c r="D10">
        <v>5020000</v>
      </c>
    </row>
    <row r="11" spans="1:4">
      <c r="A11" t="s">
        <v>27</v>
      </c>
      <c r="B11">
        <v>182180</v>
      </c>
      <c r="C11">
        <f>B11-9720</f>
        <v>172460</v>
      </c>
      <c r="D11">
        <v>707556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3"/>
  <sheetViews>
    <sheetView topLeftCell="A4" workbookViewId="0">
      <selection activeCell="B9" sqref="B9"/>
    </sheetView>
  </sheetViews>
  <sheetFormatPr defaultRowHeight="15"/>
  <cols>
    <col min="1" max="1" width="16.7109375" bestFit="1" customWidth="1"/>
  </cols>
  <sheetData>
    <row r="5" spans="1:4">
      <c r="B5" t="s">
        <v>36</v>
      </c>
      <c r="C5" t="s">
        <v>37</v>
      </c>
    </row>
    <row r="6" spans="1:4">
      <c r="B6" s="34" t="s">
        <v>35</v>
      </c>
    </row>
    <row r="7" spans="1:4">
      <c r="A7" t="s">
        <v>34</v>
      </c>
      <c r="B7">
        <v>18.100000000000001</v>
      </c>
      <c r="C7">
        <v>15.1</v>
      </c>
    </row>
    <row r="8" spans="1:4">
      <c r="A8" t="s">
        <v>38</v>
      </c>
      <c r="B8">
        <v>14.6</v>
      </c>
      <c r="C8">
        <v>12.3</v>
      </c>
    </row>
    <row r="9" spans="1:4">
      <c r="A9" t="s">
        <v>39</v>
      </c>
      <c r="B9">
        <v>5.5</v>
      </c>
      <c r="C9">
        <v>4</v>
      </c>
    </row>
    <row r="10" spans="1:4">
      <c r="A10" t="s">
        <v>40</v>
      </c>
      <c r="B10">
        <v>28.6</v>
      </c>
      <c r="C10">
        <v>24</v>
      </c>
    </row>
    <row r="11" spans="1:4">
      <c r="A11" t="s">
        <v>41</v>
      </c>
      <c r="B11">
        <v>10.9</v>
      </c>
      <c r="C11">
        <v>7.3</v>
      </c>
      <c r="D11" t="s">
        <v>43</v>
      </c>
    </row>
    <row r="12" spans="1:4">
      <c r="A12" t="s">
        <v>42</v>
      </c>
      <c r="B12">
        <v>52.1</v>
      </c>
      <c r="C12">
        <v>29.4</v>
      </c>
      <c r="D12">
        <v>11.6</v>
      </c>
    </row>
    <row r="13" spans="1:4">
      <c r="A13" t="s">
        <v>44</v>
      </c>
      <c r="B13">
        <v>159</v>
      </c>
      <c r="C13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4"/>
  <sheetViews>
    <sheetView workbookViewId="0">
      <selection activeCell="D6" sqref="D6"/>
    </sheetView>
  </sheetViews>
  <sheetFormatPr defaultRowHeight="15"/>
  <sheetData>
    <row r="4" spans="1:2">
      <c r="A4" s="34" t="s">
        <v>47</v>
      </c>
      <c r="B4">
        <v>39.89</v>
      </c>
    </row>
    <row r="5" spans="1:2">
      <c r="A5" s="34" t="s">
        <v>48</v>
      </c>
      <c r="B5">
        <v>38.700000000000003</v>
      </c>
    </row>
    <row r="6" spans="1:2">
      <c r="A6" s="34" t="s">
        <v>49</v>
      </c>
      <c r="B6">
        <v>36.18</v>
      </c>
    </row>
    <row r="7" spans="1:2">
      <c r="A7" s="34" t="s">
        <v>50</v>
      </c>
      <c r="B7">
        <v>33.729999999999997</v>
      </c>
    </row>
    <row r="8" spans="1:2">
      <c r="A8" s="34" t="s">
        <v>51</v>
      </c>
      <c r="B8">
        <v>34.35</v>
      </c>
    </row>
    <row r="9" spans="1:2">
      <c r="A9" s="34" t="s">
        <v>52</v>
      </c>
      <c r="B9">
        <v>35.94</v>
      </c>
    </row>
    <row r="10" spans="1:2">
      <c r="A10" s="34" t="s">
        <v>53</v>
      </c>
      <c r="B10">
        <v>38.549999999999997</v>
      </c>
    </row>
    <row r="11" spans="1:2">
      <c r="A11" s="34" t="s">
        <v>54</v>
      </c>
      <c r="B11">
        <v>39.299999999999997</v>
      </c>
    </row>
    <row r="12" spans="1:2">
      <c r="A12" s="34" t="s">
        <v>55</v>
      </c>
      <c r="B12">
        <v>40.619999999999997</v>
      </c>
    </row>
    <row r="13" spans="1:2">
      <c r="A13" s="34" t="s">
        <v>56</v>
      </c>
      <c r="B13">
        <v>40.33</v>
      </c>
    </row>
    <row r="14" spans="1:2">
      <c r="A14" s="34" t="s">
        <v>57</v>
      </c>
      <c r="B14">
        <v>40.75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0"/>
  <sheetViews>
    <sheetView workbookViewId="0">
      <selection activeCell="H11" sqref="H11"/>
    </sheetView>
  </sheetViews>
  <sheetFormatPr defaultRowHeight="15"/>
  <sheetData>
    <row r="3" spans="1:8">
      <c r="A3" t="s">
        <v>58</v>
      </c>
      <c r="B3" t="s">
        <v>60</v>
      </c>
      <c r="F3" t="s">
        <v>65</v>
      </c>
    </row>
    <row r="4" spans="1:8">
      <c r="B4" t="s">
        <v>61</v>
      </c>
      <c r="C4" t="s">
        <v>62</v>
      </c>
      <c r="D4" t="s">
        <v>63</v>
      </c>
      <c r="F4" t="s">
        <v>61</v>
      </c>
      <c r="G4" t="s">
        <v>62</v>
      </c>
      <c r="H4" t="s">
        <v>63</v>
      </c>
    </row>
    <row r="5" spans="1:8">
      <c r="A5" s="34" t="s">
        <v>59</v>
      </c>
      <c r="B5">
        <v>16607</v>
      </c>
      <c r="C5">
        <v>30778</v>
      </c>
      <c r="D5">
        <f>B5-C5</f>
        <v>-14171</v>
      </c>
      <c r="F5">
        <v>31578</v>
      </c>
      <c r="G5">
        <v>78807</v>
      </c>
      <c r="H5">
        <f>F5-G5</f>
        <v>-47229</v>
      </c>
    </row>
    <row r="6" spans="1:8">
      <c r="A6" s="34" t="s">
        <v>64</v>
      </c>
      <c r="B6">
        <v>16320</v>
      </c>
      <c r="C6">
        <v>31327</v>
      </c>
      <c r="D6">
        <f>B6-C6</f>
        <v>-15007</v>
      </c>
      <c r="F6">
        <v>30642</v>
      </c>
      <c r="G6">
        <v>76450</v>
      </c>
      <c r="H6">
        <f>F6-G6</f>
        <v>-45808</v>
      </c>
    </row>
    <row r="7" spans="1:8">
      <c r="A7" s="34" t="s">
        <v>66</v>
      </c>
      <c r="F7">
        <v>31726</v>
      </c>
      <c r="G7">
        <v>80646</v>
      </c>
      <c r="H7">
        <f>F7-G7</f>
        <v>-48920</v>
      </c>
    </row>
    <row r="10" spans="1:8">
      <c r="D10">
        <f>D6-D5</f>
        <v>-836</v>
      </c>
      <c r="H10">
        <f>H6-H5</f>
        <v>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VARY</vt:lpstr>
      <vt:lpstr>xk</vt:lpstr>
      <vt:lpstr>USDA</vt:lpstr>
      <vt:lpstr>arb</vt:lpstr>
      <vt:lpstr>cot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2017-04-22T07:17:31Z</dcterms:created>
  <dcterms:modified xsi:type="dcterms:W3CDTF">2017-12-27T21:17:52Z</dcterms:modified>
</cp:coreProperties>
</file>