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qwu/Desktop/Writing&amp;Reading/MathPrbGen_MultiAgent/"/>
    </mc:Choice>
  </mc:AlternateContent>
  <xr:revisionPtr revIDLastSave="0" documentId="13_ncr:1_{DBF07103-1225-B04E-A874-F881934A8F6C}" xr6:coauthVersionLast="47" xr6:coauthVersionMax="47" xr10:uidLastSave="{00000000-0000-0000-0000-000000000000}"/>
  <bookViews>
    <workbookView xWindow="3260" yWindow="4500" windowWidth="30560" windowHeight="16940" xr2:uid="{F4608318-C54F-4149-A982-77DDE9686B06}"/>
  </bookViews>
  <sheets>
    <sheet name="Baseline" sheetId="1" r:id="rId1"/>
    <sheet name="ResultAnalysis" sheetId="2" r:id="rId2"/>
    <sheet name="VarNam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E16" i="2"/>
  <c r="L8" i="2"/>
  <c r="L7" i="2"/>
  <c r="L6" i="2"/>
  <c r="L3" i="2"/>
  <c r="L4" i="2"/>
  <c r="L2" i="2"/>
  <c r="I3" i="2"/>
  <c r="I4" i="2"/>
  <c r="I6" i="2"/>
  <c r="I7" i="2"/>
  <c r="I2" i="2"/>
  <c r="C15" i="2"/>
  <c r="C16" i="2"/>
  <c r="C17" i="2"/>
  <c r="C18" i="2"/>
  <c r="C19" i="2"/>
  <c r="C20" i="2"/>
  <c r="C14" i="2"/>
  <c r="G6" i="2"/>
</calcChain>
</file>

<file path=xl/sharedStrings.xml><?xml version="1.0" encoding="utf-8"?>
<sst xmlns="http://schemas.openxmlformats.org/spreadsheetml/2006/main" count="88" uniqueCount="77">
  <si>
    <t xml:space="preserve">Algorithm </t>
  </si>
  <si>
    <t>Average Remembering Score</t>
  </si>
  <si>
    <t>Average Understanding Score</t>
  </si>
  <si>
    <t>Average Analyzing Score</t>
  </si>
  <si>
    <t>Average Evaluating Score</t>
  </si>
  <si>
    <t>Average Creating Score</t>
  </si>
  <si>
    <t>Num of Rounds to Pass</t>
  </si>
  <si>
    <t>Average Pass Rate for All Rounds</t>
  </si>
  <si>
    <t>SD Remembering</t>
  </si>
  <si>
    <t>SD Understanding</t>
  </si>
  <si>
    <t>SD Analyzing</t>
  </si>
  <si>
    <t>SD Evaluating</t>
  </si>
  <si>
    <t>SD Creating</t>
  </si>
  <si>
    <t>Original Variable</t>
  </si>
  <si>
    <t>Brief Scientific Name</t>
  </si>
  <si>
    <t>Algorithm</t>
  </si>
  <si>
    <t>RoundsToPass</t>
  </si>
  <si>
    <t>AvgPassRate</t>
  </si>
  <si>
    <t>Improvement Suggestion Error Rate</t>
  </si>
  <si>
    <t>Average Applying Score</t>
  </si>
  <si>
    <t>SD Applying</t>
  </si>
  <si>
    <t>Avg_Remember</t>
  </si>
  <si>
    <t>SD_Remember</t>
  </si>
  <si>
    <t>Avg_Understand</t>
  </si>
  <si>
    <t>SD_Understand</t>
  </si>
  <si>
    <t>Avg_Apply</t>
  </si>
  <si>
    <t>SD_Apply</t>
  </si>
  <si>
    <t>Avg_Analyze</t>
  </si>
  <si>
    <t>SD_Analyze</t>
  </si>
  <si>
    <t>Avg_Evaluate</t>
  </si>
  <si>
    <t>SD_Evaluate</t>
  </si>
  <si>
    <t>Avg_Create</t>
  </si>
  <si>
    <t>SD_Create</t>
  </si>
  <si>
    <t>ErrorRate_Sug</t>
  </si>
  <si>
    <t>M_Analyze</t>
  </si>
  <si>
    <t>M_Remember</t>
  </si>
  <si>
    <t>M_Understand</t>
  </si>
  <si>
    <t>M_Apply</t>
  </si>
  <si>
    <t>M_Evaluate</t>
  </si>
  <si>
    <t>M_Create</t>
  </si>
  <si>
    <t>Meta-Llama-3.1-8B</t>
  </si>
  <si>
    <t>M_Holistic</t>
  </si>
  <si>
    <t>SD_Holistic</t>
  </si>
  <si>
    <t>Qwen-2.5-7B</t>
  </si>
  <si>
    <t>Qwen-2.5-14B</t>
  </si>
  <si>
    <t>M_Confidence</t>
  </si>
  <si>
    <t>gpt-3.5-turbo</t>
  </si>
  <si>
    <t>AvgQualityScore</t>
  </si>
  <si>
    <t>gpt-4o-mini</t>
  </si>
  <si>
    <t>gpt-4o</t>
  </si>
  <si>
    <t>mistralai-ministral-8B</t>
  </si>
  <si>
    <t>HOTs</t>
  </si>
  <si>
    <t>Baseline? Open-source, no prompts and no improvement suggestion</t>
  </si>
  <si>
    <t>AvgQualityScore (except R1)</t>
  </si>
  <si>
    <t>HOTs(except R1)</t>
  </si>
  <si>
    <t xml:space="preserve">AvgLOTs </t>
  </si>
  <si>
    <t>AvgLOTs(except R1)</t>
  </si>
  <si>
    <t>ImprovLOTs(except R1)</t>
  </si>
  <si>
    <t>ImprovHOTs(except R1)</t>
  </si>
  <si>
    <t>AvgPassRate (except R1)</t>
  </si>
  <si>
    <t>199 blank</t>
  </si>
  <si>
    <t xml:space="preserve">354 total </t>
  </si>
  <si>
    <t>Llama_8B</t>
  </si>
  <si>
    <t>mstral_8B</t>
  </si>
  <si>
    <t>qwen_7B</t>
  </si>
  <si>
    <t>qwen_14B</t>
  </si>
  <si>
    <t>NumQuestion</t>
  </si>
  <si>
    <t>Avg_QualityScore</t>
  </si>
  <si>
    <t>rem</t>
  </si>
  <si>
    <t>und</t>
  </si>
  <si>
    <t>app</t>
  </si>
  <si>
    <t>ana</t>
  </si>
  <si>
    <t>eval</t>
  </si>
  <si>
    <t>crea</t>
  </si>
  <si>
    <t>lang</t>
  </si>
  <si>
    <t>confidence</t>
  </si>
  <si>
    <t>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</si>
</sst>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5740-BFB7-054E-B06C-4ADB685D1555}">
  <dimension ref="A1:L5"/>
  <sheetViews>
    <sheetView tabSelected="1" workbookViewId="0">
      <selection activeCell="L6" sqref="L6"/>
    </sheetView>
  </sheetViews>
  <sheetFormatPr baseColWidth="10" defaultRowHeight="16" x14ac:dyDescent="0.2"/>
  <cols>
    <col min="2" max="15" width="22.83203125" customWidth="1"/>
  </cols>
  <sheetData>
    <row r="1" spans="1:12" x14ac:dyDescent="0.2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</row>
    <row r="2" spans="1:12" x14ac:dyDescent="0.2">
      <c r="A2" t="s">
        <v>62</v>
      </c>
      <c r="B2">
        <v>120</v>
      </c>
      <c r="C2">
        <v>0.85</v>
      </c>
      <c r="D2">
        <v>82.5</v>
      </c>
      <c r="E2">
        <v>84.88</v>
      </c>
      <c r="F2">
        <v>82.75</v>
      </c>
      <c r="G2">
        <v>85.96</v>
      </c>
      <c r="H2">
        <v>86.29</v>
      </c>
      <c r="I2">
        <v>86.29</v>
      </c>
      <c r="J2">
        <v>91.83</v>
      </c>
      <c r="K2">
        <v>92.95</v>
      </c>
      <c r="L2">
        <v>0.93</v>
      </c>
    </row>
    <row r="3" spans="1:12" x14ac:dyDescent="0.2">
      <c r="A3" t="s">
        <v>63</v>
      </c>
      <c r="B3">
        <v>120</v>
      </c>
      <c r="C3">
        <v>0.83</v>
      </c>
      <c r="D3">
        <v>85.25</v>
      </c>
      <c r="E3">
        <v>81.67</v>
      </c>
      <c r="F3">
        <v>79.38</v>
      </c>
      <c r="G3">
        <v>85.17</v>
      </c>
      <c r="H3">
        <v>85.67</v>
      </c>
      <c r="I3">
        <v>82.83</v>
      </c>
      <c r="J3">
        <v>90.5</v>
      </c>
      <c r="K3">
        <v>92.79</v>
      </c>
      <c r="L3">
        <v>0.92</v>
      </c>
    </row>
    <row r="4" spans="1:12" x14ac:dyDescent="0.2">
      <c r="A4" t="s">
        <v>64</v>
      </c>
      <c r="B4">
        <v>120</v>
      </c>
      <c r="C4">
        <v>0.87</v>
      </c>
      <c r="D4">
        <v>84.08</v>
      </c>
      <c r="E4">
        <v>84.25</v>
      </c>
      <c r="F4">
        <v>81.83</v>
      </c>
      <c r="G4">
        <v>86.46</v>
      </c>
      <c r="H4">
        <v>86.92</v>
      </c>
      <c r="I4">
        <v>84.58</v>
      </c>
      <c r="J4">
        <v>91.88</v>
      </c>
      <c r="K4">
        <v>93.3</v>
      </c>
      <c r="L4">
        <v>0.93</v>
      </c>
    </row>
    <row r="5" spans="1:12" x14ac:dyDescent="0.2">
      <c r="A5" t="s">
        <v>65</v>
      </c>
      <c r="B5">
        <v>120</v>
      </c>
      <c r="C5">
        <v>0.88</v>
      </c>
      <c r="D5">
        <v>83.25</v>
      </c>
      <c r="E5">
        <v>85.46</v>
      </c>
      <c r="F5">
        <v>83.29</v>
      </c>
      <c r="G5">
        <v>87.13</v>
      </c>
      <c r="H5">
        <v>87.42</v>
      </c>
      <c r="I5">
        <v>85.38</v>
      </c>
      <c r="J5">
        <v>92.92</v>
      </c>
      <c r="K5">
        <v>93.5</v>
      </c>
      <c r="L5">
        <v>0.94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1B1E9-185B-524F-A121-F40261C3834C}">
  <dimension ref="A1:AB20"/>
  <sheetViews>
    <sheetView zoomScale="150" zoomScaleNormal="180" workbookViewId="0">
      <selection activeCell="I12" sqref="I12"/>
    </sheetView>
  </sheetViews>
  <sheetFormatPr baseColWidth="10" defaultRowHeight="16" x14ac:dyDescent="0.2"/>
  <cols>
    <col min="1" max="1" width="27.83203125" customWidth="1"/>
    <col min="10" max="11" width="10.83203125" style="4"/>
    <col min="13" max="14" width="10.83203125" style="4"/>
    <col min="30" max="30" width="11.33203125" customWidth="1"/>
  </cols>
  <sheetData>
    <row r="1" spans="1:28" ht="17" x14ac:dyDescent="0.25">
      <c r="A1" t="s">
        <v>0</v>
      </c>
      <c r="B1" s="3" t="s">
        <v>16</v>
      </c>
      <c r="C1" s="3" t="s">
        <v>47</v>
      </c>
      <c r="D1" s="3" t="s">
        <v>53</v>
      </c>
      <c r="E1" s="3" t="s">
        <v>17</v>
      </c>
      <c r="F1" s="3" t="s">
        <v>59</v>
      </c>
      <c r="G1" s="4" t="s">
        <v>33</v>
      </c>
      <c r="H1" t="s">
        <v>45</v>
      </c>
      <c r="I1" s="3" t="s">
        <v>55</v>
      </c>
      <c r="J1" s="3" t="s">
        <v>56</v>
      </c>
      <c r="K1" s="3" t="s">
        <v>57</v>
      </c>
      <c r="L1" s="3" t="s">
        <v>51</v>
      </c>
      <c r="M1" s="3" t="s">
        <v>54</v>
      </c>
      <c r="N1" s="3" t="s">
        <v>58</v>
      </c>
      <c r="O1" t="s">
        <v>35</v>
      </c>
      <c r="P1" t="s">
        <v>22</v>
      </c>
      <c r="Q1" t="s">
        <v>36</v>
      </c>
      <c r="R1" t="s">
        <v>24</v>
      </c>
      <c r="S1" t="s">
        <v>37</v>
      </c>
      <c r="T1" t="s">
        <v>26</v>
      </c>
      <c r="U1" t="s">
        <v>34</v>
      </c>
      <c r="V1" t="s">
        <v>28</v>
      </c>
      <c r="W1" t="s">
        <v>38</v>
      </c>
      <c r="X1" t="s">
        <v>30</v>
      </c>
      <c r="Y1" t="s">
        <v>39</v>
      </c>
      <c r="Z1" t="s">
        <v>32</v>
      </c>
      <c r="AA1" t="s">
        <v>41</v>
      </c>
      <c r="AB1" t="s">
        <v>42</v>
      </c>
    </row>
    <row r="2" spans="1:28" x14ac:dyDescent="0.2">
      <c r="A2" t="s">
        <v>40</v>
      </c>
      <c r="B2">
        <v>2.73</v>
      </c>
      <c r="C2">
        <v>0.63</v>
      </c>
      <c r="D2">
        <v>0.73950000000000005</v>
      </c>
      <c r="E2">
        <v>0.95</v>
      </c>
      <c r="F2">
        <v>1</v>
      </c>
      <c r="G2">
        <v>0.3</v>
      </c>
      <c r="H2">
        <v>85.08</v>
      </c>
      <c r="I2">
        <f>AVERAGE(O2, Q2, S2)</f>
        <v>64.600000000000009</v>
      </c>
      <c r="J2" s="4">
        <v>78.489999999999995</v>
      </c>
      <c r="K2" s="4">
        <v>35.57</v>
      </c>
      <c r="L2">
        <f>AVERAGE(U2,W2,Y2)</f>
        <v>71.029999999999987</v>
      </c>
      <c r="M2" s="4">
        <v>83.26</v>
      </c>
      <c r="N2" s="4">
        <v>20.79</v>
      </c>
      <c r="O2">
        <v>57.37</v>
      </c>
      <c r="P2">
        <v>37.24</v>
      </c>
      <c r="Q2">
        <v>67.94</v>
      </c>
      <c r="R2">
        <v>15.7</v>
      </c>
      <c r="S2">
        <v>68.489999999999995</v>
      </c>
      <c r="T2">
        <v>13.12</v>
      </c>
      <c r="U2">
        <v>71.59</v>
      </c>
      <c r="V2">
        <v>15.07</v>
      </c>
      <c r="W2">
        <v>72.17</v>
      </c>
      <c r="X2">
        <v>14.22</v>
      </c>
      <c r="Y2">
        <v>69.33</v>
      </c>
      <c r="Z2">
        <v>15.21</v>
      </c>
      <c r="AA2">
        <v>81.900000000000006</v>
      </c>
      <c r="AB2">
        <v>14.63</v>
      </c>
    </row>
    <row r="3" spans="1:28" x14ac:dyDescent="0.2">
      <c r="A3" t="s">
        <v>43</v>
      </c>
      <c r="B3">
        <v>2.68</v>
      </c>
      <c r="C3">
        <v>0.64</v>
      </c>
      <c r="D3">
        <v>0.74690000000000001</v>
      </c>
      <c r="E3">
        <v>0.95</v>
      </c>
      <c r="F3">
        <v>0.99929999999999997</v>
      </c>
      <c r="G3">
        <v>0.31</v>
      </c>
      <c r="H3">
        <v>85.84</v>
      </c>
      <c r="I3">
        <f t="shared" ref="I3:I7" si="0">AVERAGE(O3, Q3, S3)</f>
        <v>64.083333333333329</v>
      </c>
      <c r="J3" s="4">
        <v>64.09</v>
      </c>
      <c r="K3" s="4">
        <v>37.46</v>
      </c>
      <c r="L3">
        <f t="shared" ref="L3:L4" si="1">AVERAGE(U3,W3,Y3)</f>
        <v>70.876666666666665</v>
      </c>
      <c r="M3" s="4">
        <v>70.78</v>
      </c>
      <c r="N3" s="4">
        <v>19.100000000000001</v>
      </c>
      <c r="O3">
        <v>57.08</v>
      </c>
      <c r="P3">
        <v>39.340000000000003</v>
      </c>
      <c r="Q3">
        <v>67.55</v>
      </c>
      <c r="R3">
        <v>16.329999999999998</v>
      </c>
      <c r="S3">
        <v>67.62</v>
      </c>
      <c r="T3">
        <v>13.98</v>
      </c>
      <c r="U3">
        <v>71.52</v>
      </c>
      <c r="V3">
        <v>14.66</v>
      </c>
      <c r="W3">
        <v>72.59</v>
      </c>
      <c r="X3">
        <v>14.31</v>
      </c>
      <c r="Y3">
        <v>68.52</v>
      </c>
      <c r="Z3">
        <v>15.51</v>
      </c>
      <c r="AA3">
        <v>82.89</v>
      </c>
      <c r="AB3">
        <v>14.28</v>
      </c>
    </row>
    <row r="4" spans="1:28" x14ac:dyDescent="0.2">
      <c r="A4" t="s">
        <v>44</v>
      </c>
      <c r="B4">
        <v>2.6</v>
      </c>
      <c r="C4">
        <v>0.65</v>
      </c>
      <c r="D4">
        <v>0.78190000000000004</v>
      </c>
      <c r="E4">
        <v>0.96</v>
      </c>
      <c r="F4">
        <v>0.99919999999999998</v>
      </c>
      <c r="G4">
        <v>0.28999999999999998</v>
      </c>
      <c r="H4">
        <v>86.08</v>
      </c>
      <c r="I4">
        <f t="shared" si="0"/>
        <v>64.680000000000007</v>
      </c>
      <c r="J4" s="4">
        <v>79.680000000000007</v>
      </c>
      <c r="K4" s="4">
        <v>35.94</v>
      </c>
      <c r="L4">
        <f t="shared" si="1"/>
        <v>71.943333333333328</v>
      </c>
      <c r="M4" s="4">
        <v>82.61</v>
      </c>
      <c r="N4" s="4">
        <v>23.52</v>
      </c>
      <c r="O4">
        <v>56.68</v>
      </c>
      <c r="P4">
        <v>36.79</v>
      </c>
      <c r="Q4">
        <v>69.09</v>
      </c>
      <c r="R4">
        <v>15.76</v>
      </c>
      <c r="S4">
        <v>68.27</v>
      </c>
      <c r="T4">
        <v>14.09</v>
      </c>
      <c r="U4">
        <v>71.67</v>
      </c>
      <c r="V4">
        <v>16.600000000000001</v>
      </c>
      <c r="W4">
        <v>74.150000000000006</v>
      </c>
      <c r="X4">
        <v>14.36</v>
      </c>
      <c r="Y4">
        <v>70.010000000000005</v>
      </c>
      <c r="Z4">
        <v>15.51</v>
      </c>
      <c r="AA4">
        <v>83.48</v>
      </c>
      <c r="AB4">
        <v>13.57</v>
      </c>
    </row>
    <row r="5" spans="1:28" x14ac:dyDescent="0.2">
      <c r="A5" t="s">
        <v>46</v>
      </c>
      <c r="B5">
        <v>2.95</v>
      </c>
      <c r="C5">
        <v>0.64</v>
      </c>
      <c r="D5">
        <v>0.73419999999999996</v>
      </c>
      <c r="E5">
        <v>0.95</v>
      </c>
      <c r="F5">
        <v>0.99929999999999997</v>
      </c>
      <c r="G5">
        <v>0.56000000000000005</v>
      </c>
      <c r="H5">
        <v>85.06</v>
      </c>
      <c r="I5">
        <v>64.39</v>
      </c>
      <c r="J5" s="4">
        <v>77.98</v>
      </c>
      <c r="K5" s="4">
        <v>40.47</v>
      </c>
      <c r="L5">
        <v>72.3</v>
      </c>
      <c r="M5" s="4">
        <v>81.099999999999994</v>
      </c>
      <c r="N5" s="4">
        <v>25.63</v>
      </c>
      <c r="O5">
        <v>52.57</v>
      </c>
      <c r="P5">
        <v>36.36</v>
      </c>
      <c r="Q5">
        <v>71.53</v>
      </c>
      <c r="R5">
        <v>14.62</v>
      </c>
      <c r="S5">
        <v>69.069999999999993</v>
      </c>
      <c r="T5">
        <v>11.75</v>
      </c>
      <c r="U5">
        <v>71.94</v>
      </c>
      <c r="V5">
        <v>14.62</v>
      </c>
      <c r="W5">
        <v>73.86</v>
      </c>
      <c r="X5">
        <v>12.51</v>
      </c>
      <c r="Y5">
        <v>71.06</v>
      </c>
      <c r="Z5">
        <v>14.07</v>
      </c>
      <c r="AA5">
        <v>82.94</v>
      </c>
      <c r="AB5">
        <v>12.32</v>
      </c>
    </row>
    <row r="6" spans="1:28" x14ac:dyDescent="0.2">
      <c r="A6" t="s">
        <v>48</v>
      </c>
      <c r="B6">
        <v>2.92</v>
      </c>
      <c r="C6">
        <v>0.68</v>
      </c>
      <c r="D6">
        <v>0.79490000000000005</v>
      </c>
      <c r="E6">
        <v>0.95</v>
      </c>
      <c r="F6">
        <v>1</v>
      </c>
      <c r="G6">
        <f>0.4</f>
        <v>0.4</v>
      </c>
      <c r="H6">
        <v>85.95</v>
      </c>
      <c r="I6">
        <f t="shared" si="0"/>
        <v>66.38333333333334</v>
      </c>
      <c r="J6" s="4">
        <v>81.069999999999993</v>
      </c>
      <c r="K6" s="4">
        <v>41.77</v>
      </c>
      <c r="L6">
        <f>AVERAGE(U6,W6,Y6)</f>
        <v>74.573333333333338</v>
      </c>
      <c r="M6" s="4">
        <v>64.34</v>
      </c>
      <c r="N6" s="4">
        <v>27.06</v>
      </c>
      <c r="O6">
        <v>55.96</v>
      </c>
      <c r="P6">
        <v>35.020000000000003</v>
      </c>
      <c r="Q6">
        <v>73.13</v>
      </c>
      <c r="R6">
        <v>15.68</v>
      </c>
      <c r="S6">
        <v>70.06</v>
      </c>
      <c r="T6">
        <v>12.88</v>
      </c>
      <c r="U6">
        <v>74.290000000000006</v>
      </c>
      <c r="V6">
        <v>15.01</v>
      </c>
      <c r="W6">
        <v>75.989999999999995</v>
      </c>
      <c r="X6">
        <v>13.27</v>
      </c>
      <c r="Y6">
        <v>73.44</v>
      </c>
      <c r="Z6">
        <v>14.91</v>
      </c>
      <c r="AA6">
        <v>84.9</v>
      </c>
      <c r="AB6">
        <v>12.58</v>
      </c>
    </row>
    <row r="7" spans="1:28" x14ac:dyDescent="0.2">
      <c r="A7" t="s">
        <v>49</v>
      </c>
      <c r="B7">
        <v>2.77</v>
      </c>
      <c r="C7">
        <v>0.68</v>
      </c>
      <c r="D7">
        <v>0.81540000000000001</v>
      </c>
      <c r="E7">
        <v>0.95</v>
      </c>
      <c r="F7">
        <v>1</v>
      </c>
      <c r="G7">
        <v>0.38</v>
      </c>
      <c r="H7">
        <v>85.9</v>
      </c>
      <c r="I7">
        <f t="shared" si="0"/>
        <v>66.52</v>
      </c>
      <c r="J7" s="4">
        <v>81.84</v>
      </c>
      <c r="K7" s="4">
        <v>40.39</v>
      </c>
      <c r="L7">
        <f>AVERAGE(U7,W7,Y7)</f>
        <v>74.186666666666667</v>
      </c>
      <c r="M7" s="4">
        <v>84.5</v>
      </c>
      <c r="N7" s="4">
        <v>27.3</v>
      </c>
      <c r="O7">
        <v>56.37</v>
      </c>
      <c r="P7">
        <v>35.020000000000003</v>
      </c>
      <c r="Q7">
        <v>73.13</v>
      </c>
      <c r="R7">
        <v>15.68</v>
      </c>
      <c r="S7">
        <v>70.06</v>
      </c>
      <c r="T7">
        <v>12.88</v>
      </c>
      <c r="U7">
        <v>74.19</v>
      </c>
      <c r="V7">
        <v>15.36</v>
      </c>
      <c r="W7">
        <v>75.400000000000006</v>
      </c>
      <c r="X7">
        <v>13.62</v>
      </c>
      <c r="Y7">
        <v>72.97</v>
      </c>
      <c r="Z7">
        <v>15.18</v>
      </c>
      <c r="AA7">
        <v>83.64</v>
      </c>
      <c r="AB7">
        <v>13.83</v>
      </c>
    </row>
    <row r="8" spans="1:28" x14ac:dyDescent="0.2">
      <c r="A8" t="s">
        <v>50</v>
      </c>
      <c r="B8">
        <v>2.64</v>
      </c>
      <c r="C8">
        <v>0.63</v>
      </c>
      <c r="D8">
        <v>0.74</v>
      </c>
      <c r="E8">
        <v>0.94</v>
      </c>
      <c r="F8">
        <v>0.99639999999999995</v>
      </c>
      <c r="G8">
        <v>0.44</v>
      </c>
      <c r="H8">
        <v>85.33</v>
      </c>
      <c r="I8">
        <v>63.09</v>
      </c>
      <c r="J8" s="4">
        <v>77.63</v>
      </c>
      <c r="K8" s="4">
        <v>34.11</v>
      </c>
      <c r="L8">
        <f>AVERAGE(U8,W8,Y8)</f>
        <v>69.626666666666665</v>
      </c>
      <c r="M8" s="4">
        <v>78.05</v>
      </c>
      <c r="N8" s="4">
        <v>15.29</v>
      </c>
      <c r="O8">
        <v>57.27</v>
      </c>
      <c r="P8">
        <v>38.950000000000003</v>
      </c>
      <c r="Q8">
        <v>65.36</v>
      </c>
      <c r="R8">
        <v>17.25</v>
      </c>
      <c r="S8">
        <v>66.64</v>
      </c>
      <c r="T8">
        <v>14.14</v>
      </c>
      <c r="U8">
        <v>69.87</v>
      </c>
      <c r="V8">
        <v>15.25</v>
      </c>
      <c r="W8">
        <v>71.88</v>
      </c>
      <c r="X8">
        <v>14.44</v>
      </c>
      <c r="Y8">
        <v>67.13</v>
      </c>
      <c r="Z8">
        <v>16.73</v>
      </c>
      <c r="AA8">
        <v>82.26</v>
      </c>
      <c r="AB8">
        <v>15.54</v>
      </c>
    </row>
    <row r="9" spans="1:28" x14ac:dyDescent="0.2">
      <c r="A9" t="s">
        <v>52</v>
      </c>
    </row>
    <row r="14" spans="1:28" x14ac:dyDescent="0.2">
      <c r="B14">
        <v>2.73</v>
      </c>
      <c r="C14">
        <f>B14/3</f>
        <v>0.91</v>
      </c>
    </row>
    <row r="15" spans="1:28" x14ac:dyDescent="0.2">
      <c r="B15">
        <v>2.68</v>
      </c>
      <c r="C15">
        <f t="shared" ref="C15:C20" si="2">B15/3</f>
        <v>0.89333333333333342</v>
      </c>
    </row>
    <row r="16" spans="1:28" x14ac:dyDescent="0.2">
      <c r="B16">
        <v>2.6</v>
      </c>
      <c r="C16">
        <f t="shared" si="2"/>
        <v>0.8666666666666667</v>
      </c>
      <c r="E16">
        <f>(114*3 + 6 * 2)/120</f>
        <v>2.95</v>
      </c>
      <c r="F16" t="s">
        <v>60</v>
      </c>
      <c r="G16" t="s">
        <v>61</v>
      </c>
      <c r="H16">
        <f>199/354</f>
        <v>0.56214689265536721</v>
      </c>
    </row>
    <row r="17" spans="2:3" x14ac:dyDescent="0.2">
      <c r="B17">
        <v>2</v>
      </c>
      <c r="C17">
        <f t="shared" si="2"/>
        <v>0.66666666666666663</v>
      </c>
    </row>
    <row r="18" spans="2:3" x14ac:dyDescent="0.2">
      <c r="B18">
        <v>2</v>
      </c>
      <c r="C18">
        <f t="shared" si="2"/>
        <v>0.66666666666666663</v>
      </c>
    </row>
    <row r="19" spans="2:3" x14ac:dyDescent="0.2">
      <c r="B19">
        <v>2.92</v>
      </c>
      <c r="C19">
        <f t="shared" si="2"/>
        <v>0.97333333333333327</v>
      </c>
    </row>
    <row r="20" spans="2:3" x14ac:dyDescent="0.2">
      <c r="B20">
        <v>2.77</v>
      </c>
      <c r="C20">
        <f t="shared" si="2"/>
        <v>0.92333333333333334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EF35-59B7-724E-86A9-FB67B9099909}">
  <dimension ref="A1:B17"/>
  <sheetViews>
    <sheetView topLeftCell="A2" zoomScale="118" workbookViewId="0">
      <selection activeCell="B6" sqref="B6"/>
    </sheetView>
  </sheetViews>
  <sheetFormatPr baseColWidth="10" defaultRowHeight="16" x14ac:dyDescent="0.2"/>
  <sheetData>
    <row r="1" spans="1:2" x14ac:dyDescent="0.2">
      <c r="A1" s="1" t="s">
        <v>13</v>
      </c>
      <c r="B1" s="1" t="s">
        <v>14</v>
      </c>
    </row>
    <row r="2" spans="1:2" ht="17" x14ac:dyDescent="0.25">
      <c r="A2" t="s">
        <v>15</v>
      </c>
      <c r="B2" s="2" t="s">
        <v>15</v>
      </c>
    </row>
    <row r="3" spans="1:2" ht="17" x14ac:dyDescent="0.25">
      <c r="A3" t="s">
        <v>6</v>
      </c>
      <c r="B3" s="2" t="s">
        <v>16</v>
      </c>
    </row>
    <row r="4" spans="1:2" ht="17" x14ac:dyDescent="0.25">
      <c r="A4" t="s">
        <v>7</v>
      </c>
      <c r="B4" s="2" t="s">
        <v>17</v>
      </c>
    </row>
    <row r="5" spans="1:2" ht="17" x14ac:dyDescent="0.25">
      <c r="A5" t="s">
        <v>18</v>
      </c>
      <c r="B5" s="2" t="s">
        <v>33</v>
      </c>
    </row>
    <row r="6" spans="1:2" ht="17" x14ac:dyDescent="0.25">
      <c r="A6" t="s">
        <v>1</v>
      </c>
      <c r="B6" s="2" t="s">
        <v>21</v>
      </c>
    </row>
    <row r="7" spans="1:2" ht="17" x14ac:dyDescent="0.25">
      <c r="A7" t="s">
        <v>8</v>
      </c>
      <c r="B7" s="2" t="s">
        <v>22</v>
      </c>
    </row>
    <row r="8" spans="1:2" ht="17" x14ac:dyDescent="0.25">
      <c r="A8" t="s">
        <v>2</v>
      </c>
      <c r="B8" s="2" t="s">
        <v>23</v>
      </c>
    </row>
    <row r="9" spans="1:2" ht="17" x14ac:dyDescent="0.25">
      <c r="A9" t="s">
        <v>9</v>
      </c>
      <c r="B9" s="2" t="s">
        <v>24</v>
      </c>
    </row>
    <row r="10" spans="1:2" ht="17" x14ac:dyDescent="0.25">
      <c r="A10" t="s">
        <v>19</v>
      </c>
      <c r="B10" s="2" t="s">
        <v>25</v>
      </c>
    </row>
    <row r="11" spans="1:2" ht="17" x14ac:dyDescent="0.25">
      <c r="A11" t="s">
        <v>20</v>
      </c>
      <c r="B11" s="2" t="s">
        <v>26</v>
      </c>
    </row>
    <row r="12" spans="1:2" ht="17" x14ac:dyDescent="0.25">
      <c r="A12" t="s">
        <v>3</v>
      </c>
      <c r="B12" s="2" t="s">
        <v>27</v>
      </c>
    </row>
    <row r="13" spans="1:2" ht="17" x14ac:dyDescent="0.25">
      <c r="A13" t="s">
        <v>10</v>
      </c>
      <c r="B13" s="2" t="s">
        <v>28</v>
      </c>
    </row>
    <row r="14" spans="1:2" ht="17" x14ac:dyDescent="0.25">
      <c r="A14" t="s">
        <v>4</v>
      </c>
      <c r="B14" s="2" t="s">
        <v>29</v>
      </c>
    </row>
    <row r="15" spans="1:2" ht="17" x14ac:dyDescent="0.25">
      <c r="A15" t="s">
        <v>11</v>
      </c>
      <c r="B15" s="2" t="s">
        <v>30</v>
      </c>
    </row>
    <row r="16" spans="1:2" ht="17" x14ac:dyDescent="0.25">
      <c r="A16" t="s">
        <v>5</v>
      </c>
      <c r="B16" s="2" t="s">
        <v>31</v>
      </c>
    </row>
    <row r="17" spans="1:2" ht="17" x14ac:dyDescent="0.25">
      <c r="A17" t="s">
        <v>12</v>
      </c>
      <c r="B17" s="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ResultAnalysis</vt:lpstr>
      <vt:lpstr>VarName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Mengqian Wu</dc:creator>
  <cp:lastModifiedBy>Mengqian Wu</cp:lastModifiedBy>
  <dcterms:created xsi:type="dcterms:W3CDTF">2025-04-25T23:57:24Z</dcterms:created>
  <dcterms:modified xsi:type="dcterms:W3CDTF">2025-05-07T19:50:23Z</dcterms:modified>
</cp:coreProperties>
</file>