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lpoleszczuk/Desktop/Financial-Analysis/"/>
    </mc:Choice>
  </mc:AlternateContent>
  <xr:revisionPtr revIDLastSave="0" documentId="8_{FD15A06E-8485-6F4C-B06E-203E216F64D0}" xr6:coauthVersionLast="47" xr6:coauthVersionMax="47" xr10:uidLastSave="{00000000-0000-0000-0000-000000000000}"/>
  <bookViews>
    <workbookView xWindow="300" yWindow="860" windowWidth="25860" windowHeight="19120" xr2:uid="{921BF3CD-ECC0-E74C-A13C-4BC0B3DD32AF}"/>
  </bookViews>
  <sheets>
    <sheet name="DCF" sheetId="1" r:id="rId1"/>
    <sheet name="Assumptions and ste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L18" i="1"/>
  <c r="K18" i="1"/>
  <c r="J18" i="1"/>
  <c r="I18" i="1"/>
  <c r="H18" i="1"/>
  <c r="G18" i="1"/>
  <c r="M15" i="1"/>
  <c r="L15" i="1"/>
  <c r="K15" i="1"/>
  <c r="J15" i="1"/>
  <c r="I15" i="1"/>
  <c r="H15" i="1"/>
  <c r="G15" i="1"/>
  <c r="I11" i="1"/>
  <c r="M11" i="1"/>
  <c r="L11" i="1"/>
  <c r="K11" i="1"/>
  <c r="J11" i="1"/>
  <c r="H11" i="1"/>
  <c r="G11" i="1"/>
  <c r="H8" i="1"/>
  <c r="J8" i="1"/>
  <c r="M8" i="1"/>
  <c r="L8" i="1"/>
  <c r="K8" i="1"/>
  <c r="I8" i="1"/>
  <c r="G8" i="1"/>
  <c r="M5" i="1"/>
  <c r="L5" i="1"/>
  <c r="K5" i="1"/>
  <c r="J5" i="1"/>
  <c r="I5" i="1"/>
  <c r="H5" i="1"/>
</calcChain>
</file>

<file path=xl/sharedStrings.xml><?xml version="1.0" encoding="utf-8"?>
<sst xmlns="http://schemas.openxmlformats.org/spreadsheetml/2006/main" count="32" uniqueCount="25">
  <si>
    <t>DCF steps</t>
  </si>
  <si>
    <t xml:space="preserve">Project Future Free Cash Flow </t>
  </si>
  <si>
    <t>Calculate weighted average cost of capital WACC</t>
  </si>
  <si>
    <t xml:space="preserve">Calculate Terminal Value </t>
  </si>
  <si>
    <t>Discount back to present value</t>
  </si>
  <si>
    <t>Calculate implied share price</t>
  </si>
  <si>
    <t xml:space="preserve">Free Cash Flow = EBIT * (1- Tax rate) + Depreciation &amp; Amortization - CAPEX - Change in Working Capital </t>
  </si>
  <si>
    <t>Model Assumptions</t>
  </si>
  <si>
    <t xml:space="preserve">1. Time-horizon taken for our analysis is 5 years, MOL is a well-established, mature comp with a stable CF </t>
  </si>
  <si>
    <t xml:space="preserve">Income Statement </t>
  </si>
  <si>
    <t>% growth</t>
  </si>
  <si>
    <t>EBIT</t>
  </si>
  <si>
    <t>% of sales</t>
  </si>
  <si>
    <t>Taxes</t>
  </si>
  <si>
    <t>% of EBIT</t>
  </si>
  <si>
    <t xml:space="preserve">Cash Flow Items </t>
  </si>
  <si>
    <t>D&amp;A</t>
  </si>
  <si>
    <t>Capex</t>
  </si>
  <si>
    <t>Change in NWC</t>
  </si>
  <si>
    <t>DCF</t>
  </si>
  <si>
    <t>Revenue</t>
  </si>
  <si>
    <t>% margin</t>
  </si>
  <si>
    <t>Net Sales</t>
  </si>
  <si>
    <t>*In (USD mn)</t>
  </si>
  <si>
    <t xml:space="preserve">MOL GROUP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</si>
</sst>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PLN&quot;_ ;_ * \(#,##0.00\)\ &quot;PLN&quot;_ ;_ * &quot;-&quot;??_)\ &quot;PLN&quot;_ ;_ @_ "/>
    <numFmt numFmtId="164" formatCode="0.0%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3" fontId="0" fillId="0" borderId="0" xfId="1" applyNumberFormat="1" applyFont="1"/>
    <xf numFmtId="3" fontId="0" fillId="0" borderId="1" xfId="1" applyNumberFormat="1" applyFont="1" applyBorder="1"/>
    <xf numFmtId="164" fontId="0" fillId="0" borderId="0" xfId="2" applyNumberFormat="1" applyFont="1"/>
    <xf numFmtId="164" fontId="0" fillId="0" borderId="1" xfId="2" applyNumberFormat="1" applyFont="1" applyBorder="1"/>
    <xf numFmtId="0" fontId="2" fillId="0" borderId="2" xfId="0" applyFont="1" applyBorder="1"/>
    <xf numFmtId="0" fontId="2" fillId="0" borderId="3" xfId="0" applyFont="1" applyBorder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8EFE-C211-1245-8BD7-BB5E204F4EA2}">
  <sheetPr>
    <tabColor theme="9" tint="0.79998168889431442"/>
  </sheetPr>
  <dimension ref="A1:R36"/>
  <sheetViews>
    <sheetView tabSelected="1" zoomScale="111" workbookViewId="0">
      <selection activeCell="H28" sqref="H28"/>
    </sheetView>
  </sheetViews>
  <sheetFormatPr baseColWidth="10" defaultRowHeight="16" x14ac:dyDescent="0.2"/>
  <cols>
    <col min="7" max="11" width="14.83203125" bestFit="1" customWidth="1"/>
  </cols>
  <sheetData>
    <row r="1" spans="1:18" x14ac:dyDescent="0.2">
      <c r="B1" t="s">
        <v>23</v>
      </c>
      <c r="D1" s="1" t="s">
        <v>24</v>
      </c>
    </row>
    <row r="3" spans="1:18" x14ac:dyDescent="0.2">
      <c r="A3" s="1"/>
      <c r="B3" s="1" t="s">
        <v>9</v>
      </c>
      <c r="C3" s="1"/>
      <c r="D3" s="1"/>
      <c r="E3" s="1"/>
      <c r="F3" s="1"/>
      <c r="G3" s="1">
        <v>2017</v>
      </c>
      <c r="H3" s="1">
        <v>2018</v>
      </c>
      <c r="I3" s="1">
        <v>2019</v>
      </c>
      <c r="J3" s="1">
        <v>2020</v>
      </c>
      <c r="K3" s="1">
        <v>2021</v>
      </c>
      <c r="L3" s="1">
        <v>2022</v>
      </c>
      <c r="M3" s="3">
        <v>2023</v>
      </c>
      <c r="N3" s="1">
        <v>2024</v>
      </c>
      <c r="O3" s="1">
        <v>2025</v>
      </c>
      <c r="P3" s="1">
        <v>2026</v>
      </c>
      <c r="Q3" s="1">
        <v>2027</v>
      </c>
      <c r="R3" s="1">
        <v>2028</v>
      </c>
    </row>
    <row r="4" spans="1:18" x14ac:dyDescent="0.2">
      <c r="B4" t="s">
        <v>22</v>
      </c>
      <c r="G4" s="4">
        <v>15113.710712132201</v>
      </c>
      <c r="H4" s="4">
        <v>19054.384058355601</v>
      </c>
      <c r="I4" s="4">
        <v>18099.602393658799</v>
      </c>
      <c r="J4" s="4">
        <v>13071.241473129399</v>
      </c>
      <c r="K4" s="4">
        <v>19611.958676509399</v>
      </c>
      <c r="L4" s="4">
        <v>26331</v>
      </c>
      <c r="M4" s="5">
        <v>25217</v>
      </c>
      <c r="N4" s="4"/>
      <c r="O4" s="4"/>
      <c r="P4" s="4"/>
      <c r="Q4" s="4"/>
      <c r="R4" s="4"/>
    </row>
    <row r="5" spans="1:18" x14ac:dyDescent="0.2">
      <c r="B5" t="s">
        <v>10</v>
      </c>
      <c r="G5" s="6"/>
      <c r="H5" s="6">
        <f>(H4/G4)-1</f>
        <v>0.26073499892121865</v>
      </c>
      <c r="I5" s="6">
        <f t="shared" ref="I5:L5" si="0">(I4/H4)-1</f>
        <v>-5.0108240800264436E-2</v>
      </c>
      <c r="J5" s="6">
        <f t="shared" si="0"/>
        <v>-0.27781609845148236</v>
      </c>
      <c r="K5" s="6">
        <f t="shared" si="0"/>
        <v>0.50038989921697774</v>
      </c>
      <c r="L5" s="6">
        <f t="shared" si="0"/>
        <v>0.34259919849507248</v>
      </c>
      <c r="M5" s="7">
        <f>(M4/L4)-1</f>
        <v>-4.2307546238274263E-2</v>
      </c>
      <c r="N5" s="6"/>
      <c r="O5" s="6"/>
      <c r="P5" s="6"/>
      <c r="Q5" s="6"/>
      <c r="R5" s="6"/>
    </row>
    <row r="6" spans="1:18" x14ac:dyDescent="0.2">
      <c r="M6" s="2"/>
    </row>
    <row r="7" spans="1:18" x14ac:dyDescent="0.2">
      <c r="B7" t="s">
        <v>11</v>
      </c>
      <c r="G7" s="4">
        <v>1321.8685569816701</v>
      </c>
      <c r="H7" s="4">
        <v>1225.7685658164301</v>
      </c>
      <c r="I7" s="4">
        <v>949.80425309909504</v>
      </c>
      <c r="J7" s="4">
        <v>-146.54803887849101</v>
      </c>
      <c r="K7" s="4">
        <v>1954.8621144821</v>
      </c>
      <c r="L7" s="4">
        <v>3409.5941586533454</v>
      </c>
      <c r="M7" s="5">
        <v>1957.4488878002289</v>
      </c>
      <c r="N7" s="4"/>
      <c r="O7" s="4"/>
      <c r="P7" s="4"/>
      <c r="Q7" s="4"/>
      <c r="R7" s="4"/>
    </row>
    <row r="8" spans="1:18" x14ac:dyDescent="0.2">
      <c r="B8" t="s">
        <v>12</v>
      </c>
      <c r="G8" s="6">
        <f>(G7/G4)</f>
        <v>8.7461549460554983E-2</v>
      </c>
      <c r="H8" s="6">
        <f>(H7/H4)</f>
        <v>6.433000206474343E-2</v>
      </c>
      <c r="I8" s="6">
        <f t="shared" ref="I8:M8" si="1">(I7/I4)</f>
        <v>5.2476525861797893E-2</v>
      </c>
      <c r="J8" s="6">
        <f>(J7/J4)</f>
        <v>-1.1211485854633652E-2</v>
      </c>
      <c r="K8" s="6">
        <f t="shared" si="1"/>
        <v>9.9677046373933764E-2</v>
      </c>
      <c r="L8" s="6">
        <f t="shared" si="1"/>
        <v>0.1294897329631744</v>
      </c>
      <c r="M8" s="7">
        <f t="shared" si="1"/>
        <v>7.7624177650007092E-2</v>
      </c>
      <c r="N8" s="6"/>
      <c r="O8" s="6"/>
      <c r="P8" s="6"/>
      <c r="Q8" s="6"/>
      <c r="R8" s="6"/>
    </row>
    <row r="9" spans="1:18" x14ac:dyDescent="0.2">
      <c r="M9" s="2"/>
    </row>
    <row r="10" spans="1:18" x14ac:dyDescent="0.2">
      <c r="B10" t="s">
        <v>13</v>
      </c>
      <c r="G10" s="4">
        <v>175.10737940175201</v>
      </c>
      <c r="H10" s="4">
        <v>97.733945231111505</v>
      </c>
      <c r="I10" s="4">
        <v>163.419703780248</v>
      </c>
      <c r="J10" s="4">
        <v>32.050653831866398</v>
      </c>
      <c r="K10" s="4">
        <v>128.77529088905001</v>
      </c>
      <c r="L10" s="4">
        <v>1222.7773042149931</v>
      </c>
      <c r="M10" s="5">
        <v>345</v>
      </c>
      <c r="N10" s="4"/>
      <c r="O10" s="4"/>
      <c r="P10" s="4"/>
      <c r="Q10" s="4"/>
      <c r="R10" s="4"/>
    </row>
    <row r="11" spans="1:18" x14ac:dyDescent="0.2">
      <c r="B11" t="s">
        <v>14</v>
      </c>
      <c r="G11" s="6">
        <f>G10/G7</f>
        <v>0.1324695851769021</v>
      </c>
      <c r="H11" s="6">
        <f t="shared" ref="H11:M11" si="2">H10/H7</f>
        <v>7.9732788029211091E-2</v>
      </c>
      <c r="I11" s="6">
        <f>I10/I7</f>
        <v>0.17205619289135579</v>
      </c>
      <c r="J11" s="6">
        <f t="shared" si="2"/>
        <v>-0.21870407872493544</v>
      </c>
      <c r="K11" s="6">
        <f t="shared" si="2"/>
        <v>6.5874360107063795E-2</v>
      </c>
      <c r="L11" s="6">
        <f t="shared" si="2"/>
        <v>0.35862840189107481</v>
      </c>
      <c r="M11" s="7">
        <f t="shared" si="2"/>
        <v>0.17624981277938206</v>
      </c>
    </row>
    <row r="12" spans="1:18" x14ac:dyDescent="0.2">
      <c r="M12" s="2"/>
    </row>
    <row r="13" spans="1:18" x14ac:dyDescent="0.2">
      <c r="B13" s="1" t="s">
        <v>15</v>
      </c>
      <c r="G13" s="1">
        <v>2017</v>
      </c>
      <c r="H13" s="1">
        <v>2018</v>
      </c>
      <c r="I13" s="1">
        <v>2019</v>
      </c>
      <c r="J13" s="1">
        <v>2020</v>
      </c>
      <c r="K13" s="1">
        <v>2021</v>
      </c>
      <c r="L13" s="1">
        <v>2022</v>
      </c>
      <c r="M13" s="3">
        <v>2023</v>
      </c>
      <c r="N13" s="1">
        <v>2024</v>
      </c>
      <c r="O13" s="1">
        <v>2025</v>
      </c>
      <c r="P13" s="1">
        <v>2026</v>
      </c>
      <c r="Q13" s="1">
        <v>2027</v>
      </c>
      <c r="R13" s="1">
        <v>2028</v>
      </c>
    </row>
    <row r="14" spans="1:18" x14ac:dyDescent="0.2">
      <c r="B14" t="s">
        <v>16</v>
      </c>
      <c r="G14" s="4">
        <v>1166.35408886613</v>
      </c>
      <c r="H14" s="4">
        <v>1514.22298222516</v>
      </c>
      <c r="I14" s="4">
        <v>1342.4486450388899</v>
      </c>
      <c r="J14" s="4">
        <v>1677.1439457830199</v>
      </c>
      <c r="K14" s="4">
        <v>1670.18496145944</v>
      </c>
      <c r="L14" s="4">
        <v>1212.9384745002501</v>
      </c>
      <c r="M14" s="5">
        <v>1336.6710801467</v>
      </c>
      <c r="N14" s="4"/>
      <c r="O14" s="4"/>
      <c r="P14" s="4"/>
      <c r="Q14" s="4"/>
      <c r="R14" s="4"/>
    </row>
    <row r="15" spans="1:18" x14ac:dyDescent="0.2">
      <c r="B15" t="s">
        <v>12</v>
      </c>
      <c r="G15" s="6">
        <f>G14/G4</f>
        <v>7.7171920984954734E-2</v>
      </c>
      <c r="H15" s="6">
        <f t="shared" ref="H15:M15" si="3">H14/H4</f>
        <v>7.9468482297183105E-2</v>
      </c>
      <c r="I15" s="6">
        <f t="shared" si="3"/>
        <v>7.4170062736251999E-2</v>
      </c>
      <c r="J15" s="6">
        <f t="shared" si="3"/>
        <v>0.1283079307524638</v>
      </c>
      <c r="K15" s="6">
        <f t="shared" si="3"/>
        <v>8.5161558261895393E-2</v>
      </c>
      <c r="L15" s="6">
        <f t="shared" si="3"/>
        <v>4.6065036439947214E-2</v>
      </c>
      <c r="M15" s="7">
        <f t="shared" si="3"/>
        <v>5.3006744662200102E-2</v>
      </c>
      <c r="N15" s="6"/>
      <c r="O15" s="6"/>
      <c r="P15" s="6"/>
      <c r="Q15" s="6"/>
      <c r="R15" s="6"/>
    </row>
    <row r="16" spans="1:18" x14ac:dyDescent="0.2">
      <c r="M16" s="2"/>
    </row>
    <row r="17" spans="1:18" x14ac:dyDescent="0.2">
      <c r="B17" t="s">
        <v>17</v>
      </c>
      <c r="G17" s="4">
        <v>-1048.87826524617</v>
      </c>
      <c r="H17" s="4">
        <v>-1386.5954736851099</v>
      </c>
      <c r="I17" s="4">
        <v>-2041.4125831512099</v>
      </c>
      <c r="J17" s="4">
        <v>-1439.81529936589</v>
      </c>
      <c r="K17" s="4">
        <v>-1634.3597369081799</v>
      </c>
      <c r="L17" s="4">
        <v>-1645.42992262545</v>
      </c>
      <c r="M17" s="5">
        <v>-1427.83538422121</v>
      </c>
      <c r="N17" s="4"/>
      <c r="O17" s="4"/>
      <c r="P17" s="4"/>
      <c r="Q17" s="4"/>
      <c r="R17" s="4"/>
    </row>
    <row r="18" spans="1:18" x14ac:dyDescent="0.2">
      <c r="B18" t="s">
        <v>12</v>
      </c>
      <c r="G18" s="6">
        <f>G17/G4</f>
        <v>-6.9399122771630531E-2</v>
      </c>
      <c r="H18" s="6">
        <f t="shared" ref="H18:M18" si="4">H17/H4</f>
        <v>-7.2770417004220572E-2</v>
      </c>
      <c r="I18" s="6">
        <f t="shared" si="4"/>
        <v>-0.11278770321863089</v>
      </c>
      <c r="J18" s="6">
        <f t="shared" si="4"/>
        <v>-0.11015138097828915</v>
      </c>
      <c r="K18" s="6">
        <f t="shared" si="4"/>
        <v>-8.3334855221052745E-2</v>
      </c>
      <c r="L18" s="6">
        <f t="shared" si="4"/>
        <v>-6.2490217713928452E-2</v>
      </c>
      <c r="M18" s="7">
        <f t="shared" si="4"/>
        <v>-5.6621936956069714E-2</v>
      </c>
    </row>
    <row r="19" spans="1:18" x14ac:dyDescent="0.2">
      <c r="M19" s="2"/>
    </row>
    <row r="20" spans="1:18" x14ac:dyDescent="0.2">
      <c r="B20" t="s">
        <v>18</v>
      </c>
      <c r="M20" s="2"/>
    </row>
    <row r="21" spans="1:18" x14ac:dyDescent="0.2">
      <c r="B21" t="s">
        <v>12</v>
      </c>
      <c r="M21" s="2"/>
    </row>
    <row r="22" spans="1:18" x14ac:dyDescent="0.2">
      <c r="M22" s="2"/>
    </row>
    <row r="23" spans="1:18" x14ac:dyDescent="0.2">
      <c r="A23" s="1"/>
      <c r="B23" s="8" t="s">
        <v>19</v>
      </c>
      <c r="C23" s="8"/>
      <c r="D23" s="8"/>
      <c r="E23" s="8"/>
      <c r="F23" s="8"/>
      <c r="G23" s="8">
        <v>2017</v>
      </c>
      <c r="H23" s="8">
        <v>2018</v>
      </c>
      <c r="I23" s="8">
        <v>2019</v>
      </c>
      <c r="J23" s="8">
        <v>2020</v>
      </c>
      <c r="K23" s="8">
        <v>2021</v>
      </c>
      <c r="L23" s="8">
        <v>2022</v>
      </c>
      <c r="M23" s="9">
        <v>2023</v>
      </c>
      <c r="N23" s="8">
        <v>2024</v>
      </c>
      <c r="O23" s="8">
        <v>2025</v>
      </c>
      <c r="P23" s="8">
        <v>2026</v>
      </c>
      <c r="Q23" s="8">
        <v>2027</v>
      </c>
      <c r="R23" s="8">
        <v>2028</v>
      </c>
    </row>
    <row r="24" spans="1:18" x14ac:dyDescent="0.2">
      <c r="B24" t="s">
        <v>20</v>
      </c>
      <c r="M24" s="2"/>
    </row>
    <row r="25" spans="1:18" x14ac:dyDescent="0.2">
      <c r="B25" t="s">
        <v>10</v>
      </c>
      <c r="M25" s="2"/>
    </row>
    <row r="26" spans="1:18" x14ac:dyDescent="0.2">
      <c r="M26" s="2"/>
    </row>
    <row r="27" spans="1:18" x14ac:dyDescent="0.2">
      <c r="B27" t="s">
        <v>11</v>
      </c>
      <c r="M27" s="2"/>
    </row>
    <row r="28" spans="1:18" x14ac:dyDescent="0.2">
      <c r="B28" t="s">
        <v>21</v>
      </c>
      <c r="M28" s="2"/>
    </row>
    <row r="29" spans="1:18" x14ac:dyDescent="0.2">
      <c r="M29" s="2"/>
    </row>
    <row r="30" spans="1:18" x14ac:dyDescent="0.2">
      <c r="B30" t="s">
        <v>13</v>
      </c>
      <c r="M30" s="2"/>
    </row>
    <row r="31" spans="1:18" x14ac:dyDescent="0.2">
      <c r="B31" t="s">
        <v>14</v>
      </c>
      <c r="M31" s="2"/>
    </row>
    <row r="32" spans="1:18" x14ac:dyDescent="0.2">
      <c r="M32" s="2"/>
    </row>
    <row r="33" spans="13:13" x14ac:dyDescent="0.2">
      <c r="M33" s="2"/>
    </row>
    <row r="34" spans="13:13" x14ac:dyDescent="0.2">
      <c r="M34" s="2"/>
    </row>
    <row r="35" spans="13:13" x14ac:dyDescent="0.2">
      <c r="M35" s="2"/>
    </row>
    <row r="36" spans="13:13" x14ac:dyDescent="0.2">
      <c r="M3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7DE3-6D3E-AD49-9417-64C97952CCE6}">
  <dimension ref="B2:I19"/>
  <sheetViews>
    <sheetView workbookViewId="0">
      <selection activeCell="E34" sqref="E34"/>
    </sheetView>
  </sheetViews>
  <sheetFormatPr baseColWidth="10" defaultRowHeight="16" x14ac:dyDescent="0.2"/>
  <sheetData>
    <row r="2" spans="2:9" x14ac:dyDescent="0.2">
      <c r="B2" s="1" t="s">
        <v>0</v>
      </c>
    </row>
    <row r="3" spans="2:9" x14ac:dyDescent="0.2">
      <c r="B3">
        <v>1</v>
      </c>
      <c r="C3" t="s">
        <v>1</v>
      </c>
      <c r="H3" s="1">
        <v>1</v>
      </c>
    </row>
    <row r="4" spans="2:9" x14ac:dyDescent="0.2">
      <c r="I4" t="s">
        <v>6</v>
      </c>
    </row>
    <row r="5" spans="2:9" x14ac:dyDescent="0.2">
      <c r="B5">
        <v>2</v>
      </c>
      <c r="C5" t="s">
        <v>2</v>
      </c>
    </row>
    <row r="7" spans="2:9" x14ac:dyDescent="0.2">
      <c r="B7">
        <v>3</v>
      </c>
      <c r="C7" t="s">
        <v>3</v>
      </c>
    </row>
    <row r="9" spans="2:9" x14ac:dyDescent="0.2">
      <c r="B9">
        <v>4</v>
      </c>
      <c r="C9" t="s">
        <v>4</v>
      </c>
    </row>
    <row r="11" spans="2:9" x14ac:dyDescent="0.2">
      <c r="B11">
        <v>5</v>
      </c>
      <c r="C11" t="s">
        <v>5</v>
      </c>
    </row>
    <row r="18" spans="2:3" x14ac:dyDescent="0.2">
      <c r="B18" s="1" t="s">
        <v>7</v>
      </c>
    </row>
    <row r="19" spans="2:3" x14ac:dyDescent="0.2">
      <c r="C19" t="s">
        <v>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64e1b0e-c8e5-41a9-9bbb-6f7ed40eef04}" enabled="0" method="" siteId="{164e1b0e-c8e5-41a9-9bbb-6f7ed40eef0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DCF</vt:lpstr>
      <vt:lpstr>Assumptions and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Poleszczuk</dc:creator>
  <cp:lastModifiedBy>Michał Poleszczuk</cp:lastModifiedBy>
  <dcterms:created xsi:type="dcterms:W3CDTF">2024-03-20T14:55:05Z</dcterms:created>
  <dcterms:modified xsi:type="dcterms:W3CDTF">2024-03-22T01:07:03Z</dcterms:modified>
</cp:coreProperties>
</file>