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aussian curve" sheetId="1" r:id="rId1"/>
    <sheet name="x and alpha calcul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J13" i="1"/>
  <c r="J14" i="1"/>
  <c r="J15" i="1"/>
  <c r="J16" i="1"/>
  <c r="J17" i="1"/>
  <c r="J18" i="1"/>
  <c r="J19" i="1"/>
  <c r="J20" i="1"/>
  <c r="J21" i="1"/>
  <c r="J22" i="1"/>
  <c r="J24" i="1"/>
  <c r="J25" i="1"/>
  <c r="J32" i="1"/>
  <c r="H2" i="1"/>
  <c r="C21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J23" i="1" s="1"/>
  <c r="H24" i="1"/>
  <c r="H25" i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C10" i="2"/>
  <c r="C17" i="2"/>
  <c r="C16" i="2"/>
  <c r="G8" i="2" l="1"/>
  <c r="G8" i="1"/>
  <c r="C12" i="2" l="1"/>
  <c r="C8" i="2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G4" i="1"/>
  <c r="G5" i="1"/>
  <c r="G6" i="1"/>
  <c r="G7" i="1"/>
  <c r="G9" i="1"/>
  <c r="G10" i="1"/>
  <c r="G11" i="1"/>
  <c r="G12" i="1"/>
  <c r="G13" i="1"/>
  <c r="G2" i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C7" i="1"/>
</calcChain>
</file>

<file path=xl/sharedStrings.xml><?xml version="1.0" encoding="utf-8"?>
<sst xmlns="http://schemas.openxmlformats.org/spreadsheetml/2006/main" count="31" uniqueCount="16">
  <si>
    <t>T_initial</t>
  </si>
  <si>
    <t>K</t>
  </si>
  <si>
    <t>T_peak</t>
  </si>
  <si>
    <t>length</t>
  </si>
  <si>
    <t>m</t>
  </si>
  <si>
    <t>division</t>
  </si>
  <si>
    <t>-</t>
  </si>
  <si>
    <t>alpha</t>
  </si>
  <si>
    <t>npoints</t>
  </si>
  <si>
    <t>point</t>
  </si>
  <si>
    <t>Temp</t>
  </si>
  <si>
    <t>pos (x)</t>
  </si>
  <si>
    <t>T_quench</t>
  </si>
  <si>
    <t>x</t>
  </si>
  <si>
    <t xml:space="preserve">log_n </t>
  </si>
  <si>
    <t xml:space="preserve">denominator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</si>
</sst>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Gaussian </a:t>
            </a:r>
            <a:r>
              <a:rPr lang="en-US"/>
              <a:t>Temp</a:t>
            </a:r>
            <a:r>
              <a:rPr lang="pl-PL"/>
              <a:t>erature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'Gaussian curve'!$H$1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'Gaussian curve'!$G$2:$G$102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'Gaussian curve'!$H$2:$H$102</c:f>
              <c:numCache>
                <c:formatCode>General</c:formatCode>
                <c:ptCount val="101"/>
                <c:pt idx="0">
                  <c:v>20</c:v>
                </c:pt>
                <c:pt idx="1">
                  <c:v>19.004769279382344</c:v>
                </c:pt>
                <c:pt idx="2">
                  <c:v>16.335544086551486</c:v>
                </c:pt>
                <c:pt idx="3">
                  <c:v>12.779937125067915</c:v>
                </c:pt>
                <c:pt idx="4">
                  <c:v>9.2231327190474293</c:v>
                </c:pt>
                <c:pt idx="5">
                  <c:v>6.3019460520311412</c:v>
                </c:pt>
                <c:pt idx="6">
                  <c:v>4.2630331692867269</c:v>
                </c:pt>
                <c:pt idx="7">
                  <c:v>3.0328494835852151</c:v>
                </c:pt>
                <c:pt idx="8">
                  <c:v>2.3850113429474122</c:v>
                </c:pt>
                <c:pt idx="9">
                  <c:v>2.0854423282884866</c:v>
                </c:pt>
                <c:pt idx="10">
                  <c:v>1.9633203254621565</c:v>
                </c:pt>
                <c:pt idx="11">
                  <c:v>1.9193087738855052</c:v>
                </c:pt>
                <c:pt idx="12">
                  <c:v>1.9052582780400849</c:v>
                </c:pt>
                <c:pt idx="13">
                  <c:v>1.9012788207877918</c:v>
                </c:pt>
                <c:pt idx="14">
                  <c:v>1.9002777493936212</c:v>
                </c:pt>
                <c:pt idx="15">
                  <c:v>1.900053873332737</c:v>
                </c:pt>
                <c:pt idx="16">
                  <c:v>1.9000093319382765</c:v>
                </c:pt>
                <c:pt idx="17">
                  <c:v>1.9000014436009645</c:v>
                </c:pt>
                <c:pt idx="18">
                  <c:v>1.9000001994342575</c:v>
                </c:pt>
                <c:pt idx="19">
                  <c:v>1.9000000246053557</c:v>
                </c:pt>
                <c:pt idx="20">
                  <c:v>1.9000000027110455</c:v>
                </c:pt>
                <c:pt idx="21">
                  <c:v>1.9000000002667603</c:v>
                </c:pt>
                <c:pt idx="22">
                  <c:v>1.9000000000234414</c:v>
                </c:pt>
                <c:pt idx="23">
                  <c:v>1.9000000000018396</c:v>
                </c:pt>
                <c:pt idx="24">
                  <c:v>1.9000000000001289</c:v>
                </c:pt>
                <c:pt idx="25">
                  <c:v>1.9000000000000079</c:v>
                </c:pt>
                <c:pt idx="26">
                  <c:v>1.9000000000000004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1.9</c:v>
                </c:pt>
                <c:pt idx="47">
                  <c:v>1.9</c:v>
                </c:pt>
                <c:pt idx="48">
                  <c:v>1.9</c:v>
                </c:pt>
                <c:pt idx="49">
                  <c:v>1.9</c:v>
                </c:pt>
                <c:pt idx="50">
                  <c:v>1.9</c:v>
                </c:pt>
                <c:pt idx="51">
                  <c:v>1.9</c:v>
                </c:pt>
                <c:pt idx="52">
                  <c:v>1.9</c:v>
                </c:pt>
                <c:pt idx="53">
                  <c:v>1.9</c:v>
                </c:pt>
                <c:pt idx="54">
                  <c:v>1.9</c:v>
                </c:pt>
                <c:pt idx="55">
                  <c:v>1.9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1.9</c:v>
                </c:pt>
                <c:pt idx="65">
                  <c:v>1.9</c:v>
                </c:pt>
                <c:pt idx="66">
                  <c:v>1.9</c:v>
                </c:pt>
                <c:pt idx="67">
                  <c:v>1.9</c:v>
                </c:pt>
                <c:pt idx="68">
                  <c:v>1.9</c:v>
                </c:pt>
                <c:pt idx="69">
                  <c:v>1.9</c:v>
                </c:pt>
                <c:pt idx="70">
                  <c:v>1.9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</c:v>
                </c:pt>
                <c:pt idx="77">
                  <c:v>1.9</c:v>
                </c:pt>
                <c:pt idx="78">
                  <c:v>1.9</c:v>
                </c:pt>
                <c:pt idx="79">
                  <c:v>1.9</c:v>
                </c:pt>
                <c:pt idx="80">
                  <c:v>1.9</c:v>
                </c:pt>
                <c:pt idx="81">
                  <c:v>1.9</c:v>
                </c:pt>
                <c:pt idx="82">
                  <c:v>1.9</c:v>
                </c:pt>
                <c:pt idx="83">
                  <c:v>1.9</c:v>
                </c:pt>
                <c:pt idx="84">
                  <c:v>1.9</c:v>
                </c:pt>
                <c:pt idx="85">
                  <c:v>1.9</c:v>
                </c:pt>
                <c:pt idx="86">
                  <c:v>1.9</c:v>
                </c:pt>
                <c:pt idx="87">
                  <c:v>1.9</c:v>
                </c:pt>
                <c:pt idx="88">
                  <c:v>1.9</c:v>
                </c:pt>
                <c:pt idx="89">
                  <c:v>1.9</c:v>
                </c:pt>
                <c:pt idx="90">
                  <c:v>1.9</c:v>
                </c:pt>
                <c:pt idx="91">
                  <c:v>1.9</c:v>
                </c:pt>
                <c:pt idx="92">
                  <c:v>1.9</c:v>
                </c:pt>
                <c:pt idx="93">
                  <c:v>1.9</c:v>
                </c:pt>
                <c:pt idx="94">
                  <c:v>1.9</c:v>
                </c:pt>
                <c:pt idx="95">
                  <c:v>1.9</c:v>
                </c:pt>
                <c:pt idx="96">
                  <c:v>1.9</c:v>
                </c:pt>
                <c:pt idx="97">
                  <c:v>1.9</c:v>
                </c:pt>
                <c:pt idx="98">
                  <c:v>1.9</c:v>
                </c:pt>
                <c:pt idx="99">
                  <c:v>1.9</c:v>
                </c:pt>
                <c:pt idx="100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D-4541-A5D2-74A812ED1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88376"/>
        <c:axId val="619286408"/>
      </c:scatterChart>
      <c:valAx>
        <c:axId val="6192883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86408"/>
        <c:crosses val="autoZero"/>
        <c:crossBetween val="midCat"/>
      </c:valAx>
      <c:valAx>
        <c:axId val="61928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8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1</xdr:row>
      <xdr:rowOff>47625</xdr:rowOff>
    </xdr:from>
    <xdr:to>
      <xdr:col>20</xdr:col>
      <xdr:colOff>561975</xdr:colOff>
      <xdr:row>24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18</xdr:row>
      <xdr:rowOff>38100</xdr:rowOff>
    </xdr:from>
    <xdr:ext cx="3800475" cy="5806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571750" y="3467100"/>
              <a:ext cx="3800475" cy="5806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5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5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l-PL" sz="15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d>
                          <m:dPr>
                            <m:begChr m:val="{"/>
                            <m:endChr m:val="}"/>
                            <m:ctrlPr>
                              <a:rPr lang="pl-PL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l-PL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𝑙𝑛</m:t>
                            </m:r>
                            <m:d>
                              <m:dPr>
                                <m:ctrlPr>
                                  <a:rPr lang="pl-PL" sz="15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l-PL" sz="15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l-PL" sz="15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  <m:d>
                                      <m:dPr>
                                        <m:ctrlPr>
                                          <a:rPr lang="pl-PL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pl-PL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d>
                                    <m:r>
                                      <a:rPr lang="pl-PL" sz="15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pl-PL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</m:t>
                                        </m:r>
                                      </m:e>
                                      <m:sub>
                                        <m:r>
                                          <a:rPr lang="pl-PL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𝑖𝑛𝑖𝑡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pl-PL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</m:t>
                                        </m:r>
                                      </m:e>
                                      <m:sub>
                                        <m:r>
                                          <a:rPr lang="pl-PL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𝑝𝑒𝑎𝑘</m:t>
                                        </m:r>
                                      </m:sub>
                                    </m:sSub>
                                    <m:r>
                                      <a:rPr lang="pl-PL" sz="15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pl-PL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</m:t>
                                        </m:r>
                                      </m:e>
                                      <m:sub>
                                        <m:r>
                                          <a:rPr lang="pl-PL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𝑖𝑛𝑖𝑡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d>
                      </m:e>
                      <m:sup>
                        <m:r>
                          <a:rPr lang="pl-PL" sz="1500" b="0" i="1">
                            <a:latin typeface="Cambria Math" panose="02040503050406030204" pitchFamily="18" charset="0"/>
                          </a:rPr>
                          <m:t>1/2</m:t>
                        </m:r>
                      </m:sup>
                    </m:sSup>
                  </m:oMath>
                </m:oMathPara>
              </a14:m>
              <a:endParaRPr lang="en-GB" sz="15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571750" y="3467100"/>
              <a:ext cx="3800475" cy="5806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500" b="0" i="0">
                  <a:latin typeface="Cambria Math" panose="02040503050406030204" pitchFamily="18" charset="0"/>
                </a:rPr>
                <a:t>𝑥=〖</a:t>
              </a:r>
              <a:r>
                <a:rPr lang="pl-PL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𝛼∗{−𝑙𝑛((𝑇(𝑥)−𝑇_𝑖𝑛𝑖𝑡)/(𝑇_𝑝𝑒𝑎𝑘−𝑇_𝑖𝑛𝑖𝑡 ))}〗^(</a:t>
              </a:r>
              <a:r>
                <a:rPr lang="pl-PL" sz="1500" b="0" i="0">
                  <a:latin typeface="Cambria Math" panose="02040503050406030204" pitchFamily="18" charset="0"/>
                </a:rPr>
                <a:t>1/2)</a:t>
              </a:r>
              <a:endParaRPr lang="en-GB" sz="1500"/>
            </a:p>
          </xdr:txBody>
        </xdr:sp>
      </mc:Fallback>
    </mc:AlternateContent>
    <xdr:clientData/>
  </xdr:oneCellAnchor>
  <xdr:oneCellAnchor>
    <xdr:from>
      <xdr:col>4</xdr:col>
      <xdr:colOff>228600</xdr:colOff>
      <xdr:row>11</xdr:row>
      <xdr:rowOff>161925</xdr:rowOff>
    </xdr:from>
    <xdr:ext cx="2654123" cy="7862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009900" y="2257425"/>
              <a:ext cx="2654123" cy="786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5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r>
                      <a:rPr lang="pl-PL" sz="15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5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5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pl-PL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pl-PL" sz="15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l-PL" sz="15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pl-PL" sz="15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𝑙𝑛</m:t>
                                </m:r>
                                <m:d>
                                  <m:dPr>
                                    <m:ctrlPr>
                                      <a:rPr lang="pl-PL" sz="15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l-PL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l-PL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</m:t>
                                        </m:r>
                                        <m:d>
                                          <m:dPr>
                                            <m:ctrlPr>
                                              <a:rPr lang="pl-PL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r>
                                              <a:rPr lang="pl-PL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</m:d>
                                        <m:r>
                                          <a:rPr lang="pl-PL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pl-PL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l-PL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𝑇</m:t>
                                            </m:r>
                                          </m:e>
                                          <m:sub>
                                            <m:r>
                                              <a:rPr lang="pl-PL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𝑖𝑛𝑖𝑡</m:t>
                                            </m:r>
                                          </m:sub>
                                        </m:sSub>
                                      </m:num>
                                      <m:den>
                                        <m:sSub>
                                          <m:sSubPr>
                                            <m:ctrlPr>
                                              <a:rPr lang="pl-PL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l-PL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𝑇</m:t>
                                            </m:r>
                                          </m:e>
                                          <m:sub>
                                            <m:r>
                                              <a:rPr lang="pl-PL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𝑝𝑒𝑎𝑘</m:t>
                                            </m:r>
                                          </m:sub>
                                        </m:sSub>
                                        <m:r>
                                          <a:rPr lang="pl-PL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pl-PL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l-PL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𝑇</m:t>
                                            </m:r>
                                          </m:e>
                                          <m:sub>
                                            <m:r>
                                              <a:rPr lang="pl-PL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𝑖𝑛𝑖𝑡</m:t>
                                            </m:r>
                                          </m:sub>
                                        </m:sSub>
                                      </m:den>
                                    </m:f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1/2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GB" sz="15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009900" y="2257425"/>
              <a:ext cx="2654123" cy="786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pl-PL" sz="1500" b="0" i="0">
                  <a:latin typeface="Cambria Math" panose="02040503050406030204" pitchFamily="18" charset="0"/>
                </a:rPr>
                <a:t>=𝑥/</a:t>
              </a:r>
              <a:r>
                <a:rPr lang="pl-PL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{−𝑙𝑛((𝑇(𝑥)−𝑇_𝑖𝑛𝑖𝑡)/(𝑇_𝑝𝑒𝑎𝑘−𝑇_𝑖𝑛𝑖𝑡 ))}^(1/2) </a:t>
              </a:r>
              <a:endParaRPr lang="en-GB" sz="15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2"/>
  <sheetViews>
    <sheetView tabSelected="1" zoomScaleNormal="100" workbookViewId="0">
      <selection activeCell="H7" sqref="H7"/>
    </sheetView>
  </sheetViews>
  <sheetFormatPr defaultRowHeight="15" x14ac:dyDescent="0.25"/>
  <cols>
    <col min="7" max="7" width="12" bestFit="1" customWidth="1"/>
  </cols>
  <sheetData>
    <row r="1" spans="2:10" x14ac:dyDescent="0.25">
      <c r="F1" t="s">
        <v>9</v>
      </c>
      <c r="G1" t="s">
        <v>11</v>
      </c>
      <c r="H1" t="s">
        <v>10</v>
      </c>
      <c r="J1" t="s">
        <v>10</v>
      </c>
    </row>
    <row r="2" spans="2:10" x14ac:dyDescent="0.25">
      <c r="B2" t="s">
        <v>0</v>
      </c>
      <c r="C2">
        <v>1.9</v>
      </c>
      <c r="D2" t="s">
        <v>1</v>
      </c>
      <c r="F2">
        <v>1</v>
      </c>
      <c r="G2">
        <f>(F2-1)*($C$4/$C$5)</f>
        <v>0</v>
      </c>
      <c r="H2">
        <f>$C$2+($C$3-$C$2)*EXP(-((((F2-1)*$C$4/$C$5)/$C$6)^2))</f>
        <v>20</v>
      </c>
      <c r="J2">
        <f>$C$2+($C$3-$C$2)*EXP(-((G2/$C$6)^2))</f>
        <v>20</v>
      </c>
    </row>
    <row r="3" spans="2:10" x14ac:dyDescent="0.25">
      <c r="B3" t="s">
        <v>2</v>
      </c>
      <c r="C3">
        <v>20</v>
      </c>
      <c r="D3" t="s">
        <v>1</v>
      </c>
      <c r="F3">
        <v>2</v>
      </c>
      <c r="G3">
        <f t="shared" ref="G3:G66" si="0">(F3-1)*($C$4/$C$5)</f>
        <v>0.01</v>
      </c>
      <c r="H3">
        <f t="shared" ref="H2:J33" si="1">$C$2+($C$3-$C$2)*EXP(-((((F3-1)*$C$4/$C$5)/$C$6)^2))</f>
        <v>19.004769279382344</v>
      </c>
      <c r="J3">
        <f t="shared" ref="J3:J12" si="2">$C$2+($C$3-$C$2)*EXP(-((G3/$C$6)^2))</f>
        <v>19.004769279382344</v>
      </c>
    </row>
    <row r="4" spans="2:10" x14ac:dyDescent="0.25">
      <c r="B4" t="s">
        <v>3</v>
      </c>
      <c r="C4">
        <v>1</v>
      </c>
      <c r="D4" t="s">
        <v>4</v>
      </c>
      <c r="F4">
        <v>3</v>
      </c>
      <c r="G4">
        <f t="shared" si="0"/>
        <v>0.02</v>
      </c>
      <c r="H4">
        <f t="shared" si="1"/>
        <v>16.335544086551486</v>
      </c>
      <c r="J4">
        <f t="shared" si="2"/>
        <v>16.335544086551486</v>
      </c>
    </row>
    <row r="5" spans="2:10" x14ac:dyDescent="0.25">
      <c r="B5" t="s">
        <v>5</v>
      </c>
      <c r="C5">
        <v>100</v>
      </c>
      <c r="D5" t="s">
        <v>6</v>
      </c>
      <c r="F5">
        <v>4</v>
      </c>
      <c r="G5">
        <f t="shared" si="0"/>
        <v>0.03</v>
      </c>
      <c r="H5">
        <f t="shared" si="1"/>
        <v>12.779937125067915</v>
      </c>
      <c r="J5">
        <f t="shared" si="2"/>
        <v>12.779937125067915</v>
      </c>
    </row>
    <row r="6" spans="2:10" x14ac:dyDescent="0.25">
      <c r="B6" t="s">
        <v>7</v>
      </c>
      <c r="C6">
        <v>4.2049999999999997E-2</v>
      </c>
      <c r="D6" t="s">
        <v>6</v>
      </c>
      <c r="F6">
        <v>5</v>
      </c>
      <c r="G6">
        <f t="shared" si="0"/>
        <v>0.04</v>
      </c>
      <c r="H6">
        <f t="shared" si="1"/>
        <v>9.2231327190474293</v>
      </c>
      <c r="J6">
        <f t="shared" si="2"/>
        <v>9.2231327190474293</v>
      </c>
    </row>
    <row r="7" spans="2:10" x14ac:dyDescent="0.25">
      <c r="B7" t="s">
        <v>8</v>
      </c>
      <c r="C7">
        <f>C5+1</f>
        <v>101</v>
      </c>
      <c r="F7">
        <v>6</v>
      </c>
      <c r="G7">
        <f t="shared" si="0"/>
        <v>0.05</v>
      </c>
      <c r="H7">
        <f t="shared" si="1"/>
        <v>6.3019460520311412</v>
      </c>
      <c r="J7">
        <f t="shared" si="2"/>
        <v>6.3019460520311412</v>
      </c>
    </row>
    <row r="8" spans="2:10" x14ac:dyDescent="0.25">
      <c r="F8">
        <v>7</v>
      </c>
      <c r="G8">
        <f>(F8-1)*($C$4/$C$5)</f>
        <v>0.06</v>
      </c>
      <c r="H8">
        <f t="shared" si="1"/>
        <v>4.2630331692867269</v>
      </c>
      <c r="J8">
        <f t="shared" si="2"/>
        <v>4.2630331692867269</v>
      </c>
    </row>
    <row r="9" spans="2:10" x14ac:dyDescent="0.25">
      <c r="F9">
        <v>8</v>
      </c>
      <c r="G9">
        <f t="shared" si="0"/>
        <v>7.0000000000000007E-2</v>
      </c>
      <c r="H9">
        <f t="shared" si="1"/>
        <v>3.0328494835852151</v>
      </c>
      <c r="J9">
        <f t="shared" si="2"/>
        <v>3.0328494835852151</v>
      </c>
    </row>
    <row r="10" spans="2:10" x14ac:dyDescent="0.25">
      <c r="F10">
        <v>9</v>
      </c>
      <c r="G10">
        <f t="shared" si="0"/>
        <v>0.08</v>
      </c>
      <c r="H10">
        <f t="shared" si="1"/>
        <v>2.3850113429474122</v>
      </c>
      <c r="J10">
        <f t="shared" si="2"/>
        <v>2.3850113429474122</v>
      </c>
    </row>
    <row r="11" spans="2:10" x14ac:dyDescent="0.25">
      <c r="F11">
        <v>10</v>
      </c>
      <c r="G11">
        <f t="shared" si="0"/>
        <v>0.09</v>
      </c>
      <c r="H11">
        <f t="shared" si="1"/>
        <v>2.0854423282884866</v>
      </c>
      <c r="J11">
        <f t="shared" si="2"/>
        <v>2.0854423282884866</v>
      </c>
    </row>
    <row r="12" spans="2:10" x14ac:dyDescent="0.25">
      <c r="F12">
        <v>11</v>
      </c>
      <c r="G12">
        <f t="shared" si="0"/>
        <v>0.1</v>
      </c>
      <c r="H12">
        <f t="shared" si="1"/>
        <v>1.9633203254621565</v>
      </c>
      <c r="J12">
        <f t="shared" si="2"/>
        <v>1.9633203254621565</v>
      </c>
    </row>
    <row r="13" spans="2:10" x14ac:dyDescent="0.25">
      <c r="F13">
        <v>12</v>
      </c>
      <c r="G13">
        <f t="shared" si="0"/>
        <v>0.11</v>
      </c>
      <c r="H13">
        <f t="shared" si="1"/>
        <v>1.9193087738855052</v>
      </c>
      <c r="J13">
        <f t="shared" ref="J3:J19" si="3">$C$2+($C$3-$C$2)*EXP(-((G13/$C$6)^2))</f>
        <v>1.9193087738855052</v>
      </c>
    </row>
    <row r="14" spans="2:10" x14ac:dyDescent="0.25">
      <c r="F14">
        <v>13</v>
      </c>
      <c r="G14">
        <f t="shared" si="0"/>
        <v>0.12</v>
      </c>
      <c r="H14">
        <f t="shared" si="1"/>
        <v>1.9052582780400849</v>
      </c>
      <c r="J14">
        <f t="shared" si="3"/>
        <v>1.9052582780400849</v>
      </c>
    </row>
    <row r="15" spans="2:10" x14ac:dyDescent="0.25">
      <c r="F15">
        <v>14</v>
      </c>
      <c r="G15">
        <f t="shared" si="0"/>
        <v>0.13</v>
      </c>
      <c r="H15">
        <f t="shared" si="1"/>
        <v>1.9012788207877918</v>
      </c>
      <c r="J15">
        <f t="shared" si="3"/>
        <v>1.9012788207877918</v>
      </c>
    </row>
    <row r="16" spans="2:10" x14ac:dyDescent="0.25">
      <c r="F16">
        <v>15</v>
      </c>
      <c r="G16">
        <f t="shared" si="0"/>
        <v>0.14000000000000001</v>
      </c>
      <c r="H16">
        <f t="shared" si="1"/>
        <v>1.9002777493936212</v>
      </c>
      <c r="J16">
        <f t="shared" si="3"/>
        <v>1.9002777493936212</v>
      </c>
    </row>
    <row r="17" spans="6:10" x14ac:dyDescent="0.25">
      <c r="F17">
        <v>16</v>
      </c>
      <c r="G17">
        <f t="shared" si="0"/>
        <v>0.15</v>
      </c>
      <c r="H17">
        <f t="shared" si="1"/>
        <v>1.900053873332737</v>
      </c>
      <c r="J17">
        <f t="shared" si="3"/>
        <v>1.900053873332737</v>
      </c>
    </row>
    <row r="18" spans="6:10" x14ac:dyDescent="0.25">
      <c r="F18">
        <v>17</v>
      </c>
      <c r="G18">
        <f t="shared" si="0"/>
        <v>0.16</v>
      </c>
      <c r="H18">
        <f t="shared" si="1"/>
        <v>1.9000093319382765</v>
      </c>
      <c r="J18">
        <f t="shared" si="3"/>
        <v>1.9000093319382765</v>
      </c>
    </row>
    <row r="19" spans="6:10" x14ac:dyDescent="0.25">
      <c r="F19">
        <v>18</v>
      </c>
      <c r="G19">
        <f t="shared" si="0"/>
        <v>0.17</v>
      </c>
      <c r="H19">
        <f t="shared" si="1"/>
        <v>1.9000014436009645</v>
      </c>
      <c r="J19">
        <f t="shared" si="3"/>
        <v>1.9000014436009645</v>
      </c>
    </row>
    <row r="20" spans="6:10" x14ac:dyDescent="0.25">
      <c r="F20">
        <v>19</v>
      </c>
      <c r="G20">
        <f t="shared" si="0"/>
        <v>0.18</v>
      </c>
      <c r="H20">
        <f t="shared" si="1"/>
        <v>1.9000001994342575</v>
      </c>
      <c r="J20">
        <f t="shared" ref="J3:J22" si="4">$C$2+($C$3-$C$2)*EXP(-((G20/$C$6)^2))</f>
        <v>1.9000001994342575</v>
      </c>
    </row>
    <row r="21" spans="6:10" x14ac:dyDescent="0.25">
      <c r="F21">
        <v>20</v>
      </c>
      <c r="G21">
        <f t="shared" si="0"/>
        <v>0.19</v>
      </c>
      <c r="H21">
        <f t="shared" si="1"/>
        <v>1.9000000246053557</v>
      </c>
      <c r="J21">
        <f t="shared" si="4"/>
        <v>1.9000000246053557</v>
      </c>
    </row>
    <row r="22" spans="6:10" x14ac:dyDescent="0.25">
      <c r="F22">
        <v>21</v>
      </c>
      <c r="G22">
        <f t="shared" si="0"/>
        <v>0.2</v>
      </c>
      <c r="H22">
        <f t="shared" si="1"/>
        <v>1.9000000027110455</v>
      </c>
      <c r="J22">
        <f t="shared" si="4"/>
        <v>1.9000000027110455</v>
      </c>
    </row>
    <row r="23" spans="6:10" x14ac:dyDescent="0.25">
      <c r="F23">
        <v>22</v>
      </c>
      <c r="G23">
        <f t="shared" si="0"/>
        <v>0.21</v>
      </c>
      <c r="H23">
        <f t="shared" si="1"/>
        <v>1.9000000002667603</v>
      </c>
      <c r="J23">
        <f t="shared" si="1"/>
        <v>19.189557480679845</v>
      </c>
    </row>
    <row r="24" spans="6:10" x14ac:dyDescent="0.25">
      <c r="F24">
        <v>23</v>
      </c>
      <c r="G24">
        <f t="shared" si="0"/>
        <v>0.22</v>
      </c>
      <c r="H24">
        <f t="shared" si="1"/>
        <v>1.9000000000234414</v>
      </c>
      <c r="J24">
        <f t="shared" si="1"/>
        <v>19.189557481108096</v>
      </c>
    </row>
    <row r="25" spans="6:10" x14ac:dyDescent="0.25">
      <c r="F25">
        <v>24</v>
      </c>
      <c r="G25">
        <f t="shared" si="0"/>
        <v>0.23</v>
      </c>
      <c r="H25">
        <f t="shared" si="1"/>
        <v>1.9000000000018396</v>
      </c>
      <c r="J25">
        <f t="shared" si="1"/>
        <v>19.189557481146117</v>
      </c>
    </row>
    <row r="26" spans="6:10" x14ac:dyDescent="0.25">
      <c r="F26">
        <v>25</v>
      </c>
      <c r="G26">
        <f t="shared" si="0"/>
        <v>0.24</v>
      </c>
      <c r="H26">
        <f t="shared" si="1"/>
        <v>1.9000000000001289</v>
      </c>
      <c r="J26">
        <f t="shared" si="1"/>
        <v>19.18955748114913</v>
      </c>
    </row>
    <row r="27" spans="6:10" x14ac:dyDescent="0.25">
      <c r="F27">
        <v>26</v>
      </c>
      <c r="G27">
        <f t="shared" si="0"/>
        <v>0.25</v>
      </c>
      <c r="H27">
        <f t="shared" si="1"/>
        <v>1.9000000000000079</v>
      </c>
      <c r="J27">
        <f t="shared" si="1"/>
        <v>19.189557481149343</v>
      </c>
    </row>
    <row r="28" spans="6:10" x14ac:dyDescent="0.25">
      <c r="F28">
        <v>27</v>
      </c>
      <c r="G28">
        <f t="shared" si="0"/>
        <v>0.26</v>
      </c>
      <c r="H28">
        <f t="shared" si="1"/>
        <v>1.9000000000000004</v>
      </c>
      <c r="J28">
        <f t="shared" si="1"/>
        <v>19.189557481149354</v>
      </c>
    </row>
    <row r="29" spans="6:10" x14ac:dyDescent="0.25">
      <c r="F29">
        <v>28</v>
      </c>
      <c r="G29">
        <f t="shared" si="0"/>
        <v>0.27</v>
      </c>
      <c r="H29">
        <f t="shared" si="1"/>
        <v>1.9</v>
      </c>
      <c r="J29">
        <f t="shared" si="1"/>
        <v>19.189557481149357</v>
      </c>
    </row>
    <row r="30" spans="6:10" x14ac:dyDescent="0.25">
      <c r="F30">
        <v>29</v>
      </c>
      <c r="G30">
        <f t="shared" si="0"/>
        <v>0.28000000000000003</v>
      </c>
      <c r="H30">
        <f t="shared" si="1"/>
        <v>1.9</v>
      </c>
      <c r="J30">
        <f t="shared" si="1"/>
        <v>19.189557481149357</v>
      </c>
    </row>
    <row r="31" spans="6:10" x14ac:dyDescent="0.25">
      <c r="F31">
        <v>30</v>
      </c>
      <c r="G31">
        <f t="shared" si="0"/>
        <v>0.28999999999999998</v>
      </c>
      <c r="H31">
        <f t="shared" si="1"/>
        <v>1.9</v>
      </c>
      <c r="J31">
        <f t="shared" si="1"/>
        <v>19.189557481149357</v>
      </c>
    </row>
    <row r="32" spans="6:10" x14ac:dyDescent="0.25">
      <c r="F32">
        <v>31</v>
      </c>
      <c r="G32">
        <f t="shared" si="0"/>
        <v>0.3</v>
      </c>
      <c r="H32">
        <f t="shared" si="1"/>
        <v>1.9</v>
      </c>
      <c r="J32">
        <f t="shared" si="1"/>
        <v>19.189557481149357</v>
      </c>
    </row>
    <row r="33" spans="6:10" x14ac:dyDescent="0.25">
      <c r="F33">
        <v>32</v>
      </c>
      <c r="G33">
        <f t="shared" si="0"/>
        <v>0.31</v>
      </c>
      <c r="H33">
        <f t="shared" si="1"/>
        <v>1.9</v>
      </c>
      <c r="J33">
        <f t="shared" si="1"/>
        <v>19.189557481149357</v>
      </c>
    </row>
    <row r="34" spans="6:10" x14ac:dyDescent="0.25">
      <c r="F34">
        <v>33</v>
      </c>
      <c r="G34">
        <f t="shared" si="0"/>
        <v>0.32</v>
      </c>
      <c r="H34">
        <f t="shared" ref="H34:J65" si="5">$C$2+($C$3-$C$2)*EXP(-((((F34-1)*$C$4/$C$5)/$C$6)^2))</f>
        <v>1.9</v>
      </c>
      <c r="J34">
        <f t="shared" si="5"/>
        <v>19.189557481149357</v>
      </c>
    </row>
    <row r="35" spans="6:10" x14ac:dyDescent="0.25">
      <c r="F35">
        <v>34</v>
      </c>
      <c r="G35">
        <f t="shared" si="0"/>
        <v>0.33</v>
      </c>
      <c r="H35">
        <f t="shared" si="5"/>
        <v>1.9</v>
      </c>
      <c r="J35">
        <f t="shared" si="5"/>
        <v>19.189557481149357</v>
      </c>
    </row>
    <row r="36" spans="6:10" x14ac:dyDescent="0.25">
      <c r="F36">
        <v>35</v>
      </c>
      <c r="G36">
        <f t="shared" si="0"/>
        <v>0.34</v>
      </c>
      <c r="H36">
        <f t="shared" si="5"/>
        <v>1.9</v>
      </c>
      <c r="J36">
        <f t="shared" si="5"/>
        <v>19.189557481149357</v>
      </c>
    </row>
    <row r="37" spans="6:10" x14ac:dyDescent="0.25">
      <c r="F37">
        <v>36</v>
      </c>
      <c r="G37">
        <f t="shared" si="0"/>
        <v>0.35000000000000003</v>
      </c>
      <c r="H37">
        <f t="shared" si="5"/>
        <v>1.9</v>
      </c>
      <c r="J37">
        <f t="shared" si="5"/>
        <v>19.189557481149357</v>
      </c>
    </row>
    <row r="38" spans="6:10" x14ac:dyDescent="0.25">
      <c r="F38">
        <v>37</v>
      </c>
      <c r="G38">
        <f t="shared" si="0"/>
        <v>0.36</v>
      </c>
      <c r="H38">
        <f t="shared" si="5"/>
        <v>1.9</v>
      </c>
      <c r="J38">
        <f t="shared" si="5"/>
        <v>19.189557481149357</v>
      </c>
    </row>
    <row r="39" spans="6:10" x14ac:dyDescent="0.25">
      <c r="F39">
        <v>38</v>
      </c>
      <c r="G39">
        <f t="shared" si="0"/>
        <v>0.37</v>
      </c>
      <c r="H39">
        <f t="shared" si="5"/>
        <v>1.9</v>
      </c>
      <c r="J39">
        <f t="shared" si="5"/>
        <v>19.189557481149357</v>
      </c>
    </row>
    <row r="40" spans="6:10" x14ac:dyDescent="0.25">
      <c r="F40">
        <v>39</v>
      </c>
      <c r="G40">
        <f t="shared" si="0"/>
        <v>0.38</v>
      </c>
      <c r="H40">
        <f t="shared" si="5"/>
        <v>1.9</v>
      </c>
      <c r="J40">
        <f t="shared" si="5"/>
        <v>19.189557481149357</v>
      </c>
    </row>
    <row r="41" spans="6:10" x14ac:dyDescent="0.25">
      <c r="F41">
        <v>40</v>
      </c>
      <c r="G41">
        <f t="shared" si="0"/>
        <v>0.39</v>
      </c>
      <c r="H41">
        <f t="shared" si="5"/>
        <v>1.9</v>
      </c>
      <c r="J41">
        <f t="shared" si="5"/>
        <v>19.189557481149357</v>
      </c>
    </row>
    <row r="42" spans="6:10" x14ac:dyDescent="0.25">
      <c r="F42">
        <v>41</v>
      </c>
      <c r="G42">
        <f t="shared" si="0"/>
        <v>0.4</v>
      </c>
      <c r="H42">
        <f t="shared" si="5"/>
        <v>1.9</v>
      </c>
      <c r="J42">
        <f t="shared" si="5"/>
        <v>19.189557481149357</v>
      </c>
    </row>
    <row r="43" spans="6:10" x14ac:dyDescent="0.25">
      <c r="F43">
        <v>42</v>
      </c>
      <c r="G43">
        <f t="shared" si="0"/>
        <v>0.41000000000000003</v>
      </c>
      <c r="H43">
        <f t="shared" si="5"/>
        <v>1.9</v>
      </c>
      <c r="J43">
        <f t="shared" si="5"/>
        <v>19.189557481149357</v>
      </c>
    </row>
    <row r="44" spans="6:10" x14ac:dyDescent="0.25">
      <c r="F44">
        <v>43</v>
      </c>
      <c r="G44">
        <f t="shared" si="0"/>
        <v>0.42</v>
      </c>
      <c r="H44">
        <f t="shared" si="5"/>
        <v>1.9</v>
      </c>
      <c r="J44">
        <f t="shared" si="5"/>
        <v>19.189557481149357</v>
      </c>
    </row>
    <row r="45" spans="6:10" x14ac:dyDescent="0.25">
      <c r="F45">
        <v>44</v>
      </c>
      <c r="G45">
        <f t="shared" si="0"/>
        <v>0.43</v>
      </c>
      <c r="H45">
        <f t="shared" si="5"/>
        <v>1.9</v>
      </c>
      <c r="J45">
        <f t="shared" si="5"/>
        <v>19.189557481149357</v>
      </c>
    </row>
    <row r="46" spans="6:10" x14ac:dyDescent="0.25">
      <c r="F46">
        <v>45</v>
      </c>
      <c r="G46">
        <f t="shared" si="0"/>
        <v>0.44</v>
      </c>
      <c r="H46">
        <f t="shared" si="5"/>
        <v>1.9</v>
      </c>
      <c r="J46">
        <f t="shared" si="5"/>
        <v>19.189557481149357</v>
      </c>
    </row>
    <row r="47" spans="6:10" x14ac:dyDescent="0.25">
      <c r="F47">
        <v>46</v>
      </c>
      <c r="G47">
        <f t="shared" si="0"/>
        <v>0.45</v>
      </c>
      <c r="H47">
        <f t="shared" si="5"/>
        <v>1.9</v>
      </c>
      <c r="J47">
        <f t="shared" si="5"/>
        <v>19.189557481149357</v>
      </c>
    </row>
    <row r="48" spans="6:10" x14ac:dyDescent="0.25">
      <c r="F48">
        <v>47</v>
      </c>
      <c r="G48">
        <f t="shared" si="0"/>
        <v>0.46</v>
      </c>
      <c r="H48">
        <f t="shared" si="5"/>
        <v>1.9</v>
      </c>
      <c r="J48">
        <f t="shared" si="5"/>
        <v>19.189557481149357</v>
      </c>
    </row>
    <row r="49" spans="6:10" x14ac:dyDescent="0.25">
      <c r="F49">
        <v>48</v>
      </c>
      <c r="G49">
        <f t="shared" si="0"/>
        <v>0.47000000000000003</v>
      </c>
      <c r="H49">
        <f t="shared" si="5"/>
        <v>1.9</v>
      </c>
      <c r="J49">
        <f t="shared" si="5"/>
        <v>19.189557481149357</v>
      </c>
    </row>
    <row r="50" spans="6:10" x14ac:dyDescent="0.25">
      <c r="F50">
        <v>49</v>
      </c>
      <c r="G50">
        <f t="shared" si="0"/>
        <v>0.48</v>
      </c>
      <c r="H50">
        <f t="shared" si="5"/>
        <v>1.9</v>
      </c>
      <c r="J50">
        <f t="shared" si="5"/>
        <v>19.189557481149357</v>
      </c>
    </row>
    <row r="51" spans="6:10" x14ac:dyDescent="0.25">
      <c r="F51">
        <v>50</v>
      </c>
      <c r="G51">
        <f t="shared" si="0"/>
        <v>0.49</v>
      </c>
      <c r="H51">
        <f t="shared" si="5"/>
        <v>1.9</v>
      </c>
      <c r="J51">
        <f t="shared" si="5"/>
        <v>19.189557481149357</v>
      </c>
    </row>
    <row r="52" spans="6:10" x14ac:dyDescent="0.25">
      <c r="F52">
        <v>51</v>
      </c>
      <c r="G52">
        <f t="shared" si="0"/>
        <v>0.5</v>
      </c>
      <c r="H52">
        <f t="shared" si="5"/>
        <v>1.9</v>
      </c>
      <c r="J52">
        <f t="shared" si="5"/>
        <v>19.189557481149357</v>
      </c>
    </row>
    <row r="53" spans="6:10" x14ac:dyDescent="0.25">
      <c r="F53">
        <v>52</v>
      </c>
      <c r="G53">
        <f t="shared" si="0"/>
        <v>0.51</v>
      </c>
      <c r="H53">
        <f t="shared" si="5"/>
        <v>1.9</v>
      </c>
      <c r="J53">
        <f t="shared" si="5"/>
        <v>19.189557481149357</v>
      </c>
    </row>
    <row r="54" spans="6:10" x14ac:dyDescent="0.25">
      <c r="F54">
        <v>53</v>
      </c>
      <c r="G54">
        <f t="shared" si="0"/>
        <v>0.52</v>
      </c>
      <c r="H54">
        <f t="shared" si="5"/>
        <v>1.9</v>
      </c>
      <c r="J54">
        <f t="shared" si="5"/>
        <v>19.189557481149357</v>
      </c>
    </row>
    <row r="55" spans="6:10" x14ac:dyDescent="0.25">
      <c r="F55">
        <v>54</v>
      </c>
      <c r="G55">
        <f t="shared" si="0"/>
        <v>0.53</v>
      </c>
      <c r="H55">
        <f t="shared" si="5"/>
        <v>1.9</v>
      </c>
      <c r="J55">
        <f t="shared" si="5"/>
        <v>19.189557481149357</v>
      </c>
    </row>
    <row r="56" spans="6:10" x14ac:dyDescent="0.25">
      <c r="F56">
        <v>55</v>
      </c>
      <c r="G56">
        <f t="shared" si="0"/>
        <v>0.54</v>
      </c>
      <c r="H56">
        <f t="shared" si="5"/>
        <v>1.9</v>
      </c>
      <c r="J56">
        <f t="shared" si="5"/>
        <v>19.189557481149357</v>
      </c>
    </row>
    <row r="57" spans="6:10" x14ac:dyDescent="0.25">
      <c r="F57">
        <v>56</v>
      </c>
      <c r="G57">
        <f t="shared" si="0"/>
        <v>0.55000000000000004</v>
      </c>
      <c r="H57">
        <f t="shared" si="5"/>
        <v>1.9</v>
      </c>
      <c r="J57">
        <f t="shared" si="5"/>
        <v>19.189557481149357</v>
      </c>
    </row>
    <row r="58" spans="6:10" x14ac:dyDescent="0.25">
      <c r="F58">
        <v>57</v>
      </c>
      <c r="G58">
        <f t="shared" si="0"/>
        <v>0.56000000000000005</v>
      </c>
      <c r="H58">
        <f t="shared" si="5"/>
        <v>1.9</v>
      </c>
      <c r="J58">
        <f t="shared" si="5"/>
        <v>19.189557481149357</v>
      </c>
    </row>
    <row r="59" spans="6:10" x14ac:dyDescent="0.25">
      <c r="F59">
        <v>58</v>
      </c>
      <c r="G59">
        <f t="shared" si="0"/>
        <v>0.57000000000000006</v>
      </c>
      <c r="H59">
        <f t="shared" si="5"/>
        <v>1.9</v>
      </c>
      <c r="J59">
        <f t="shared" si="5"/>
        <v>19.189557481149357</v>
      </c>
    </row>
    <row r="60" spans="6:10" x14ac:dyDescent="0.25">
      <c r="F60">
        <v>59</v>
      </c>
      <c r="G60">
        <f t="shared" si="0"/>
        <v>0.57999999999999996</v>
      </c>
      <c r="H60">
        <f t="shared" si="5"/>
        <v>1.9</v>
      </c>
      <c r="J60">
        <f t="shared" si="5"/>
        <v>19.189557481149357</v>
      </c>
    </row>
    <row r="61" spans="6:10" x14ac:dyDescent="0.25">
      <c r="F61">
        <v>60</v>
      </c>
      <c r="G61">
        <f t="shared" si="0"/>
        <v>0.59</v>
      </c>
      <c r="H61">
        <f t="shared" si="5"/>
        <v>1.9</v>
      </c>
      <c r="J61">
        <f t="shared" si="5"/>
        <v>19.189557481149357</v>
      </c>
    </row>
    <row r="62" spans="6:10" x14ac:dyDescent="0.25">
      <c r="F62">
        <v>61</v>
      </c>
      <c r="G62">
        <f t="shared" si="0"/>
        <v>0.6</v>
      </c>
      <c r="H62">
        <f t="shared" si="5"/>
        <v>1.9</v>
      </c>
      <c r="J62">
        <f t="shared" si="5"/>
        <v>19.189557481149357</v>
      </c>
    </row>
    <row r="63" spans="6:10" x14ac:dyDescent="0.25">
      <c r="F63">
        <v>62</v>
      </c>
      <c r="G63">
        <f t="shared" si="0"/>
        <v>0.61</v>
      </c>
      <c r="H63">
        <f t="shared" si="5"/>
        <v>1.9</v>
      </c>
      <c r="J63">
        <f t="shared" si="5"/>
        <v>19.189557481149357</v>
      </c>
    </row>
    <row r="64" spans="6:10" x14ac:dyDescent="0.25">
      <c r="F64">
        <v>63</v>
      </c>
      <c r="G64">
        <f t="shared" si="0"/>
        <v>0.62</v>
      </c>
      <c r="H64">
        <f t="shared" si="5"/>
        <v>1.9</v>
      </c>
      <c r="J64">
        <f t="shared" si="5"/>
        <v>19.189557481149357</v>
      </c>
    </row>
    <row r="65" spans="6:10" x14ac:dyDescent="0.25">
      <c r="F65">
        <v>64</v>
      </c>
      <c r="G65">
        <f t="shared" si="0"/>
        <v>0.63</v>
      </c>
      <c r="H65">
        <f t="shared" si="5"/>
        <v>1.9</v>
      </c>
      <c r="J65">
        <f t="shared" si="5"/>
        <v>19.189557481149357</v>
      </c>
    </row>
    <row r="66" spans="6:10" x14ac:dyDescent="0.25">
      <c r="F66">
        <v>65</v>
      </c>
      <c r="G66">
        <f t="shared" si="0"/>
        <v>0.64</v>
      </c>
      <c r="H66">
        <f t="shared" ref="H66:J102" si="6">$C$2+($C$3-$C$2)*EXP(-((((F66-1)*$C$4/$C$5)/$C$6)^2))</f>
        <v>1.9</v>
      </c>
      <c r="J66">
        <f t="shared" si="6"/>
        <v>19.189557481149357</v>
      </c>
    </row>
    <row r="67" spans="6:10" x14ac:dyDescent="0.25">
      <c r="F67">
        <v>66</v>
      </c>
      <c r="G67">
        <f t="shared" ref="G67:G102" si="7">(F67-1)*($C$4/$C$5)</f>
        <v>0.65</v>
      </c>
      <c r="H67">
        <f t="shared" si="6"/>
        <v>1.9</v>
      </c>
      <c r="J67">
        <f t="shared" si="6"/>
        <v>19.189557481149357</v>
      </c>
    </row>
    <row r="68" spans="6:10" x14ac:dyDescent="0.25">
      <c r="F68">
        <v>67</v>
      </c>
      <c r="G68">
        <f t="shared" si="7"/>
        <v>0.66</v>
      </c>
      <c r="H68">
        <f t="shared" si="6"/>
        <v>1.9</v>
      </c>
      <c r="J68">
        <f t="shared" si="6"/>
        <v>19.189557481149357</v>
      </c>
    </row>
    <row r="69" spans="6:10" x14ac:dyDescent="0.25">
      <c r="F69">
        <v>68</v>
      </c>
      <c r="G69">
        <f t="shared" si="7"/>
        <v>0.67</v>
      </c>
      <c r="H69">
        <f t="shared" si="6"/>
        <v>1.9</v>
      </c>
      <c r="J69">
        <f t="shared" si="6"/>
        <v>19.189557481149357</v>
      </c>
    </row>
    <row r="70" spans="6:10" x14ac:dyDescent="0.25">
      <c r="F70">
        <v>69</v>
      </c>
      <c r="G70">
        <f t="shared" si="7"/>
        <v>0.68</v>
      </c>
      <c r="H70">
        <f t="shared" si="6"/>
        <v>1.9</v>
      </c>
      <c r="J70">
        <f t="shared" si="6"/>
        <v>19.189557481149357</v>
      </c>
    </row>
    <row r="71" spans="6:10" x14ac:dyDescent="0.25">
      <c r="F71">
        <v>70</v>
      </c>
      <c r="G71">
        <f t="shared" si="7"/>
        <v>0.69000000000000006</v>
      </c>
      <c r="H71">
        <f t="shared" si="6"/>
        <v>1.9</v>
      </c>
      <c r="J71">
        <f t="shared" si="6"/>
        <v>19.189557481149357</v>
      </c>
    </row>
    <row r="72" spans="6:10" x14ac:dyDescent="0.25">
      <c r="F72">
        <v>71</v>
      </c>
      <c r="G72">
        <f t="shared" si="7"/>
        <v>0.70000000000000007</v>
      </c>
      <c r="H72">
        <f t="shared" si="6"/>
        <v>1.9</v>
      </c>
      <c r="J72">
        <f t="shared" si="6"/>
        <v>19.189557481149357</v>
      </c>
    </row>
    <row r="73" spans="6:10" x14ac:dyDescent="0.25">
      <c r="F73">
        <v>72</v>
      </c>
      <c r="G73">
        <f t="shared" si="7"/>
        <v>0.71</v>
      </c>
      <c r="H73">
        <f t="shared" si="6"/>
        <v>1.9</v>
      </c>
      <c r="J73">
        <f t="shared" si="6"/>
        <v>19.189557481149357</v>
      </c>
    </row>
    <row r="74" spans="6:10" x14ac:dyDescent="0.25">
      <c r="F74">
        <v>73</v>
      </c>
      <c r="G74">
        <f t="shared" si="7"/>
        <v>0.72</v>
      </c>
      <c r="H74">
        <f t="shared" si="6"/>
        <v>1.9</v>
      </c>
      <c r="J74">
        <f t="shared" si="6"/>
        <v>19.189557481149357</v>
      </c>
    </row>
    <row r="75" spans="6:10" x14ac:dyDescent="0.25">
      <c r="F75">
        <v>74</v>
      </c>
      <c r="G75">
        <f t="shared" si="7"/>
        <v>0.73</v>
      </c>
      <c r="H75">
        <f t="shared" si="6"/>
        <v>1.9</v>
      </c>
      <c r="J75">
        <f t="shared" si="6"/>
        <v>19.189557481149357</v>
      </c>
    </row>
    <row r="76" spans="6:10" x14ac:dyDescent="0.25">
      <c r="F76">
        <v>75</v>
      </c>
      <c r="G76">
        <f t="shared" si="7"/>
        <v>0.74</v>
      </c>
      <c r="H76">
        <f t="shared" si="6"/>
        <v>1.9</v>
      </c>
      <c r="J76">
        <f t="shared" si="6"/>
        <v>19.189557481149357</v>
      </c>
    </row>
    <row r="77" spans="6:10" x14ac:dyDescent="0.25">
      <c r="F77">
        <v>76</v>
      </c>
      <c r="G77">
        <f t="shared" si="7"/>
        <v>0.75</v>
      </c>
      <c r="H77">
        <f t="shared" si="6"/>
        <v>1.9</v>
      </c>
      <c r="J77">
        <f t="shared" si="6"/>
        <v>19.189557481149357</v>
      </c>
    </row>
    <row r="78" spans="6:10" x14ac:dyDescent="0.25">
      <c r="F78">
        <v>77</v>
      </c>
      <c r="G78">
        <f t="shared" si="7"/>
        <v>0.76</v>
      </c>
      <c r="H78">
        <f t="shared" si="6"/>
        <v>1.9</v>
      </c>
      <c r="J78">
        <f t="shared" si="6"/>
        <v>19.189557481149357</v>
      </c>
    </row>
    <row r="79" spans="6:10" x14ac:dyDescent="0.25">
      <c r="F79">
        <v>78</v>
      </c>
      <c r="G79">
        <f t="shared" si="7"/>
        <v>0.77</v>
      </c>
      <c r="H79">
        <f t="shared" si="6"/>
        <v>1.9</v>
      </c>
      <c r="J79">
        <f t="shared" si="6"/>
        <v>19.189557481149357</v>
      </c>
    </row>
    <row r="80" spans="6:10" x14ac:dyDescent="0.25">
      <c r="F80">
        <v>79</v>
      </c>
      <c r="G80">
        <f t="shared" si="7"/>
        <v>0.78</v>
      </c>
      <c r="H80">
        <f t="shared" si="6"/>
        <v>1.9</v>
      </c>
      <c r="J80">
        <f t="shared" si="6"/>
        <v>19.189557481149357</v>
      </c>
    </row>
    <row r="81" spans="6:10" x14ac:dyDescent="0.25">
      <c r="F81">
        <v>80</v>
      </c>
      <c r="G81">
        <f t="shared" si="7"/>
        <v>0.79</v>
      </c>
      <c r="H81">
        <f t="shared" si="6"/>
        <v>1.9</v>
      </c>
      <c r="J81">
        <f t="shared" si="6"/>
        <v>19.189557481149357</v>
      </c>
    </row>
    <row r="82" spans="6:10" x14ac:dyDescent="0.25">
      <c r="F82">
        <v>81</v>
      </c>
      <c r="G82">
        <f t="shared" si="7"/>
        <v>0.8</v>
      </c>
      <c r="H82">
        <f t="shared" si="6"/>
        <v>1.9</v>
      </c>
      <c r="J82">
        <f t="shared" si="6"/>
        <v>19.189557481149357</v>
      </c>
    </row>
    <row r="83" spans="6:10" x14ac:dyDescent="0.25">
      <c r="F83">
        <v>82</v>
      </c>
      <c r="G83">
        <f t="shared" si="7"/>
        <v>0.81</v>
      </c>
      <c r="H83">
        <f t="shared" si="6"/>
        <v>1.9</v>
      </c>
      <c r="J83">
        <f t="shared" si="6"/>
        <v>19.189557481149357</v>
      </c>
    </row>
    <row r="84" spans="6:10" x14ac:dyDescent="0.25">
      <c r="F84">
        <v>83</v>
      </c>
      <c r="G84">
        <f t="shared" si="7"/>
        <v>0.82000000000000006</v>
      </c>
      <c r="H84">
        <f t="shared" si="6"/>
        <v>1.9</v>
      </c>
      <c r="J84">
        <f t="shared" si="6"/>
        <v>19.189557481149357</v>
      </c>
    </row>
    <row r="85" spans="6:10" x14ac:dyDescent="0.25">
      <c r="F85">
        <v>84</v>
      </c>
      <c r="G85">
        <f t="shared" si="7"/>
        <v>0.83000000000000007</v>
      </c>
      <c r="H85">
        <f t="shared" si="6"/>
        <v>1.9</v>
      </c>
      <c r="J85">
        <f t="shared" si="6"/>
        <v>19.189557481149357</v>
      </c>
    </row>
    <row r="86" spans="6:10" x14ac:dyDescent="0.25">
      <c r="F86">
        <v>85</v>
      </c>
      <c r="G86">
        <f t="shared" si="7"/>
        <v>0.84</v>
      </c>
      <c r="H86">
        <f t="shared" si="6"/>
        <v>1.9</v>
      </c>
      <c r="J86">
        <f t="shared" si="6"/>
        <v>19.189557481149357</v>
      </c>
    </row>
    <row r="87" spans="6:10" x14ac:dyDescent="0.25">
      <c r="F87">
        <v>86</v>
      </c>
      <c r="G87">
        <f t="shared" si="7"/>
        <v>0.85</v>
      </c>
      <c r="H87">
        <f t="shared" si="6"/>
        <v>1.9</v>
      </c>
      <c r="J87">
        <f t="shared" si="6"/>
        <v>19.189557481149357</v>
      </c>
    </row>
    <row r="88" spans="6:10" x14ac:dyDescent="0.25">
      <c r="F88">
        <v>87</v>
      </c>
      <c r="G88">
        <f t="shared" si="7"/>
        <v>0.86</v>
      </c>
      <c r="H88">
        <f t="shared" si="6"/>
        <v>1.9</v>
      </c>
      <c r="J88">
        <f t="shared" si="6"/>
        <v>19.189557481149357</v>
      </c>
    </row>
    <row r="89" spans="6:10" x14ac:dyDescent="0.25">
      <c r="F89">
        <v>88</v>
      </c>
      <c r="G89">
        <f t="shared" si="7"/>
        <v>0.87</v>
      </c>
      <c r="H89">
        <f t="shared" si="6"/>
        <v>1.9</v>
      </c>
      <c r="J89">
        <f t="shared" si="6"/>
        <v>19.189557481149357</v>
      </c>
    </row>
    <row r="90" spans="6:10" x14ac:dyDescent="0.25">
      <c r="F90">
        <v>89</v>
      </c>
      <c r="G90">
        <f t="shared" si="7"/>
        <v>0.88</v>
      </c>
      <c r="H90">
        <f t="shared" si="6"/>
        <v>1.9</v>
      </c>
      <c r="J90">
        <f t="shared" si="6"/>
        <v>19.189557481149357</v>
      </c>
    </row>
    <row r="91" spans="6:10" x14ac:dyDescent="0.25">
      <c r="F91">
        <v>90</v>
      </c>
      <c r="G91">
        <f t="shared" si="7"/>
        <v>0.89</v>
      </c>
      <c r="H91">
        <f t="shared" si="6"/>
        <v>1.9</v>
      </c>
      <c r="J91">
        <f t="shared" si="6"/>
        <v>19.189557481149357</v>
      </c>
    </row>
    <row r="92" spans="6:10" x14ac:dyDescent="0.25">
      <c r="F92">
        <v>91</v>
      </c>
      <c r="G92">
        <f t="shared" si="7"/>
        <v>0.9</v>
      </c>
      <c r="H92">
        <f t="shared" si="6"/>
        <v>1.9</v>
      </c>
      <c r="J92">
        <f t="shared" si="6"/>
        <v>19.189557481149357</v>
      </c>
    </row>
    <row r="93" spans="6:10" x14ac:dyDescent="0.25">
      <c r="F93">
        <v>92</v>
      </c>
      <c r="G93">
        <f t="shared" si="7"/>
        <v>0.91</v>
      </c>
      <c r="H93">
        <f t="shared" si="6"/>
        <v>1.9</v>
      </c>
      <c r="J93">
        <f t="shared" si="6"/>
        <v>19.189557481149357</v>
      </c>
    </row>
    <row r="94" spans="6:10" x14ac:dyDescent="0.25">
      <c r="F94">
        <v>93</v>
      </c>
      <c r="G94">
        <f t="shared" si="7"/>
        <v>0.92</v>
      </c>
      <c r="H94">
        <f t="shared" si="6"/>
        <v>1.9</v>
      </c>
      <c r="J94">
        <f t="shared" si="6"/>
        <v>19.189557481149357</v>
      </c>
    </row>
    <row r="95" spans="6:10" x14ac:dyDescent="0.25">
      <c r="F95">
        <v>94</v>
      </c>
      <c r="G95">
        <f t="shared" si="7"/>
        <v>0.93</v>
      </c>
      <c r="H95">
        <f t="shared" si="6"/>
        <v>1.9</v>
      </c>
      <c r="J95">
        <f t="shared" si="6"/>
        <v>19.189557481149357</v>
      </c>
    </row>
    <row r="96" spans="6:10" x14ac:dyDescent="0.25">
      <c r="F96">
        <v>95</v>
      </c>
      <c r="G96">
        <f t="shared" si="7"/>
        <v>0.94000000000000006</v>
      </c>
      <c r="H96">
        <f t="shared" si="6"/>
        <v>1.9</v>
      </c>
      <c r="J96">
        <f t="shared" si="6"/>
        <v>19.189557481149357</v>
      </c>
    </row>
    <row r="97" spans="6:10" x14ac:dyDescent="0.25">
      <c r="F97">
        <v>96</v>
      </c>
      <c r="G97">
        <f t="shared" si="7"/>
        <v>0.95000000000000007</v>
      </c>
      <c r="H97">
        <f t="shared" si="6"/>
        <v>1.9</v>
      </c>
      <c r="J97">
        <f t="shared" si="6"/>
        <v>19.189557481149357</v>
      </c>
    </row>
    <row r="98" spans="6:10" x14ac:dyDescent="0.25">
      <c r="F98">
        <v>97</v>
      </c>
      <c r="G98">
        <f t="shared" si="7"/>
        <v>0.96</v>
      </c>
      <c r="H98">
        <f t="shared" si="6"/>
        <v>1.9</v>
      </c>
      <c r="J98">
        <f t="shared" si="6"/>
        <v>19.189557481149357</v>
      </c>
    </row>
    <row r="99" spans="6:10" x14ac:dyDescent="0.25">
      <c r="F99">
        <v>98</v>
      </c>
      <c r="G99">
        <f t="shared" si="7"/>
        <v>0.97</v>
      </c>
      <c r="H99">
        <f t="shared" si="6"/>
        <v>1.9</v>
      </c>
      <c r="J99">
        <f t="shared" si="6"/>
        <v>19.189557481149357</v>
      </c>
    </row>
    <row r="100" spans="6:10" x14ac:dyDescent="0.25">
      <c r="F100">
        <v>99</v>
      </c>
      <c r="G100">
        <f t="shared" si="7"/>
        <v>0.98</v>
      </c>
      <c r="H100">
        <f t="shared" si="6"/>
        <v>1.9</v>
      </c>
      <c r="J100">
        <f t="shared" si="6"/>
        <v>19.189557481149357</v>
      </c>
    </row>
    <row r="101" spans="6:10" x14ac:dyDescent="0.25">
      <c r="F101">
        <v>100</v>
      </c>
      <c r="G101">
        <f t="shared" si="7"/>
        <v>0.99</v>
      </c>
      <c r="H101">
        <f t="shared" si="6"/>
        <v>1.9</v>
      </c>
      <c r="J101">
        <f t="shared" si="6"/>
        <v>19.189557481149357</v>
      </c>
    </row>
    <row r="102" spans="6:10" x14ac:dyDescent="0.25">
      <c r="F102">
        <v>101</v>
      </c>
      <c r="G102">
        <f t="shared" si="7"/>
        <v>1</v>
      </c>
      <c r="H102">
        <f t="shared" si="6"/>
        <v>1.9</v>
      </c>
      <c r="J102">
        <f t="shared" si="6"/>
        <v>19.189557481149357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workbookViewId="0">
      <selection activeCell="D26" sqref="D26"/>
    </sheetView>
  </sheetViews>
  <sheetFormatPr defaultRowHeight="15" x14ac:dyDescent="0.25"/>
  <cols>
    <col min="2" max="2" width="13.140625" bestFit="1" customWidth="1"/>
    <col min="3" max="3" width="14.28515625" customWidth="1"/>
  </cols>
  <sheetData>
    <row r="2" spans="2:7" x14ac:dyDescent="0.25">
      <c r="B2" t="s">
        <v>0</v>
      </c>
      <c r="C2">
        <v>1.9</v>
      </c>
      <c r="D2" t="s">
        <v>1</v>
      </c>
    </row>
    <row r="3" spans="2:7" x14ac:dyDescent="0.25">
      <c r="B3" t="s">
        <v>2</v>
      </c>
      <c r="C3">
        <v>20</v>
      </c>
      <c r="D3" t="s">
        <v>1</v>
      </c>
    </row>
    <row r="4" spans="2:7" x14ac:dyDescent="0.25">
      <c r="B4" t="s">
        <v>12</v>
      </c>
      <c r="C4">
        <v>4.3499999999999996</v>
      </c>
      <c r="D4" t="s">
        <v>1</v>
      </c>
    </row>
    <row r="5" spans="2:7" x14ac:dyDescent="0.25">
      <c r="B5" t="s">
        <v>7</v>
      </c>
      <c r="C5" s="3">
        <v>1.43E-2</v>
      </c>
      <c r="D5" t="s">
        <v>6</v>
      </c>
    </row>
    <row r="6" spans="2:7" x14ac:dyDescent="0.25">
      <c r="B6" t="s">
        <v>13</v>
      </c>
      <c r="C6" s="2">
        <v>0.01</v>
      </c>
      <c r="D6" t="s">
        <v>4</v>
      </c>
    </row>
    <row r="8" spans="2:7" x14ac:dyDescent="0.25">
      <c r="B8" s="1" t="s">
        <v>7</v>
      </c>
      <c r="C8" s="2">
        <f>C6/(-LN((C4-C2)/(C3-C2)))^(1/2)</f>
        <v>7.071379111936742E-3</v>
      </c>
      <c r="D8" t="s">
        <v>6</v>
      </c>
      <c r="G8">
        <f>(F8-1)*($C$4/$C$5)</f>
        <v>-304.19580419580416</v>
      </c>
    </row>
    <row r="10" spans="2:7" x14ac:dyDescent="0.25">
      <c r="B10" s="1" t="s">
        <v>13</v>
      </c>
      <c r="C10" s="3">
        <f>C5*(-LN((C4-C2)/(C3-C2)))^(1/2)</f>
        <v>2.0222363662925506E-2</v>
      </c>
      <c r="D10" t="s">
        <v>4</v>
      </c>
    </row>
    <row r="12" spans="2:7" x14ac:dyDescent="0.25">
      <c r="C12">
        <f>C10*2</f>
        <v>4.0444727325851013E-2</v>
      </c>
    </row>
    <row r="16" spans="2:7" x14ac:dyDescent="0.25">
      <c r="B16" t="s">
        <v>14</v>
      </c>
      <c r="C16">
        <f>LN((C4-C2)/(C3-C2))</f>
        <v>-1.9998239137151446</v>
      </c>
    </row>
    <row r="17" spans="2:3" x14ac:dyDescent="0.25">
      <c r="B17" t="s">
        <v>15</v>
      </c>
      <c r="C17">
        <f>SQRT(-C16)^(1/2)</f>
        <v>1.1891809387556149</v>
      </c>
    </row>
    <row r="21" spans="2:3" x14ac:dyDescent="0.25">
      <c r="C21">
        <f>0.01/C17</f>
        <v>8.409149250629782E-3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Gaussian curve</vt:lpstr>
      <vt:lpstr>x and alpha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2019-07-31T15:10:09Z</dcterms:modified>
</cp:coreProperties>
</file>