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chal/Dropbox/Sys/will-rando/templates/events/pdfs/"/>
    </mc:Choice>
  </mc:AlternateContent>
  <xr:revisionPtr revIDLastSave="0" documentId="13_ncr:1_{B6EB4F7C-E2D7-8B40-A405-A01701963B8E}" xr6:coauthVersionLast="43" xr6:coauthVersionMax="43" xr10:uidLastSave="{00000000-0000-0000-0000-000000000000}"/>
  <bookViews>
    <workbookView xWindow="2240" yWindow="460" windowWidth="17000" windowHeight="17460" xr2:uid="{00000000-000D-0000-FFFF-FFFF00000000}"/>
  </bookViews>
  <sheets>
    <sheet name="Cues" sheetId="1" r:id="rId1"/>
    <sheet name="Time and Food" sheetId="2" r:id="rId2"/>
  </sheets>
  <definedNames>
    <definedName name="_xlnm.Print_Area" localSheetId="0">Cues!$A$1:$D$4</definedName>
    <definedName name="_xlnm.Print_Area" localSheetId="1">'Time and Food'!$B$5:$I$18</definedName>
    <definedName name="_xlnm.Print_Titles" localSheetId="0">Cues!$1:$1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3" i="1" l="1"/>
  <c r="C18" i="2" l="1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H6" i="2"/>
  <c r="F7" i="2" s="1"/>
  <c r="H7" i="2" s="1"/>
  <c r="F8" i="2" s="1"/>
  <c r="H8" i="2" s="1"/>
  <c r="F9" i="2" s="1"/>
  <c r="H9" i="2" s="1"/>
  <c r="F10" i="2" s="1"/>
  <c r="H10" i="2" s="1"/>
  <c r="F11" i="2" s="1"/>
  <c r="H11" i="2" s="1"/>
  <c r="F12" i="2" s="1"/>
  <c r="H12" i="2" s="1"/>
  <c r="F13" i="2" s="1"/>
  <c r="H13" i="2" s="1"/>
  <c r="F14" i="2" s="1"/>
  <c r="H14" i="2" s="1"/>
  <c r="F15" i="2" s="1"/>
  <c r="H15" i="2" s="1"/>
  <c r="F16" i="2" s="1"/>
  <c r="H16" i="2" s="1"/>
  <c r="F17" i="2" s="1"/>
  <c r="H17" i="2" s="1"/>
  <c r="F18" i="2" s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<sst xmlns="http://schemas.openxmlformats.org/spreadsheetml/2006/main" count="185" uniqueCount="131">
  <si>
    <t>Leg (mi)</t>
  </si>
  <si>
    <t xml:space="preserve">Cum (mi) </t>
  </si>
  <si>
    <t>Turn</t>
  </si>
  <si>
    <t>Description</t>
  </si>
  <si>
    <t>Start</t>
  </si>
  <si>
    <t>L</t>
  </si>
  <si>
    <t>R</t>
  </si>
  <si>
    <t xml:space="preserve"> E 4th Ave</t>
  </si>
  <si>
    <t>Onto bike path  as 4th curves left, at curb cut</t>
  </si>
  <si>
    <t>Right across bike bridge</t>
  </si>
  <si>
    <t>Left off bridge toward river</t>
  </si>
  <si>
    <t>Right on path  (keep river on left)</t>
  </si>
  <si>
    <t>Pass under bridge then loop right to cross bridge</t>
  </si>
  <si>
    <t>toward Owosso Dr</t>
  </si>
  <si>
    <t>S</t>
  </si>
  <si>
    <t>bc Owosso Dr</t>
  </si>
  <si>
    <t xml:space="preserve"> River Rd</t>
  </si>
  <si>
    <t>Left on Irving Rd at light (sign on left)</t>
  </si>
  <si>
    <t>Orchard Point Park on left open dawn to dusk</t>
  </si>
  <si>
    <t>becomes Lawrence Rd</t>
  </si>
  <si>
    <t>Left on OR-36 W (Junction City/Mapleton Hwy)</t>
  </si>
  <si>
    <t>Wayside - vault toilets</t>
  </si>
  <si>
    <t>Summit</t>
  </si>
  <si>
    <t>Summit (1038 ft)</t>
  </si>
  <si>
    <t>Wayside: Vault toilets</t>
  </si>
  <si>
    <t>Lakeview Groc opens 7am</t>
  </si>
  <si>
    <t>Deadwood Market [07:21-10:20]</t>
  </si>
  <si>
    <t>merge onto OR-126 W.  Food on left.  Market on left.</t>
  </si>
  <si>
    <t>Left on US-101 S (either lane can turn)</t>
  </si>
  <si>
    <t>Florence control. 7-11 at turn; Dairy Queen on right just before bridge.  Bikes 101 shop at 1537 8th St open 10-2.  [08:39-13:16]</t>
  </si>
  <si>
    <t>Optional:  R 1.5 miles to beach access</t>
  </si>
  <si>
    <t>Right to day use area - Dunes Overlook</t>
  </si>
  <si>
    <t>CTRL</t>
  </si>
  <si>
    <t>Info control</t>
  </si>
  <si>
    <t>Right to continue US-101 S</t>
  </si>
  <si>
    <t>Return the way you came on US-101 N</t>
  </si>
  <si>
    <t>Lower Smith River Rd</t>
  </si>
  <si>
    <t>Smith River Store, open 9 till sometime. Some food and drink.  Top up bottles!</t>
  </si>
  <si>
    <t>Bear left to continue on Smith River Rd</t>
  </si>
  <si>
    <t>continue straight onto S Sister Rd  (do not turn right)</t>
  </si>
  <si>
    <t>Oxbow Summit Control (staffed) [12:12-21:08].  Elev 1276ft</t>
  </si>
  <si>
    <t>Left on Wolf Creek Rd</t>
  </si>
  <si>
    <t>elev 1340</t>
  </si>
  <si>
    <t>elev 1061</t>
  </si>
  <si>
    <t>Left on Territorial Hwy</t>
  </si>
  <si>
    <t>Right on Crow Rd</t>
  </si>
  <si>
    <t>Jackson's mini-mart on right</t>
  </si>
  <si>
    <t>Right into Meadowlark Park</t>
  </si>
  <si>
    <t>Enter path at end of lot; parallels road</t>
  </si>
  <si>
    <t>Right at T in path</t>
  </si>
  <si>
    <t>bear right at fork; signs for Downtown, cross canal</t>
  </si>
  <si>
    <t>left  onto Terry St</t>
  </si>
  <si>
    <t>right onto Fern Ridge Trail.   Following canal, using all underpasses.</t>
  </si>
  <si>
    <t>Left after crossing bridge</t>
  </si>
  <si>
    <t>dog leg L/R at City View (unsigned, follow trail arrows)</t>
  </si>
  <si>
    <t>Polk St dog-leg R/L to continue path</t>
  </si>
  <si>
    <t>onto W 16th Ave</t>
  </si>
  <si>
    <t>onto Fern Ridge Trail</t>
  </si>
  <si>
    <t>After 11pm: Finish at Mandys.  Before 11pm: Continue 1/2 block beyond Willamette to Oak Alley (unsigned)</t>
  </si>
  <si>
    <t>Oak Alley (unsigned)</t>
  </si>
  <si>
    <t>Time and food stop plan</t>
  </si>
  <si>
    <t>Planned  avg speed</t>
  </si>
  <si>
    <t>(mph)</t>
  </si>
  <si>
    <t>Notes</t>
  </si>
  <si>
    <t>(Why faster or slower)</t>
  </si>
  <si>
    <t>Spd Adj</t>
  </si>
  <si>
    <t>MPH</t>
  </si>
  <si>
    <t>Leg</t>
  </si>
  <si>
    <t>Miles</t>
  </si>
  <si>
    <t>Stop</t>
  </si>
  <si>
    <t>Arrive</t>
  </si>
  <si>
    <t>Pause</t>
  </si>
  <si>
    <t>Depart</t>
  </si>
  <si>
    <t xml:space="preserve">Food at </t>
  </si>
  <si>
    <t>Brownsville</t>
  </si>
  <si>
    <t>Chevron (before 11)</t>
  </si>
  <si>
    <t>Jefferson</t>
  </si>
  <si>
    <t>Center Market</t>
  </si>
  <si>
    <t>Flat and cool --- faster</t>
  </si>
  <si>
    <t>Salem</t>
  </si>
  <si>
    <t>Jacksons</t>
  </si>
  <si>
    <t>Dayton</t>
  </si>
  <si>
    <t>Forest Grove</t>
  </si>
  <si>
    <t>Safeway after 6; Plaid Pantry earlier</t>
  </si>
  <si>
    <t>(skip?) Center Market</t>
  </si>
  <si>
    <t>Amity</t>
  </si>
  <si>
    <t>Tacos Burros, Common Cup</t>
  </si>
  <si>
    <t>Independence</t>
  </si>
  <si>
    <t>Mootharts</t>
  </si>
  <si>
    <t>Gravel section --- slower</t>
  </si>
  <si>
    <t>Albany</t>
  </si>
  <si>
    <t>Wuesten Cafe, or Jacksons just before</t>
  </si>
  <si>
    <t>Harrisburg</t>
  </si>
  <si>
    <t>Dari Mart</t>
  </si>
  <si>
    <t>Coburg</t>
  </si>
  <si>
    <t>Eugene</t>
  </si>
  <si>
    <t>Falling Sky brew-pub</t>
  </si>
  <si>
    <t>Bike path --- slower</t>
  </si>
  <si>
    <t>Instructions:  Set overall speed target and speed adjustment to recalculate times</t>
  </si>
  <si>
    <t>Adjust planned average MPH to affect all speeds, or Spd Adj to adjust speed of one segment</t>
  </si>
  <si>
    <t xml:space="preserve">Pause times are planned time to spend at that stop. </t>
  </si>
  <si>
    <t>Only columns with green headers are printed</t>
  </si>
  <si>
    <t>i</t>
  </si>
  <si>
    <t>U</t>
  </si>
  <si>
    <t>bL</t>
  </si>
  <si>
    <t>Begin at Mandy's 24 hour diner.  Start east (left from Mandy's)  on 15th Ave.  [05:00-06:00]</t>
  </si>
  <si>
    <t xml:space="preserve"> High St.  Sign is missing; one block beyond Pearl, one block before Mill.</t>
  </si>
  <si>
    <t>Finish at Falling Sky Brew-pub by 11pm; Mandy's 11p-1am  [14:00-01:00]</t>
  </si>
  <si>
    <t xml:space="preserve">Legend: </t>
  </si>
  <si>
    <t>R,L</t>
  </si>
  <si>
    <t>Right, Left</t>
  </si>
  <si>
    <t>bR, bL</t>
  </si>
  <si>
    <t>bear Right, bear Left</t>
  </si>
  <si>
    <t>(T)</t>
  </si>
  <si>
    <t>T intersection</t>
  </si>
  <si>
    <t>R/L or L/R</t>
  </si>
  <si>
    <t>dog-leg:  turn (from path onto street), immediate turn the other way (from street onto path)</t>
  </si>
  <si>
    <t>Straight</t>
  </si>
  <si>
    <t>bc</t>
  </si>
  <si>
    <t>becomes</t>
  </si>
  <si>
    <t>cont</t>
  </si>
  <si>
    <t>continue on</t>
  </si>
  <si>
    <t>If you abandon:  Please call number on brevet card</t>
  </si>
  <si>
    <t>Organizer: Michal Young, 541 556 9099, rba@will-rando.org</t>
  </si>
  <si>
    <t>Day of ride contact: Cynthia Wenks, 541 954 1114</t>
  </si>
  <si>
    <t>food</t>
  </si>
  <si>
    <t>information: toilets, sights, options</t>
  </si>
  <si>
    <t>bc Clear Lake Rd</t>
  </si>
  <si>
    <t>Control: Reedsport  (Safeway, McDonalds, Subway)
 Please text (541) 954-1114    Top up bottles!  [09:42-15:40]</t>
  </si>
  <si>
    <t>Clock</t>
  </si>
  <si>
    <t>dog-leg L/R onto 15th.  Gravel in corner.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</si>
</sst>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h:mm\ AM/PM;@"/>
    <numFmt numFmtId="166" formatCode="h:mm;@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0" fillId="0" borderId="0" xfId="0" applyAlignment="1">
      <alignment horizontal="center" vertical="top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4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165" fontId="4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166" fontId="1" fillId="3" borderId="1" xfId="0" applyNumberFormat="1" applyFont="1" applyFill="1" applyBorder="1" applyAlignment="1">
      <alignment vertical="top"/>
    </xf>
    <xf numFmtId="165" fontId="0" fillId="3" borderId="1" xfId="0" applyNumberFormat="1" applyFill="1" applyBorder="1" applyAlignment="1">
      <alignment vertical="top"/>
    </xf>
    <xf numFmtId="165" fontId="1" fillId="0" borderId="1" xfId="0" applyNumberFormat="1" applyFont="1" applyBorder="1" applyAlignment="1">
      <alignment vertical="top" wrapText="1"/>
    </xf>
    <xf numFmtId="0" fontId="6" fillId="4" borderId="0" xfId="0" applyFont="1" applyFill="1"/>
    <xf numFmtId="0" fontId="0" fillId="2" borderId="0" xfId="0" applyFill="1" applyAlignment="1">
      <alignment vertical="top" wrapText="1"/>
    </xf>
    <xf numFmtId="0" fontId="4" fillId="6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1" fillId="6" borderId="0" xfId="0" applyFont="1" applyFill="1" applyAlignment="1">
      <alignment vertical="top" wrapText="1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6" borderId="2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vertical="top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/>
    <xf numFmtId="16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i/>
        <strike val="0"/>
        <color theme="1"/>
      </font>
      <fill>
        <patternFill>
          <bgColor theme="8" tint="0.79998168889431442"/>
        </patternFill>
      </fill>
    </dxf>
    <dxf>
      <font>
        <strike val="0"/>
        <color theme="0" tint="-0.24994659260841701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tabSelected="1" view="pageLayout" topLeftCell="A66" zoomScaleNormal="100" workbookViewId="0">
      <selection activeCell="E61" sqref="E61"/>
    </sheetView>
  </sheetViews>
  <sheetFormatPr baseColWidth="10" defaultRowHeight="16" x14ac:dyDescent="0.2"/>
  <cols>
    <col min="1" max="1" width="7.1640625" style="4" customWidth="1"/>
    <col min="2" max="2" width="8.5" style="30" customWidth="1"/>
    <col min="3" max="3" width="8.1640625" style="1" customWidth="1"/>
    <col min="4" max="4" width="58.5" style="31" customWidth="1"/>
    <col min="5" max="5" width="8.33203125" customWidth="1"/>
    <col min="6" max="6" width="27.1640625" customWidth="1"/>
  </cols>
  <sheetData>
    <row r="1" spans="1:5" ht="17" x14ac:dyDescent="0.2">
      <c r="A1" s="26" t="s">
        <v>0</v>
      </c>
      <c r="B1" s="27" t="s">
        <v>1</v>
      </c>
      <c r="C1" s="28" t="s">
        <v>2</v>
      </c>
      <c r="D1" s="29" t="s">
        <v>3</v>
      </c>
      <c r="E1" t="s">
        <v>129</v>
      </c>
    </row>
    <row r="2" spans="1:5" ht="34" x14ac:dyDescent="0.2">
      <c r="A2" s="30">
        <v>0</v>
      </c>
      <c r="B2" s="30">
        <v>0</v>
      </c>
      <c r="C2" s="1" t="s">
        <v>32</v>
      </c>
      <c r="D2" s="18" t="s">
        <v>105</v>
      </c>
      <c r="E2" s="33">
        <v>43638.208333333336</v>
      </c>
    </row>
    <row r="3" spans="1:5" ht="17" x14ac:dyDescent="0.2">
      <c r="A3" s="4">
        <f t="shared" ref="A3:A33" si="0">B3-B2</f>
        <v>0.24</v>
      </c>
      <c r="B3" s="4">
        <v>0.24</v>
      </c>
      <c r="C3" s="1" t="s">
        <v>5</v>
      </c>
      <c r="D3" s="31" t="s">
        <v>106</v>
      </c>
      <c r="E3" s="33">
        <f t="shared" ref="E3:E57" si="1">$E$2 + (B3*1.60934/15.05)/24</f>
        <v>43638.209402662236</v>
      </c>
    </row>
    <row r="4" spans="1:5" ht="17" x14ac:dyDescent="0.2">
      <c r="A4" s="4">
        <f t="shared" si="0"/>
        <v>0.84000000000000008</v>
      </c>
      <c r="B4" s="4">
        <v>1.08</v>
      </c>
      <c r="C4" s="1" t="s">
        <v>6</v>
      </c>
      <c r="D4" s="31" t="s">
        <v>7</v>
      </c>
      <c r="E4" s="33">
        <f t="shared" si="1"/>
        <v>43638.213145313399</v>
      </c>
    </row>
    <row r="5" spans="1:5" ht="17" x14ac:dyDescent="0.2">
      <c r="A5" s="4">
        <f t="shared" si="0"/>
        <v>0.1399999999999999</v>
      </c>
      <c r="B5" s="4">
        <v>1.22</v>
      </c>
      <c r="C5" s="1" t="s">
        <v>6</v>
      </c>
      <c r="D5" s="31" t="s">
        <v>8</v>
      </c>
      <c r="E5" s="33">
        <f t="shared" si="1"/>
        <v>43638.213769088594</v>
      </c>
    </row>
    <row r="6" spans="1:5" ht="17" x14ac:dyDescent="0.2">
      <c r="A6" s="4">
        <f t="shared" si="0"/>
        <v>9.000000000000008E-2</v>
      </c>
      <c r="B6" s="4">
        <v>1.31</v>
      </c>
      <c r="C6" s="1" t="s">
        <v>6</v>
      </c>
      <c r="D6" s="31" t="s">
        <v>9</v>
      </c>
      <c r="E6" s="33">
        <f t="shared" si="1"/>
        <v>43638.214170086932</v>
      </c>
    </row>
    <row r="7" spans="1:5" ht="17" x14ac:dyDescent="0.2">
      <c r="A7" s="4">
        <f t="shared" si="0"/>
        <v>0.1399999999999999</v>
      </c>
      <c r="B7" s="4">
        <v>1.45</v>
      </c>
      <c r="C7" s="1" t="s">
        <v>5</v>
      </c>
      <c r="D7" s="31" t="s">
        <v>10</v>
      </c>
      <c r="E7" s="33">
        <f t="shared" si="1"/>
        <v>43638.214793862127</v>
      </c>
    </row>
    <row r="8" spans="1:5" ht="17" x14ac:dyDescent="0.2">
      <c r="A8" s="4">
        <f t="shared" si="0"/>
        <v>2.0000000000000018E-2</v>
      </c>
      <c r="B8" s="4">
        <v>1.47</v>
      </c>
      <c r="C8" s="1" t="s">
        <v>6</v>
      </c>
      <c r="D8" s="31" t="s">
        <v>11</v>
      </c>
      <c r="E8" s="33">
        <f t="shared" si="1"/>
        <v>43638.214882972869</v>
      </c>
    </row>
    <row r="9" spans="1:5" ht="17" x14ac:dyDescent="0.2">
      <c r="A9" s="4">
        <f t="shared" si="0"/>
        <v>3.54</v>
      </c>
      <c r="B9" s="4">
        <v>5.01</v>
      </c>
      <c r="C9" s="1" t="s">
        <v>6</v>
      </c>
      <c r="D9" s="31" t="s">
        <v>12</v>
      </c>
      <c r="E9" s="33">
        <f t="shared" si="1"/>
        <v>43638.230655574196</v>
      </c>
    </row>
    <row r="10" spans="1:5" ht="17" x14ac:dyDescent="0.2">
      <c r="A10" s="4">
        <f t="shared" si="0"/>
        <v>0.15000000000000036</v>
      </c>
      <c r="B10" s="4">
        <v>5.16</v>
      </c>
      <c r="C10" s="1" t="s">
        <v>5</v>
      </c>
      <c r="D10" s="31" t="s">
        <v>13</v>
      </c>
      <c r="E10" s="33">
        <f t="shared" si="1"/>
        <v>43638.231323904765</v>
      </c>
    </row>
    <row r="11" spans="1:5" ht="17" x14ac:dyDescent="0.2">
      <c r="A11" s="4">
        <f t="shared" si="0"/>
        <v>9.9999999999999645E-2</v>
      </c>
      <c r="B11" s="4">
        <v>5.26</v>
      </c>
      <c r="C11" s="1" t="s">
        <v>14</v>
      </c>
      <c r="D11" s="31" t="s">
        <v>15</v>
      </c>
      <c r="E11" s="33">
        <f t="shared" si="1"/>
        <v>43638.231769458471</v>
      </c>
    </row>
    <row r="12" spans="1:5" ht="17" x14ac:dyDescent="0.2">
      <c r="A12" s="4">
        <f t="shared" si="0"/>
        <v>0.37999999999999989</v>
      </c>
      <c r="B12" s="4">
        <v>5.64</v>
      </c>
      <c r="C12" s="1" t="s">
        <v>6</v>
      </c>
      <c r="D12" s="31" t="s">
        <v>16</v>
      </c>
      <c r="E12" s="33">
        <f t="shared" si="1"/>
        <v>43638.233462562574</v>
      </c>
    </row>
    <row r="13" spans="1:5" ht="17" x14ac:dyDescent="0.2">
      <c r="A13" s="4">
        <f t="shared" si="0"/>
        <v>0.82000000000000028</v>
      </c>
      <c r="B13" s="4">
        <v>6.46</v>
      </c>
      <c r="C13" s="1" t="s">
        <v>5</v>
      </c>
      <c r="D13" s="31" t="s">
        <v>17</v>
      </c>
      <c r="E13" s="33">
        <f t="shared" si="1"/>
        <v>43638.237116102995</v>
      </c>
    </row>
    <row r="14" spans="1:5" ht="17" x14ac:dyDescent="0.2">
      <c r="A14" s="4">
        <f t="shared" si="0"/>
        <v>2.0300000000000002</v>
      </c>
      <c r="B14" s="4">
        <v>8.49</v>
      </c>
      <c r="C14" s="1" t="s">
        <v>14</v>
      </c>
      <c r="D14" s="31" t="s">
        <v>127</v>
      </c>
      <c r="E14" s="33">
        <f t="shared" si="1"/>
        <v>43638.2461608433</v>
      </c>
    </row>
    <row r="15" spans="1:5" ht="17" x14ac:dyDescent="0.2">
      <c r="A15" s="4">
        <f t="shared" si="0"/>
        <v>5.5299999999999994</v>
      </c>
      <c r="B15" s="4">
        <v>14.02</v>
      </c>
      <c r="C15" s="1" t="s">
        <v>102</v>
      </c>
      <c r="D15" s="31" t="s">
        <v>18</v>
      </c>
      <c r="E15" s="33">
        <f t="shared" si="1"/>
        <v>43638.270799963459</v>
      </c>
    </row>
    <row r="16" spans="1:5" ht="17" x14ac:dyDescent="0.2">
      <c r="A16" s="4">
        <f t="shared" si="0"/>
        <v>2.8599999999999994</v>
      </c>
      <c r="B16" s="4">
        <v>16.88</v>
      </c>
      <c r="C16" s="1" t="s">
        <v>14</v>
      </c>
      <c r="D16" s="31" t="s">
        <v>19</v>
      </c>
      <c r="E16" s="33">
        <f t="shared" si="1"/>
        <v>43638.28354279956</v>
      </c>
    </row>
    <row r="17" spans="1:5" ht="17" x14ac:dyDescent="0.2">
      <c r="A17" s="4">
        <f t="shared" si="0"/>
        <v>3.84</v>
      </c>
      <c r="B17" s="4">
        <v>20.72</v>
      </c>
      <c r="C17" s="1" t="s">
        <v>5</v>
      </c>
      <c r="D17" s="31" t="s">
        <v>20</v>
      </c>
      <c r="E17" s="33">
        <f t="shared" si="1"/>
        <v>43638.300652062018</v>
      </c>
    </row>
    <row r="18" spans="1:5" ht="24" customHeight="1" x14ac:dyDescent="0.2">
      <c r="A18" s="4">
        <f t="shared" si="0"/>
        <v>3.990000000000002</v>
      </c>
      <c r="B18" s="4">
        <v>24.71</v>
      </c>
      <c r="C18" s="1" t="s">
        <v>102</v>
      </c>
      <c r="D18" s="31" t="s">
        <v>21</v>
      </c>
      <c r="E18" s="33">
        <f t="shared" si="1"/>
        <v>43638.318429655039</v>
      </c>
    </row>
    <row r="19" spans="1:5" ht="17" x14ac:dyDescent="0.2">
      <c r="A19" s="4">
        <f t="shared" si="0"/>
        <v>4.9399999999999977</v>
      </c>
      <c r="B19" s="4">
        <v>29.65</v>
      </c>
      <c r="C19" s="1" t="s">
        <v>22</v>
      </c>
      <c r="D19" s="31" t="s">
        <v>23</v>
      </c>
      <c r="E19" s="33">
        <f t="shared" si="1"/>
        <v>43638.340440008309</v>
      </c>
    </row>
    <row r="20" spans="1:5" ht="17" x14ac:dyDescent="0.2">
      <c r="A20" s="4">
        <f t="shared" si="0"/>
        <v>6.6300000000000026</v>
      </c>
      <c r="B20" s="4">
        <v>36.28</v>
      </c>
      <c r="C20" s="1" t="s">
        <v>102</v>
      </c>
      <c r="D20" s="31" t="s">
        <v>24</v>
      </c>
      <c r="E20" s="33">
        <f t="shared" si="1"/>
        <v>43638.369980219271</v>
      </c>
    </row>
    <row r="21" spans="1:5" ht="17" x14ac:dyDescent="0.2">
      <c r="A21" s="4">
        <f t="shared" si="0"/>
        <v>0.15999999999999659</v>
      </c>
      <c r="B21" s="4">
        <v>36.44</v>
      </c>
      <c r="C21" s="1" t="s">
        <v>125</v>
      </c>
      <c r="D21" s="31" t="s">
        <v>25</v>
      </c>
      <c r="E21" s="33">
        <f t="shared" si="1"/>
        <v>43638.370693105207</v>
      </c>
    </row>
    <row r="22" spans="1:5" ht="17" x14ac:dyDescent="0.2">
      <c r="A22" s="4">
        <f t="shared" si="0"/>
        <v>1.0399999999999991</v>
      </c>
      <c r="B22" s="4">
        <v>37.479999999999997</v>
      </c>
      <c r="C22" s="1" t="s">
        <v>102</v>
      </c>
      <c r="D22" s="31" t="s">
        <v>24</v>
      </c>
      <c r="E22" s="33">
        <f t="shared" si="1"/>
        <v>43638.375326863788</v>
      </c>
    </row>
    <row r="23" spans="1:5" ht="17" x14ac:dyDescent="0.2">
      <c r="A23" s="4">
        <f t="shared" si="0"/>
        <v>12.110000000000007</v>
      </c>
      <c r="B23" s="4">
        <v>49.59</v>
      </c>
      <c r="C23" s="1" t="s">
        <v>32</v>
      </c>
      <c r="D23" s="18" t="s">
        <v>26</v>
      </c>
      <c r="E23" s="33">
        <f t="shared" si="1"/>
        <v>43638.429283418052</v>
      </c>
    </row>
    <row r="24" spans="1:5" ht="17" x14ac:dyDescent="0.2">
      <c r="A24" s="4">
        <f t="shared" si="0"/>
        <v>13.169999999999995</v>
      </c>
      <c r="B24" s="4">
        <v>62.76</v>
      </c>
      <c r="C24" s="1" t="s">
        <v>14</v>
      </c>
      <c r="D24" s="31" t="s">
        <v>27</v>
      </c>
      <c r="E24" s="33">
        <f t="shared" si="1"/>
        <v>43638.487962841638</v>
      </c>
    </row>
    <row r="25" spans="1:5" ht="17" x14ac:dyDescent="0.2">
      <c r="A25" s="4">
        <f t="shared" si="0"/>
        <v>14.399999999999999</v>
      </c>
      <c r="B25" s="4">
        <v>77.16</v>
      </c>
      <c r="C25" s="1" t="s">
        <v>5</v>
      </c>
      <c r="D25" s="31" t="s">
        <v>28</v>
      </c>
      <c r="E25" s="33">
        <f t="shared" si="1"/>
        <v>43638.552122575864</v>
      </c>
    </row>
    <row r="26" spans="1:5" ht="34" x14ac:dyDescent="0.2">
      <c r="A26" s="4">
        <f t="shared" si="0"/>
        <v>1.0000000000005116E-2</v>
      </c>
      <c r="B26" s="4">
        <v>77.17</v>
      </c>
      <c r="C26" s="1" t="s">
        <v>32</v>
      </c>
      <c r="D26" s="18" t="s">
        <v>29</v>
      </c>
      <c r="E26" s="33">
        <f t="shared" si="1"/>
        <v>43638.552167131231</v>
      </c>
    </row>
    <row r="27" spans="1:5" ht="17" x14ac:dyDescent="0.2">
      <c r="A27" s="4">
        <f t="shared" si="0"/>
        <v>7.8299999999999983</v>
      </c>
      <c r="B27" s="4">
        <v>85</v>
      </c>
      <c r="C27" s="1" t="s">
        <v>102</v>
      </c>
      <c r="D27" s="31" t="s">
        <v>30</v>
      </c>
      <c r="E27" s="33">
        <f t="shared" si="1"/>
        <v>43638.58705398671</v>
      </c>
    </row>
    <row r="28" spans="1:5" ht="17" x14ac:dyDescent="0.2">
      <c r="A28" s="4">
        <f t="shared" si="0"/>
        <v>2.6599999999999966</v>
      </c>
      <c r="B28" s="4">
        <v>87.66</v>
      </c>
      <c r="C28" s="1" t="s">
        <v>6</v>
      </c>
      <c r="D28" s="31" t="s">
        <v>31</v>
      </c>
      <c r="E28" s="33">
        <f t="shared" si="1"/>
        <v>43638.598905715393</v>
      </c>
    </row>
    <row r="29" spans="1:5" ht="17" x14ac:dyDescent="0.2">
      <c r="A29" s="4">
        <f t="shared" si="0"/>
        <v>0.26000000000000512</v>
      </c>
      <c r="B29" s="4">
        <v>87.92</v>
      </c>
      <c r="C29" s="1" t="s">
        <v>32</v>
      </c>
      <c r="D29" s="31" t="s">
        <v>33</v>
      </c>
      <c r="E29" s="33">
        <f t="shared" si="1"/>
        <v>43638.600064155042</v>
      </c>
    </row>
    <row r="30" spans="1:5" ht="17" x14ac:dyDescent="0.2">
      <c r="A30" s="4">
        <f t="shared" si="0"/>
        <v>0.25</v>
      </c>
      <c r="B30" s="4">
        <v>88.17</v>
      </c>
      <c r="C30" s="1" t="s">
        <v>6</v>
      </c>
      <c r="D30" s="31" t="s">
        <v>34</v>
      </c>
      <c r="E30" s="33">
        <f t="shared" si="1"/>
        <v>43638.601178039316</v>
      </c>
    </row>
    <row r="31" spans="1:5" ht="34" x14ac:dyDescent="0.2">
      <c r="A31" s="4">
        <f t="shared" si="0"/>
        <v>11.340000000000003</v>
      </c>
      <c r="B31" s="4">
        <v>99.51</v>
      </c>
      <c r="C31" s="1" t="s">
        <v>32</v>
      </c>
      <c r="D31" s="18" t="s">
        <v>128</v>
      </c>
      <c r="E31" s="33">
        <f t="shared" si="1"/>
        <v>43638.651703830015</v>
      </c>
    </row>
    <row r="32" spans="1:5" ht="17" x14ac:dyDescent="0.2">
      <c r="A32" s="4">
        <f t="shared" si="0"/>
        <v>1.9999999999996021E-2</v>
      </c>
      <c r="B32" s="4">
        <v>99.53</v>
      </c>
      <c r="C32" s="1" t="s">
        <v>103</v>
      </c>
      <c r="D32" s="31" t="s">
        <v>35</v>
      </c>
      <c r="E32" s="33">
        <f t="shared" si="1"/>
        <v>43638.651792940756</v>
      </c>
    </row>
    <row r="33" spans="1:5" ht="17" x14ac:dyDescent="0.2">
      <c r="A33" s="4">
        <f t="shared" si="0"/>
        <v>1.2600000000000051</v>
      </c>
      <c r="B33" s="4">
        <v>100.79</v>
      </c>
      <c r="C33" s="1" t="s">
        <v>6</v>
      </c>
      <c r="D33" s="31" t="s">
        <v>36</v>
      </c>
      <c r="E33" s="33">
        <f t="shared" si="1"/>
        <v>43638.657406917497</v>
      </c>
    </row>
    <row r="34" spans="1:5" ht="34" x14ac:dyDescent="0.2">
      <c r="A34" s="4">
        <f t="shared" ref="A34:A58" si="2">B34-B33</f>
        <v>15.36</v>
      </c>
      <c r="B34" s="4">
        <v>116.15</v>
      </c>
      <c r="C34" s="1" t="s">
        <v>125</v>
      </c>
      <c r="D34" s="31" t="s">
        <v>37</v>
      </c>
      <c r="E34" s="33">
        <f t="shared" si="1"/>
        <v>43638.725843967331</v>
      </c>
    </row>
    <row r="35" spans="1:5" ht="17" x14ac:dyDescent="0.2">
      <c r="A35" s="4">
        <f t="shared" si="2"/>
        <v>14.389999999999986</v>
      </c>
      <c r="B35" s="4">
        <v>130.54</v>
      </c>
      <c r="C35" s="1" t="s">
        <v>104</v>
      </c>
      <c r="D35" s="31" t="s">
        <v>38</v>
      </c>
      <c r="E35" s="33">
        <f t="shared" si="1"/>
        <v>43638.789959146183</v>
      </c>
    </row>
    <row r="36" spans="1:5" ht="17" x14ac:dyDescent="0.2">
      <c r="A36" s="4">
        <f t="shared" si="2"/>
        <v>11</v>
      </c>
      <c r="B36" s="4">
        <v>141.54</v>
      </c>
      <c r="C36" s="1" t="s">
        <v>14</v>
      </c>
      <c r="D36" s="31" t="s">
        <v>39</v>
      </c>
      <c r="E36" s="33">
        <f t="shared" si="1"/>
        <v>43638.838970054268</v>
      </c>
    </row>
    <row r="37" spans="1:5" ht="17" x14ac:dyDescent="0.2">
      <c r="A37" s="4">
        <f t="shared" si="2"/>
        <v>8.9399999999999977</v>
      </c>
      <c r="B37" s="4">
        <v>150.47999999999999</v>
      </c>
      <c r="C37" s="1" t="s">
        <v>32</v>
      </c>
      <c r="D37" s="18" t="s">
        <v>40</v>
      </c>
      <c r="E37" s="33">
        <f t="shared" si="1"/>
        <v>43638.878802555926</v>
      </c>
    </row>
    <row r="38" spans="1:5" ht="17" x14ac:dyDescent="0.2">
      <c r="A38" s="4">
        <f t="shared" si="2"/>
        <v>7.9900000000000091</v>
      </c>
      <c r="B38" s="4">
        <v>158.47</v>
      </c>
      <c r="C38" s="1" t="s">
        <v>5</v>
      </c>
      <c r="D38" s="31" t="s">
        <v>41</v>
      </c>
      <c r="E38" s="33">
        <f t="shared" si="1"/>
        <v>43638.914402297341</v>
      </c>
    </row>
    <row r="39" spans="1:5" ht="17" x14ac:dyDescent="0.2">
      <c r="A39" s="4">
        <f t="shared" si="2"/>
        <v>2.6100000000000136</v>
      </c>
      <c r="B39" s="4">
        <v>161.08000000000001</v>
      </c>
      <c r="C39" s="1" t="s">
        <v>22</v>
      </c>
      <c r="D39" s="31" t="s">
        <v>42</v>
      </c>
      <c r="E39" s="33">
        <f t="shared" si="1"/>
        <v>43638.926031249175</v>
      </c>
    </row>
    <row r="40" spans="1:5" ht="17" x14ac:dyDescent="0.2">
      <c r="A40" s="4">
        <f t="shared" si="2"/>
        <v>6.6299999999999955</v>
      </c>
      <c r="B40" s="4">
        <v>167.71</v>
      </c>
      <c r="C40" s="1" t="s">
        <v>22</v>
      </c>
      <c r="D40" s="31" t="s">
        <v>43</v>
      </c>
      <c r="E40" s="33">
        <f t="shared" si="1"/>
        <v>43638.955571460137</v>
      </c>
    </row>
    <row r="41" spans="1:5" ht="17" x14ac:dyDescent="0.2">
      <c r="A41" s="4">
        <f t="shared" si="2"/>
        <v>2.3799999999999955</v>
      </c>
      <c r="B41" s="4">
        <v>170.09</v>
      </c>
      <c r="C41" s="1" t="s">
        <v>5</v>
      </c>
      <c r="D41" s="31" t="s">
        <v>44</v>
      </c>
      <c r="E41" s="33">
        <f t="shared" si="1"/>
        <v>43638.96617563843</v>
      </c>
    </row>
    <row r="42" spans="1:5" ht="17" x14ac:dyDescent="0.2">
      <c r="A42" s="4">
        <f t="shared" si="2"/>
        <v>0.28999999999999204</v>
      </c>
      <c r="B42" s="4">
        <v>170.38</v>
      </c>
      <c r="C42" s="1" t="s">
        <v>6</v>
      </c>
      <c r="D42" s="31" t="s">
        <v>45</v>
      </c>
      <c r="E42" s="33">
        <f t="shared" si="1"/>
        <v>43638.967467744187</v>
      </c>
    </row>
    <row r="43" spans="1:5" ht="17" x14ac:dyDescent="0.2">
      <c r="A43" s="4">
        <f t="shared" si="2"/>
        <v>8.1599999999999966</v>
      </c>
      <c r="B43" s="4">
        <v>178.54</v>
      </c>
      <c r="C43" s="1" t="s">
        <v>125</v>
      </c>
      <c r="D43" s="31" t="s">
        <v>46</v>
      </c>
      <c r="E43" s="33">
        <f t="shared" si="1"/>
        <v>43639.003824926913</v>
      </c>
    </row>
    <row r="44" spans="1:5" ht="17" x14ac:dyDescent="0.2">
      <c r="A44" s="4">
        <f t="shared" si="2"/>
        <v>0.81000000000000227</v>
      </c>
      <c r="B44" s="4">
        <v>179.35</v>
      </c>
      <c r="C44" s="1" t="s">
        <v>6</v>
      </c>
      <c r="D44" s="31" t="s">
        <v>47</v>
      </c>
      <c r="E44" s="33">
        <f t="shared" si="1"/>
        <v>43639.00743391196</v>
      </c>
    </row>
    <row r="45" spans="1:5" ht="17" x14ac:dyDescent="0.2">
      <c r="A45" s="4">
        <f t="shared" si="2"/>
        <v>8.0000000000012506E-2</v>
      </c>
      <c r="B45" s="4">
        <v>179.43</v>
      </c>
      <c r="C45" s="1" t="s">
        <v>6</v>
      </c>
      <c r="D45" s="31" t="s">
        <v>48</v>
      </c>
      <c r="E45" s="33">
        <f t="shared" si="1"/>
        <v>43639.007790354932</v>
      </c>
    </row>
    <row r="46" spans="1:5" ht="17" x14ac:dyDescent="0.2">
      <c r="A46" s="4">
        <f t="shared" si="2"/>
        <v>0.37999999999999545</v>
      </c>
      <c r="B46" s="4">
        <v>179.81</v>
      </c>
      <c r="C46" s="1" t="s">
        <v>6</v>
      </c>
      <c r="D46" s="31" t="s">
        <v>49</v>
      </c>
      <c r="E46" s="33">
        <f t="shared" si="1"/>
        <v>43639.009483459027</v>
      </c>
    </row>
    <row r="47" spans="1:5" ht="17" x14ac:dyDescent="0.2">
      <c r="A47" s="4">
        <f t="shared" si="2"/>
        <v>0.93999999999999773</v>
      </c>
      <c r="B47" s="4">
        <v>180.75</v>
      </c>
      <c r="C47" s="1" t="s">
        <v>6</v>
      </c>
      <c r="D47" s="31" t="s">
        <v>50</v>
      </c>
      <c r="E47" s="33">
        <f t="shared" si="1"/>
        <v>43639.013671663903</v>
      </c>
    </row>
    <row r="48" spans="1:5" ht="17" x14ac:dyDescent="0.2">
      <c r="A48" s="4">
        <f t="shared" si="2"/>
        <v>0.94999999999998863</v>
      </c>
      <c r="B48" s="4">
        <v>181.7</v>
      </c>
      <c r="C48" s="1" t="s">
        <v>5</v>
      </c>
      <c r="D48" s="31" t="s">
        <v>51</v>
      </c>
      <c r="E48" s="33">
        <f t="shared" si="1"/>
        <v>43639.017904424145</v>
      </c>
    </row>
    <row r="49" spans="1:5" ht="17" x14ac:dyDescent="0.2">
      <c r="A49" s="4">
        <f t="shared" si="2"/>
        <v>4.0000000000020464E-2</v>
      </c>
      <c r="B49" s="4">
        <v>181.74</v>
      </c>
      <c r="C49" s="1" t="s">
        <v>6</v>
      </c>
      <c r="D49" s="31" t="s">
        <v>52</v>
      </c>
      <c r="E49" s="33">
        <f t="shared" si="1"/>
        <v>43639.018082645627</v>
      </c>
    </row>
    <row r="50" spans="1:5" ht="17" x14ac:dyDescent="0.2">
      <c r="A50" s="4">
        <f t="shared" si="2"/>
        <v>2.3799999999999955</v>
      </c>
      <c r="B50" s="4">
        <v>184.12</v>
      </c>
      <c r="C50" s="1" t="s">
        <v>5</v>
      </c>
      <c r="D50" s="31" t="s">
        <v>53</v>
      </c>
      <c r="E50" s="33">
        <f t="shared" si="1"/>
        <v>43639.02868682392</v>
      </c>
    </row>
    <row r="51" spans="1:5" ht="17" x14ac:dyDescent="0.2">
      <c r="A51" s="4">
        <f t="shared" si="2"/>
        <v>0.81000000000000227</v>
      </c>
      <c r="B51" s="4">
        <v>184.93</v>
      </c>
      <c r="C51" s="1" t="s">
        <v>5</v>
      </c>
      <c r="D51" s="31" t="s">
        <v>54</v>
      </c>
      <c r="E51" s="33">
        <f t="shared" si="1"/>
        <v>43639.032295808975</v>
      </c>
    </row>
    <row r="52" spans="1:5" ht="17" x14ac:dyDescent="0.2">
      <c r="A52" s="4">
        <f t="shared" si="2"/>
        <v>0.93000000000000682</v>
      </c>
      <c r="B52" s="4">
        <v>185.86</v>
      </c>
      <c r="C52" s="1" t="s">
        <v>6</v>
      </c>
      <c r="D52" s="31" t="s">
        <v>55</v>
      </c>
      <c r="E52" s="33">
        <f t="shared" si="1"/>
        <v>43639.036439458476</v>
      </c>
    </row>
    <row r="53" spans="1:5" ht="17" x14ac:dyDescent="0.2">
      <c r="A53" s="4">
        <f t="shared" si="2"/>
        <v>0.16999999999998749</v>
      </c>
      <c r="B53" s="4">
        <v>186.03</v>
      </c>
      <c r="C53" s="1" t="s">
        <v>14</v>
      </c>
      <c r="D53" s="31" t="s">
        <v>56</v>
      </c>
      <c r="E53" s="33">
        <f t="shared" si="1"/>
        <v>43639.037196899779</v>
      </c>
    </row>
    <row r="54" spans="1:5" ht="17" x14ac:dyDescent="0.2">
      <c r="A54" s="4">
        <f t="shared" si="2"/>
        <v>0.19999999999998863</v>
      </c>
      <c r="B54" s="4">
        <v>186.23</v>
      </c>
      <c r="C54" s="1" t="s">
        <v>14</v>
      </c>
      <c r="D54" s="31" t="s">
        <v>57</v>
      </c>
      <c r="E54" s="33">
        <f t="shared" si="1"/>
        <v>43639.038088007197</v>
      </c>
    </row>
    <row r="55" spans="1:5" ht="17" x14ac:dyDescent="0.2">
      <c r="A55" s="4">
        <f t="shared" si="2"/>
        <v>0.21000000000000796</v>
      </c>
      <c r="B55" s="4">
        <v>186.44</v>
      </c>
      <c r="C55" s="1" t="s">
        <v>5</v>
      </c>
      <c r="D55" s="31" t="s">
        <v>130</v>
      </c>
      <c r="E55" s="33">
        <f t="shared" si="1"/>
        <v>43639.03902366999</v>
      </c>
    </row>
    <row r="56" spans="1:5" ht="34" x14ac:dyDescent="0.2">
      <c r="A56" s="4">
        <f t="shared" si="2"/>
        <v>0.49000000000000909</v>
      </c>
      <c r="B56" s="4">
        <v>186.93</v>
      </c>
      <c r="C56" s="1" t="s">
        <v>102</v>
      </c>
      <c r="D56" s="31" t="s">
        <v>58</v>
      </c>
      <c r="E56" s="33">
        <f t="shared" si="1"/>
        <v>43639.041206883172</v>
      </c>
    </row>
    <row r="57" spans="1:5" ht="17" x14ac:dyDescent="0.2">
      <c r="A57" s="4">
        <f t="shared" si="2"/>
        <v>3.9999999999992042E-2</v>
      </c>
      <c r="B57" s="4">
        <v>186.97</v>
      </c>
      <c r="C57" s="1" t="s">
        <v>5</v>
      </c>
      <c r="D57" s="31" t="s">
        <v>59</v>
      </c>
      <c r="E57" s="33">
        <f t="shared" si="1"/>
        <v>43639.041385104654</v>
      </c>
    </row>
    <row r="58" spans="1:5" ht="34" x14ac:dyDescent="0.2">
      <c r="A58" s="4">
        <f t="shared" si="2"/>
        <v>0.12999999999999545</v>
      </c>
      <c r="B58" s="4">
        <v>187.1</v>
      </c>
      <c r="C58" s="1" t="s">
        <v>32</v>
      </c>
      <c r="D58" s="18" t="s">
        <v>107</v>
      </c>
      <c r="E58" s="32"/>
    </row>
    <row r="59" spans="1:5" x14ac:dyDescent="0.2">
      <c r="B59" s="4"/>
    </row>
    <row r="61" spans="1:5" ht="19" x14ac:dyDescent="0.2">
      <c r="C61" s="19" t="s">
        <v>108</v>
      </c>
      <c r="D61" s="24"/>
    </row>
    <row r="62" spans="1:5" ht="20" x14ac:dyDescent="0.2">
      <c r="C62" s="20" t="s">
        <v>109</v>
      </c>
      <c r="D62" s="25" t="s">
        <v>110</v>
      </c>
    </row>
    <row r="63" spans="1:5" ht="20" x14ac:dyDescent="0.2">
      <c r="C63" s="20" t="s">
        <v>111</v>
      </c>
      <c r="D63" s="24" t="s">
        <v>112</v>
      </c>
    </row>
    <row r="64" spans="1:5" ht="20" x14ac:dyDescent="0.2">
      <c r="C64" s="20" t="s">
        <v>113</v>
      </c>
      <c r="D64" s="24" t="s">
        <v>114</v>
      </c>
    </row>
    <row r="65" spans="3:4" ht="40" x14ac:dyDescent="0.2">
      <c r="C65" s="21" t="s">
        <v>115</v>
      </c>
      <c r="D65" s="24" t="s">
        <v>116</v>
      </c>
    </row>
    <row r="66" spans="3:4" ht="20" x14ac:dyDescent="0.2">
      <c r="C66" s="20" t="s">
        <v>14</v>
      </c>
      <c r="D66" s="24" t="s">
        <v>117</v>
      </c>
    </row>
    <row r="67" spans="3:4" ht="20" x14ac:dyDescent="0.2">
      <c r="C67" s="20" t="s">
        <v>102</v>
      </c>
      <c r="D67" s="24" t="s">
        <v>126</v>
      </c>
    </row>
    <row r="68" spans="3:4" ht="20" x14ac:dyDescent="0.2">
      <c r="C68" s="20" t="s">
        <v>118</v>
      </c>
      <c r="D68" s="24" t="s">
        <v>119</v>
      </c>
    </row>
    <row r="69" spans="3:4" ht="20" x14ac:dyDescent="0.2">
      <c r="C69" s="20" t="s">
        <v>120</v>
      </c>
      <c r="D69" s="24" t="s">
        <v>121</v>
      </c>
    </row>
    <row r="70" spans="3:4" ht="20" x14ac:dyDescent="0.2">
      <c r="C70" s="22"/>
      <c r="D70" s="23" t="s">
        <v>122</v>
      </c>
    </row>
    <row r="71" spans="3:4" x14ac:dyDescent="0.2">
      <c r="D71" s="4" t="s">
        <v>123</v>
      </c>
    </row>
    <row r="72" spans="3:4" x14ac:dyDescent="0.2">
      <c r="D72" s="4" t="s">
        <v>124</v>
      </c>
    </row>
    <row r="126" ht="27" customHeight="1" x14ac:dyDescent="0.2"/>
    <row r="149" ht="25" customHeight="1" x14ac:dyDescent="0.2"/>
  </sheetData>
  <printOptions horizontalCentered="1" gridLines="1"/>
  <pageMargins left="0.25" right="0.25" top="0.5" bottom="0.5" header="0.3" footer="0.3"/>
  <pageSetup orientation="portrait" horizontalDpi="0" verticalDpi="0"/>
  <headerFooter>
    <oddHeader>&amp;C&amp;"System Font,Regular"&amp;10&amp;K000000Willamette Randonneurs Smith River 300k brevet
brevet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opLeftCell="A2" workbookViewId="0">
      <selection activeCell="H27" sqref="H27"/>
    </sheetView>
  </sheetViews>
  <sheetFormatPr baseColWidth="10" defaultRowHeight="16" x14ac:dyDescent="0.2"/>
  <cols>
    <col min="1" max="2" width="6.6640625" customWidth="1"/>
    <col min="3" max="3" width="5" customWidth="1"/>
    <col min="4" max="4" width="8" customWidth="1"/>
    <col min="5" max="5" width="15.6640625" customWidth="1"/>
    <col min="7" max="7" width="7.5" customWidth="1"/>
    <col min="9" max="9" width="25.33203125" customWidth="1"/>
    <col min="10" max="10" width="32" customWidth="1"/>
  </cols>
  <sheetData>
    <row r="1" spans="1:10" x14ac:dyDescent="0.2">
      <c r="E1" t="s">
        <v>60</v>
      </c>
    </row>
    <row r="2" spans="1:10" ht="21" customHeight="1" x14ac:dyDescent="0.25">
      <c r="E2" s="3" t="s">
        <v>61</v>
      </c>
      <c r="F2" s="2">
        <v>12.5</v>
      </c>
      <c r="G2" t="s">
        <v>62</v>
      </c>
      <c r="J2" t="s">
        <v>63</v>
      </c>
    </row>
    <row r="3" spans="1:10" x14ac:dyDescent="0.2">
      <c r="J3" t="s">
        <v>64</v>
      </c>
    </row>
    <row r="5" spans="1:10" ht="19" customHeight="1" x14ac:dyDescent="0.2">
      <c r="A5" t="s">
        <v>65</v>
      </c>
      <c r="B5" s="17" t="s">
        <v>66</v>
      </c>
      <c r="C5" s="5" t="s">
        <v>67</v>
      </c>
      <c r="D5" s="5" t="s">
        <v>68</v>
      </c>
      <c r="E5" s="5" t="s">
        <v>69</v>
      </c>
      <c r="F5" s="5" t="s">
        <v>70</v>
      </c>
      <c r="G5" s="5" t="s">
        <v>71</v>
      </c>
      <c r="H5" s="5" t="s">
        <v>72</v>
      </c>
      <c r="I5" s="5" t="s">
        <v>73</v>
      </c>
    </row>
    <row r="6" spans="1:10" ht="19" customHeight="1" x14ac:dyDescent="0.2">
      <c r="C6" s="6">
        <v>0</v>
      </c>
      <c r="D6" s="7">
        <v>0</v>
      </c>
      <c r="E6" s="8" t="s">
        <v>4</v>
      </c>
      <c r="F6" s="9">
        <v>0.83333333333333337</v>
      </c>
      <c r="G6" s="10">
        <v>0</v>
      </c>
      <c r="H6" s="11">
        <f t="shared" ref="H6:H17" si="0">G6+F6</f>
        <v>0.83333333333333337</v>
      </c>
      <c r="I6" s="12"/>
    </row>
    <row r="7" spans="1:10" ht="19" customHeight="1" x14ac:dyDescent="0.2">
      <c r="A7">
        <v>1</v>
      </c>
      <c r="B7">
        <f t="shared" ref="B7:B18" si="1">A7*$F$2</f>
        <v>12.5</v>
      </c>
      <c r="C7" s="6">
        <f t="shared" ref="C7:C18" si="2">D7-D6</f>
        <v>30</v>
      </c>
      <c r="D7" s="7">
        <v>30</v>
      </c>
      <c r="E7" s="13" t="s">
        <v>74</v>
      </c>
      <c r="F7" s="9">
        <f t="shared" ref="F7:F18" si="3">H6+(C7/(A7*$F$2))/24</f>
        <v>0.93333333333333335</v>
      </c>
      <c r="G7" s="10">
        <v>6.9444444444444441E-3</v>
      </c>
      <c r="H7" s="11">
        <f t="shared" si="0"/>
        <v>0.94027777777777777</v>
      </c>
      <c r="I7" s="16" t="s">
        <v>75</v>
      </c>
    </row>
    <row r="8" spans="1:10" ht="19" customHeight="1" x14ac:dyDescent="0.2">
      <c r="A8">
        <v>1.1000000000000001</v>
      </c>
      <c r="B8">
        <f t="shared" si="1"/>
        <v>13.750000000000002</v>
      </c>
      <c r="C8" s="6">
        <f t="shared" si="2"/>
        <v>27</v>
      </c>
      <c r="D8" s="7">
        <v>57</v>
      </c>
      <c r="E8" s="8" t="s">
        <v>76</v>
      </c>
      <c r="F8" s="9">
        <f t="shared" si="3"/>
        <v>1.0220959595959596</v>
      </c>
      <c r="G8" s="10">
        <v>2.0833333333333329E-2</v>
      </c>
      <c r="H8" s="11">
        <f t="shared" si="0"/>
        <v>1.0429292929292928</v>
      </c>
      <c r="I8" s="16" t="s">
        <v>77</v>
      </c>
      <c r="J8" t="s">
        <v>78</v>
      </c>
    </row>
    <row r="9" spans="1:10" ht="19" customHeight="1" x14ac:dyDescent="0.2">
      <c r="A9">
        <v>1.1000000000000001</v>
      </c>
      <c r="B9">
        <f t="shared" si="1"/>
        <v>13.750000000000002</v>
      </c>
      <c r="C9" s="6">
        <f t="shared" si="2"/>
        <v>18</v>
      </c>
      <c r="D9" s="7">
        <v>75</v>
      </c>
      <c r="E9" s="13" t="s">
        <v>79</v>
      </c>
      <c r="F9" s="9">
        <f t="shared" si="3"/>
        <v>1.0974747474747473</v>
      </c>
      <c r="G9" s="10">
        <v>1.041666666666667E-2</v>
      </c>
      <c r="H9" s="11">
        <f t="shared" si="0"/>
        <v>1.107891414141414</v>
      </c>
      <c r="I9" s="16" t="s">
        <v>80</v>
      </c>
    </row>
    <row r="10" spans="1:10" ht="19" customHeight="1" x14ac:dyDescent="0.2">
      <c r="A10">
        <v>1.1000000000000001</v>
      </c>
      <c r="B10">
        <f t="shared" si="1"/>
        <v>13.750000000000002</v>
      </c>
      <c r="C10" s="6">
        <f t="shared" si="2"/>
        <v>23.599999999999994</v>
      </c>
      <c r="D10" s="7">
        <v>98.6</v>
      </c>
      <c r="E10" s="8" t="s">
        <v>81</v>
      </c>
      <c r="F10" s="9">
        <f t="shared" si="3"/>
        <v>1.1794065656565655</v>
      </c>
      <c r="G10" s="10">
        <v>1.388888888888889E-2</v>
      </c>
      <c r="H10" s="11">
        <f t="shared" si="0"/>
        <v>1.1932954545454544</v>
      </c>
      <c r="I10" s="16" t="s">
        <v>77</v>
      </c>
    </row>
    <row r="11" spans="1:10" ht="38" customHeight="1" x14ac:dyDescent="0.2">
      <c r="A11">
        <v>1.1000000000000001</v>
      </c>
      <c r="B11">
        <f t="shared" si="1"/>
        <v>13.750000000000002</v>
      </c>
      <c r="C11" s="6">
        <f t="shared" si="2"/>
        <v>26.100000000000009</v>
      </c>
      <c r="D11" s="7">
        <v>124.7</v>
      </c>
      <c r="E11" s="8" t="s">
        <v>82</v>
      </c>
      <c r="F11" s="9">
        <f t="shared" si="3"/>
        <v>1.2723863636363635</v>
      </c>
      <c r="G11" s="10">
        <v>2.0833333333333329E-2</v>
      </c>
      <c r="H11" s="11">
        <f t="shared" si="0"/>
        <v>1.2932196969696967</v>
      </c>
      <c r="I11" s="16" t="s">
        <v>83</v>
      </c>
    </row>
    <row r="12" spans="1:10" ht="19" customHeight="1" x14ac:dyDescent="0.2">
      <c r="A12">
        <v>1</v>
      </c>
      <c r="B12">
        <f t="shared" si="1"/>
        <v>12.5</v>
      </c>
      <c r="C12" s="6">
        <f t="shared" si="2"/>
        <v>26.299999999999997</v>
      </c>
      <c r="D12" s="7">
        <v>151</v>
      </c>
      <c r="E12" s="13" t="s">
        <v>81</v>
      </c>
      <c r="F12" s="9">
        <f t="shared" si="3"/>
        <v>1.3808863636363633</v>
      </c>
      <c r="G12" s="10">
        <v>0</v>
      </c>
      <c r="H12" s="11">
        <f t="shared" si="0"/>
        <v>1.3808863636363633</v>
      </c>
      <c r="I12" s="16" t="s">
        <v>84</v>
      </c>
    </row>
    <row r="13" spans="1:10" ht="38" customHeight="1" x14ac:dyDescent="0.2">
      <c r="A13">
        <v>1</v>
      </c>
      <c r="B13">
        <f t="shared" si="1"/>
        <v>12.5</v>
      </c>
      <c r="C13" s="6">
        <f t="shared" si="2"/>
        <v>9.1999999999999886</v>
      </c>
      <c r="D13" s="7">
        <v>160.19999999999999</v>
      </c>
      <c r="E13" s="8" t="s">
        <v>85</v>
      </c>
      <c r="F13" s="9">
        <f t="shared" si="3"/>
        <v>1.4115530303030299</v>
      </c>
      <c r="G13" s="10">
        <v>2.0833333333333329E-2</v>
      </c>
      <c r="H13" s="11">
        <f t="shared" si="0"/>
        <v>1.4323863636363632</v>
      </c>
      <c r="I13" s="16" t="s">
        <v>86</v>
      </c>
    </row>
    <row r="14" spans="1:10" ht="19" customHeight="1" x14ac:dyDescent="0.2">
      <c r="A14">
        <v>0.8</v>
      </c>
      <c r="B14">
        <f t="shared" si="1"/>
        <v>10</v>
      </c>
      <c r="C14" s="6">
        <f t="shared" si="2"/>
        <v>21.5</v>
      </c>
      <c r="D14" s="7">
        <v>181.7</v>
      </c>
      <c r="E14" s="8" t="s">
        <v>87</v>
      </c>
      <c r="F14" s="9">
        <f t="shared" si="3"/>
        <v>1.5219696969696965</v>
      </c>
      <c r="G14" s="10">
        <v>1.388888888888889E-2</v>
      </c>
      <c r="H14" s="11">
        <f t="shared" si="0"/>
        <v>1.5358585858585854</v>
      </c>
      <c r="I14" s="16" t="s">
        <v>88</v>
      </c>
      <c r="J14" t="s">
        <v>89</v>
      </c>
    </row>
    <row r="15" spans="1:10" ht="38" customHeight="1" x14ac:dyDescent="0.2">
      <c r="A15">
        <v>1</v>
      </c>
      <c r="B15">
        <f t="shared" si="1"/>
        <v>12.5</v>
      </c>
      <c r="C15" s="6">
        <f t="shared" si="2"/>
        <v>18.700000000000017</v>
      </c>
      <c r="D15" s="7">
        <v>200.4</v>
      </c>
      <c r="E15" s="13" t="s">
        <v>90</v>
      </c>
      <c r="F15" s="9">
        <f t="shared" si="3"/>
        <v>1.5981919191919187</v>
      </c>
      <c r="G15" s="10">
        <v>1.388888888888889E-2</v>
      </c>
      <c r="H15" s="11">
        <f t="shared" si="0"/>
        <v>1.6120808080808076</v>
      </c>
      <c r="I15" s="16" t="s">
        <v>91</v>
      </c>
    </row>
    <row r="16" spans="1:10" ht="19" customHeight="1" x14ac:dyDescent="0.2">
      <c r="A16">
        <v>1</v>
      </c>
      <c r="B16">
        <f t="shared" si="1"/>
        <v>12.5</v>
      </c>
      <c r="C16" s="6">
        <f t="shared" si="2"/>
        <v>29.699999999999989</v>
      </c>
      <c r="D16" s="7">
        <v>230.1</v>
      </c>
      <c r="E16" s="8" t="s">
        <v>92</v>
      </c>
      <c r="F16" s="9">
        <f t="shared" si="3"/>
        <v>1.7110808080808075</v>
      </c>
      <c r="G16" s="10">
        <v>1.388888888888889E-2</v>
      </c>
      <c r="H16" s="11">
        <f t="shared" si="0"/>
        <v>1.7249696969696964</v>
      </c>
      <c r="I16" s="16" t="s">
        <v>93</v>
      </c>
    </row>
    <row r="17" spans="1:10" ht="19" customHeight="1" x14ac:dyDescent="0.2">
      <c r="A17">
        <v>1</v>
      </c>
      <c r="B17">
        <f t="shared" si="1"/>
        <v>12.5</v>
      </c>
      <c r="C17" s="6">
        <f t="shared" si="2"/>
        <v>11.800000000000011</v>
      </c>
      <c r="D17" s="7">
        <v>241.9</v>
      </c>
      <c r="E17" s="8" t="s">
        <v>94</v>
      </c>
      <c r="F17" s="9">
        <f t="shared" si="3"/>
        <v>1.7643030303030298</v>
      </c>
      <c r="G17" s="10">
        <v>6.9444444444444441E-3</v>
      </c>
      <c r="H17" s="11">
        <f t="shared" si="0"/>
        <v>1.7712474747474742</v>
      </c>
      <c r="I17" s="16" t="s">
        <v>93</v>
      </c>
    </row>
    <row r="18" spans="1:10" ht="19" customHeight="1" x14ac:dyDescent="0.2">
      <c r="A18">
        <v>0.85</v>
      </c>
      <c r="B18">
        <f t="shared" si="1"/>
        <v>10.625</v>
      </c>
      <c r="C18" s="6">
        <f t="shared" si="2"/>
        <v>11.5</v>
      </c>
      <c r="D18" s="7">
        <v>253.4</v>
      </c>
      <c r="E18" s="8" t="s">
        <v>95</v>
      </c>
      <c r="F18" s="9">
        <f t="shared" si="3"/>
        <v>1.8163455139631606</v>
      </c>
      <c r="G18" s="14"/>
      <c r="H18" s="15"/>
      <c r="I18" s="16" t="s">
        <v>96</v>
      </c>
      <c r="J18" t="s">
        <v>97</v>
      </c>
    </row>
    <row r="23" spans="1:10" x14ac:dyDescent="0.2">
      <c r="E23" t="s">
        <v>98</v>
      </c>
    </row>
    <row r="24" spans="1:10" x14ac:dyDescent="0.2">
      <c r="E24" t="s">
        <v>99</v>
      </c>
    </row>
    <row r="25" spans="1:10" x14ac:dyDescent="0.2">
      <c r="E25" t="s">
        <v>100</v>
      </c>
    </row>
    <row r="26" spans="1:10" x14ac:dyDescent="0.2">
      <c r="E26" t="s">
        <v>101</v>
      </c>
    </row>
  </sheetData>
  <conditionalFormatting sqref="G6:G17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Cues</vt:lpstr>
      <vt:lpstr>Time and Food</vt:lpstr>
      <vt:lpstr>Cues!Print_Area</vt:lpstr>
      <vt:lpstr>'Time and Food'!Print_Area</vt:lpstr>
      <vt:lpstr>Cues!Print_Titles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2018-07-21T19:51:27Z</cp:lastPrinted>
  <dcterms:created xsi:type="dcterms:W3CDTF">2018-07-02T17:23:36Z</dcterms:created>
  <dcterms:modified xsi:type="dcterms:W3CDTF">2019-06-21T20:10:15Z</dcterms:modified>
</cp:coreProperties>
</file>