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ichal/Dropbox/Sys/will-rando/templates/events/pdfs/"/>
    </mc:Choice>
  </mc:AlternateContent>
  <xr:revisionPtr revIDLastSave="0" documentId="10_ncr:8100000_{73508101-02E6-5D4D-922D-285DD365496D}" xr6:coauthVersionLast="32" xr6:coauthVersionMax="32" xr10:uidLastSave="{00000000-0000-0000-0000-000000000000}"/>
  <bookViews>
    <workbookView xWindow="21300" yWindow="460" windowWidth="19980" windowHeight="17300" tabRatio="500" xr2:uid="{00000000-000D-0000-FFFF-FFFF00000000}"/>
  </bookViews>
  <sheets>
    <sheet name="cuesheet.csv" sheetId="1" r:id="rId1"/>
    <sheet name="Control distances" sheetId="2" r:id="rId2"/>
    <sheet name="RWGPS cues" sheetId="3" r:id="rId3"/>
  </sheets>
  <definedNames>
    <definedName name="_xlnm.Print_Area" localSheetId="0">'cuesheet.csv'!$A$1:$D$65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4" i="1" l="1"/>
  <c r="G37" i="1"/>
  <c r="G29" i="1"/>
  <c r="G28" i="1"/>
  <c r="G21" i="1"/>
  <c r="G20" i="1"/>
  <c r="G11" i="1"/>
  <c r="C7" i="2"/>
  <c r="C6" i="2"/>
  <c r="C9" i="2"/>
  <c r="C8" i="2"/>
  <c r="C5" i="2"/>
  <c r="C4" i="2"/>
  <c r="C3" i="2"/>
  <c r="H37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44" i="1"/>
  <c r="J44" i="1" s="1"/>
  <c r="A42" i="1"/>
  <c r="G42" i="1" s="1"/>
  <c r="A38" i="1"/>
  <c r="G38" i="1" s="1"/>
  <c r="A36" i="1"/>
  <c r="G36" i="1" s="1"/>
  <c r="A35" i="1"/>
  <c r="G35" i="1" s="1"/>
  <c r="A63" i="1"/>
  <c r="G63" i="1" s="1"/>
  <c r="A62" i="1"/>
  <c r="G62" i="1" s="1"/>
  <c r="A61" i="1"/>
  <c r="G61" i="1" s="1"/>
  <c r="A60" i="1"/>
  <c r="G60" i="1" s="1"/>
  <c r="A59" i="1"/>
  <c r="G59" i="1" s="1"/>
  <c r="A58" i="1"/>
  <c r="G58" i="1" s="1"/>
  <c r="A57" i="1"/>
  <c r="G57" i="1" s="1"/>
  <c r="A56" i="1"/>
  <c r="G56" i="1" s="1"/>
  <c r="A55" i="1"/>
  <c r="G55" i="1" s="1"/>
  <c r="A54" i="1"/>
  <c r="G54" i="1" s="1"/>
  <c r="A53" i="1"/>
  <c r="G53" i="1" s="1"/>
  <c r="A52" i="1"/>
  <c r="G52" i="1" s="1"/>
  <c r="A51" i="1"/>
  <c r="G51" i="1" s="1"/>
  <c r="A50" i="1"/>
  <c r="G50" i="1" s="1"/>
  <c r="A49" i="1"/>
  <c r="G49" i="1" s="1"/>
  <c r="A48" i="1"/>
  <c r="G48" i="1" s="1"/>
  <c r="A47" i="1"/>
  <c r="G47" i="1" s="1"/>
  <c r="A46" i="1"/>
  <c r="G46" i="1" s="1"/>
  <c r="A45" i="1"/>
  <c r="G45" i="1" s="1"/>
  <c r="A43" i="1"/>
  <c r="G43" i="1" s="1"/>
  <c r="A41" i="1"/>
  <c r="G41" i="1" s="1"/>
  <c r="A40" i="1"/>
  <c r="G40" i="1" s="1"/>
  <c r="A39" i="1"/>
  <c r="G39" i="1" s="1"/>
  <c r="A34" i="1"/>
  <c r="G34" i="1" s="1"/>
  <c r="A33" i="1"/>
  <c r="G33" i="1" s="1"/>
  <c r="A32" i="1"/>
  <c r="G32" i="1" s="1"/>
  <c r="A31" i="1"/>
  <c r="G31" i="1" s="1"/>
  <c r="A30" i="1"/>
  <c r="G30" i="1" s="1"/>
  <c r="A29" i="1"/>
  <c r="A27" i="1"/>
  <c r="G27" i="1" s="1"/>
  <c r="A26" i="1"/>
  <c r="G26" i="1" s="1"/>
  <c r="A25" i="1"/>
  <c r="G25" i="1" s="1"/>
  <c r="A24" i="1"/>
  <c r="G24" i="1" s="1"/>
  <c r="A23" i="1"/>
  <c r="G23" i="1" s="1"/>
  <c r="A22" i="1"/>
  <c r="G22" i="1" s="1"/>
  <c r="A21" i="1"/>
  <c r="A19" i="1"/>
  <c r="G19" i="1" s="1"/>
  <c r="A18" i="1"/>
  <c r="G18" i="1" s="1"/>
  <c r="A17" i="1"/>
  <c r="G17" i="1" s="1"/>
  <c r="A16" i="1"/>
  <c r="G16" i="1" s="1"/>
  <c r="A15" i="1"/>
  <c r="G15" i="1" s="1"/>
  <c r="A14" i="1"/>
  <c r="G14" i="1" s="1"/>
  <c r="A13" i="1"/>
  <c r="G13" i="1" s="1"/>
  <c r="A12" i="1"/>
  <c r="G12" i="1" s="1"/>
  <c r="A10" i="1"/>
  <c r="G10" i="1" s="1"/>
  <c r="A9" i="1"/>
  <c r="G9" i="1" s="1"/>
  <c r="A8" i="1"/>
  <c r="G8" i="1" s="1"/>
  <c r="A7" i="1"/>
  <c r="G7" i="1" s="1"/>
  <c r="A6" i="1"/>
  <c r="G6" i="1" s="1"/>
  <c r="A5" i="1"/>
  <c r="G5" i="1" s="1"/>
  <c r="A4" i="1"/>
  <c r="G4" i="1" s="1"/>
  <c r="E63" i="1"/>
  <c r="J63" i="1"/>
  <c r="E62" i="1"/>
  <c r="F63" i="1" s="1"/>
  <c r="E61" i="1"/>
  <c r="F61" i="1" s="1"/>
  <c r="F62" i="1"/>
  <c r="J61" i="1"/>
  <c r="E60" i="1"/>
  <c r="F60" i="1" s="1"/>
  <c r="J60" i="1"/>
  <c r="E59" i="1"/>
  <c r="J59" i="1"/>
  <c r="E58" i="1"/>
  <c r="J58" i="1" s="1"/>
  <c r="F59" i="1"/>
  <c r="E57" i="1"/>
  <c r="J57" i="1" s="1"/>
  <c r="E56" i="1"/>
  <c r="F57" i="1"/>
  <c r="J56" i="1"/>
  <c r="E55" i="1"/>
  <c r="F56" i="1" s="1"/>
  <c r="E54" i="1"/>
  <c r="J54" i="1" s="1"/>
  <c r="E53" i="1"/>
  <c r="F53" i="1" s="1"/>
  <c r="F54" i="1"/>
  <c r="J53" i="1"/>
  <c r="E52" i="1"/>
  <c r="F52" i="1" s="1"/>
  <c r="J52" i="1"/>
  <c r="E51" i="1"/>
  <c r="J51" i="1"/>
  <c r="E50" i="1"/>
  <c r="J50" i="1" s="1"/>
  <c r="F51" i="1"/>
  <c r="E49" i="1"/>
  <c r="J49" i="1" s="1"/>
  <c r="E48" i="1"/>
  <c r="F49" i="1"/>
  <c r="J48" i="1"/>
  <c r="E47" i="1"/>
  <c r="F48" i="1" s="1"/>
  <c r="E46" i="1"/>
  <c r="J46" i="1" s="1"/>
  <c r="E45" i="1"/>
  <c r="F45" i="1" s="1"/>
  <c r="F46" i="1"/>
  <c r="J45" i="1"/>
  <c r="E43" i="1"/>
  <c r="F43" i="1" s="1"/>
  <c r="J43" i="1"/>
  <c r="E42" i="1"/>
  <c r="J42" i="1"/>
  <c r="F42" i="1"/>
  <c r="E41" i="1"/>
  <c r="J41" i="1" s="1"/>
  <c r="E40" i="1"/>
  <c r="J40" i="1" s="1"/>
  <c r="E39" i="1"/>
  <c r="F40" i="1"/>
  <c r="J39" i="1"/>
  <c r="E38" i="1"/>
  <c r="F39" i="1" s="1"/>
  <c r="E33" i="1"/>
  <c r="J33" i="1" s="1"/>
  <c r="E32" i="1"/>
  <c r="F32" i="1" s="1"/>
  <c r="F33" i="1"/>
  <c r="J32" i="1"/>
  <c r="E31" i="1"/>
  <c r="F31" i="1" s="1"/>
  <c r="J31" i="1"/>
  <c r="E30" i="1"/>
  <c r="J30" i="1"/>
  <c r="E29" i="1"/>
  <c r="J29" i="1" s="1"/>
  <c r="F30" i="1"/>
  <c r="E27" i="1"/>
  <c r="J27" i="1" s="1"/>
  <c r="E26" i="1"/>
  <c r="F27" i="1"/>
  <c r="J26" i="1"/>
  <c r="E25" i="1"/>
  <c r="F26" i="1" s="1"/>
  <c r="E24" i="1"/>
  <c r="J24" i="1" s="1"/>
  <c r="E23" i="1"/>
  <c r="F23" i="1" s="1"/>
  <c r="F24" i="1"/>
  <c r="J23" i="1"/>
  <c r="E22" i="1"/>
  <c r="F22" i="1" s="1"/>
  <c r="J22" i="1"/>
  <c r="E21" i="1"/>
  <c r="J21" i="1"/>
  <c r="E19" i="1"/>
  <c r="J19" i="1" s="1"/>
  <c r="F21" i="1"/>
  <c r="E18" i="1"/>
  <c r="J18" i="1" s="1"/>
  <c r="E17" i="1"/>
  <c r="F18" i="1"/>
  <c r="J17" i="1"/>
  <c r="E16" i="1"/>
  <c r="F17" i="1" s="1"/>
  <c r="E15" i="1"/>
  <c r="J15" i="1" s="1"/>
  <c r="E14" i="1"/>
  <c r="F14" i="1" s="1"/>
  <c r="F15" i="1"/>
  <c r="J14" i="1"/>
  <c r="E13" i="1"/>
  <c r="F13" i="1" s="1"/>
  <c r="J13" i="1"/>
  <c r="E12" i="1"/>
  <c r="J12" i="1"/>
  <c r="E10" i="1"/>
  <c r="J10" i="1" s="1"/>
  <c r="F12" i="1"/>
  <c r="E9" i="1"/>
  <c r="J9" i="1" s="1"/>
  <c r="E8" i="1"/>
  <c r="F9" i="1"/>
  <c r="J8" i="1"/>
  <c r="E7" i="1"/>
  <c r="F8" i="1" s="1"/>
  <c r="E6" i="1"/>
  <c r="J6" i="1" s="1"/>
  <c r="E5" i="1"/>
  <c r="F5" i="1" s="1"/>
  <c r="F6" i="1"/>
  <c r="J5" i="1"/>
  <c r="E4" i="1"/>
  <c r="F4" i="1" s="1"/>
  <c r="J4" i="1"/>
  <c r="E3" i="1"/>
  <c r="J62" i="1" l="1"/>
  <c r="F7" i="1"/>
  <c r="F16" i="1"/>
  <c r="F25" i="1"/>
  <c r="F47" i="1"/>
  <c r="F55" i="1"/>
  <c r="F10" i="1"/>
  <c r="F19" i="1"/>
  <c r="F29" i="1"/>
  <c r="F38" i="1"/>
  <c r="F41" i="1"/>
  <c r="F50" i="1"/>
  <c r="F58" i="1"/>
  <c r="J7" i="1"/>
  <c r="J16" i="1"/>
  <c r="J25" i="1"/>
  <c r="J38" i="1"/>
  <c r="J47" i="1"/>
  <c r="J55" i="1"/>
</calcChain>
</file>

<file path=xl/sharedStrings.xml><?xml version="1.0" encoding="utf-8"?>
<sst xmlns="http://schemas.openxmlformats.org/spreadsheetml/2006/main" count="288" uniqueCount="175">
  <si>
    <t>Control</t>
    <phoneticPr fontId="13" type="noConversion"/>
  </si>
  <si>
    <t>dist</t>
    <phoneticPr fontId="13" type="noConversion"/>
  </si>
  <si>
    <t>from prior</t>
    <phoneticPr fontId="13" type="noConversion"/>
  </si>
  <si>
    <t>29th and Willamette</t>
    <phoneticPr fontId="13" type="noConversion"/>
  </si>
  <si>
    <t>Crow (DS Market)</t>
    <phoneticPr fontId="13" type="noConversion"/>
  </si>
  <si>
    <t>Monroe (Darimart)</t>
    <phoneticPr fontId="13" type="noConversion"/>
  </si>
  <si>
    <t>Bellfountain &amp; Decker</t>
    <phoneticPr fontId="13" type="noConversion"/>
  </si>
  <si>
    <t>Alsea</t>
    <phoneticPr fontId="13" type="noConversion"/>
  </si>
  <si>
    <t>Alvadore (Snyder Rd)</t>
    <phoneticPr fontId="13" type="noConversion"/>
  </si>
  <si>
    <t>Washburn</t>
    <phoneticPr fontId="13" type="noConversion"/>
  </si>
  <si>
    <t>Continue onto Spencer Creek Rd (past church on right; Lorane Hwy turns left here)</t>
  </si>
  <si>
    <t>R</t>
  </si>
  <si>
    <t>Pine Grove Rd</t>
  </si>
  <si>
    <t>L</t>
  </si>
  <si>
    <t>Erickson Rd</t>
  </si>
  <si>
    <t>L (SS)</t>
  </si>
  <si>
    <t>Crow Rd</t>
  </si>
  <si>
    <t>R (T)</t>
  </si>
  <si>
    <t>Territorial Rd</t>
  </si>
  <si>
    <t>S</t>
  </si>
  <si>
    <t>BR</t>
  </si>
  <si>
    <t>Applegate Trail</t>
  </si>
  <si>
    <t>OR-36 W/State Hwy 36 W</t>
  </si>
  <si>
    <t>L (T)</t>
  </si>
  <si>
    <t>Territorial merges into Hwy 99W</t>
  </si>
  <si>
    <t>Continue onto Alpine Rd</t>
  </si>
  <si>
    <t>Merges with Dawson Rd</t>
  </si>
  <si>
    <t>Bellfountain Rd</t>
  </si>
  <si>
    <t>Information control at Decker Road:
Answer question on card</t>
  </si>
  <si>
    <t>Decker Rd</t>
  </si>
  <si>
    <t>OR-34 W/Alsea Hwy</t>
  </si>
  <si>
    <t>S 1st St/Alsea-Deadwood Hwy</t>
  </si>
  <si>
    <t>South Fork Rd (toward Alsea Falls)</t>
  </si>
  <si>
    <t>becomes Alpine Rd</t>
  </si>
  <si>
    <t>Slight right onto Alpine Cut Off Rd</t>
  </si>
  <si>
    <t>Territorial Highway</t>
  </si>
  <si>
    <t>High Pass Rd</t>
  </si>
  <si>
    <t>Dorsey Ln</t>
  </si>
  <si>
    <t>Cross Hwy 36 and becomes Alvadore Rd</t>
  </si>
  <si>
    <t>Continue Alvadore Rd</t>
  </si>
  <si>
    <t>R/L</t>
  </si>
  <si>
    <t>Jog right on 8th Street, left to continue Alvadore Rd</t>
  </si>
  <si>
    <t>Snyder Rd</t>
  </si>
  <si>
    <t>Continue Snyder Rd as it turns R then L</t>
  </si>
  <si>
    <t>Goodman Rd</t>
  </si>
  <si>
    <t>Clear Lake Rd</t>
  </si>
  <si>
    <t>Fir Butte Rd</t>
  </si>
  <si>
    <t>L/R</t>
  </si>
  <si>
    <t>Continue Fir Butte with left/right jog on Bodenhamer</t>
  </si>
  <si>
    <t>Royal Ave</t>
  </si>
  <si>
    <t>R/L (SS)</t>
  </si>
  <si>
    <t>Fern Ridge Path (not toward Roosevelt)</t>
  </si>
  <si>
    <t>Terry St (watch for traffic)</t>
  </si>
  <si>
    <t>Fern Ridge Trail (back onto bike path)</t>
  </si>
  <si>
    <t>Small bridge over canal, then larger bridge over 18th Street into park</t>
  </si>
  <si>
    <t>Miles</t>
    <phoneticPr fontId="9" type="noConversion"/>
  </si>
  <si>
    <t>Km</t>
    <phoneticPr fontId="9" type="noConversion"/>
  </si>
  <si>
    <t xml:space="preserve">Total </t>
    <phoneticPr fontId="9" type="noConversion"/>
  </si>
  <si>
    <t>Leg</t>
    <phoneticPr fontId="9" type="noConversion"/>
  </si>
  <si>
    <t>Total</t>
    <phoneticPr fontId="9" type="noConversion"/>
  </si>
  <si>
    <t>Information control at Ferguson Road and Washburn Lane:  Answer question on card</t>
    <phoneticPr fontId="9" type="noConversion"/>
  </si>
  <si>
    <r>
      <t>Call if you abandon: Michal Young,</t>
    </r>
    <r>
      <rPr>
        <sz val="16"/>
        <color indexed="8"/>
        <rFont val="Arial"/>
      </rPr>
      <t xml:space="preserve"> 541-556-9099</t>
    </r>
    <phoneticPr fontId="9" type="noConversion"/>
  </si>
  <si>
    <t>Occidental Ln (gravel)</t>
    <phoneticPr fontId="9" type="noConversion"/>
  </si>
  <si>
    <t>McFarland Rd (Note: Gravel, some deep,  on washboard)</t>
    <phoneticPr fontId="9" type="noConversion"/>
  </si>
  <si>
    <t xml:space="preserve">Alpine Cut Off Rd. </t>
    <phoneticPr fontId="9" type="noConversion"/>
  </si>
  <si>
    <t>L</t>
    <phoneticPr fontId="9" type="noConversion"/>
  </si>
  <si>
    <t>R</t>
    <phoneticPr fontId="9" type="noConversion"/>
  </si>
  <si>
    <t>Ferguson Rd</t>
    <phoneticPr fontId="9" type="noConversion"/>
  </si>
  <si>
    <t>Washburn Rd</t>
    <phoneticPr fontId="9" type="noConversion"/>
  </si>
  <si>
    <t>Left off path in school parking lot; follow path east through school grounds toward street</t>
  </si>
  <si>
    <t>Polk St</t>
  </si>
  <si>
    <t>W 24th Ave</t>
  </si>
  <si>
    <t>R (SS)</t>
  </si>
  <si>
    <t>Friendly St</t>
  </si>
  <si>
    <t>L (SL)</t>
  </si>
  <si>
    <t>W 28th Ave</t>
  </si>
  <si>
    <t>Washington St</t>
  </si>
  <si>
    <t>Lorane Hwy; becomes 29th Ave</t>
  </si>
  <si>
    <t>L = left, R = right, BL = bear left, BR = bear right, SS = stop sign, SL = stop light, T = T intersection with stop sign or light 
[Control open / Control close]</t>
  </si>
  <si>
    <t>Bear left onto Lorane Hwy (no right turn)</t>
  </si>
  <si>
    <t>Continue 0.1 mile on OR-34 to Post Office</t>
  </si>
  <si>
    <t>Continue north on Territorial</t>
  </si>
  <si>
    <t>OR-99W S  (coming into Monroe again; good refuel stop)</t>
  </si>
  <si>
    <t>At Green Hill Road, right then left onto bike path</t>
  </si>
  <si>
    <t>Leg</t>
  </si>
  <si>
    <t>Turn</t>
  </si>
  <si>
    <t>Directions</t>
  </si>
  <si>
    <t>Total 
(km)</t>
  </si>
  <si>
    <t>Est cut T+x:xx</t>
  </si>
  <si>
    <t>BL</t>
  </si>
  <si>
    <t>S (SS)</t>
  </si>
  <si>
    <t>Option:  McFarland recommended only for tires 32mm or wider. Skinny tire riders may continue on Alpine, R on Bellfountain (blinking light); rejoin main route at Dawson and Bellfountain.  About 4 miles, 1 mile bonus.</t>
  </si>
  <si>
    <t>Alsea Loop brevet from Eugene, OR 
(RUSA approved; variant of permanent #1726)</t>
  </si>
  <si>
    <t>Beginning control 29th and Willamette, Eugene OR.  Tables outside Market of Choice. Exit shopping center right onto 29th Ave (up the hill, west) [Open 07:30, close 08:30]</t>
  </si>
  <si>
    <t>Open control: Alsea
Market has restroom, hot and cold food
Note next turn (L) is just ahead at Post Office [10:55/15:14]</t>
  </si>
  <si>
    <t>Open control: Alvadore
Recommend convenience store at Snyder Rd turn [12:51/19:38]</t>
  </si>
  <si>
    <t>Finish control at Market of Choice, 29th and Willamette (turn into lot before the intersection).  Additional food available at Pegasus Pizza, 16 Tons Pour House,  others   [13:23/21:00]</t>
  </si>
  <si>
    <t>Open control: Monroe
Dari Mart on left has restrooms.
Continue north on 99W (note next turn is less than a mile) [09:22/11:45]</t>
  </si>
  <si>
    <t>Type</t>
  </si>
  <si>
    <t>Notes</t>
  </si>
  <si>
    <t>Distance (miles) From Start</t>
  </si>
  <si>
    <t>Elevation (ft)</t>
  </si>
  <si>
    <t>Description</t>
  </si>
  <si>
    <t>Start</t>
  </si>
  <si>
    <t>Start of route</t>
  </si>
  <si>
    <t>Right</t>
  </si>
  <si>
    <t>Slight right onto Lorane Hwy</t>
  </si>
  <si>
    <t>Straight</t>
  </si>
  <si>
    <t>Continue onto Spencer Creek Rd</t>
  </si>
  <si>
    <t>Continue onto Pine Grove Rd</t>
  </si>
  <si>
    <t>Left</t>
  </si>
  <si>
    <t>Turn left to stay on Pine Grove Rd</t>
  </si>
  <si>
    <t>Continue onto Erickson Rd</t>
  </si>
  <si>
    <t>Turn left onto Crow Rd</t>
  </si>
  <si>
    <t>Turn right onto Territorial Rd</t>
  </si>
  <si>
    <t>Slight right onto Applegate Trail</t>
  </si>
  <si>
    <t>Turn left onto OR-36 W/State Hwy 36 W</t>
  </si>
  <si>
    <t>Turn right onto Territorial Hwy</t>
  </si>
  <si>
    <t>Turn left onto OR-99W N/Pacific Hwy W</t>
  </si>
  <si>
    <t>Hors Category</t>
  </si>
  <si>
    <t>Control: Monroe</t>
  </si>
  <si>
    <t>Turn left onto Alpine Cut Off Rd</t>
  </si>
  <si>
    <t>Turn right onto McFarland Rd</t>
  </si>
  <si>
    <t>Turn left onto Occidental Ln</t>
  </si>
  <si>
    <t>Slight left onto Dawson Rd</t>
  </si>
  <si>
    <t>Slight right onto Bellfountain Rd</t>
  </si>
  <si>
    <t>Turn left onto Decker Rd</t>
  </si>
  <si>
    <t>Keep right to stay on Decker Rd</t>
  </si>
  <si>
    <t>Turn left onto OR-34 W</t>
  </si>
  <si>
    <t>Control: Alsea</t>
  </si>
  <si>
    <t>Turn right onto S 1st St/Alsea-Deadwood Hwy</t>
  </si>
  <si>
    <t>Turn left onto S Fork Rd</t>
  </si>
  <si>
    <t>Summit</t>
  </si>
  <si>
    <t>Turn right onto OR-99W S</t>
  </si>
  <si>
    <t>Turn right onto S 5th St/Territorial Rd</t>
  </si>
  <si>
    <t>Turn left onto Ferguson Rd</t>
  </si>
  <si>
    <t>Information Control</t>
  </si>
  <si>
    <t>Sharp right onto Washburn Ln</t>
  </si>
  <si>
    <t>Turn left onto High Pass Rd</t>
  </si>
  <si>
    <t>Turn right onto Dorsey Ln</t>
  </si>
  <si>
    <t>Continue onto Alvadore Rd</t>
  </si>
  <si>
    <t>Turn left to stay on Alvadore Rd</t>
  </si>
  <si>
    <t>Turn left to stay on Snyder Rd</t>
  </si>
  <si>
    <t>Turn right onto Goodman Rd</t>
  </si>
  <si>
    <t>Turn left onto Clear Lake Rd</t>
  </si>
  <si>
    <t>Turn right onto Fir Butte Rd</t>
  </si>
  <si>
    <t>Slight left to stay on Fir Butte Rd</t>
  </si>
  <si>
    <t>Continue onto Bodenhamer Rd</t>
  </si>
  <si>
    <t>Slight right onto Fir Butte Rd</t>
  </si>
  <si>
    <t>Turn left onto Royal Ave</t>
  </si>
  <si>
    <t>Turn right onto Green Hill Rd</t>
  </si>
  <si>
    <t>Turn left onto Fern Ridge Path</t>
  </si>
  <si>
    <t>Turn right to stay on Fern Ridge Path</t>
  </si>
  <si>
    <t>Turn left onto Terry St</t>
  </si>
  <si>
    <t>Turn right onto Fern Ridge Trail</t>
  </si>
  <si>
    <t>Keep left at the fork</t>
  </si>
  <si>
    <t>Turn right to stay on Fern Ridge Trail</t>
  </si>
  <si>
    <t>Turn left to stay on Fern Ridge Trail</t>
  </si>
  <si>
    <t>Slight left to stay on Fern Ridge Trail</t>
  </si>
  <si>
    <t>Turn left onto City View St</t>
  </si>
  <si>
    <t>Continue straight to stay on Fern Ridge Trail</t>
  </si>
  <si>
    <t>Turn right</t>
  </si>
  <si>
    <t>Turn right toward Polk St</t>
  </si>
  <si>
    <t>Turn left toward Polk St</t>
  </si>
  <si>
    <t>Turn right onto Polk St</t>
  </si>
  <si>
    <t>Turn left onto W 24th Ave</t>
  </si>
  <si>
    <t>Turn right onto Monroe Alley</t>
  </si>
  <si>
    <t>Turn left onto W 28th Ave</t>
  </si>
  <si>
    <t>Turn right onto Washington St</t>
  </si>
  <si>
    <t>Turn left onto Lorane Hwy</t>
  </si>
  <si>
    <t>Continue onto W 29th Ave</t>
  </si>
  <si>
    <t>Turn left toward W 29th Ave</t>
  </si>
  <si>
    <t>End</t>
  </si>
  <si>
    <t>End of route</t>
  </si>
  <si>
    <t xml:space="preserve">Info Control: DS Market in Crow at Territorial Road and Central Road. Answer question on card.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</si>
</sst>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h:mm;@"/>
    <numFmt numFmtId="166" formatCode="0.0"/>
  </numFmts>
  <fonts count="17" x14ac:knownFonts="1">
    <font>
      <sz val="10"/>
      <color indexed="8"/>
      <name val="Arial"/>
    </font>
    <font>
      <sz val="10"/>
      <color indexed="8"/>
      <name val="Verdana"/>
    </font>
    <font>
      <sz val="10"/>
      <color indexed="8"/>
      <name val="Verdana"/>
    </font>
    <font>
      <sz val="10"/>
      <color indexed="8"/>
      <name val="Verdana"/>
    </font>
    <font>
      <sz val="10"/>
      <color indexed="8"/>
      <name val="Verdana"/>
    </font>
    <font>
      <sz val="10"/>
      <color indexed="9"/>
      <name val="Arial"/>
    </font>
    <font>
      <b/>
      <sz val="10"/>
      <color indexed="8"/>
      <name val="Verdana"/>
    </font>
    <font>
      <sz val="10"/>
      <color indexed="8"/>
      <name val="Verdana"/>
    </font>
    <font>
      <b/>
      <sz val="10"/>
      <color indexed="8"/>
      <name val="Arial"/>
    </font>
    <font>
      <sz val="8"/>
      <name val="Arial"/>
    </font>
    <font>
      <b/>
      <sz val="11"/>
      <color indexed="8"/>
      <name val="Verdana"/>
    </font>
    <font>
      <sz val="11"/>
      <color indexed="8"/>
      <name val="Verdana"/>
    </font>
    <font>
      <sz val="11"/>
      <color indexed="8"/>
      <name val="Arial"/>
    </font>
    <font>
      <sz val="8"/>
      <name val="Verdana"/>
    </font>
    <font>
      <sz val="16"/>
      <color indexed="8"/>
      <name val="Arial"/>
    </font>
    <font>
      <i/>
      <sz val="16"/>
      <color indexed="8"/>
      <name val="Arial"/>
    </font>
    <font>
      <sz val="12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165" fontId="0" fillId="0" borderId="3" xfId="0" applyNumberFormat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0" xfId="0" applyAlignment="1">
      <alignment vertical="top" wrapText="1"/>
    </xf>
    <xf numFmtId="165" fontId="5" fillId="0" borderId="0" xfId="0" applyNumberFormat="1" applyFont="1" applyAlignment="1">
      <alignment vertical="top" wrapText="1"/>
    </xf>
    <xf numFmtId="0" fontId="8" fillId="5" borderId="0" xfId="0" applyFont="1" applyFill="1" applyAlignment="1">
      <alignment horizontal="right" vertical="top" wrapText="1"/>
    </xf>
    <xf numFmtId="0" fontId="0" fillId="9" borderId="0" xfId="0" applyFill="1" applyAlignment="1">
      <alignment vertical="top" wrapText="1"/>
    </xf>
    <xf numFmtId="165" fontId="0" fillId="0" borderId="4" xfId="0" applyNumberFormat="1" applyBorder="1" applyAlignment="1">
      <alignment vertical="top" wrapText="1"/>
    </xf>
    <xf numFmtId="0" fontId="4" fillId="3" borderId="0" xfId="0" applyFont="1" applyFill="1" applyAlignment="1">
      <alignment horizontal="center" vertical="top"/>
    </xf>
    <xf numFmtId="0" fontId="6" fillId="4" borderId="0" xfId="0" applyFont="1" applyFill="1" applyAlignment="1">
      <alignment horizontal="center" vertical="top"/>
    </xf>
    <xf numFmtId="0" fontId="7" fillId="0" borderId="0" xfId="0" applyFont="1" applyAlignment="1">
      <alignment horizontal="center" vertical="top"/>
    </xf>
    <xf numFmtId="165" fontId="3" fillId="0" borderId="0" xfId="0" applyNumberFormat="1" applyFont="1" applyAlignment="1">
      <alignment vertical="top"/>
    </xf>
    <xf numFmtId="46" fontId="1" fillId="0" borderId="0" xfId="0" applyNumberFormat="1" applyFont="1" applyBorder="1" applyAlignment="1">
      <alignment vertical="top"/>
    </xf>
    <xf numFmtId="164" fontId="2" fillId="0" borderId="0" xfId="0" applyNumberFormat="1" applyFont="1" applyBorder="1" applyAlignment="1">
      <alignment vertical="top"/>
    </xf>
    <xf numFmtId="0" fontId="8" fillId="0" borderId="0" xfId="0" applyFont="1" applyAlignment="1">
      <alignment vertical="top" wrapText="1"/>
    </xf>
    <xf numFmtId="0" fontId="11" fillId="3" borderId="0" xfId="0" applyFont="1" applyFill="1" applyAlignment="1">
      <alignment horizontal="center" vertical="top"/>
    </xf>
    <xf numFmtId="0" fontId="12" fillId="7" borderId="0" xfId="0" applyFont="1" applyFill="1" applyAlignment="1">
      <alignment horizontal="center" vertical="top" wrapText="1"/>
    </xf>
    <xf numFmtId="0" fontId="12" fillId="2" borderId="0" xfId="0" applyFont="1" applyFill="1" applyAlignment="1">
      <alignment vertical="top" wrapText="1"/>
    </xf>
    <xf numFmtId="0" fontId="10" fillId="4" borderId="0" xfId="0" applyFont="1" applyFill="1" applyAlignment="1">
      <alignment horizontal="center" vertical="top"/>
    </xf>
    <xf numFmtId="0" fontId="10" fillId="6" borderId="0" xfId="0" applyFont="1" applyFill="1" applyAlignment="1">
      <alignment vertical="top"/>
    </xf>
    <xf numFmtId="0" fontId="10" fillId="4" borderId="0" xfId="0" applyFont="1" applyFill="1" applyAlignment="1">
      <alignment horizontal="center"/>
    </xf>
    <xf numFmtId="0" fontId="11" fillId="0" borderId="0" xfId="0" applyFont="1" applyAlignment="1">
      <alignment horizontal="center" vertical="top"/>
    </xf>
    <xf numFmtId="166" fontId="10" fillId="0" borderId="0" xfId="0" applyNumberFormat="1" applyFont="1" applyAlignment="1">
      <alignment vertical="top"/>
    </xf>
    <xf numFmtId="49" fontId="10" fillId="8" borderId="0" xfId="0" applyNumberFormat="1" applyFont="1" applyFill="1" applyAlignment="1">
      <alignment vertical="top" wrapText="1"/>
    </xf>
    <xf numFmtId="164" fontId="11" fillId="0" borderId="0" xfId="0" applyNumberFormat="1" applyFont="1" applyAlignment="1">
      <alignment vertical="top"/>
    </xf>
    <xf numFmtId="46" fontId="11" fillId="0" borderId="1" xfId="0" applyNumberFormat="1" applyFont="1" applyBorder="1" applyAlignment="1">
      <alignment vertical="top"/>
    </xf>
    <xf numFmtId="46" fontId="11" fillId="0" borderId="0" xfId="0" applyNumberFormat="1" applyFont="1" applyBorder="1" applyAlignment="1">
      <alignment vertical="top"/>
    </xf>
    <xf numFmtId="46" fontId="10" fillId="0" borderId="0" xfId="0" applyNumberFormat="1" applyFont="1" applyBorder="1" applyAlignment="1">
      <alignment vertical="top"/>
    </xf>
    <xf numFmtId="166" fontId="11" fillId="0" borderId="0" xfId="0" applyNumberFormat="1" applyFont="1" applyAlignment="1">
      <alignment horizontal="center" vertical="top"/>
    </xf>
    <xf numFmtId="49" fontId="11" fillId="0" borderId="0" xfId="0" applyNumberFormat="1" applyFont="1" applyAlignment="1">
      <alignment vertical="top" wrapText="1"/>
    </xf>
    <xf numFmtId="164" fontId="11" fillId="0" borderId="2" xfId="0" applyNumberFormat="1" applyFont="1" applyBorder="1" applyAlignment="1">
      <alignment vertical="top"/>
    </xf>
    <xf numFmtId="164" fontId="11" fillId="0" borderId="0" xfId="0" applyNumberFormat="1" applyFont="1" applyBorder="1" applyAlignment="1">
      <alignment vertical="top"/>
    </xf>
    <xf numFmtId="164" fontId="10" fillId="0" borderId="0" xfId="0" applyNumberFormat="1" applyFont="1" applyBorder="1" applyAlignment="1">
      <alignment vertical="top"/>
    </xf>
    <xf numFmtId="0" fontId="11" fillId="0" borderId="0" xfId="0" applyFont="1" applyAlignment="1">
      <alignment vertical="top"/>
    </xf>
    <xf numFmtId="165" fontId="11" fillId="0" borderId="0" xfId="0" applyNumberFormat="1" applyFont="1" applyAlignment="1">
      <alignment vertical="top"/>
    </xf>
    <xf numFmtId="165" fontId="10" fillId="0" borderId="0" xfId="0" applyNumberFormat="1" applyFont="1" applyAlignment="1">
      <alignment vertical="top"/>
    </xf>
    <xf numFmtId="49" fontId="11" fillId="10" borderId="0" xfId="0" applyNumberFormat="1" applyFont="1" applyFill="1" applyAlignment="1">
      <alignment vertical="top" wrapText="1"/>
    </xf>
    <xf numFmtId="49" fontId="11" fillId="11" borderId="0" xfId="0" applyNumberFormat="1" applyFont="1" applyFill="1" applyAlignment="1">
      <alignment vertical="top" wrapText="1"/>
    </xf>
    <xf numFmtId="0" fontId="0" fillId="0" borderId="0" xfId="0" applyAlignment="1">
      <alignment horizontal="center" vertical="top" wrapText="1"/>
    </xf>
    <xf numFmtId="0" fontId="16" fillId="0" borderId="0" xfId="0" applyFont="1" applyAlignment="1"/>
    <xf numFmtId="0" fontId="10" fillId="3" borderId="0" xfId="0" applyFont="1" applyFill="1" applyAlignment="1">
      <alignment horizontal="center" vertical="top"/>
    </xf>
    <xf numFmtId="0" fontId="15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5"/>
  <sheetViews>
    <sheetView tabSelected="1" view="pageLayout" workbookViewId="0">
      <selection activeCell="C9" sqref="C9"/>
    </sheetView>
  </sheetViews>
  <sheetFormatPr baseColWidth="10" defaultColWidth="10.6640625" defaultRowHeight="12.75" customHeight="1" x14ac:dyDescent="0.15"/>
  <cols>
    <col min="1" max="1" width="7" style="10" customWidth="1"/>
    <col min="2" max="2" width="10.1640625" style="3" customWidth="1"/>
    <col min="3" max="3" width="8.1640625" style="3" customWidth="1"/>
    <col min="4" max="4" width="58.83203125" style="3" customWidth="1"/>
    <col min="5" max="5" width="6.33203125" style="3" hidden="1" customWidth="1"/>
    <col min="6" max="6" width="3.33203125" style="3" hidden="1" customWidth="1"/>
    <col min="7" max="7" width="5.83203125" style="3" customWidth="1"/>
    <col min="8" max="8" width="7" style="14" customWidth="1"/>
    <col min="9" max="9" width="3.33203125" style="3" customWidth="1"/>
    <col min="10" max="10" width="6.5" style="3" customWidth="1"/>
  </cols>
  <sheetData>
    <row r="1" spans="1:10" ht="28" x14ac:dyDescent="0.15">
      <c r="A1" s="40" t="s">
        <v>55</v>
      </c>
      <c r="B1" s="40"/>
      <c r="C1" s="15"/>
      <c r="D1" s="16" t="s">
        <v>92</v>
      </c>
      <c r="E1" s="17"/>
      <c r="F1" s="15"/>
      <c r="G1" s="40" t="s">
        <v>56</v>
      </c>
      <c r="H1" s="40"/>
      <c r="I1" s="8"/>
      <c r="J1" s="6"/>
    </row>
    <row r="2" spans="1:10" ht="22" customHeight="1" x14ac:dyDescent="0.15">
      <c r="A2" s="18" t="s">
        <v>84</v>
      </c>
      <c r="B2" s="19" t="s">
        <v>57</v>
      </c>
      <c r="C2" s="18" t="s">
        <v>85</v>
      </c>
      <c r="D2" s="19" t="s">
        <v>86</v>
      </c>
      <c r="E2" s="19" t="s">
        <v>87</v>
      </c>
      <c r="F2" s="18" t="s">
        <v>84</v>
      </c>
      <c r="G2" s="20" t="s">
        <v>58</v>
      </c>
      <c r="H2" s="20" t="s">
        <v>59</v>
      </c>
      <c r="I2" s="9"/>
      <c r="J2" s="5" t="s">
        <v>88</v>
      </c>
    </row>
    <row r="3" spans="1:10" ht="56" x14ac:dyDescent="0.15">
      <c r="A3" s="21"/>
      <c r="B3" s="22">
        <v>0</v>
      </c>
      <c r="C3" s="21"/>
      <c r="D3" s="23" t="s">
        <v>93</v>
      </c>
      <c r="E3" s="24">
        <f t="shared" ref="E3:E33" si="0">1.60934*B3</f>
        <v>0</v>
      </c>
      <c r="F3" s="25"/>
      <c r="G3" s="26"/>
      <c r="H3" s="27"/>
      <c r="I3" s="12"/>
      <c r="J3" s="2"/>
    </row>
    <row r="4" spans="1:10" ht="14" x14ac:dyDescent="0.15">
      <c r="A4" s="28">
        <f t="shared" ref="A4:A10" si="1">B4-B3</f>
        <v>0.21</v>
      </c>
      <c r="B4" s="22">
        <v>0.21</v>
      </c>
      <c r="C4" s="21" t="s">
        <v>89</v>
      </c>
      <c r="D4" s="29" t="s">
        <v>79</v>
      </c>
      <c r="E4" s="24">
        <f t="shared" si="0"/>
        <v>0.33796139999999997</v>
      </c>
      <c r="F4" s="30">
        <f t="shared" ref="F4:F33" si="2">E4-E3</f>
        <v>0.33796139999999997</v>
      </c>
      <c r="G4" s="31">
        <f>A4/0.625</f>
        <v>0.33599999999999997</v>
      </c>
      <c r="H4" s="32">
        <f>B4*1.609344</f>
        <v>0.33796224000000002</v>
      </c>
      <c r="I4" s="13"/>
      <c r="J4" s="1">
        <f t="shared" ref="J4:J10" si="3">$J$64*(E4/15)</f>
        <v>9.3878166666667398E-4</v>
      </c>
    </row>
    <row r="5" spans="1:10" ht="28" x14ac:dyDescent="0.15">
      <c r="A5" s="28">
        <f t="shared" si="1"/>
        <v>5.5200000000000005</v>
      </c>
      <c r="B5" s="22">
        <v>5.73</v>
      </c>
      <c r="C5" s="21" t="s">
        <v>90</v>
      </c>
      <c r="D5" s="29" t="s">
        <v>10</v>
      </c>
      <c r="E5" s="24">
        <f t="shared" si="0"/>
        <v>9.2215182000000002</v>
      </c>
      <c r="F5" s="30">
        <f t="shared" si="2"/>
        <v>8.8835568000000009</v>
      </c>
      <c r="G5" s="31">
        <f t="shared" ref="G5:G63" si="4">A5/0.625</f>
        <v>8.8320000000000007</v>
      </c>
      <c r="H5" s="32">
        <f t="shared" ref="H5:H63" si="5">B5*1.609344</f>
        <v>9.2215411200000013</v>
      </c>
      <c r="I5" s="13"/>
      <c r="J5" s="1">
        <f t="shared" si="3"/>
        <v>2.5615328333333538E-2</v>
      </c>
    </row>
    <row r="6" spans="1:10" ht="14" x14ac:dyDescent="0.15">
      <c r="A6" s="28">
        <f t="shared" si="1"/>
        <v>3.2799999999999994</v>
      </c>
      <c r="B6" s="22">
        <v>9.01</v>
      </c>
      <c r="C6" s="21" t="s">
        <v>11</v>
      </c>
      <c r="D6" s="29" t="s">
        <v>12</v>
      </c>
      <c r="E6" s="24">
        <f t="shared" si="0"/>
        <v>14.5001534</v>
      </c>
      <c r="F6" s="30">
        <f t="shared" si="2"/>
        <v>5.2786352000000001</v>
      </c>
      <c r="G6" s="31">
        <f t="shared" si="4"/>
        <v>5.2479999999999993</v>
      </c>
      <c r="H6" s="32">
        <f t="shared" si="5"/>
        <v>14.50018944</v>
      </c>
      <c r="I6" s="13"/>
      <c r="J6" s="1">
        <f t="shared" si="3"/>
        <v>4.0278203888889211E-2</v>
      </c>
    </row>
    <row r="7" spans="1:10" ht="14" x14ac:dyDescent="0.15">
      <c r="A7" s="28">
        <f t="shared" si="1"/>
        <v>0.6899999999999995</v>
      </c>
      <c r="B7" s="22">
        <v>9.6999999999999993</v>
      </c>
      <c r="C7" s="21" t="s">
        <v>13</v>
      </c>
      <c r="D7" s="29" t="s">
        <v>14</v>
      </c>
      <c r="E7" s="24">
        <f t="shared" si="0"/>
        <v>15.610598</v>
      </c>
      <c r="F7" s="30">
        <f t="shared" si="2"/>
        <v>1.1104445999999992</v>
      </c>
      <c r="G7" s="31">
        <f t="shared" si="4"/>
        <v>1.1039999999999992</v>
      </c>
      <c r="H7" s="32">
        <f t="shared" si="5"/>
        <v>15.6106368</v>
      </c>
      <c r="I7" s="13"/>
      <c r="J7" s="1">
        <f t="shared" si="3"/>
        <v>4.3362772222222568E-2</v>
      </c>
    </row>
    <row r="8" spans="1:10" ht="14" x14ac:dyDescent="0.15">
      <c r="A8" s="28">
        <f t="shared" si="1"/>
        <v>1.6500000000000004</v>
      </c>
      <c r="B8" s="22">
        <v>11.35</v>
      </c>
      <c r="C8" s="21" t="s">
        <v>15</v>
      </c>
      <c r="D8" s="29" t="s">
        <v>16</v>
      </c>
      <c r="E8" s="24">
        <f t="shared" si="0"/>
        <v>18.266009</v>
      </c>
      <c r="F8" s="30">
        <f t="shared" si="2"/>
        <v>2.6554110000000009</v>
      </c>
      <c r="G8" s="31">
        <f t="shared" si="4"/>
        <v>2.6400000000000006</v>
      </c>
      <c r="H8" s="32">
        <f t="shared" si="5"/>
        <v>18.266054400000002</v>
      </c>
      <c r="I8" s="13"/>
      <c r="J8" s="1">
        <f t="shared" si="3"/>
        <v>5.0738913888889299E-2</v>
      </c>
    </row>
    <row r="9" spans="1:10" ht="14" x14ac:dyDescent="0.15">
      <c r="A9" s="28">
        <f t="shared" si="1"/>
        <v>3.2900000000000009</v>
      </c>
      <c r="B9" s="22">
        <v>14.64</v>
      </c>
      <c r="C9" s="21" t="s">
        <v>17</v>
      </c>
      <c r="D9" s="29" t="s">
        <v>18</v>
      </c>
      <c r="E9" s="24">
        <f t="shared" si="0"/>
        <v>23.5607376</v>
      </c>
      <c r="F9" s="30">
        <f t="shared" si="2"/>
        <v>5.2947285999999991</v>
      </c>
      <c r="G9" s="31">
        <f t="shared" si="4"/>
        <v>5.2640000000000011</v>
      </c>
      <c r="H9" s="32">
        <f t="shared" si="5"/>
        <v>23.560796160000002</v>
      </c>
      <c r="I9" s="13"/>
      <c r="J9" s="1">
        <f t="shared" si="3"/>
        <v>6.5446493333333841E-2</v>
      </c>
    </row>
    <row r="10" spans="1:10" ht="28" x14ac:dyDescent="0.15">
      <c r="A10" s="28">
        <f t="shared" si="1"/>
        <v>0.95999999999999908</v>
      </c>
      <c r="B10" s="22">
        <v>15.6</v>
      </c>
      <c r="C10" s="21" t="s">
        <v>19</v>
      </c>
      <c r="D10" s="23" t="s">
        <v>174</v>
      </c>
      <c r="E10" s="24">
        <f t="shared" si="0"/>
        <v>25.105703999999999</v>
      </c>
      <c r="F10" s="30">
        <f t="shared" si="2"/>
        <v>1.5449663999999999</v>
      </c>
      <c r="G10" s="31">
        <f t="shared" si="4"/>
        <v>1.5359999999999985</v>
      </c>
      <c r="H10" s="32">
        <f t="shared" si="5"/>
        <v>25.1057664</v>
      </c>
      <c r="I10" s="13"/>
      <c r="J10" s="1">
        <f t="shared" si="3"/>
        <v>6.9738066666667223E-2</v>
      </c>
    </row>
    <row r="11" spans="1:10" ht="14" x14ac:dyDescent="0.15">
      <c r="A11" s="28"/>
      <c r="B11" s="22"/>
      <c r="C11" s="21"/>
      <c r="D11" s="23" t="s">
        <v>81</v>
      </c>
      <c r="E11" s="24"/>
      <c r="F11" s="30"/>
      <c r="G11" s="31">
        <f t="shared" si="4"/>
        <v>0</v>
      </c>
      <c r="H11" s="32">
        <f t="shared" si="5"/>
        <v>0</v>
      </c>
      <c r="I11" s="13"/>
      <c r="J11" s="7"/>
    </row>
    <row r="12" spans="1:10" ht="14" x14ac:dyDescent="0.15">
      <c r="A12" s="28">
        <f>B12-B9</f>
        <v>13.41</v>
      </c>
      <c r="B12" s="22">
        <v>28.05</v>
      </c>
      <c r="C12" s="21" t="s">
        <v>20</v>
      </c>
      <c r="D12" s="29" t="s">
        <v>21</v>
      </c>
      <c r="E12" s="24">
        <f t="shared" si="0"/>
        <v>45.141987</v>
      </c>
      <c r="F12" s="30">
        <f>E12-E10</f>
        <v>20.036283000000001</v>
      </c>
      <c r="G12" s="31">
        <f t="shared" si="4"/>
        <v>21.456</v>
      </c>
      <c r="H12" s="32">
        <f t="shared" si="5"/>
        <v>45.142099200000004</v>
      </c>
      <c r="I12" s="13"/>
      <c r="J12" s="1">
        <f t="shared" ref="J12:J27" si="6">$J$64*(E12/15)</f>
        <v>0.12539440833333435</v>
      </c>
    </row>
    <row r="13" spans="1:10" ht="14" x14ac:dyDescent="0.15">
      <c r="A13" s="28">
        <f t="shared" ref="A13:A19" si="7">B13-B12</f>
        <v>2.6099999999999994</v>
      </c>
      <c r="B13" s="22">
        <v>30.66</v>
      </c>
      <c r="C13" s="21" t="s">
        <v>15</v>
      </c>
      <c r="D13" s="29" t="s">
        <v>22</v>
      </c>
      <c r="E13" s="24">
        <f t="shared" si="0"/>
        <v>49.342364400000001</v>
      </c>
      <c r="F13" s="30">
        <f t="shared" si="2"/>
        <v>4.2003774000000007</v>
      </c>
      <c r="G13" s="31">
        <f t="shared" si="4"/>
        <v>4.1759999999999993</v>
      </c>
      <c r="H13" s="32">
        <f t="shared" si="5"/>
        <v>49.342487040000002</v>
      </c>
      <c r="I13" s="13"/>
      <c r="J13" s="1">
        <f t="shared" si="6"/>
        <v>0.13706212333333442</v>
      </c>
    </row>
    <row r="14" spans="1:10" ht="14" x14ac:dyDescent="0.15">
      <c r="A14" s="28">
        <f t="shared" si="7"/>
        <v>0.26999999999999957</v>
      </c>
      <c r="B14" s="22">
        <v>30.93</v>
      </c>
      <c r="C14" s="21" t="s">
        <v>11</v>
      </c>
      <c r="D14" s="29" t="s">
        <v>18</v>
      </c>
      <c r="E14" s="24">
        <f t="shared" si="0"/>
        <v>49.7768862</v>
      </c>
      <c r="F14" s="30">
        <f t="shared" si="2"/>
        <v>0.43452179999999885</v>
      </c>
      <c r="G14" s="31">
        <f t="shared" si="4"/>
        <v>0.43199999999999933</v>
      </c>
      <c r="H14" s="32">
        <f t="shared" si="5"/>
        <v>49.777009920000005</v>
      </c>
      <c r="I14" s="13"/>
      <c r="J14" s="1">
        <f t="shared" si="6"/>
        <v>0.13826912833333443</v>
      </c>
    </row>
    <row r="15" spans="1:10" ht="14" x14ac:dyDescent="0.15">
      <c r="A15" s="28">
        <f t="shared" si="7"/>
        <v>8.6700000000000017</v>
      </c>
      <c r="B15" s="22">
        <v>39.6</v>
      </c>
      <c r="C15" s="21" t="s">
        <v>23</v>
      </c>
      <c r="D15" s="29" t="s">
        <v>24</v>
      </c>
      <c r="E15" s="24">
        <f t="shared" si="0"/>
        <v>63.729863999999999</v>
      </c>
      <c r="F15" s="30">
        <f t="shared" si="2"/>
        <v>13.952977799999999</v>
      </c>
      <c r="G15" s="31">
        <f t="shared" si="4"/>
        <v>13.872000000000003</v>
      </c>
      <c r="H15" s="32">
        <f t="shared" si="5"/>
        <v>63.73002240000001</v>
      </c>
      <c r="I15" s="13"/>
      <c r="J15" s="1">
        <f t="shared" si="6"/>
        <v>0.17702740000000139</v>
      </c>
    </row>
    <row r="16" spans="1:10" ht="56" x14ac:dyDescent="0.15">
      <c r="A16" s="28">
        <f t="shared" si="7"/>
        <v>0</v>
      </c>
      <c r="B16" s="22">
        <v>39.6</v>
      </c>
      <c r="C16" s="21" t="s">
        <v>19</v>
      </c>
      <c r="D16" s="23" t="s">
        <v>97</v>
      </c>
      <c r="E16" s="24">
        <f t="shared" si="0"/>
        <v>63.729863999999999</v>
      </c>
      <c r="F16" s="30">
        <f t="shared" si="2"/>
        <v>0</v>
      </c>
      <c r="G16" s="31">
        <f t="shared" si="4"/>
        <v>0</v>
      </c>
      <c r="H16" s="32">
        <f t="shared" si="5"/>
        <v>63.73002240000001</v>
      </c>
      <c r="I16" s="13"/>
      <c r="J16" s="1">
        <f t="shared" si="6"/>
        <v>0.17702740000000139</v>
      </c>
    </row>
    <row r="17" spans="1:10" ht="14" x14ac:dyDescent="0.15">
      <c r="A17" s="28">
        <f t="shared" si="7"/>
        <v>1</v>
      </c>
      <c r="B17" s="22">
        <v>40.6</v>
      </c>
      <c r="C17" s="21" t="s">
        <v>13</v>
      </c>
      <c r="D17" s="29" t="s">
        <v>64</v>
      </c>
      <c r="E17" s="24">
        <f t="shared" si="0"/>
        <v>65.339203999999995</v>
      </c>
      <c r="F17" s="30">
        <f t="shared" si="2"/>
        <v>1.609339999999996</v>
      </c>
      <c r="G17" s="31">
        <f t="shared" si="4"/>
        <v>1.6</v>
      </c>
      <c r="H17" s="32">
        <f t="shared" si="5"/>
        <v>65.339366400000003</v>
      </c>
      <c r="I17" s="13"/>
      <c r="J17" s="1">
        <f t="shared" si="6"/>
        <v>0.18149778888889032</v>
      </c>
    </row>
    <row r="18" spans="1:10" ht="14" x14ac:dyDescent="0.15">
      <c r="A18" s="28">
        <f t="shared" si="7"/>
        <v>0.85999999999999943</v>
      </c>
      <c r="B18" s="22">
        <v>41.46</v>
      </c>
      <c r="C18" s="21" t="s">
        <v>89</v>
      </c>
      <c r="D18" s="29" t="s">
        <v>25</v>
      </c>
      <c r="E18" s="24">
        <f t="shared" si="0"/>
        <v>66.723236400000005</v>
      </c>
      <c r="F18" s="30">
        <f t="shared" si="2"/>
        <v>1.3840324000000095</v>
      </c>
      <c r="G18" s="31">
        <f t="shared" si="4"/>
        <v>1.375999999999999</v>
      </c>
      <c r="H18" s="32">
        <f t="shared" si="5"/>
        <v>66.723402240000013</v>
      </c>
      <c r="I18" s="13"/>
      <c r="J18" s="1">
        <f t="shared" si="6"/>
        <v>0.18534232333333481</v>
      </c>
    </row>
    <row r="19" spans="1:10" ht="14" x14ac:dyDescent="0.15">
      <c r="A19" s="28">
        <f t="shared" si="7"/>
        <v>0.85000000000000142</v>
      </c>
      <c r="B19" s="22">
        <v>42.31</v>
      </c>
      <c r="C19" s="21" t="s">
        <v>11</v>
      </c>
      <c r="D19" s="37" t="s">
        <v>63</v>
      </c>
      <c r="E19" s="24">
        <f t="shared" si="0"/>
        <v>68.091175399999997</v>
      </c>
      <c r="F19" s="30">
        <f t="shared" si="2"/>
        <v>1.3679389999999927</v>
      </c>
      <c r="G19" s="31">
        <f t="shared" si="4"/>
        <v>1.3600000000000023</v>
      </c>
      <c r="H19" s="32">
        <f t="shared" si="5"/>
        <v>68.091344640000003</v>
      </c>
      <c r="I19" s="13"/>
      <c r="J19" s="1">
        <f t="shared" si="6"/>
        <v>0.18914215388889039</v>
      </c>
    </row>
    <row r="20" spans="1:10" ht="56" x14ac:dyDescent="0.15">
      <c r="A20" s="28"/>
      <c r="B20" s="22"/>
      <c r="C20" s="21"/>
      <c r="D20" s="29" t="s">
        <v>91</v>
      </c>
      <c r="E20" s="24"/>
      <c r="F20" s="30"/>
      <c r="G20" s="31">
        <f t="shared" si="4"/>
        <v>0</v>
      </c>
      <c r="H20" s="32">
        <f t="shared" si="5"/>
        <v>0</v>
      </c>
      <c r="I20" s="13"/>
      <c r="J20" s="7"/>
    </row>
    <row r="21" spans="1:10" ht="14" x14ac:dyDescent="0.15">
      <c r="A21" s="28">
        <f>B21-B19</f>
        <v>1.9699999999999989</v>
      </c>
      <c r="B21" s="22">
        <v>44.28</v>
      </c>
      <c r="C21" s="21" t="s">
        <v>13</v>
      </c>
      <c r="D21" s="29" t="s">
        <v>62</v>
      </c>
      <c r="E21" s="24">
        <f t="shared" si="0"/>
        <v>71.261575199999996</v>
      </c>
      <c r="F21" s="30">
        <f>E21-E19</f>
        <v>3.1703997999999984</v>
      </c>
      <c r="G21" s="31">
        <f t="shared" si="4"/>
        <v>3.1519999999999984</v>
      </c>
      <c r="H21" s="32">
        <f t="shared" si="5"/>
        <v>71.261752320000014</v>
      </c>
      <c r="I21" s="13"/>
      <c r="J21" s="1">
        <f t="shared" si="6"/>
        <v>0.19794882000000155</v>
      </c>
    </row>
    <row r="22" spans="1:10" ht="14" x14ac:dyDescent="0.15">
      <c r="A22" s="28">
        <f t="shared" ref="A22:A27" si="8">B22-B21</f>
        <v>0.61999999999999744</v>
      </c>
      <c r="B22" s="22">
        <v>44.9</v>
      </c>
      <c r="C22" s="21" t="s">
        <v>19</v>
      </c>
      <c r="D22" s="29" t="s">
        <v>26</v>
      </c>
      <c r="E22" s="24">
        <f t="shared" si="0"/>
        <v>72.259366</v>
      </c>
      <c r="F22" s="30">
        <f t="shared" si="2"/>
        <v>0.9977908000000042</v>
      </c>
      <c r="G22" s="31">
        <f t="shared" si="4"/>
        <v>0.99199999999999589</v>
      </c>
      <c r="H22" s="32">
        <f t="shared" si="5"/>
        <v>72.259545599999996</v>
      </c>
      <c r="I22" s="13"/>
      <c r="J22" s="1">
        <f t="shared" si="6"/>
        <v>0.20072046111111272</v>
      </c>
    </row>
    <row r="23" spans="1:10" ht="14" x14ac:dyDescent="0.15">
      <c r="A23" s="28">
        <f t="shared" si="8"/>
        <v>0.64999999999999858</v>
      </c>
      <c r="B23" s="22">
        <v>45.55</v>
      </c>
      <c r="C23" s="21" t="s">
        <v>11</v>
      </c>
      <c r="D23" s="29" t="s">
        <v>27</v>
      </c>
      <c r="E23" s="24">
        <f t="shared" si="0"/>
        <v>73.305436999999998</v>
      </c>
      <c r="F23" s="30">
        <f t="shared" si="2"/>
        <v>1.0460709999999978</v>
      </c>
      <c r="G23" s="31">
        <f t="shared" si="4"/>
        <v>1.0399999999999978</v>
      </c>
      <c r="H23" s="32">
        <f t="shared" si="5"/>
        <v>73.305619199999995</v>
      </c>
      <c r="I23" s="13"/>
      <c r="J23" s="1">
        <f t="shared" si="6"/>
        <v>0.20362621388889049</v>
      </c>
    </row>
    <row r="24" spans="1:10" ht="28" x14ac:dyDescent="0.15">
      <c r="A24" s="28">
        <f t="shared" si="8"/>
        <v>7.5600000000000023</v>
      </c>
      <c r="B24" s="22">
        <v>53.11</v>
      </c>
      <c r="C24" s="21"/>
      <c r="D24" s="23" t="s">
        <v>28</v>
      </c>
      <c r="E24" s="24">
        <f t="shared" si="0"/>
        <v>85.472047399999994</v>
      </c>
      <c r="F24" s="30">
        <f t="shared" si="2"/>
        <v>12.166610399999996</v>
      </c>
      <c r="G24" s="31">
        <f t="shared" si="4"/>
        <v>12.096000000000004</v>
      </c>
      <c r="H24" s="32">
        <f t="shared" si="5"/>
        <v>85.472259840000007</v>
      </c>
      <c r="I24" s="13"/>
      <c r="J24" s="1">
        <f t="shared" si="6"/>
        <v>0.23742235388889077</v>
      </c>
    </row>
    <row r="25" spans="1:10" ht="14" x14ac:dyDescent="0.15">
      <c r="A25" s="28">
        <f t="shared" si="8"/>
        <v>0</v>
      </c>
      <c r="B25" s="22">
        <v>53.11</v>
      </c>
      <c r="C25" s="21" t="s">
        <v>13</v>
      </c>
      <c r="D25" s="29" t="s">
        <v>29</v>
      </c>
      <c r="E25" s="24">
        <f t="shared" si="0"/>
        <v>85.472047399999994</v>
      </c>
      <c r="F25" s="30">
        <f t="shared" si="2"/>
        <v>0</v>
      </c>
      <c r="G25" s="31">
        <f t="shared" si="4"/>
        <v>0</v>
      </c>
      <c r="H25" s="32">
        <f t="shared" si="5"/>
        <v>85.472259840000007</v>
      </c>
      <c r="I25" s="13"/>
      <c r="J25" s="1">
        <f t="shared" si="6"/>
        <v>0.23742235388889077</v>
      </c>
    </row>
    <row r="26" spans="1:10" ht="14" x14ac:dyDescent="0.15">
      <c r="A26" s="28">
        <f t="shared" si="8"/>
        <v>7.1400000000000006</v>
      </c>
      <c r="B26" s="22">
        <v>60.25</v>
      </c>
      <c r="C26" s="21" t="s">
        <v>13</v>
      </c>
      <c r="D26" s="29" t="s">
        <v>30</v>
      </c>
      <c r="E26" s="24">
        <f t="shared" si="0"/>
        <v>96.962734999999995</v>
      </c>
      <c r="F26" s="30">
        <f t="shared" si="2"/>
        <v>11.490687600000001</v>
      </c>
      <c r="G26" s="31">
        <f t="shared" si="4"/>
        <v>11.424000000000001</v>
      </c>
      <c r="H26" s="32">
        <f t="shared" si="5"/>
        <v>96.962976000000012</v>
      </c>
      <c r="I26" s="13"/>
      <c r="J26" s="1">
        <f t="shared" si="6"/>
        <v>0.26934093055555769</v>
      </c>
    </row>
    <row r="27" spans="1:10" ht="56" x14ac:dyDescent="0.15">
      <c r="A27" s="28">
        <f t="shared" si="8"/>
        <v>11.950000000000003</v>
      </c>
      <c r="B27" s="22">
        <v>72.2</v>
      </c>
      <c r="C27" s="21"/>
      <c r="D27" s="23" t="s">
        <v>94</v>
      </c>
      <c r="E27" s="24">
        <f t="shared" si="0"/>
        <v>116.19434800000001</v>
      </c>
      <c r="F27" s="30">
        <f t="shared" si="2"/>
        <v>19.23161300000001</v>
      </c>
      <c r="G27" s="31">
        <f t="shared" si="4"/>
        <v>19.120000000000005</v>
      </c>
      <c r="H27" s="32">
        <f t="shared" si="5"/>
        <v>116.19463680000001</v>
      </c>
      <c r="I27" s="13"/>
      <c r="J27" s="1">
        <f t="shared" si="6"/>
        <v>0.32276207777778038</v>
      </c>
    </row>
    <row r="28" spans="1:10" ht="14" x14ac:dyDescent="0.15">
      <c r="A28" s="28"/>
      <c r="B28" s="22"/>
      <c r="C28" s="21"/>
      <c r="D28" s="23" t="s">
        <v>80</v>
      </c>
      <c r="E28" s="24"/>
      <c r="F28" s="30"/>
      <c r="G28" s="31">
        <f t="shared" si="4"/>
        <v>0</v>
      </c>
      <c r="H28" s="32">
        <f t="shared" si="5"/>
        <v>0</v>
      </c>
      <c r="I28" s="13"/>
      <c r="J28" s="7"/>
    </row>
    <row r="29" spans="1:10" ht="14" x14ac:dyDescent="0.15">
      <c r="A29" s="28">
        <f>B29-B27</f>
        <v>6.0000000000002274E-2</v>
      </c>
      <c r="B29" s="22">
        <v>72.260000000000005</v>
      </c>
      <c r="C29" s="21" t="s">
        <v>13</v>
      </c>
      <c r="D29" s="29" t="s">
        <v>31</v>
      </c>
      <c r="E29" s="24">
        <f t="shared" si="0"/>
        <v>116.29090840000001</v>
      </c>
      <c r="F29" s="30">
        <f>E29-E27</f>
        <v>9.6560400000001323E-2</v>
      </c>
      <c r="G29" s="31">
        <f t="shared" si="4"/>
        <v>9.6000000000003638E-2</v>
      </c>
      <c r="H29" s="32">
        <f t="shared" si="5"/>
        <v>116.29119744000002</v>
      </c>
      <c r="I29" s="13"/>
      <c r="J29" s="1">
        <f>$J$64*(E29/15)</f>
        <v>0.32303030111111369</v>
      </c>
    </row>
    <row r="30" spans="1:10" ht="14" x14ac:dyDescent="0.15">
      <c r="A30" s="28">
        <f>B30-B29</f>
        <v>0.95999999999999375</v>
      </c>
      <c r="B30" s="22">
        <v>73.22</v>
      </c>
      <c r="C30" s="21" t="s">
        <v>13</v>
      </c>
      <c r="D30" s="29" t="s">
        <v>32</v>
      </c>
      <c r="E30" s="24">
        <f t="shared" si="0"/>
        <v>117.8358748</v>
      </c>
      <c r="F30" s="30">
        <f t="shared" si="2"/>
        <v>1.5449663999999927</v>
      </c>
      <c r="G30" s="31">
        <f t="shared" si="4"/>
        <v>1.53599999999999</v>
      </c>
      <c r="H30" s="32">
        <f t="shared" si="5"/>
        <v>117.83616768</v>
      </c>
      <c r="I30" s="13"/>
      <c r="J30" s="1">
        <f>$J$64*(E30/15)</f>
        <v>0.32732187444444705</v>
      </c>
    </row>
    <row r="31" spans="1:10" ht="14" x14ac:dyDescent="0.15">
      <c r="A31" s="28">
        <f>B31-B30</f>
        <v>12.420000000000002</v>
      </c>
      <c r="B31" s="22">
        <v>85.64</v>
      </c>
      <c r="C31" s="21" t="s">
        <v>19</v>
      </c>
      <c r="D31" s="29" t="s">
        <v>33</v>
      </c>
      <c r="E31" s="24">
        <f t="shared" si="0"/>
        <v>137.8238776</v>
      </c>
      <c r="F31" s="30">
        <f t="shared" si="2"/>
        <v>19.988002800000004</v>
      </c>
      <c r="G31" s="31">
        <f t="shared" si="4"/>
        <v>19.872000000000003</v>
      </c>
      <c r="H31" s="32">
        <f t="shared" si="5"/>
        <v>137.82422016000001</v>
      </c>
      <c r="I31" s="13"/>
      <c r="J31" s="1">
        <f>$J$64*(E31/15)</f>
        <v>0.3828441044444475</v>
      </c>
    </row>
    <row r="32" spans="1:10" ht="14" x14ac:dyDescent="0.15">
      <c r="A32" s="28">
        <f>B32-B31</f>
        <v>8.019999999999996</v>
      </c>
      <c r="B32" s="22">
        <v>93.66</v>
      </c>
      <c r="C32" s="21" t="s">
        <v>11</v>
      </c>
      <c r="D32" s="29" t="s">
        <v>34</v>
      </c>
      <c r="E32" s="24">
        <f t="shared" si="0"/>
        <v>150.7307844</v>
      </c>
      <c r="F32" s="30">
        <f t="shared" si="2"/>
        <v>12.906906800000002</v>
      </c>
      <c r="G32" s="31">
        <f t="shared" si="4"/>
        <v>12.831999999999994</v>
      </c>
      <c r="H32" s="32">
        <f t="shared" si="5"/>
        <v>150.73115903999999</v>
      </c>
      <c r="I32" s="13"/>
      <c r="J32" s="1">
        <f>$J$64*(E32/15)</f>
        <v>0.41869662333333668</v>
      </c>
    </row>
    <row r="33" spans="1:10" ht="14" x14ac:dyDescent="0.15">
      <c r="A33" s="28">
        <f>B33-B32</f>
        <v>0.85999999999999943</v>
      </c>
      <c r="B33" s="22">
        <v>94.52</v>
      </c>
      <c r="C33" s="21" t="s">
        <v>17</v>
      </c>
      <c r="D33" s="36" t="s">
        <v>82</v>
      </c>
      <c r="E33" s="24">
        <f t="shared" si="0"/>
        <v>152.1148168</v>
      </c>
      <c r="F33" s="30">
        <f t="shared" si="2"/>
        <v>1.3840323999999953</v>
      </c>
      <c r="G33" s="31">
        <f t="shared" si="4"/>
        <v>1.375999999999999</v>
      </c>
      <c r="H33" s="32">
        <f t="shared" si="5"/>
        <v>152.11519487999999</v>
      </c>
      <c r="I33" s="13"/>
      <c r="J33" s="1">
        <f>$J$64*(E33/15)</f>
        <v>0.42254115777778112</v>
      </c>
    </row>
    <row r="34" spans="1:10" ht="14" x14ac:dyDescent="0.15">
      <c r="A34" s="28">
        <f>B34-B33</f>
        <v>0.98000000000000398</v>
      </c>
      <c r="B34" s="22">
        <v>95.5</v>
      </c>
      <c r="C34" s="21" t="s">
        <v>11</v>
      </c>
      <c r="D34" s="29" t="s">
        <v>35</v>
      </c>
      <c r="E34" s="24"/>
      <c r="F34" s="30"/>
      <c r="G34" s="31">
        <f t="shared" si="4"/>
        <v>1.5680000000000063</v>
      </c>
      <c r="H34" s="32">
        <f t="shared" si="5"/>
        <v>153.692352</v>
      </c>
      <c r="I34" s="13"/>
      <c r="J34" s="1"/>
    </row>
    <row r="35" spans="1:10" ht="14" x14ac:dyDescent="0.15">
      <c r="A35" s="28">
        <f t="shared" ref="A35:A36" si="9">B35-B34</f>
        <v>4.9000000000000057</v>
      </c>
      <c r="B35" s="22">
        <v>100.4</v>
      </c>
      <c r="C35" s="21" t="s">
        <v>65</v>
      </c>
      <c r="D35" s="29" t="s">
        <v>67</v>
      </c>
      <c r="E35" s="24"/>
      <c r="F35" s="30"/>
      <c r="G35" s="31">
        <f t="shared" si="4"/>
        <v>7.8400000000000087</v>
      </c>
      <c r="H35" s="32">
        <f t="shared" si="5"/>
        <v>161.57813760000002</v>
      </c>
      <c r="I35" s="13"/>
      <c r="J35" s="7"/>
    </row>
    <row r="36" spans="1:10" ht="14" x14ac:dyDescent="0.15">
      <c r="A36" s="28">
        <f t="shared" si="9"/>
        <v>2.0999999999999943</v>
      </c>
      <c r="B36" s="22">
        <v>102.5</v>
      </c>
      <c r="C36" s="21" t="s">
        <v>66</v>
      </c>
      <c r="D36" s="29" t="s">
        <v>68</v>
      </c>
      <c r="E36" s="24"/>
      <c r="F36" s="30"/>
      <c r="G36" s="31">
        <f t="shared" si="4"/>
        <v>3.359999999999991</v>
      </c>
      <c r="H36" s="32">
        <f t="shared" si="5"/>
        <v>164.95776000000001</v>
      </c>
      <c r="I36" s="13"/>
      <c r="J36" s="7"/>
    </row>
    <row r="37" spans="1:10" ht="28" x14ac:dyDescent="0.15">
      <c r="A37" s="28"/>
      <c r="B37" s="22">
        <v>102.5</v>
      </c>
      <c r="C37" s="21"/>
      <c r="D37" s="23" t="s">
        <v>60</v>
      </c>
      <c r="E37" s="24"/>
      <c r="F37" s="30"/>
      <c r="G37" s="31">
        <f t="shared" si="4"/>
        <v>0</v>
      </c>
      <c r="H37" s="32">
        <f t="shared" si="5"/>
        <v>164.95776000000001</v>
      </c>
      <c r="I37" s="13"/>
      <c r="J37" s="7"/>
    </row>
    <row r="38" spans="1:10" ht="14" x14ac:dyDescent="0.15">
      <c r="A38" s="28">
        <f>B38-B36</f>
        <v>1.7999999999999972</v>
      </c>
      <c r="B38" s="22">
        <v>104.3</v>
      </c>
      <c r="C38" s="21" t="s">
        <v>23</v>
      </c>
      <c r="D38" s="29" t="s">
        <v>36</v>
      </c>
      <c r="E38" s="24">
        <f t="shared" ref="E38:E63" si="10">1.60934*B38</f>
        <v>167.854162</v>
      </c>
      <c r="F38" s="30" t="e">
        <f>E38-#REF!</f>
        <v>#REF!</v>
      </c>
      <c r="G38" s="31">
        <f t="shared" si="4"/>
        <v>2.8799999999999955</v>
      </c>
      <c r="H38" s="32">
        <f t="shared" si="5"/>
        <v>167.85457920000002</v>
      </c>
      <c r="I38" s="13"/>
      <c r="J38" s="1">
        <f t="shared" ref="J38:J63" si="11">$J$64*(E38/15)</f>
        <v>0.46626156111111478</v>
      </c>
    </row>
    <row r="39" spans="1:10" ht="14" x14ac:dyDescent="0.15">
      <c r="A39" s="28">
        <f>B39-B38</f>
        <v>1.2999999999999972</v>
      </c>
      <c r="B39" s="22">
        <v>105.6</v>
      </c>
      <c r="C39" s="21" t="s">
        <v>11</v>
      </c>
      <c r="D39" s="29" t="s">
        <v>37</v>
      </c>
      <c r="E39" s="24">
        <f t="shared" si="10"/>
        <v>169.946304</v>
      </c>
      <c r="F39" s="30">
        <f t="shared" ref="F39:F63" si="12">E39-E38</f>
        <v>2.0921419999999955</v>
      </c>
      <c r="G39" s="31">
        <f t="shared" si="4"/>
        <v>2.0799999999999956</v>
      </c>
      <c r="H39" s="32">
        <f t="shared" si="5"/>
        <v>169.94672639999999</v>
      </c>
      <c r="I39" s="13"/>
      <c r="J39" s="1">
        <f t="shared" si="11"/>
        <v>0.47207306666667043</v>
      </c>
    </row>
    <row r="40" spans="1:10" ht="14" x14ac:dyDescent="0.15">
      <c r="A40" s="28">
        <f>B40-B39</f>
        <v>1.5</v>
      </c>
      <c r="B40" s="22">
        <v>107.1</v>
      </c>
      <c r="C40" s="21" t="s">
        <v>19</v>
      </c>
      <c r="D40" s="29" t="s">
        <v>38</v>
      </c>
      <c r="E40" s="24">
        <f t="shared" si="10"/>
        <v>172.36031399999999</v>
      </c>
      <c r="F40" s="30">
        <f t="shared" si="12"/>
        <v>2.4140099999999904</v>
      </c>
      <c r="G40" s="31">
        <f t="shared" si="4"/>
        <v>2.4</v>
      </c>
      <c r="H40" s="32">
        <f t="shared" si="5"/>
        <v>172.36074239999999</v>
      </c>
      <c r="I40" s="13"/>
      <c r="J40" s="1">
        <f t="shared" si="11"/>
        <v>0.47877865000000375</v>
      </c>
    </row>
    <row r="41" spans="1:10" ht="14" x14ac:dyDescent="0.15">
      <c r="A41" s="28">
        <f>B41-B40</f>
        <v>1.9000000000000057</v>
      </c>
      <c r="B41" s="22">
        <v>109</v>
      </c>
      <c r="C41" s="21" t="s">
        <v>13</v>
      </c>
      <c r="D41" s="29" t="s">
        <v>39</v>
      </c>
      <c r="E41" s="24">
        <f t="shared" si="10"/>
        <v>175.41806</v>
      </c>
      <c r="F41" s="30">
        <f t="shared" si="12"/>
        <v>3.0577460000000087</v>
      </c>
      <c r="G41" s="31">
        <f t="shared" si="4"/>
        <v>3.0400000000000089</v>
      </c>
      <c r="H41" s="32">
        <f t="shared" si="5"/>
        <v>175.418496</v>
      </c>
      <c r="I41" s="13"/>
      <c r="J41" s="1">
        <f t="shared" si="11"/>
        <v>0.48727238888889274</v>
      </c>
    </row>
    <row r="42" spans="1:10" ht="14" x14ac:dyDescent="0.15">
      <c r="A42" s="28">
        <f>B42-B41</f>
        <v>3.2999999999999972</v>
      </c>
      <c r="B42" s="22">
        <v>112.3</v>
      </c>
      <c r="C42" s="21" t="s">
        <v>40</v>
      </c>
      <c r="D42" s="29" t="s">
        <v>41</v>
      </c>
      <c r="E42" s="24">
        <f t="shared" si="10"/>
        <v>180.728882</v>
      </c>
      <c r="F42" s="30" t="e">
        <f>E42-#REF!</f>
        <v>#REF!</v>
      </c>
      <c r="G42" s="31">
        <f t="shared" si="4"/>
        <v>5.2799999999999958</v>
      </c>
      <c r="H42" s="32">
        <f t="shared" si="5"/>
        <v>180.72933120000002</v>
      </c>
      <c r="I42" s="13"/>
      <c r="J42" s="1">
        <f t="shared" si="11"/>
        <v>0.50202467222222624</v>
      </c>
    </row>
    <row r="43" spans="1:10" ht="14" x14ac:dyDescent="0.15">
      <c r="A43" s="28">
        <f>B43-B42</f>
        <v>1</v>
      </c>
      <c r="B43" s="22">
        <v>113.3</v>
      </c>
      <c r="C43" s="21" t="s">
        <v>13</v>
      </c>
      <c r="D43" s="29" t="s">
        <v>42</v>
      </c>
      <c r="E43" s="24">
        <f t="shared" si="10"/>
        <v>182.338222</v>
      </c>
      <c r="F43" s="30">
        <f t="shared" si="12"/>
        <v>1.6093400000000031</v>
      </c>
      <c r="G43" s="31">
        <f t="shared" si="4"/>
        <v>1.6</v>
      </c>
      <c r="H43" s="32">
        <f t="shared" si="5"/>
        <v>182.33867520000001</v>
      </c>
      <c r="I43" s="13"/>
      <c r="J43" s="1">
        <f t="shared" si="11"/>
        <v>0.5064950611111152</v>
      </c>
    </row>
    <row r="44" spans="1:10" ht="42" x14ac:dyDescent="0.15">
      <c r="A44" s="28"/>
      <c r="B44" s="22">
        <v>113.3</v>
      </c>
      <c r="C44" s="21"/>
      <c r="D44" s="23" t="s">
        <v>95</v>
      </c>
      <c r="E44" s="24">
        <f t="shared" si="10"/>
        <v>182.338222</v>
      </c>
      <c r="F44" s="30"/>
      <c r="G44" s="31">
        <f t="shared" si="4"/>
        <v>0</v>
      </c>
      <c r="H44" s="32">
        <f t="shared" si="5"/>
        <v>182.33867520000001</v>
      </c>
      <c r="I44" s="13"/>
      <c r="J44" s="7">
        <f t="shared" si="11"/>
        <v>0.5064950611111152</v>
      </c>
    </row>
    <row r="45" spans="1:10" ht="14" x14ac:dyDescent="0.15">
      <c r="A45" s="28">
        <f>B45-B43</f>
        <v>0.5</v>
      </c>
      <c r="B45" s="22">
        <v>113.8</v>
      </c>
      <c r="C45" s="21" t="s">
        <v>40</v>
      </c>
      <c r="D45" s="29" t="s">
        <v>43</v>
      </c>
      <c r="E45" s="24">
        <f t="shared" si="10"/>
        <v>183.14289199999999</v>
      </c>
      <c r="F45" s="30">
        <f>E45-E43</f>
        <v>0.80466999999998734</v>
      </c>
      <c r="G45" s="31">
        <f t="shared" si="4"/>
        <v>0.8</v>
      </c>
      <c r="H45" s="32">
        <f t="shared" si="5"/>
        <v>183.14334719999999</v>
      </c>
      <c r="I45" s="13"/>
      <c r="J45" s="1">
        <f t="shared" si="11"/>
        <v>0.50873025555555951</v>
      </c>
    </row>
    <row r="46" spans="1:10" ht="14" x14ac:dyDescent="0.15">
      <c r="A46" s="28">
        <f t="shared" ref="A46:A63" si="13">B46-B45</f>
        <v>0.5</v>
      </c>
      <c r="B46" s="22">
        <v>114.3</v>
      </c>
      <c r="C46" s="21" t="s">
        <v>17</v>
      </c>
      <c r="D46" s="29" t="s">
        <v>44</v>
      </c>
      <c r="E46" s="24">
        <f t="shared" si="10"/>
        <v>183.947562</v>
      </c>
      <c r="F46" s="30">
        <f>E46-E45</f>
        <v>0.80467000000001576</v>
      </c>
      <c r="G46" s="31">
        <f t="shared" si="4"/>
        <v>0.8</v>
      </c>
      <c r="H46" s="32">
        <f t="shared" si="5"/>
        <v>183.9480192</v>
      </c>
      <c r="I46" s="13"/>
      <c r="J46" s="1">
        <f t="shared" si="11"/>
        <v>0.51096545000000415</v>
      </c>
    </row>
    <row r="47" spans="1:10" ht="14" x14ac:dyDescent="0.15">
      <c r="A47" s="28">
        <f t="shared" si="13"/>
        <v>0.29999999999999716</v>
      </c>
      <c r="B47" s="22">
        <v>114.6</v>
      </c>
      <c r="C47" s="21" t="s">
        <v>23</v>
      </c>
      <c r="D47" s="29" t="s">
        <v>45</v>
      </c>
      <c r="E47" s="24">
        <f t="shared" si="10"/>
        <v>184.430364</v>
      </c>
      <c r="F47" s="30">
        <f t="shared" si="12"/>
        <v>0.4828019999999924</v>
      </c>
      <c r="G47" s="31">
        <f t="shared" si="4"/>
        <v>0.47999999999999543</v>
      </c>
      <c r="H47" s="32">
        <f t="shared" si="5"/>
        <v>184.43082240000001</v>
      </c>
      <c r="I47" s="13"/>
      <c r="J47" s="1">
        <f t="shared" si="11"/>
        <v>0.51230656666667074</v>
      </c>
    </row>
    <row r="48" spans="1:10" ht="14" x14ac:dyDescent="0.15">
      <c r="A48" s="28">
        <f t="shared" si="13"/>
        <v>0.5</v>
      </c>
      <c r="B48" s="22">
        <v>115.1</v>
      </c>
      <c r="C48" s="21" t="s">
        <v>11</v>
      </c>
      <c r="D48" s="29" t="s">
        <v>46</v>
      </c>
      <c r="E48" s="24">
        <f t="shared" si="10"/>
        <v>185.23503399999998</v>
      </c>
      <c r="F48" s="30">
        <f t="shared" si="12"/>
        <v>0.80466999999998734</v>
      </c>
      <c r="G48" s="31">
        <f t="shared" si="4"/>
        <v>0.8</v>
      </c>
      <c r="H48" s="32">
        <f t="shared" si="5"/>
        <v>185.23549439999999</v>
      </c>
      <c r="I48" s="13"/>
      <c r="J48" s="1">
        <f t="shared" si="11"/>
        <v>0.51454176111111516</v>
      </c>
    </row>
    <row r="49" spans="1:10" ht="14" x14ac:dyDescent="0.15">
      <c r="A49" s="28">
        <f t="shared" si="13"/>
        <v>1.1000000000000085</v>
      </c>
      <c r="B49" s="22">
        <v>116.2</v>
      </c>
      <c r="C49" s="21" t="s">
        <v>47</v>
      </c>
      <c r="D49" s="29" t="s">
        <v>48</v>
      </c>
      <c r="E49" s="24">
        <f t="shared" si="10"/>
        <v>187.00530800000001</v>
      </c>
      <c r="F49" s="30">
        <f t="shared" si="12"/>
        <v>1.770274000000029</v>
      </c>
      <c r="G49" s="31">
        <f t="shared" si="4"/>
        <v>1.7600000000000136</v>
      </c>
      <c r="H49" s="32">
        <f t="shared" si="5"/>
        <v>187.00577280000002</v>
      </c>
      <c r="I49" s="13"/>
      <c r="J49" s="1">
        <f t="shared" si="11"/>
        <v>0.51945918888889309</v>
      </c>
    </row>
    <row r="50" spans="1:10" ht="14" x14ac:dyDescent="0.15">
      <c r="A50" s="28">
        <f t="shared" si="13"/>
        <v>1.7000000000000028</v>
      </c>
      <c r="B50" s="22">
        <v>117.9</v>
      </c>
      <c r="C50" s="21" t="s">
        <v>15</v>
      </c>
      <c r="D50" s="29" t="s">
        <v>49</v>
      </c>
      <c r="E50" s="24">
        <f t="shared" si="10"/>
        <v>189.741186</v>
      </c>
      <c r="F50" s="30">
        <f t="shared" si="12"/>
        <v>2.7358779999999854</v>
      </c>
      <c r="G50" s="31">
        <f t="shared" si="4"/>
        <v>2.7200000000000046</v>
      </c>
      <c r="H50" s="32">
        <f t="shared" si="5"/>
        <v>189.74165760000002</v>
      </c>
      <c r="I50" s="13"/>
      <c r="J50" s="1">
        <f t="shared" si="11"/>
        <v>0.52705885000000419</v>
      </c>
    </row>
    <row r="51" spans="1:10" ht="14" x14ac:dyDescent="0.15">
      <c r="A51" s="28">
        <f t="shared" si="13"/>
        <v>1.2999999999999972</v>
      </c>
      <c r="B51" s="22">
        <v>119.2</v>
      </c>
      <c r="C51" s="21" t="s">
        <v>50</v>
      </c>
      <c r="D51" s="29" t="s">
        <v>83</v>
      </c>
      <c r="E51" s="24">
        <f t="shared" si="10"/>
        <v>191.83332799999999</v>
      </c>
      <c r="F51" s="30">
        <f t="shared" si="12"/>
        <v>2.0921419999999955</v>
      </c>
      <c r="G51" s="31">
        <f t="shared" si="4"/>
        <v>2.0799999999999956</v>
      </c>
      <c r="H51" s="32">
        <f t="shared" si="5"/>
        <v>191.83380480000002</v>
      </c>
      <c r="I51" s="13"/>
      <c r="J51" s="1">
        <f t="shared" si="11"/>
        <v>0.53287035555555973</v>
      </c>
    </row>
    <row r="52" spans="1:10" ht="14" x14ac:dyDescent="0.15">
      <c r="A52" s="28">
        <f t="shared" si="13"/>
        <v>1</v>
      </c>
      <c r="B52" s="22">
        <v>120.2</v>
      </c>
      <c r="C52" s="21" t="s">
        <v>11</v>
      </c>
      <c r="D52" s="29" t="s">
        <v>51</v>
      </c>
      <c r="E52" s="24">
        <f t="shared" si="10"/>
        <v>193.442668</v>
      </c>
      <c r="F52" s="30">
        <f t="shared" si="12"/>
        <v>1.6093400000000031</v>
      </c>
      <c r="G52" s="31">
        <f t="shared" si="4"/>
        <v>1.6</v>
      </c>
      <c r="H52" s="32">
        <f t="shared" si="5"/>
        <v>193.44314880000002</v>
      </c>
      <c r="I52" s="13"/>
      <c r="J52" s="1">
        <f t="shared" si="11"/>
        <v>0.53734074444444868</v>
      </c>
    </row>
    <row r="53" spans="1:10" ht="14" x14ac:dyDescent="0.15">
      <c r="A53" s="28">
        <f t="shared" si="13"/>
        <v>0.89999999999999147</v>
      </c>
      <c r="B53" s="22">
        <v>121.1</v>
      </c>
      <c r="C53" s="21" t="s">
        <v>13</v>
      </c>
      <c r="D53" s="29" t="s">
        <v>52</v>
      </c>
      <c r="E53" s="24">
        <f t="shared" si="10"/>
        <v>194.891074</v>
      </c>
      <c r="F53" s="30">
        <f t="shared" si="12"/>
        <v>1.4484060000000056</v>
      </c>
      <c r="G53" s="31">
        <f t="shared" si="4"/>
        <v>1.4399999999999864</v>
      </c>
      <c r="H53" s="32">
        <f t="shared" si="5"/>
        <v>194.89155840000001</v>
      </c>
      <c r="I53" s="13"/>
      <c r="J53" s="1">
        <f t="shared" si="11"/>
        <v>0.54136409444444877</v>
      </c>
    </row>
    <row r="54" spans="1:10" ht="14" x14ac:dyDescent="0.15">
      <c r="A54" s="28">
        <f t="shared" si="13"/>
        <v>0</v>
      </c>
      <c r="B54" s="22">
        <v>121.1</v>
      </c>
      <c r="C54" s="21" t="s">
        <v>11</v>
      </c>
      <c r="D54" s="29" t="s">
        <v>53</v>
      </c>
      <c r="E54" s="24">
        <f t="shared" si="10"/>
        <v>194.891074</v>
      </c>
      <c r="F54" s="30">
        <f t="shared" si="12"/>
        <v>0</v>
      </c>
      <c r="G54" s="31">
        <f t="shared" si="4"/>
        <v>0</v>
      </c>
      <c r="H54" s="32">
        <f t="shared" si="5"/>
        <v>194.89155840000001</v>
      </c>
      <c r="I54" s="13"/>
      <c r="J54" s="1">
        <f t="shared" si="11"/>
        <v>0.54136409444444877</v>
      </c>
    </row>
    <row r="55" spans="1:10" ht="28" x14ac:dyDescent="0.15">
      <c r="A55" s="28">
        <f t="shared" si="13"/>
        <v>4</v>
      </c>
      <c r="B55" s="22">
        <v>125.1</v>
      </c>
      <c r="C55" s="21" t="s">
        <v>11</v>
      </c>
      <c r="D55" s="29" t="s">
        <v>54</v>
      </c>
      <c r="E55" s="24">
        <f t="shared" si="10"/>
        <v>201.32843399999999</v>
      </c>
      <c r="F55" s="30">
        <f t="shared" si="12"/>
        <v>6.437359999999984</v>
      </c>
      <c r="G55" s="31">
        <f t="shared" si="4"/>
        <v>6.4</v>
      </c>
      <c r="H55" s="32">
        <f t="shared" si="5"/>
        <v>201.32893440000001</v>
      </c>
      <c r="I55" s="13"/>
      <c r="J55" s="1">
        <f t="shared" si="11"/>
        <v>0.55924565000000437</v>
      </c>
    </row>
    <row r="56" spans="1:10" ht="28" x14ac:dyDescent="0.15">
      <c r="A56" s="28">
        <f t="shared" si="13"/>
        <v>0.5</v>
      </c>
      <c r="B56" s="22">
        <v>125.6</v>
      </c>
      <c r="C56" s="21" t="s">
        <v>13</v>
      </c>
      <c r="D56" s="29" t="s">
        <v>69</v>
      </c>
      <c r="E56" s="24">
        <f t="shared" si="10"/>
        <v>202.133104</v>
      </c>
      <c r="F56" s="30">
        <f t="shared" si="12"/>
        <v>0.80467000000001576</v>
      </c>
      <c r="G56" s="31">
        <f t="shared" si="4"/>
        <v>0.8</v>
      </c>
      <c r="H56" s="32">
        <f t="shared" si="5"/>
        <v>202.13360639999999</v>
      </c>
      <c r="I56" s="13"/>
      <c r="J56" s="1">
        <f t="shared" si="11"/>
        <v>0.5614808444444489</v>
      </c>
    </row>
    <row r="57" spans="1:10" ht="14" x14ac:dyDescent="0.15">
      <c r="A57" s="28">
        <f t="shared" si="13"/>
        <v>0.20000000000000284</v>
      </c>
      <c r="B57" s="22">
        <v>125.8</v>
      </c>
      <c r="C57" s="21" t="s">
        <v>11</v>
      </c>
      <c r="D57" s="29" t="s">
        <v>70</v>
      </c>
      <c r="E57" s="24">
        <f t="shared" si="10"/>
        <v>202.454972</v>
      </c>
      <c r="F57" s="30">
        <f t="shared" si="12"/>
        <v>0.32186799999999494</v>
      </c>
      <c r="G57" s="31">
        <f t="shared" si="4"/>
        <v>0.32000000000000456</v>
      </c>
      <c r="H57" s="32">
        <f t="shared" si="5"/>
        <v>202.4554752</v>
      </c>
      <c r="I57" s="13"/>
      <c r="J57" s="1">
        <f t="shared" si="11"/>
        <v>0.56237492222222674</v>
      </c>
    </row>
    <row r="58" spans="1:10" ht="14" x14ac:dyDescent="0.15">
      <c r="A58" s="28">
        <f t="shared" si="13"/>
        <v>0.10000000000000853</v>
      </c>
      <c r="B58" s="22">
        <v>125.9</v>
      </c>
      <c r="C58" s="21" t="s">
        <v>13</v>
      </c>
      <c r="D58" s="29" t="s">
        <v>71</v>
      </c>
      <c r="E58" s="24">
        <f t="shared" si="10"/>
        <v>202.615906</v>
      </c>
      <c r="F58" s="30">
        <f t="shared" si="12"/>
        <v>0.16093399999999747</v>
      </c>
      <c r="G58" s="31">
        <f t="shared" si="4"/>
        <v>0.16000000000001363</v>
      </c>
      <c r="H58" s="32">
        <f t="shared" si="5"/>
        <v>202.61640960000003</v>
      </c>
      <c r="I58" s="13"/>
      <c r="J58" s="1">
        <f t="shared" si="11"/>
        <v>0.5628219611111156</v>
      </c>
    </row>
    <row r="59" spans="1:10" ht="14" x14ac:dyDescent="0.15">
      <c r="A59" s="28">
        <f t="shared" si="13"/>
        <v>0.39999999999999147</v>
      </c>
      <c r="B59" s="22">
        <v>126.3</v>
      </c>
      <c r="C59" s="21" t="s">
        <v>72</v>
      </c>
      <c r="D59" s="29" t="s">
        <v>73</v>
      </c>
      <c r="E59" s="24">
        <f t="shared" si="10"/>
        <v>203.25964199999999</v>
      </c>
      <c r="F59" s="30">
        <f t="shared" si="12"/>
        <v>0.64373599999998987</v>
      </c>
      <c r="G59" s="31">
        <f t="shared" si="4"/>
        <v>0.63999999999998636</v>
      </c>
      <c r="H59" s="32">
        <f t="shared" si="5"/>
        <v>203.26014720000001</v>
      </c>
      <c r="I59" s="13"/>
      <c r="J59" s="1">
        <f t="shared" si="11"/>
        <v>0.56461011666667105</v>
      </c>
    </row>
    <row r="60" spans="1:10" ht="14" x14ac:dyDescent="0.15">
      <c r="A60" s="28">
        <f t="shared" si="13"/>
        <v>0.29999999999999716</v>
      </c>
      <c r="B60" s="22">
        <v>126.6</v>
      </c>
      <c r="C60" s="21" t="s">
        <v>74</v>
      </c>
      <c r="D60" s="29" t="s">
        <v>75</v>
      </c>
      <c r="E60" s="24">
        <f t="shared" si="10"/>
        <v>203.74244399999998</v>
      </c>
      <c r="F60" s="30">
        <f t="shared" si="12"/>
        <v>0.4828019999999924</v>
      </c>
      <c r="G60" s="31">
        <f t="shared" si="4"/>
        <v>0.47999999999999543</v>
      </c>
      <c r="H60" s="32">
        <f t="shared" si="5"/>
        <v>203.74295040000001</v>
      </c>
      <c r="I60" s="13"/>
      <c r="J60" s="1">
        <f t="shared" si="11"/>
        <v>0.56595123333333774</v>
      </c>
    </row>
    <row r="61" spans="1:10" ht="14" x14ac:dyDescent="0.15">
      <c r="A61" s="28">
        <f t="shared" si="13"/>
        <v>0.30000000000001137</v>
      </c>
      <c r="B61" s="22">
        <v>126.9</v>
      </c>
      <c r="C61" s="21" t="s">
        <v>11</v>
      </c>
      <c r="D61" s="29" t="s">
        <v>76</v>
      </c>
      <c r="E61" s="24">
        <f t="shared" si="10"/>
        <v>204.225246</v>
      </c>
      <c r="F61" s="30">
        <f t="shared" si="12"/>
        <v>0.48280200000002083</v>
      </c>
      <c r="G61" s="31">
        <f t="shared" si="4"/>
        <v>0.48000000000001819</v>
      </c>
      <c r="H61" s="32">
        <f t="shared" si="5"/>
        <v>204.22575360000002</v>
      </c>
      <c r="I61" s="13"/>
      <c r="J61" s="1">
        <f t="shared" si="11"/>
        <v>0.56729235000000455</v>
      </c>
    </row>
    <row r="62" spans="1:10" ht="14" x14ac:dyDescent="0.15">
      <c r="A62" s="28">
        <f t="shared" si="13"/>
        <v>9.9999999999994316E-2</v>
      </c>
      <c r="B62" s="22">
        <v>127</v>
      </c>
      <c r="C62" s="21" t="s">
        <v>13</v>
      </c>
      <c r="D62" s="29" t="s">
        <v>77</v>
      </c>
      <c r="E62" s="24">
        <f t="shared" si="10"/>
        <v>204.38618</v>
      </c>
      <c r="F62" s="30">
        <f t="shared" si="12"/>
        <v>0.16093399999999747</v>
      </c>
      <c r="G62" s="31">
        <f t="shared" si="4"/>
        <v>0.1599999999999909</v>
      </c>
      <c r="H62" s="32">
        <f t="shared" si="5"/>
        <v>204.38668800000002</v>
      </c>
      <c r="I62" s="13"/>
      <c r="J62" s="1">
        <f t="shared" si="11"/>
        <v>0.56773938888889341</v>
      </c>
    </row>
    <row r="63" spans="1:10" ht="56" x14ac:dyDescent="0.15">
      <c r="A63" s="28">
        <f t="shared" si="13"/>
        <v>9.9999999999994316E-2</v>
      </c>
      <c r="B63" s="22">
        <v>127.1</v>
      </c>
      <c r="C63" s="21" t="s">
        <v>13</v>
      </c>
      <c r="D63" s="23" t="s">
        <v>96</v>
      </c>
      <c r="E63" s="24">
        <f t="shared" si="10"/>
        <v>204.54711399999999</v>
      </c>
      <c r="F63" s="30">
        <f t="shared" si="12"/>
        <v>0.16093399999999747</v>
      </c>
      <c r="G63" s="31">
        <f t="shared" si="4"/>
        <v>0.1599999999999909</v>
      </c>
      <c r="H63" s="32">
        <f t="shared" si="5"/>
        <v>204.54762239999999</v>
      </c>
      <c r="I63" s="13"/>
      <c r="J63" s="1">
        <f t="shared" si="11"/>
        <v>0.56818642777778228</v>
      </c>
    </row>
    <row r="64" spans="1:10" ht="29" customHeight="1" x14ac:dyDescent="0.15">
      <c r="A64" s="21"/>
      <c r="B64" s="33"/>
      <c r="C64" s="21"/>
      <c r="D64" s="29" t="s">
        <v>78</v>
      </c>
      <c r="E64" s="34"/>
      <c r="F64" s="34"/>
      <c r="G64" s="34"/>
      <c r="H64" s="35"/>
      <c r="I64" s="11"/>
      <c r="J64" s="4">
        <v>4.1666666666666997E-2</v>
      </c>
    </row>
    <row r="65" spans="2:8" ht="33" customHeight="1" x14ac:dyDescent="0.15">
      <c r="B65" s="41" t="s">
        <v>61</v>
      </c>
      <c r="C65" s="42"/>
      <c r="D65" s="42"/>
      <c r="E65" s="38"/>
      <c r="F65" s="38"/>
      <c r="G65" s="38"/>
      <c r="H65" s="38"/>
    </row>
  </sheetData>
  <mergeCells count="3">
    <mergeCell ref="A1:B1"/>
    <mergeCell ref="G1:H1"/>
    <mergeCell ref="B65:D65"/>
  </mergeCells>
  <phoneticPr fontId="9" type="noConversion"/>
  <printOptions gridLines="1"/>
  <pageMargins left="0.35" right="0.35" top="1" bottom="0.25" header="0" footer="0"/>
  <pageSetup orientation="portrait" horizontalDpi="0" verticalDpi="0"/>
  <rowBreaks count="1" manualBreakCount="1">
    <brk id="27" max="3" man="1"/>
  </rowBreaks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view="pageLayout" workbookViewId="0">
      <selection activeCell="B3" sqref="B3"/>
    </sheetView>
  </sheetViews>
  <sheetFormatPr baseColWidth="10" defaultRowHeight="13" x14ac:dyDescent="0.15"/>
  <cols>
    <col min="1" max="1" width="18.1640625" customWidth="1"/>
  </cols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 t="s">
        <v>3</v>
      </c>
      <c r="B2">
        <v>0</v>
      </c>
      <c r="C2">
        <v>0</v>
      </c>
    </row>
    <row r="3" spans="1:3" x14ac:dyDescent="0.15">
      <c r="A3" t="s">
        <v>4</v>
      </c>
      <c r="B3">
        <v>15.6</v>
      </c>
      <c r="C3">
        <f>B3-B2</f>
        <v>15.6</v>
      </c>
    </row>
    <row r="4" spans="1:3" x14ac:dyDescent="0.15">
      <c r="A4" t="s">
        <v>5</v>
      </c>
      <c r="B4">
        <v>39.6</v>
      </c>
      <c r="C4">
        <f t="shared" ref="C4:C9" si="0">B4-B3</f>
        <v>24</v>
      </c>
    </row>
    <row r="5" spans="1:3" x14ac:dyDescent="0.15">
      <c r="A5" t="s">
        <v>6</v>
      </c>
      <c r="B5">
        <v>53.1</v>
      </c>
      <c r="C5">
        <f t="shared" si="0"/>
        <v>13.5</v>
      </c>
    </row>
    <row r="6" spans="1:3" x14ac:dyDescent="0.15">
      <c r="A6" t="s">
        <v>7</v>
      </c>
      <c r="B6">
        <v>72.2</v>
      </c>
      <c r="C6">
        <f>B6-B4</f>
        <v>32.6</v>
      </c>
    </row>
    <row r="7" spans="1:3" x14ac:dyDescent="0.15">
      <c r="A7" t="s">
        <v>9</v>
      </c>
      <c r="B7">
        <v>102.5</v>
      </c>
      <c r="C7">
        <f>B7-B6</f>
        <v>30.299999999999997</v>
      </c>
    </row>
    <row r="8" spans="1:3" x14ac:dyDescent="0.15">
      <c r="A8" t="s">
        <v>8</v>
      </c>
      <c r="B8">
        <v>113.8</v>
      </c>
      <c r="C8">
        <f t="shared" si="0"/>
        <v>11.299999999999997</v>
      </c>
    </row>
    <row r="9" spans="1:3" x14ac:dyDescent="0.15">
      <c r="A9" t="s">
        <v>3</v>
      </c>
      <c r="B9">
        <v>127.1</v>
      </c>
      <c r="C9">
        <f t="shared" si="0"/>
        <v>13.299999999999997</v>
      </c>
    </row>
  </sheetData>
  <phoneticPr fontId="13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2"/>
  <sheetViews>
    <sheetView workbookViewId="0">
      <selection activeCell="E13" sqref="E13"/>
    </sheetView>
  </sheetViews>
  <sheetFormatPr baseColWidth="10" defaultRowHeight="13" x14ac:dyDescent="0.15"/>
  <cols>
    <col min="2" max="2" width="28.83203125" customWidth="1"/>
    <col min="3" max="3" width="12.6640625" customWidth="1"/>
    <col min="5" max="5" width="22.1640625" customWidth="1"/>
  </cols>
  <sheetData>
    <row r="1" spans="1:5" ht="16" x14ac:dyDescent="0.2">
      <c r="A1" s="39" t="s">
        <v>98</v>
      </c>
      <c r="B1" s="39" t="s">
        <v>99</v>
      </c>
      <c r="C1" s="39" t="s">
        <v>100</v>
      </c>
      <c r="D1" s="39" t="s">
        <v>101</v>
      </c>
      <c r="E1" s="39" t="s">
        <v>102</v>
      </c>
    </row>
    <row r="2" spans="1:5" ht="16" x14ac:dyDescent="0.2">
      <c r="A2" s="39" t="s">
        <v>103</v>
      </c>
      <c r="B2" s="39" t="s">
        <v>104</v>
      </c>
      <c r="C2" s="39">
        <v>0</v>
      </c>
      <c r="D2" s="39">
        <v>0</v>
      </c>
      <c r="E2" s="39"/>
    </row>
    <row r="3" spans="1:5" ht="16" x14ac:dyDescent="0.2">
      <c r="A3" s="39" t="s">
        <v>105</v>
      </c>
      <c r="B3" s="39" t="s">
        <v>106</v>
      </c>
      <c r="C3" s="39">
        <v>0.21</v>
      </c>
      <c r="D3" s="39">
        <v>479.33</v>
      </c>
      <c r="E3" s="39"/>
    </row>
    <row r="4" spans="1:5" ht="16" x14ac:dyDescent="0.2">
      <c r="A4" s="39" t="s">
        <v>107</v>
      </c>
      <c r="B4" s="39" t="s">
        <v>108</v>
      </c>
      <c r="C4" s="39">
        <v>5.74</v>
      </c>
      <c r="D4" s="39">
        <v>446.85</v>
      </c>
      <c r="E4" s="39"/>
    </row>
    <row r="5" spans="1:5" ht="16" x14ac:dyDescent="0.2">
      <c r="A5" s="39" t="s">
        <v>107</v>
      </c>
      <c r="B5" s="39" t="s">
        <v>109</v>
      </c>
      <c r="C5" s="39">
        <v>9.01</v>
      </c>
      <c r="D5" s="39">
        <v>498.03</v>
      </c>
      <c r="E5" s="39"/>
    </row>
    <row r="6" spans="1:5" ht="16" x14ac:dyDescent="0.2">
      <c r="A6" s="39" t="s">
        <v>110</v>
      </c>
      <c r="B6" s="39" t="s">
        <v>111</v>
      </c>
      <c r="C6" s="39">
        <v>9.6999999999999993</v>
      </c>
      <c r="D6" s="39">
        <v>408.14</v>
      </c>
      <c r="E6" s="39"/>
    </row>
    <row r="7" spans="1:5" ht="16" x14ac:dyDescent="0.2">
      <c r="A7" s="39" t="s">
        <v>107</v>
      </c>
      <c r="B7" s="39" t="s">
        <v>112</v>
      </c>
      <c r="C7" s="39">
        <v>9.7899999999999991</v>
      </c>
      <c r="D7" s="39">
        <v>409.45</v>
      </c>
      <c r="E7" s="39"/>
    </row>
    <row r="8" spans="1:5" ht="16" x14ac:dyDescent="0.2">
      <c r="A8" s="39" t="s">
        <v>110</v>
      </c>
      <c r="B8" s="39" t="s">
        <v>113</v>
      </c>
      <c r="C8" s="39">
        <v>11.36</v>
      </c>
      <c r="D8" s="39">
        <v>395.01</v>
      </c>
      <c r="E8" s="39"/>
    </row>
    <row r="9" spans="1:5" ht="16" x14ac:dyDescent="0.2">
      <c r="A9" s="39" t="s">
        <v>105</v>
      </c>
      <c r="B9" s="39" t="s">
        <v>114</v>
      </c>
      <c r="C9" s="39">
        <v>14.65</v>
      </c>
      <c r="D9" s="39">
        <v>451.12</v>
      </c>
      <c r="E9" s="39"/>
    </row>
    <row r="10" spans="1:5" ht="16" x14ac:dyDescent="0.2">
      <c r="A10" s="39" t="s">
        <v>105</v>
      </c>
      <c r="B10" s="39" t="s">
        <v>115</v>
      </c>
      <c r="C10" s="39">
        <v>28.06</v>
      </c>
      <c r="D10" s="39">
        <v>433.73</v>
      </c>
      <c r="E10" s="39"/>
    </row>
    <row r="11" spans="1:5" ht="16" x14ac:dyDescent="0.2">
      <c r="A11" s="39" t="s">
        <v>110</v>
      </c>
      <c r="B11" s="39" t="s">
        <v>116</v>
      </c>
      <c r="C11" s="39">
        <v>30.66</v>
      </c>
      <c r="D11" s="39">
        <v>328.74</v>
      </c>
      <c r="E11" s="39"/>
    </row>
    <row r="12" spans="1:5" ht="16" x14ac:dyDescent="0.2">
      <c r="A12" s="39" t="s">
        <v>105</v>
      </c>
      <c r="B12" s="39" t="s">
        <v>117</v>
      </c>
      <c r="C12" s="39">
        <v>30.93</v>
      </c>
      <c r="D12" s="39">
        <v>335.3</v>
      </c>
      <c r="E12" s="39"/>
    </row>
    <row r="13" spans="1:5" ht="16" x14ac:dyDescent="0.2">
      <c r="A13" s="39" t="s">
        <v>110</v>
      </c>
      <c r="B13" s="39" t="s">
        <v>118</v>
      </c>
      <c r="C13" s="39">
        <v>39.6</v>
      </c>
      <c r="D13" s="39">
        <v>279.52999999999997</v>
      </c>
      <c r="E13" s="39"/>
    </row>
    <row r="14" spans="1:5" ht="16" x14ac:dyDescent="0.2">
      <c r="A14" s="39" t="s">
        <v>119</v>
      </c>
      <c r="B14" s="39" t="s">
        <v>120</v>
      </c>
      <c r="C14" s="39">
        <v>39.68</v>
      </c>
      <c r="D14" s="39">
        <v>286.75</v>
      </c>
      <c r="E14" s="39" t="s">
        <v>120</v>
      </c>
    </row>
    <row r="15" spans="1:5" ht="16" x14ac:dyDescent="0.2">
      <c r="A15" s="39" t="s">
        <v>110</v>
      </c>
      <c r="B15" s="39" t="s">
        <v>121</v>
      </c>
      <c r="C15" s="39">
        <v>40.57</v>
      </c>
      <c r="D15" s="39">
        <v>301.18</v>
      </c>
      <c r="E15" s="39"/>
    </row>
    <row r="16" spans="1:5" ht="16" x14ac:dyDescent="0.2">
      <c r="A16" s="39" t="s">
        <v>107</v>
      </c>
      <c r="B16" s="39" t="s">
        <v>25</v>
      </c>
      <c r="C16" s="39">
        <v>41.43</v>
      </c>
      <c r="D16" s="39">
        <v>294.95</v>
      </c>
      <c r="E16" s="39"/>
    </row>
    <row r="17" spans="1:5" ht="16" x14ac:dyDescent="0.2">
      <c r="A17" s="39" t="s">
        <v>105</v>
      </c>
      <c r="B17" s="39" t="s">
        <v>122</v>
      </c>
      <c r="C17" s="39">
        <v>42.28</v>
      </c>
      <c r="D17" s="39">
        <v>290.35000000000002</v>
      </c>
      <c r="E17" s="39"/>
    </row>
    <row r="18" spans="1:5" ht="16" x14ac:dyDescent="0.2">
      <c r="A18" s="39" t="s">
        <v>110</v>
      </c>
      <c r="B18" s="39" t="s">
        <v>123</v>
      </c>
      <c r="C18" s="39">
        <v>44.25</v>
      </c>
      <c r="D18" s="39">
        <v>347.77</v>
      </c>
      <c r="E18" s="39"/>
    </row>
    <row r="19" spans="1:5" ht="16" x14ac:dyDescent="0.2">
      <c r="A19" s="39" t="s">
        <v>110</v>
      </c>
      <c r="B19" s="39" t="s">
        <v>124</v>
      </c>
      <c r="C19" s="39">
        <v>44.88</v>
      </c>
      <c r="D19" s="39">
        <v>359.91</v>
      </c>
      <c r="E19" s="39"/>
    </row>
    <row r="20" spans="1:5" ht="16" x14ac:dyDescent="0.2">
      <c r="A20" s="39" t="s">
        <v>105</v>
      </c>
      <c r="B20" s="39" t="s">
        <v>125</v>
      </c>
      <c r="C20" s="39">
        <v>45.53</v>
      </c>
      <c r="D20" s="39">
        <v>333.66</v>
      </c>
      <c r="E20" s="39"/>
    </row>
    <row r="21" spans="1:5" ht="16" x14ac:dyDescent="0.2">
      <c r="A21" s="39" t="s">
        <v>110</v>
      </c>
      <c r="B21" s="39" t="s">
        <v>126</v>
      </c>
      <c r="C21" s="39">
        <v>53.08</v>
      </c>
      <c r="D21" s="39">
        <v>257.87</v>
      </c>
      <c r="E21" s="39"/>
    </row>
    <row r="22" spans="1:5" ht="16" x14ac:dyDescent="0.2">
      <c r="A22" s="39" t="s">
        <v>105</v>
      </c>
      <c r="B22" s="39" t="s">
        <v>127</v>
      </c>
      <c r="C22" s="39">
        <v>55.97</v>
      </c>
      <c r="D22" s="39">
        <v>331.36</v>
      </c>
      <c r="E22" s="39"/>
    </row>
    <row r="23" spans="1:5" ht="16" x14ac:dyDescent="0.2">
      <c r="A23" s="39" t="s">
        <v>110</v>
      </c>
      <c r="B23" s="39" t="s">
        <v>128</v>
      </c>
      <c r="C23" s="39">
        <v>60.21</v>
      </c>
      <c r="D23" s="39">
        <v>426.18</v>
      </c>
      <c r="E23" s="39"/>
    </row>
    <row r="24" spans="1:5" ht="16" x14ac:dyDescent="0.2">
      <c r="A24" s="39" t="s">
        <v>119</v>
      </c>
      <c r="B24" s="39" t="s">
        <v>129</v>
      </c>
      <c r="C24" s="39">
        <v>72.12</v>
      </c>
      <c r="D24" s="39">
        <v>296.26</v>
      </c>
      <c r="E24" s="39" t="s">
        <v>129</v>
      </c>
    </row>
    <row r="25" spans="1:5" ht="16" x14ac:dyDescent="0.2">
      <c r="A25" s="39" t="s">
        <v>105</v>
      </c>
      <c r="B25" s="39" t="s">
        <v>130</v>
      </c>
      <c r="C25" s="39">
        <v>72.209999999999994</v>
      </c>
      <c r="D25" s="39">
        <v>303.14999999999998</v>
      </c>
      <c r="E25" s="39"/>
    </row>
    <row r="26" spans="1:5" ht="16" x14ac:dyDescent="0.2">
      <c r="A26" s="39" t="s">
        <v>105</v>
      </c>
      <c r="B26" s="39" t="s">
        <v>130</v>
      </c>
      <c r="C26" s="39">
        <v>72.22</v>
      </c>
      <c r="D26" s="39">
        <v>303.14999999999998</v>
      </c>
      <c r="E26" s="39"/>
    </row>
    <row r="27" spans="1:5" ht="16" x14ac:dyDescent="0.2">
      <c r="A27" s="39" t="s">
        <v>110</v>
      </c>
      <c r="B27" s="39" t="s">
        <v>131</v>
      </c>
      <c r="C27" s="39">
        <v>73.180000000000007</v>
      </c>
      <c r="D27" s="39">
        <v>286.42</v>
      </c>
      <c r="E27" s="39"/>
    </row>
    <row r="28" spans="1:5" ht="16" x14ac:dyDescent="0.2">
      <c r="A28" s="39" t="s">
        <v>107</v>
      </c>
      <c r="B28" s="39" t="s">
        <v>25</v>
      </c>
      <c r="C28" s="39">
        <v>86.1</v>
      </c>
      <c r="D28" s="39">
        <v>1307.4100000000001</v>
      </c>
      <c r="E28" s="39" t="s">
        <v>132</v>
      </c>
    </row>
    <row r="29" spans="1:5" ht="16" x14ac:dyDescent="0.2">
      <c r="A29" s="39" t="s">
        <v>105</v>
      </c>
      <c r="B29" s="39" t="s">
        <v>34</v>
      </c>
      <c r="C29" s="39">
        <v>94.12</v>
      </c>
      <c r="D29" s="39">
        <v>294.95</v>
      </c>
      <c r="E29" s="39"/>
    </row>
    <row r="30" spans="1:5" ht="16" x14ac:dyDescent="0.2">
      <c r="A30" s="39" t="s">
        <v>105</v>
      </c>
      <c r="B30" s="39" t="s">
        <v>133</v>
      </c>
      <c r="C30" s="39">
        <v>94.98</v>
      </c>
      <c r="D30" s="39">
        <v>301.18</v>
      </c>
      <c r="E30" s="39"/>
    </row>
    <row r="31" spans="1:5" ht="16" x14ac:dyDescent="0.2">
      <c r="A31" s="39" t="s">
        <v>105</v>
      </c>
      <c r="B31" s="39" t="s">
        <v>134</v>
      </c>
      <c r="C31" s="39">
        <v>95.95</v>
      </c>
      <c r="D31" s="39">
        <v>279.52999999999997</v>
      </c>
      <c r="E31" s="39"/>
    </row>
    <row r="32" spans="1:5" ht="16" x14ac:dyDescent="0.2">
      <c r="A32" s="39" t="s">
        <v>110</v>
      </c>
      <c r="B32" s="39" t="s">
        <v>135</v>
      </c>
      <c r="C32" s="39">
        <v>100.38</v>
      </c>
      <c r="D32" s="39">
        <v>321.85000000000002</v>
      </c>
      <c r="E32" s="39"/>
    </row>
    <row r="33" spans="1:5" ht="16" x14ac:dyDescent="0.2">
      <c r="A33" s="39" t="s">
        <v>119</v>
      </c>
      <c r="B33" s="39" t="s">
        <v>136</v>
      </c>
      <c r="C33" s="39">
        <v>102.48</v>
      </c>
      <c r="D33" s="39">
        <v>308.73</v>
      </c>
      <c r="E33" s="39" t="s">
        <v>136</v>
      </c>
    </row>
    <row r="34" spans="1:5" ht="16" x14ac:dyDescent="0.2">
      <c r="A34" s="39" t="s">
        <v>105</v>
      </c>
      <c r="B34" s="39" t="s">
        <v>137</v>
      </c>
      <c r="C34" s="39">
        <v>102.5</v>
      </c>
      <c r="D34" s="39">
        <v>308.73</v>
      </c>
      <c r="E34" s="39"/>
    </row>
    <row r="35" spans="1:5" ht="16" x14ac:dyDescent="0.2">
      <c r="A35" s="39" t="s">
        <v>110</v>
      </c>
      <c r="B35" s="39" t="s">
        <v>138</v>
      </c>
      <c r="C35" s="39">
        <v>105.05</v>
      </c>
      <c r="D35" s="39">
        <v>312.66000000000003</v>
      </c>
      <c r="E35" s="39"/>
    </row>
    <row r="36" spans="1:5" ht="16" x14ac:dyDescent="0.2">
      <c r="A36" s="39" t="s">
        <v>105</v>
      </c>
      <c r="B36" s="39" t="s">
        <v>139</v>
      </c>
      <c r="C36" s="39">
        <v>105.55</v>
      </c>
      <c r="D36" s="39">
        <v>324.14999999999998</v>
      </c>
      <c r="E36" s="39"/>
    </row>
    <row r="37" spans="1:5" ht="16" x14ac:dyDescent="0.2">
      <c r="A37" s="39" t="s">
        <v>107</v>
      </c>
      <c r="B37" s="39" t="s">
        <v>140</v>
      </c>
      <c r="C37" s="39">
        <v>107.09</v>
      </c>
      <c r="D37" s="39">
        <v>332.68</v>
      </c>
      <c r="E37" s="39"/>
    </row>
    <row r="38" spans="1:5" ht="16" x14ac:dyDescent="0.2">
      <c r="A38" s="39" t="s">
        <v>110</v>
      </c>
      <c r="B38" s="39" t="s">
        <v>141</v>
      </c>
      <c r="C38" s="39">
        <v>108.94</v>
      </c>
      <c r="D38" s="39">
        <v>338.25</v>
      </c>
      <c r="E38" s="39"/>
    </row>
    <row r="39" spans="1:5" ht="16" x14ac:dyDescent="0.2">
      <c r="A39" s="39" t="s">
        <v>110</v>
      </c>
      <c r="B39" s="39" t="s">
        <v>142</v>
      </c>
      <c r="C39" s="39">
        <v>113.74</v>
      </c>
      <c r="D39" s="39">
        <v>388.12</v>
      </c>
      <c r="E39" s="39"/>
    </row>
    <row r="40" spans="1:5" ht="16" x14ac:dyDescent="0.2">
      <c r="A40" s="39" t="s">
        <v>105</v>
      </c>
      <c r="B40" s="39" t="s">
        <v>143</v>
      </c>
      <c r="C40" s="39">
        <v>114.24</v>
      </c>
      <c r="D40" s="39">
        <v>374.34</v>
      </c>
      <c r="E40" s="39"/>
    </row>
    <row r="41" spans="1:5" ht="16" x14ac:dyDescent="0.2">
      <c r="A41" s="39" t="s">
        <v>110</v>
      </c>
      <c r="B41" s="39" t="s">
        <v>144</v>
      </c>
      <c r="C41" s="39">
        <v>114.61</v>
      </c>
      <c r="D41" s="39">
        <v>374.02</v>
      </c>
      <c r="E41" s="39"/>
    </row>
    <row r="42" spans="1:5" ht="16" x14ac:dyDescent="0.2">
      <c r="A42" s="39" t="s">
        <v>105</v>
      </c>
      <c r="B42" s="39" t="s">
        <v>145</v>
      </c>
      <c r="C42" s="39">
        <v>115.11</v>
      </c>
      <c r="D42" s="39">
        <v>379.27</v>
      </c>
      <c r="E42" s="39"/>
    </row>
    <row r="43" spans="1:5" ht="16" x14ac:dyDescent="0.2">
      <c r="A43" s="39" t="s">
        <v>110</v>
      </c>
      <c r="B43" s="39" t="s">
        <v>146</v>
      </c>
      <c r="C43" s="39">
        <v>116.05</v>
      </c>
      <c r="D43" s="39">
        <v>388.45</v>
      </c>
      <c r="E43" s="39"/>
    </row>
    <row r="44" spans="1:5" ht="16" x14ac:dyDescent="0.2">
      <c r="A44" s="39" t="s">
        <v>107</v>
      </c>
      <c r="B44" s="39" t="s">
        <v>147</v>
      </c>
      <c r="C44" s="39">
        <v>116.13</v>
      </c>
      <c r="D44" s="39">
        <v>387.47</v>
      </c>
      <c r="E44" s="39"/>
    </row>
    <row r="45" spans="1:5" ht="16" x14ac:dyDescent="0.2">
      <c r="A45" s="39" t="s">
        <v>105</v>
      </c>
      <c r="B45" s="39" t="s">
        <v>148</v>
      </c>
      <c r="C45" s="39">
        <v>116.3</v>
      </c>
      <c r="D45" s="39">
        <v>383.53</v>
      </c>
      <c r="E45" s="39"/>
    </row>
    <row r="46" spans="1:5" ht="16" x14ac:dyDescent="0.2">
      <c r="A46" s="39" t="s">
        <v>110</v>
      </c>
      <c r="B46" s="39" t="s">
        <v>149</v>
      </c>
      <c r="C46" s="39">
        <v>117.81</v>
      </c>
      <c r="D46" s="39">
        <v>398.95</v>
      </c>
      <c r="E46" s="39"/>
    </row>
    <row r="47" spans="1:5" ht="16" x14ac:dyDescent="0.2">
      <c r="A47" s="39" t="s">
        <v>105</v>
      </c>
      <c r="B47" s="39" t="s">
        <v>150</v>
      </c>
      <c r="C47" s="39">
        <v>119.12</v>
      </c>
      <c r="D47" s="39">
        <v>384.19</v>
      </c>
      <c r="E47" s="39"/>
    </row>
    <row r="48" spans="1:5" ht="16" x14ac:dyDescent="0.2">
      <c r="A48" s="39" t="s">
        <v>110</v>
      </c>
      <c r="B48" s="39" t="s">
        <v>151</v>
      </c>
      <c r="C48" s="39">
        <v>119.13</v>
      </c>
      <c r="D48" s="39">
        <v>384.19</v>
      </c>
      <c r="E48" s="39"/>
    </row>
    <row r="49" spans="1:5" ht="16" x14ac:dyDescent="0.2">
      <c r="A49" s="39" t="s">
        <v>105</v>
      </c>
      <c r="B49" s="39" t="s">
        <v>152</v>
      </c>
      <c r="C49" s="39">
        <v>120.12</v>
      </c>
      <c r="D49" s="39">
        <v>384.19</v>
      </c>
      <c r="E49" s="39"/>
    </row>
    <row r="50" spans="1:5" ht="16" x14ac:dyDescent="0.2">
      <c r="A50" s="39" t="s">
        <v>110</v>
      </c>
      <c r="B50" s="39" t="s">
        <v>153</v>
      </c>
      <c r="C50" s="39">
        <v>121.07</v>
      </c>
      <c r="D50" s="39">
        <v>389.76</v>
      </c>
      <c r="E50" s="39"/>
    </row>
    <row r="51" spans="1:5" ht="16" x14ac:dyDescent="0.2">
      <c r="A51" s="39" t="s">
        <v>105</v>
      </c>
      <c r="B51" s="39" t="s">
        <v>154</v>
      </c>
      <c r="C51" s="39">
        <v>121.11</v>
      </c>
      <c r="D51" s="39">
        <v>389.11</v>
      </c>
      <c r="E51" s="39"/>
    </row>
    <row r="52" spans="1:5" ht="16" x14ac:dyDescent="0.2">
      <c r="A52" s="39" t="s">
        <v>110</v>
      </c>
      <c r="B52" s="39" t="s">
        <v>155</v>
      </c>
      <c r="C52" s="39">
        <v>121.54</v>
      </c>
      <c r="D52" s="39">
        <v>392.06</v>
      </c>
      <c r="E52" s="39"/>
    </row>
    <row r="53" spans="1:5" ht="16" x14ac:dyDescent="0.2">
      <c r="A53" s="39" t="s">
        <v>105</v>
      </c>
      <c r="B53" s="39" t="s">
        <v>156</v>
      </c>
      <c r="C53" s="39">
        <v>123.45</v>
      </c>
      <c r="D53" s="39">
        <v>403.22</v>
      </c>
      <c r="E53" s="39"/>
    </row>
    <row r="54" spans="1:5" ht="16" x14ac:dyDescent="0.2">
      <c r="A54" s="39" t="s">
        <v>110</v>
      </c>
      <c r="B54" s="39" t="s">
        <v>157</v>
      </c>
      <c r="C54" s="39">
        <v>123.48</v>
      </c>
      <c r="D54" s="39">
        <v>403.22</v>
      </c>
      <c r="E54" s="39"/>
    </row>
    <row r="55" spans="1:5" ht="16" x14ac:dyDescent="0.2">
      <c r="A55" s="39" t="s">
        <v>110</v>
      </c>
      <c r="B55" s="39" t="s">
        <v>158</v>
      </c>
      <c r="C55" s="39">
        <v>123.68</v>
      </c>
      <c r="D55" s="39">
        <v>397.31</v>
      </c>
      <c r="E55" s="39"/>
    </row>
    <row r="56" spans="1:5" ht="16" x14ac:dyDescent="0.2">
      <c r="A56" s="39" t="s">
        <v>110</v>
      </c>
      <c r="B56" s="39" t="s">
        <v>159</v>
      </c>
      <c r="C56" s="39">
        <v>124.3</v>
      </c>
      <c r="D56" s="39">
        <v>400.59</v>
      </c>
      <c r="E56" s="39"/>
    </row>
    <row r="57" spans="1:5" ht="16" x14ac:dyDescent="0.2">
      <c r="A57" s="39" t="s">
        <v>105</v>
      </c>
      <c r="B57" s="39" t="s">
        <v>154</v>
      </c>
      <c r="C57" s="39">
        <v>124.32</v>
      </c>
      <c r="D57" s="39">
        <v>404.53</v>
      </c>
      <c r="E57" s="39"/>
    </row>
    <row r="58" spans="1:5" ht="16" x14ac:dyDescent="0.2">
      <c r="A58" s="39" t="s">
        <v>110</v>
      </c>
      <c r="B58" s="39" t="s">
        <v>158</v>
      </c>
      <c r="C58" s="39">
        <v>124.91</v>
      </c>
      <c r="D58" s="39">
        <v>403.87</v>
      </c>
      <c r="E58" s="39"/>
    </row>
    <row r="59" spans="1:5" ht="16" x14ac:dyDescent="0.2">
      <c r="A59" s="39" t="s">
        <v>107</v>
      </c>
      <c r="B59" s="39" t="s">
        <v>160</v>
      </c>
      <c r="C59" s="39">
        <v>124.96</v>
      </c>
      <c r="D59" s="39">
        <v>403.87</v>
      </c>
      <c r="E59" s="39"/>
    </row>
    <row r="60" spans="1:5" ht="16" x14ac:dyDescent="0.2">
      <c r="A60" s="39" t="s">
        <v>107</v>
      </c>
      <c r="B60" s="39" t="s">
        <v>161</v>
      </c>
      <c r="C60" s="39">
        <v>125.08</v>
      </c>
      <c r="D60" s="39">
        <v>412.07</v>
      </c>
      <c r="E60" s="39"/>
    </row>
    <row r="61" spans="1:5" ht="16" x14ac:dyDescent="0.2">
      <c r="A61" s="39" t="s">
        <v>105</v>
      </c>
      <c r="B61" s="39" t="s">
        <v>162</v>
      </c>
      <c r="C61" s="39">
        <v>125.1</v>
      </c>
      <c r="D61" s="39">
        <v>408.14</v>
      </c>
      <c r="E61" s="39"/>
    </row>
    <row r="62" spans="1:5" ht="16" x14ac:dyDescent="0.2">
      <c r="A62" s="39" t="s">
        <v>110</v>
      </c>
      <c r="B62" s="39" t="s">
        <v>163</v>
      </c>
      <c r="C62" s="39">
        <v>125.53</v>
      </c>
      <c r="D62" s="39">
        <v>426.18</v>
      </c>
      <c r="E62" s="39"/>
    </row>
    <row r="63" spans="1:5" ht="16" x14ac:dyDescent="0.2">
      <c r="A63" s="39" t="s">
        <v>105</v>
      </c>
      <c r="B63" s="39" t="s">
        <v>164</v>
      </c>
      <c r="C63" s="39">
        <v>125.72</v>
      </c>
      <c r="D63" s="39">
        <v>422.9</v>
      </c>
      <c r="E63" s="39"/>
    </row>
    <row r="64" spans="1:5" ht="16" x14ac:dyDescent="0.2">
      <c r="A64" s="39" t="s">
        <v>110</v>
      </c>
      <c r="B64" s="39" t="s">
        <v>165</v>
      </c>
      <c r="C64" s="39">
        <v>125.89</v>
      </c>
      <c r="D64" s="39">
        <v>432.74</v>
      </c>
      <c r="E64" s="39"/>
    </row>
    <row r="65" spans="1:5" ht="16" x14ac:dyDescent="0.2">
      <c r="A65" s="39" t="s">
        <v>105</v>
      </c>
      <c r="B65" s="39" t="s">
        <v>166</v>
      </c>
      <c r="C65" s="39">
        <v>126.54</v>
      </c>
      <c r="D65" s="39">
        <v>451.44</v>
      </c>
      <c r="E65" s="39"/>
    </row>
    <row r="66" spans="1:5" ht="16" x14ac:dyDescent="0.2">
      <c r="A66" s="39" t="s">
        <v>110</v>
      </c>
      <c r="B66" s="39" t="s">
        <v>167</v>
      </c>
      <c r="C66" s="39">
        <v>126.66</v>
      </c>
      <c r="D66" s="39">
        <v>467.19</v>
      </c>
      <c r="E66" s="39"/>
    </row>
    <row r="67" spans="1:5" ht="16" x14ac:dyDescent="0.2">
      <c r="A67" s="39" t="s">
        <v>105</v>
      </c>
      <c r="B67" s="39" t="s">
        <v>168</v>
      </c>
      <c r="C67" s="39">
        <v>126.9</v>
      </c>
      <c r="D67" s="39">
        <v>494.09</v>
      </c>
      <c r="E67" s="39"/>
    </row>
    <row r="68" spans="1:5" ht="16" x14ac:dyDescent="0.2">
      <c r="A68" s="39" t="s">
        <v>110</v>
      </c>
      <c r="B68" s="39" t="s">
        <v>169</v>
      </c>
      <c r="C68" s="39">
        <v>126.95</v>
      </c>
      <c r="D68" s="39">
        <v>501.31</v>
      </c>
      <c r="E68" s="39"/>
    </row>
    <row r="69" spans="1:5" ht="16" x14ac:dyDescent="0.2">
      <c r="A69" s="39" t="s">
        <v>107</v>
      </c>
      <c r="B69" s="39" t="s">
        <v>170</v>
      </c>
      <c r="C69" s="39">
        <v>127.04</v>
      </c>
      <c r="D69" s="39">
        <v>479.66</v>
      </c>
      <c r="E69" s="39"/>
    </row>
    <row r="70" spans="1:5" ht="16" x14ac:dyDescent="0.2">
      <c r="A70" s="39" t="s">
        <v>110</v>
      </c>
      <c r="B70" s="39" t="s">
        <v>171</v>
      </c>
      <c r="C70" s="39">
        <v>127.32</v>
      </c>
      <c r="D70" s="39">
        <v>444.88</v>
      </c>
      <c r="E70" s="39"/>
    </row>
    <row r="71" spans="1:5" ht="16" x14ac:dyDescent="0.2">
      <c r="A71" s="39" t="s">
        <v>172</v>
      </c>
      <c r="B71" s="39" t="s">
        <v>173</v>
      </c>
      <c r="C71" s="39">
        <v>127.57</v>
      </c>
      <c r="D71" s="39">
        <v>461.29</v>
      </c>
      <c r="E71" s="39"/>
    </row>
    <row r="72" spans="1:5" ht="16" x14ac:dyDescent="0.2">
      <c r="A72" s="39"/>
      <c r="B72" s="39"/>
      <c r="C72" s="39"/>
      <c r="D72" s="39"/>
      <c r="E72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cuesheet.csv</vt:lpstr>
      <vt:lpstr>Control distances</vt:lpstr>
      <vt:lpstr>RWGPS cues</vt:lpstr>
      <vt:lpstr>cuesheet.csv!Print_Area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2018-05-07T22:45:57Z</cp:lastPrinted>
  <dcterms:created xsi:type="dcterms:W3CDTF">2013-04-26T20:31:08Z</dcterms:created>
  <dcterms:modified xsi:type="dcterms:W3CDTF">2018-05-07T23:22:56Z</dcterms:modified>
</cp:coreProperties>
</file>