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l/Google Drive/Randonneuring/SWRando/Routes/"/>
    </mc:Choice>
  </mc:AlternateContent>
  <bookViews>
    <workbookView xWindow="11700" yWindow="460" windowWidth="12580" windowHeight="17460" tabRatio="500"/>
  </bookViews>
  <sheets>
    <sheet name="Cues" sheetId="1" r:id="rId1"/>
    <sheet name="Time Plan" sheetId="2" r:id="rId2"/>
  </sheets>
  <definedNames>
    <definedName name="_xlnm.Print_Area" localSheetId="0">Cues!$A$1:$D$74</definedName>
    <definedName name="_xlnm.Print_Area" localSheetId="1">'Time Plan'!$A$1:$G$15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C3" i="2"/>
  <c r="C4" i="2"/>
  <c r="C5" i="2"/>
  <c r="C6" i="2"/>
  <c r="C7" i="2"/>
  <c r="C8" i="2"/>
  <c r="C9" i="2"/>
  <c r="C10" i="2"/>
  <c r="C11" i="2"/>
  <c r="D3" i="2"/>
  <c r="D4" i="2"/>
  <c r="D5" i="2"/>
  <c r="D6" i="2"/>
  <c r="D7" i="2"/>
  <c r="D8" i="2"/>
  <c r="D9" i="2"/>
  <c r="D10" i="2"/>
  <c r="D11" i="2"/>
  <c r="A50" i="1"/>
  <c r="H36" i="1"/>
  <c r="H32" i="1"/>
  <c r="H28" i="1"/>
  <c r="H24" i="1"/>
  <c r="H21" i="1"/>
  <c r="A61" i="1"/>
  <c r="A60" i="1"/>
  <c r="A59" i="1"/>
  <c r="A58" i="1"/>
  <c r="A57" i="1"/>
  <c r="A56" i="1"/>
  <c r="A55" i="1"/>
  <c r="A54" i="1"/>
  <c r="A53" i="1"/>
  <c r="A52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</calcChain>
</file>

<file path=xl/sharedStrings.xml><?xml version="1.0" encoding="utf-8"?>
<sst xmlns="http://schemas.openxmlformats.org/spreadsheetml/2006/main" count="176" uniqueCount="132">
  <si>
    <t>cross bridge R and then bear  left on  Fern Ridge Trail</t>
  </si>
  <si>
    <t xml:space="preserve"> W 15th Ave (exit trail left, immediate right onto 15th)</t>
  </si>
  <si>
    <t>cross under Bertelson Rd</t>
  </si>
  <si>
    <t>L</t>
    <phoneticPr fontId="3" type="noConversion"/>
  </si>
  <si>
    <t>bR</t>
    <phoneticPr fontId="3" type="noConversion"/>
  </si>
  <si>
    <t>R</t>
    <phoneticPr fontId="3" type="noConversion"/>
  </si>
  <si>
    <t>Checkpoint       Date  Time</t>
  </si>
  <si>
    <t>==========       ====  ====</t>
  </si>
  <si>
    <t>McDonalds on Broadway</t>
  </si>
  <si>
    <t xml:space="preserve">    0mi   start: 06/24 05:00</t>
  </si>
  <si>
    <t xml:space="preserve">          close: 06/24 06:00</t>
  </si>
  <si>
    <t>Deadwood</t>
  </si>
  <si>
    <t xml:space="preserve">   49mi    open: 06/24 07:18</t>
  </si>
  <si>
    <t xml:space="preserve">          close: 06/24 10:12</t>
  </si>
  <si>
    <t>Florence</t>
  </si>
  <si>
    <t xml:space="preserve">   76mi    open: 06/24 08:35</t>
  </si>
  <si>
    <t xml:space="preserve">          close: 06/24 13:08</t>
  </si>
  <si>
    <t>Reedsport (Safeway)</t>
  </si>
  <si>
    <t xml:space="preserve">   98mi    open: 06/24 09:39</t>
  </si>
  <si>
    <t xml:space="preserve">          close: 06/24 15:32</t>
  </si>
  <si>
    <t>Oxbow Summit</t>
  </si>
  <si>
    <t xml:space="preserve">  148mi    open: 06/24 12:04</t>
  </si>
  <si>
    <t xml:space="preserve">          close: 06/24 20:52</t>
  </si>
  <si>
    <t>Fern Ridge path (info)</t>
  </si>
  <si>
    <t xml:space="preserve">  178mi    open: 06/24 13:34</t>
  </si>
  <si>
    <t xml:space="preserve">          close: 06/25 00:04</t>
  </si>
  <si>
    <t>McMenamins</t>
  </si>
  <si>
    <t xml:space="preserve">  187mi    open: 06/24 14:00</t>
  </si>
  <si>
    <t xml:space="preserve">          close: 06/25 01:00</t>
  </si>
  <si>
    <t xml:space="preserve">Control: Deadwood Country Market (small grocery opens 8am, tavern opens 11).  Before 8am, answer question on card.  [Open 07:18, close 10:12] </t>
  </si>
  <si>
    <t>Control: Reedsport Safeway (at Winchester Ave).  Alternatives: Subway, McDonalds, Dairy Queen.  [Open 9:39, close 15:32]</t>
  </si>
  <si>
    <t>Oxbox Summit Control (staffed control) [Open 12:04, close 20:52]</t>
  </si>
  <si>
    <t>Finish Control: McMenamins brew pub on right (corner of Agate and 19th).  [Open 14:00, close 01:00]</t>
  </si>
  <si>
    <t>Straight</t>
  </si>
  <si>
    <t>bc</t>
  </si>
  <si>
    <t>becomes</t>
  </si>
  <si>
    <t>cont</t>
  </si>
  <si>
    <t>continue on</t>
  </si>
  <si>
    <t>dog-leg:  turn (from path onto street), immediate turn the other way (from street onto path)</t>
  </si>
  <si>
    <t>Smith River 300k,  24 June 2017
Willamette Randonneurs</t>
  </si>
  <si>
    <t>If you abandon:  Please call number on brevet card</t>
  </si>
  <si>
    <t>Stephens Dr (path joins street; continue path at end of Stephens)</t>
  </si>
  <si>
    <t>Open Control: Florence.  Groceries and cafes along Hwy 101. Recommended: Safeway on left.  Brown Hen café on right.  Bikes 101 shop at 1537 8th St # 3198 is open 10-2. [Open 8:35, close 13:08]</t>
  </si>
  <si>
    <t>Info control at bench beside path: Answer question on card</t>
  </si>
  <si>
    <t xml:space="preserve"> Fern Ridge Trail (slight right; continues beside Terry Street)</t>
  </si>
  <si>
    <t>cont. Fern Ridge Path (path splits; take right branch)</t>
  </si>
  <si>
    <t>Leg (mi)</t>
  </si>
  <si>
    <t>Dist (mi)</t>
  </si>
  <si>
    <t>R</t>
  </si>
  <si>
    <t>L</t>
  </si>
  <si>
    <t xml:space="preserve"> Ruth Bascom Bike Path</t>
  </si>
  <si>
    <t>S</t>
  </si>
  <si>
    <t xml:space="preserve"> Prairie Rd</t>
  </si>
  <si>
    <t xml:space="preserve"> Irving Rd</t>
  </si>
  <si>
    <t>bc Lawrence Rd</t>
  </si>
  <si>
    <t xml:space="preserve"> US-101 S</t>
  </si>
  <si>
    <t xml:space="preserve"> Lower Smith River Rd</t>
  </si>
  <si>
    <t>cont BLM Rd 36 0/Lower Smith River Rd</t>
  </si>
  <si>
    <t>bc S Sister Rd</t>
  </si>
  <si>
    <t xml:space="preserve"> Siuslaw River Rd</t>
  </si>
  <si>
    <t xml:space="preserve"> Territorial Hwy</t>
  </si>
  <si>
    <t xml:space="preserve"> Crow Rd</t>
  </si>
  <si>
    <t>bc Green Hill Rd</t>
  </si>
  <si>
    <t xml:space="preserve"> Fern Ridge Path</t>
  </si>
  <si>
    <t xml:space="preserve"> Terry St</t>
  </si>
  <si>
    <t>bc W 16th Ave</t>
  </si>
  <si>
    <t>bc Fern Ridge Trail</t>
  </si>
  <si>
    <t xml:space="preserve"> Alder St</t>
  </si>
  <si>
    <t xml:space="preserve"> E 18th Ave</t>
  </si>
  <si>
    <t xml:space="preserve"> Agate St</t>
  </si>
  <si>
    <t>bR</t>
  </si>
  <si>
    <t>Keep right at fork</t>
  </si>
  <si>
    <t>fork Right on path (follow river bank)</t>
  </si>
  <si>
    <t xml:space="preserve"> River Rd (major street with bike lane)</t>
  </si>
  <si>
    <t>R (T)</t>
  </si>
  <si>
    <t>bc Clear Lake Rd (caution crossing Hwy 99)</t>
  </si>
  <si>
    <t xml:space="preserve"> OR-36 W (Mapleton-JC Hwy)</t>
  </si>
  <si>
    <t>Mapleton - Food on left after intersection. Alpha-Bit Café, Caffeination Station (pastries)</t>
  </si>
  <si>
    <t>C</t>
  </si>
  <si>
    <t>Continue west on OR 36</t>
  </si>
  <si>
    <t>Low Pass Market open 8am</t>
  </si>
  <si>
    <t>f</t>
  </si>
  <si>
    <t xml:space="preserve">joins OR-126 W. Caution at intersection. </t>
  </si>
  <si>
    <t>Continue south on US 101</t>
  </si>
  <si>
    <t>entering Reedsport</t>
  </si>
  <si>
    <t>Reverse course on US 101 (north through Reedsport, crossing one of two bridges)</t>
  </si>
  <si>
    <t>stay on BLM Rd 36 0/Lower Smith River Rd</t>
  </si>
  <si>
    <t>cont S Sister Rd</t>
  </si>
  <si>
    <t>Continue  S Sister Rd</t>
  </si>
  <si>
    <t>cross Hwy 126/11th Ave.  Food on right at Jacksons</t>
  </si>
  <si>
    <t>Meadowlark Prairie Park.  Begin Fern Ridge Path</t>
  </si>
  <si>
    <t>L/R</t>
  </si>
  <si>
    <t xml:space="preserve"> City View St (dog-leg to continue path)</t>
  </si>
  <si>
    <t>under bridge at Chambers</t>
  </si>
  <si>
    <t>R/L</t>
  </si>
  <si>
    <t xml:space="preserve"> Polk St (dog-leg across canal to continue path)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</si>
  <si>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</si>
  <si>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</si>
  <si>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</si>
  <si>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</si>
  <si>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</si>
  <si>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</si>
  <si>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</si>
  <si>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</si>
  <si>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food, not a control</t>
  </si>
  <si>
    <t>control</t>
  </si>
  <si>
    <t>Description</t>
  </si>
  <si>
    <t>Dir</t>
  </si>
  <si>
    <t xml:space="preserve"> Wolf Creek Rd (last major climb)</t>
  </si>
  <si>
    <t>00km ACP BREVET</t>
  </si>
  <si>
    <t>Mile</t>
  </si>
  <si>
    <t>Location</t>
  </si>
  <si>
    <t>Plan</t>
  </si>
  <si>
    <t>Close</t>
  </si>
  <si>
    <t>Speed</t>
  </si>
  <si>
    <t>Pause</t>
  </si>
  <si>
    <t>Low Pass</t>
  </si>
  <si>
    <t>Start</t>
  </si>
  <si>
    <t>Mapleton</t>
  </si>
  <si>
    <t>Reedsport</t>
  </si>
  <si>
    <t>Smith River Store</t>
  </si>
  <si>
    <t>Green Hill</t>
  </si>
  <si>
    <t>Finish McMenamins</t>
  </si>
  <si>
    <t>Note:  Close times are per ACP brevet 15kph minimum speed</t>
  </si>
  <si>
    <t>Plan times are arrivals based on planned speed (mph) including prior pauses</t>
  </si>
  <si>
    <t>Begin at Burrito Boy, 510 E Broadway, Eugene.  (Just west of  Hillyard and Broadway.)  Open 05:00, close 06:00</t>
  </si>
  <si>
    <t>High Street</t>
  </si>
  <si>
    <t>E. Cheshire (Cambpell Center lot, toward river and bike path)</t>
  </si>
  <si>
    <t>Broadway (west); bear left at fork to stay on Broadway</t>
  </si>
  <si>
    <t>onto Copping St</t>
  </si>
  <si>
    <t>E Howard Ave</t>
  </si>
  <si>
    <t xml:space="preserve"> Maxwell Rd (opposite E. Rosewood, at 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</si>
</sst>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  <border>
      <left style="dotted">
        <color theme="2" tint="-9.9978637043366805E-2"/>
      </left>
      <right style="dotted">
        <color theme="2" tint="-9.9978637043366805E-2"/>
      </right>
      <top style="dotted">
        <color theme="2" tint="-9.9978637043366805E-2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2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164" fontId="2" fillId="0" borderId="5" xfId="0" applyNumberFormat="1" applyFont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164" fontId="0" fillId="0" borderId="5" xfId="0" applyNumberFormat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0" xfId="0" applyBorder="1"/>
    <xf numFmtId="165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2" fillId="0" borderId="0" xfId="0" applyNumberFormat="1" applyFont="1" applyBorder="1"/>
    <xf numFmtId="0" fontId="0" fillId="4" borderId="2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2" workbookViewId="0">
      <selection activeCell="D14" sqref="D14"/>
    </sheetView>
  </sheetViews>
  <sheetFormatPr baseColWidth="10" defaultRowHeight="16" x14ac:dyDescent="0.2"/>
  <cols>
    <col min="1" max="1" width="7.6640625" style="2" customWidth="1"/>
    <col min="2" max="2" width="8.5" style="3" customWidth="1"/>
    <col min="3" max="3" width="5" style="25" customWidth="1"/>
    <col min="4" max="4" width="71.6640625" style="1" customWidth="1"/>
    <col min="6" max="6" width="10.83203125" style="2"/>
    <col min="7" max="7" width="27.5" style="1" customWidth="1"/>
    <col min="8" max="8" width="20.33203125" customWidth="1"/>
  </cols>
  <sheetData>
    <row r="1" spans="1:7" ht="45" customHeight="1" x14ac:dyDescent="0.2">
      <c r="B1" s="42" t="s">
        <v>39</v>
      </c>
      <c r="C1" s="43"/>
      <c r="D1" s="44"/>
    </row>
    <row r="2" spans="1:7" s="10" customFormat="1" x14ac:dyDescent="0.2">
      <c r="A2" s="13" t="s">
        <v>46</v>
      </c>
      <c r="B2" s="14" t="s">
        <v>47</v>
      </c>
      <c r="C2" s="23" t="s">
        <v>107</v>
      </c>
      <c r="D2" s="15" t="s">
        <v>106</v>
      </c>
      <c r="F2" s="6"/>
      <c r="G2" s="11"/>
    </row>
    <row r="3" spans="1:7" ht="32" x14ac:dyDescent="0.2">
      <c r="A3" s="16"/>
      <c r="B3" s="17">
        <v>0</v>
      </c>
      <c r="C3" s="24"/>
      <c r="D3" s="18" t="s">
        <v>125</v>
      </c>
    </row>
    <row r="4" spans="1:7" x14ac:dyDescent="0.2">
      <c r="A4" s="16"/>
      <c r="B4" s="17">
        <v>0</v>
      </c>
      <c r="C4" s="24" t="s">
        <v>49</v>
      </c>
      <c r="D4" s="19" t="s">
        <v>128</v>
      </c>
    </row>
    <row r="5" spans="1:7" x14ac:dyDescent="0.2">
      <c r="A5" s="20">
        <f t="shared" ref="A5" si="0">B5-B4</f>
        <v>0.2</v>
      </c>
      <c r="B5" s="17">
        <v>0.2</v>
      </c>
      <c r="C5" s="24" t="s">
        <v>48</v>
      </c>
      <c r="D5" s="19" t="s">
        <v>126</v>
      </c>
    </row>
    <row r="6" spans="1:7" x14ac:dyDescent="0.2">
      <c r="A6" s="20">
        <f t="shared" ref="A6:A61" si="1">B6-B5</f>
        <v>0.62999999999999989</v>
      </c>
      <c r="B6" s="17">
        <v>0.83</v>
      </c>
      <c r="C6" s="24" t="s">
        <v>48</v>
      </c>
      <c r="D6" s="19" t="s">
        <v>127</v>
      </c>
    </row>
    <row r="7" spans="1:7" x14ac:dyDescent="0.2">
      <c r="A7" s="20">
        <f t="shared" si="1"/>
        <v>6.0000000000000053E-2</v>
      </c>
      <c r="B7" s="17">
        <v>0.89</v>
      </c>
      <c r="C7" s="24" t="s">
        <v>49</v>
      </c>
      <c r="D7" s="19" t="s">
        <v>50</v>
      </c>
    </row>
    <row r="8" spans="1:7" x14ac:dyDescent="0.2">
      <c r="A8" s="20">
        <f t="shared" si="1"/>
        <v>0.41000000000000003</v>
      </c>
      <c r="B8" s="17">
        <v>1.3</v>
      </c>
      <c r="C8" s="24" t="s">
        <v>70</v>
      </c>
      <c r="D8" s="19" t="s">
        <v>71</v>
      </c>
    </row>
    <row r="9" spans="1:7" ht="17" x14ac:dyDescent="0.25">
      <c r="A9" s="20">
        <f t="shared" si="1"/>
        <v>0.94000000000000017</v>
      </c>
      <c r="B9" s="17">
        <v>2.2400000000000002</v>
      </c>
      <c r="C9" s="24" t="s">
        <v>48</v>
      </c>
      <c r="D9" s="19" t="s">
        <v>72</v>
      </c>
      <c r="F9" s="12" t="s">
        <v>109</v>
      </c>
    </row>
    <row r="10" spans="1:7" ht="17" x14ac:dyDescent="0.25">
      <c r="A10" s="20">
        <f t="shared" si="1"/>
        <v>0.76999999999999957</v>
      </c>
      <c r="B10" s="17">
        <v>3.01</v>
      </c>
      <c r="C10" s="24" t="s">
        <v>48</v>
      </c>
      <c r="D10" s="19" t="s">
        <v>41</v>
      </c>
      <c r="F10" s="12" t="s">
        <v>6</v>
      </c>
    </row>
    <row r="11" spans="1:7" ht="17" x14ac:dyDescent="0.25">
      <c r="A11" s="20">
        <f t="shared" si="1"/>
        <v>0.89000000000000012</v>
      </c>
      <c r="B11" s="17">
        <v>3.9</v>
      </c>
      <c r="C11" s="24" t="s">
        <v>48</v>
      </c>
      <c r="D11" s="19" t="s">
        <v>129</v>
      </c>
      <c r="F11" s="12" t="s">
        <v>7</v>
      </c>
    </row>
    <row r="12" spans="1:7" ht="17" x14ac:dyDescent="0.25">
      <c r="A12" s="20">
        <f t="shared" si="1"/>
        <v>0.10000000000000009</v>
      </c>
      <c r="B12" s="17">
        <v>4</v>
      </c>
      <c r="C12" s="24" t="s">
        <v>49</v>
      </c>
      <c r="D12" s="19" t="s">
        <v>130</v>
      </c>
      <c r="F12" s="12" t="s">
        <v>8</v>
      </c>
    </row>
    <row r="13" spans="1:7" ht="17" x14ac:dyDescent="0.25">
      <c r="A13" s="20">
        <f t="shared" si="1"/>
        <v>-2.0000000000000018E-2</v>
      </c>
      <c r="B13" s="17">
        <v>3.98</v>
      </c>
      <c r="C13" s="24" t="s">
        <v>74</v>
      </c>
      <c r="D13" s="19" t="s">
        <v>73</v>
      </c>
      <c r="F13" s="12" t="s">
        <v>9</v>
      </c>
    </row>
    <row r="14" spans="1:7" ht="17" x14ac:dyDescent="0.25">
      <c r="A14" s="20">
        <f t="shared" si="1"/>
        <v>0.39000000000000012</v>
      </c>
      <c r="B14" s="17">
        <v>4.37</v>
      </c>
      <c r="C14" s="24" t="s">
        <v>49</v>
      </c>
      <c r="D14" s="19" t="s">
        <v>131</v>
      </c>
      <c r="F14" s="12" t="s">
        <v>10</v>
      </c>
    </row>
    <row r="15" spans="1:7" x14ac:dyDescent="0.2">
      <c r="A15" s="20">
        <f t="shared" si="1"/>
        <v>1.5999999999999996</v>
      </c>
      <c r="B15" s="17">
        <v>5.97</v>
      </c>
      <c r="C15" s="24" t="s">
        <v>48</v>
      </c>
      <c r="D15" s="19" t="s">
        <v>52</v>
      </c>
      <c r="F15"/>
    </row>
    <row r="16" spans="1:7" ht="17" x14ac:dyDescent="0.25">
      <c r="A16" s="20">
        <f t="shared" si="1"/>
        <v>0.9300000000000006</v>
      </c>
      <c r="B16" s="17">
        <v>6.9</v>
      </c>
      <c r="C16" s="24" t="s">
        <v>49</v>
      </c>
      <c r="D16" s="19" t="s">
        <v>53</v>
      </c>
      <c r="F16" s="12" t="s">
        <v>11</v>
      </c>
    </row>
    <row r="17" spans="1:8" ht="17" x14ac:dyDescent="0.25">
      <c r="A17" s="20">
        <f t="shared" si="1"/>
        <v>0.47999999999999954</v>
      </c>
      <c r="B17" s="17">
        <v>7.38</v>
      </c>
      <c r="C17" s="24" t="s">
        <v>51</v>
      </c>
      <c r="D17" s="19" t="s">
        <v>75</v>
      </c>
      <c r="F17" s="12" t="s">
        <v>12</v>
      </c>
    </row>
    <row r="18" spans="1:8" ht="17" x14ac:dyDescent="0.25">
      <c r="A18" s="20">
        <f t="shared" si="1"/>
        <v>8.39</v>
      </c>
      <c r="B18" s="17">
        <v>15.77</v>
      </c>
      <c r="C18" s="24" t="s">
        <v>51</v>
      </c>
      <c r="D18" s="19" t="s">
        <v>54</v>
      </c>
      <c r="F18" s="12" t="s">
        <v>13</v>
      </c>
    </row>
    <row r="19" spans="1:8" x14ac:dyDescent="0.2">
      <c r="A19" s="20">
        <f t="shared" si="1"/>
        <v>3.84</v>
      </c>
      <c r="B19" s="17">
        <v>19.61</v>
      </c>
      <c r="C19" s="24" t="s">
        <v>49</v>
      </c>
      <c r="D19" s="19" t="s">
        <v>76</v>
      </c>
      <c r="F19"/>
    </row>
    <row r="20" spans="1:8" ht="17" x14ac:dyDescent="0.25">
      <c r="A20" s="20">
        <f t="shared" si="1"/>
        <v>7.09</v>
      </c>
      <c r="B20" s="17">
        <v>26.7</v>
      </c>
      <c r="C20" s="24"/>
      <c r="D20" s="21" t="s">
        <v>80</v>
      </c>
      <c r="F20" s="12" t="s">
        <v>14</v>
      </c>
    </row>
    <row r="21" spans="1:8" ht="32" x14ac:dyDescent="0.25">
      <c r="A21" s="20">
        <f t="shared" si="1"/>
        <v>21.8</v>
      </c>
      <c r="B21" s="17">
        <v>48.5</v>
      </c>
      <c r="C21" s="24" t="s">
        <v>78</v>
      </c>
      <c r="D21" s="18" t="s">
        <v>29</v>
      </c>
      <c r="F21" s="12" t="s">
        <v>15</v>
      </c>
      <c r="H21">
        <f>76-49</f>
        <v>27</v>
      </c>
    </row>
    <row r="22" spans="1:8" ht="17" x14ac:dyDescent="0.25">
      <c r="A22" s="20">
        <f t="shared" si="1"/>
        <v>0</v>
      </c>
      <c r="B22" s="17">
        <v>48.5</v>
      </c>
      <c r="C22" s="24" t="s">
        <v>48</v>
      </c>
      <c r="D22" s="19" t="s">
        <v>79</v>
      </c>
      <c r="F22" s="12" t="s">
        <v>16</v>
      </c>
    </row>
    <row r="23" spans="1:8" ht="32" x14ac:dyDescent="0.2">
      <c r="A23" s="20">
        <f t="shared" si="1"/>
        <v>13.200000000000003</v>
      </c>
      <c r="B23" s="17">
        <v>61.7</v>
      </c>
      <c r="C23" s="24" t="s">
        <v>81</v>
      </c>
      <c r="D23" s="21" t="s">
        <v>77</v>
      </c>
      <c r="F23"/>
    </row>
    <row r="24" spans="1:8" ht="17" x14ac:dyDescent="0.25">
      <c r="A24" s="20">
        <f t="shared" si="1"/>
        <v>-5.0000000000004263E-2</v>
      </c>
      <c r="B24" s="17">
        <v>61.65</v>
      </c>
      <c r="C24" s="24" t="s">
        <v>51</v>
      </c>
      <c r="D24" s="19" t="s">
        <v>82</v>
      </c>
      <c r="F24" s="12" t="s">
        <v>17</v>
      </c>
      <c r="H24">
        <f>98-76</f>
        <v>22</v>
      </c>
    </row>
    <row r="25" spans="1:8" ht="17" x14ac:dyDescent="0.25">
      <c r="A25" s="20">
        <f t="shared" si="1"/>
        <v>14.399999999999999</v>
      </c>
      <c r="B25" s="17">
        <v>76.05</v>
      </c>
      <c r="C25" s="24" t="s">
        <v>49</v>
      </c>
      <c r="D25" s="19" t="s">
        <v>55</v>
      </c>
      <c r="F25" s="12" t="s">
        <v>18</v>
      </c>
    </row>
    <row r="26" spans="1:8" ht="48" x14ac:dyDescent="0.25">
      <c r="A26" s="20">
        <f t="shared" si="1"/>
        <v>4.9999999999997158E-2</v>
      </c>
      <c r="B26" s="17">
        <v>76.099999999999994</v>
      </c>
      <c r="C26" s="24"/>
      <c r="D26" s="18" t="s">
        <v>42</v>
      </c>
      <c r="F26" s="12" t="s">
        <v>19</v>
      </c>
    </row>
    <row r="27" spans="1:8" x14ac:dyDescent="0.2">
      <c r="A27" s="20">
        <f t="shared" si="1"/>
        <v>0</v>
      </c>
      <c r="B27" s="17">
        <v>76.099999999999994</v>
      </c>
      <c r="C27" s="24"/>
      <c r="D27" s="22" t="s">
        <v>83</v>
      </c>
      <c r="F27"/>
    </row>
    <row r="28" spans="1:8" ht="17" x14ac:dyDescent="0.25">
      <c r="A28" s="20">
        <f t="shared" si="1"/>
        <v>19.900000000000006</v>
      </c>
      <c r="B28" s="17">
        <v>96</v>
      </c>
      <c r="C28" s="24"/>
      <c r="D28" s="22" t="s">
        <v>84</v>
      </c>
      <c r="F28" s="12" t="s">
        <v>20</v>
      </c>
      <c r="H28">
        <f>148-98</f>
        <v>50</v>
      </c>
    </row>
    <row r="29" spans="1:8" ht="32" x14ac:dyDescent="0.25">
      <c r="A29" s="20">
        <f t="shared" si="1"/>
        <v>2</v>
      </c>
      <c r="B29" s="17">
        <v>98</v>
      </c>
      <c r="C29" s="24" t="s">
        <v>48</v>
      </c>
      <c r="D29" s="18" t="s">
        <v>30</v>
      </c>
      <c r="F29" s="12" t="s">
        <v>21</v>
      </c>
    </row>
    <row r="30" spans="1:8" ht="17" x14ac:dyDescent="0.25">
      <c r="A30" s="20">
        <f t="shared" si="1"/>
        <v>0</v>
      </c>
      <c r="B30" s="17">
        <v>98</v>
      </c>
      <c r="C30" s="24" t="s">
        <v>49</v>
      </c>
      <c r="D30" s="19" t="s">
        <v>85</v>
      </c>
      <c r="F30" s="12" t="s">
        <v>22</v>
      </c>
    </row>
    <row r="31" spans="1:8" x14ac:dyDescent="0.2">
      <c r="A31" s="20">
        <f t="shared" si="1"/>
        <v>1.2000000000000028</v>
      </c>
      <c r="B31" s="17">
        <v>99.2</v>
      </c>
      <c r="C31" s="24" t="s">
        <v>48</v>
      </c>
      <c r="D31" s="19" t="s">
        <v>56</v>
      </c>
      <c r="F31"/>
    </row>
    <row r="32" spans="1:8" ht="17" x14ac:dyDescent="0.25">
      <c r="A32" s="20">
        <f t="shared" si="1"/>
        <v>17.75</v>
      </c>
      <c r="B32" s="17">
        <v>116.95</v>
      </c>
      <c r="C32" s="24" t="s">
        <v>49</v>
      </c>
      <c r="D32" s="19" t="s">
        <v>57</v>
      </c>
      <c r="F32" s="12" t="s">
        <v>23</v>
      </c>
      <c r="H32">
        <f>178-148</f>
        <v>30</v>
      </c>
    </row>
    <row r="33" spans="1:8" ht="17" x14ac:dyDescent="0.25">
      <c r="A33" s="20">
        <f t="shared" si="1"/>
        <v>2.3400000000000034</v>
      </c>
      <c r="B33" s="17">
        <v>119.29</v>
      </c>
      <c r="C33" s="24" t="s">
        <v>48</v>
      </c>
      <c r="D33" s="19" t="s">
        <v>86</v>
      </c>
      <c r="F33" s="12" t="s">
        <v>24</v>
      </c>
    </row>
    <row r="34" spans="1:8" ht="17" x14ac:dyDescent="0.25">
      <c r="A34" s="20">
        <f t="shared" si="1"/>
        <v>20.659999999999982</v>
      </c>
      <c r="B34" s="17">
        <v>139.94999999999999</v>
      </c>
      <c r="C34" s="24" t="s">
        <v>51</v>
      </c>
      <c r="D34" s="19" t="s">
        <v>58</v>
      </c>
      <c r="F34" s="12" t="s">
        <v>25</v>
      </c>
    </row>
    <row r="35" spans="1:8" x14ac:dyDescent="0.2">
      <c r="A35" s="20">
        <f t="shared" si="1"/>
        <v>8.8500000000000227</v>
      </c>
      <c r="B35" s="17">
        <v>148.80000000000001</v>
      </c>
      <c r="C35" s="24" t="s">
        <v>51</v>
      </c>
      <c r="D35" s="18" t="s">
        <v>31</v>
      </c>
      <c r="F35"/>
    </row>
    <row r="36" spans="1:8" ht="17" x14ac:dyDescent="0.25">
      <c r="A36" s="20">
        <f t="shared" si="1"/>
        <v>0</v>
      </c>
      <c r="B36" s="17">
        <v>148.80000000000001</v>
      </c>
      <c r="C36" s="24"/>
      <c r="D36" s="22" t="s">
        <v>88</v>
      </c>
      <c r="F36" s="12" t="s">
        <v>26</v>
      </c>
      <c r="H36">
        <f>186.5-178</f>
        <v>8.5</v>
      </c>
    </row>
    <row r="37" spans="1:8" ht="17" x14ac:dyDescent="0.25">
      <c r="A37" s="20">
        <f t="shared" si="1"/>
        <v>2.1599999999999966</v>
      </c>
      <c r="B37" s="17">
        <v>150.96</v>
      </c>
      <c r="C37" s="24" t="s">
        <v>70</v>
      </c>
      <c r="D37" s="19" t="s">
        <v>87</v>
      </c>
      <c r="F37" s="12" t="s">
        <v>27</v>
      </c>
    </row>
    <row r="38" spans="1:8" ht="17" x14ac:dyDescent="0.25">
      <c r="A38" s="20">
        <f t="shared" si="1"/>
        <v>4.2399999999999807</v>
      </c>
      <c r="B38" s="17">
        <v>155.19999999999999</v>
      </c>
      <c r="C38" s="24" t="s">
        <v>48</v>
      </c>
      <c r="D38" s="19" t="s">
        <v>59</v>
      </c>
      <c r="F38" s="12" t="s">
        <v>28</v>
      </c>
    </row>
    <row r="39" spans="1:8" x14ac:dyDescent="0.2">
      <c r="A39" s="20">
        <f t="shared" si="1"/>
        <v>1.6800000000000068</v>
      </c>
      <c r="B39" s="17">
        <v>156.88</v>
      </c>
      <c r="C39" s="24" t="s">
        <v>49</v>
      </c>
      <c r="D39" s="19" t="s">
        <v>108</v>
      </c>
    </row>
    <row r="40" spans="1:8" x14ac:dyDescent="0.2">
      <c r="A40" s="20">
        <f t="shared" si="1"/>
        <v>11.620000000000005</v>
      </c>
      <c r="B40" s="17">
        <v>168.5</v>
      </c>
      <c r="C40" s="24" t="s">
        <v>49</v>
      </c>
      <c r="D40" s="19" t="s">
        <v>60</v>
      </c>
    </row>
    <row r="41" spans="1:8" x14ac:dyDescent="0.2">
      <c r="A41" s="20">
        <f t="shared" si="1"/>
        <v>0.30000000000001137</v>
      </c>
      <c r="B41" s="17">
        <v>168.8</v>
      </c>
      <c r="C41" s="24" t="s">
        <v>48</v>
      </c>
      <c r="D41" s="19" t="s">
        <v>61</v>
      </c>
    </row>
    <row r="42" spans="1:8" x14ac:dyDescent="0.2">
      <c r="A42" s="20">
        <f t="shared" si="1"/>
        <v>7.8999999999999773</v>
      </c>
      <c r="B42" s="17">
        <v>176.7</v>
      </c>
      <c r="C42" s="24" t="s">
        <v>51</v>
      </c>
      <c r="D42" s="19" t="s">
        <v>62</v>
      </c>
    </row>
    <row r="43" spans="1:8" x14ac:dyDescent="0.2">
      <c r="A43" s="20">
        <f t="shared" si="1"/>
        <v>0</v>
      </c>
      <c r="B43" s="17">
        <v>176.7</v>
      </c>
      <c r="C43" s="24" t="s">
        <v>51</v>
      </c>
      <c r="D43" s="21" t="s">
        <v>89</v>
      </c>
    </row>
    <row r="44" spans="1:8" x14ac:dyDescent="0.2">
      <c r="A44" s="20">
        <f t="shared" si="1"/>
        <v>1</v>
      </c>
      <c r="B44" s="17">
        <v>177.7</v>
      </c>
      <c r="C44" s="24" t="s">
        <v>48</v>
      </c>
      <c r="D44" s="19" t="s">
        <v>90</v>
      </c>
    </row>
    <row r="45" spans="1:8" x14ac:dyDescent="0.2">
      <c r="A45" s="20">
        <f t="shared" si="1"/>
        <v>0.15000000000000568</v>
      </c>
      <c r="B45" s="17">
        <v>177.85</v>
      </c>
      <c r="C45" s="24" t="s">
        <v>48</v>
      </c>
      <c r="D45" s="19" t="s">
        <v>63</v>
      </c>
    </row>
    <row r="46" spans="1:8" x14ac:dyDescent="0.2">
      <c r="A46" s="20">
        <f t="shared" si="1"/>
        <v>0.34999999999999432</v>
      </c>
      <c r="B46" s="17">
        <v>178.2</v>
      </c>
      <c r="C46" s="24"/>
      <c r="D46" s="18" t="s">
        <v>43</v>
      </c>
    </row>
    <row r="47" spans="1:8" x14ac:dyDescent="0.2">
      <c r="A47" s="20">
        <f t="shared" si="1"/>
        <v>0.90000000000000568</v>
      </c>
      <c r="B47" s="17">
        <v>179.1</v>
      </c>
      <c r="C47" s="24" t="s">
        <v>48</v>
      </c>
      <c r="D47" s="19" t="s">
        <v>45</v>
      </c>
    </row>
    <row r="48" spans="1:8" x14ac:dyDescent="0.2">
      <c r="A48" s="20">
        <f t="shared" si="1"/>
        <v>1</v>
      </c>
      <c r="B48" s="17">
        <v>180.1</v>
      </c>
      <c r="C48" s="24" t="s">
        <v>49</v>
      </c>
      <c r="D48" s="19" t="s">
        <v>64</v>
      </c>
    </row>
    <row r="49" spans="1:7" x14ac:dyDescent="0.2">
      <c r="A49" s="20">
        <f t="shared" si="1"/>
        <v>0</v>
      </c>
      <c r="B49" s="17">
        <v>180.1</v>
      </c>
      <c r="C49" s="24" t="s">
        <v>48</v>
      </c>
      <c r="D49" s="19" t="s">
        <v>44</v>
      </c>
    </row>
    <row r="50" spans="1:7" x14ac:dyDescent="0.2">
      <c r="A50" s="20">
        <f t="shared" si="1"/>
        <v>1.3000000000000114</v>
      </c>
      <c r="B50" s="17">
        <v>181.4</v>
      </c>
      <c r="C50" s="24" t="s">
        <v>70</v>
      </c>
      <c r="D50" s="19" t="s">
        <v>2</v>
      </c>
      <c r="F50" s="4"/>
      <c r="G50" s="5"/>
    </row>
    <row r="51" spans="1:7" x14ac:dyDescent="0.2">
      <c r="A51" s="20">
        <f>B51-B49</f>
        <v>2.4000000000000057</v>
      </c>
      <c r="B51" s="17">
        <v>182.5</v>
      </c>
      <c r="C51" s="24" t="s">
        <v>94</v>
      </c>
      <c r="D51" s="19" t="s">
        <v>0</v>
      </c>
    </row>
    <row r="52" spans="1:7" x14ac:dyDescent="0.2">
      <c r="A52" s="20">
        <f t="shared" si="1"/>
        <v>0.80000000000001137</v>
      </c>
      <c r="B52" s="17">
        <v>183.3</v>
      </c>
      <c r="C52" s="24" t="s">
        <v>91</v>
      </c>
      <c r="D52" s="19" t="s">
        <v>92</v>
      </c>
    </row>
    <row r="53" spans="1:7" x14ac:dyDescent="0.2">
      <c r="A53" s="20">
        <f t="shared" si="1"/>
        <v>0.59999999999999432</v>
      </c>
      <c r="B53" s="17">
        <v>183.9</v>
      </c>
      <c r="C53" s="24" t="s">
        <v>70</v>
      </c>
      <c r="D53" s="19" t="s">
        <v>93</v>
      </c>
    </row>
    <row r="54" spans="1:7" x14ac:dyDescent="0.2">
      <c r="A54" s="20">
        <f t="shared" si="1"/>
        <v>0.29999999999998295</v>
      </c>
      <c r="B54" s="17">
        <v>184.2</v>
      </c>
      <c r="C54" s="24" t="s">
        <v>94</v>
      </c>
      <c r="D54" s="19" t="s">
        <v>95</v>
      </c>
    </row>
    <row r="55" spans="1:7" x14ac:dyDescent="0.2">
      <c r="A55" s="20">
        <f t="shared" si="1"/>
        <v>0.20000000000001705</v>
      </c>
      <c r="B55" s="17">
        <v>184.4</v>
      </c>
      <c r="C55" s="24" t="s">
        <v>51</v>
      </c>
      <c r="D55" s="19" t="s">
        <v>65</v>
      </c>
    </row>
    <row r="56" spans="1:7" x14ac:dyDescent="0.2">
      <c r="A56" s="20">
        <f t="shared" si="1"/>
        <v>0.19999999999998863</v>
      </c>
      <c r="B56" s="17">
        <v>184.6</v>
      </c>
      <c r="C56" s="24" t="s">
        <v>51</v>
      </c>
      <c r="D56" s="19" t="s">
        <v>66</v>
      </c>
    </row>
    <row r="57" spans="1:7" x14ac:dyDescent="0.2">
      <c r="A57" s="20">
        <f t="shared" si="1"/>
        <v>0.20000000000001705</v>
      </c>
      <c r="B57" s="17">
        <v>184.8</v>
      </c>
      <c r="C57" s="24" t="s">
        <v>91</v>
      </c>
      <c r="D57" s="19" t="s">
        <v>1</v>
      </c>
    </row>
    <row r="58" spans="1:7" x14ac:dyDescent="0.2">
      <c r="A58" s="20">
        <f t="shared" si="1"/>
        <v>1.0999999999999943</v>
      </c>
      <c r="B58" s="17">
        <v>185.9</v>
      </c>
      <c r="C58" s="24" t="s">
        <v>4</v>
      </c>
      <c r="D58" s="19" t="s">
        <v>67</v>
      </c>
    </row>
    <row r="59" spans="1:7" x14ac:dyDescent="0.2">
      <c r="A59" s="20">
        <f t="shared" si="1"/>
        <v>0.29999999999998295</v>
      </c>
      <c r="B59" s="17">
        <v>186.2</v>
      </c>
      <c r="C59" s="26" t="s">
        <v>3</v>
      </c>
      <c r="D59" s="19" t="s">
        <v>68</v>
      </c>
    </row>
    <row r="60" spans="1:7" x14ac:dyDescent="0.2">
      <c r="A60" s="20">
        <f t="shared" si="1"/>
        <v>0.5</v>
      </c>
      <c r="B60" s="17">
        <v>186.7</v>
      </c>
      <c r="C60" s="26" t="s">
        <v>5</v>
      </c>
      <c r="D60" s="19" t="s">
        <v>69</v>
      </c>
    </row>
    <row r="61" spans="1:7" ht="32" x14ac:dyDescent="0.2">
      <c r="A61" s="20">
        <f t="shared" si="1"/>
        <v>0.10000000000002274</v>
      </c>
      <c r="B61" s="17">
        <v>186.8</v>
      </c>
      <c r="C61" s="24" t="s">
        <v>5</v>
      </c>
      <c r="D61" s="18" t="s">
        <v>32</v>
      </c>
    </row>
    <row r="63" spans="1:7" x14ac:dyDescent="0.2">
      <c r="B63" s="7" t="s">
        <v>96</v>
      </c>
      <c r="C63" s="36"/>
      <c r="D63" s="37"/>
    </row>
    <row r="64" spans="1:7" x14ac:dyDescent="0.2">
      <c r="B64" s="9" t="s">
        <v>97</v>
      </c>
      <c r="C64" s="45" t="s">
        <v>98</v>
      </c>
      <c r="D64" s="37"/>
    </row>
    <row r="65" spans="1:7" x14ac:dyDescent="0.2">
      <c r="B65" s="9" t="s">
        <v>99</v>
      </c>
      <c r="C65" s="36" t="s">
        <v>100</v>
      </c>
      <c r="D65" s="37"/>
    </row>
    <row r="66" spans="1:7" x14ac:dyDescent="0.2">
      <c r="B66" s="9" t="s">
        <v>101</v>
      </c>
      <c r="C66" s="36" t="s">
        <v>102</v>
      </c>
      <c r="D66" s="37"/>
    </row>
    <row r="67" spans="1:7" ht="32" x14ac:dyDescent="0.2">
      <c r="B67" s="8" t="s">
        <v>103</v>
      </c>
      <c r="C67" s="36" t="s">
        <v>38</v>
      </c>
      <c r="D67" s="37"/>
    </row>
    <row r="68" spans="1:7" x14ac:dyDescent="0.2">
      <c r="A68" s="4"/>
      <c r="B68" s="9" t="s">
        <v>51</v>
      </c>
      <c r="C68" s="36" t="s">
        <v>33</v>
      </c>
      <c r="D68" s="37"/>
      <c r="F68" s="4"/>
      <c r="G68" s="5"/>
    </row>
    <row r="69" spans="1:7" x14ac:dyDescent="0.2">
      <c r="A69" s="4"/>
      <c r="B69" s="9" t="s">
        <v>34</v>
      </c>
      <c r="C69" s="36" t="s">
        <v>35</v>
      </c>
      <c r="D69" s="37"/>
      <c r="F69" s="4"/>
      <c r="G69" s="5"/>
    </row>
    <row r="70" spans="1:7" ht="23" customHeight="1" x14ac:dyDescent="0.2">
      <c r="A70" s="4"/>
      <c r="B70" s="9" t="s">
        <v>36</v>
      </c>
      <c r="C70" s="36" t="s">
        <v>37</v>
      </c>
      <c r="D70" s="37"/>
      <c r="F70" s="4"/>
      <c r="G70" s="5"/>
    </row>
    <row r="71" spans="1:7" x14ac:dyDescent="0.2">
      <c r="B71" s="2"/>
      <c r="C71" s="38" t="s">
        <v>104</v>
      </c>
      <c r="D71" s="39"/>
    </row>
    <row r="72" spans="1:7" x14ac:dyDescent="0.2">
      <c r="B72" s="2"/>
      <c r="C72" s="40" t="s">
        <v>105</v>
      </c>
      <c r="D72" s="41"/>
    </row>
    <row r="74" spans="1:7" x14ac:dyDescent="0.2">
      <c r="D74" s="1" t="s">
        <v>40</v>
      </c>
    </row>
  </sheetData>
  <mergeCells count="11">
    <mergeCell ref="B1:D1"/>
    <mergeCell ref="C63:D63"/>
    <mergeCell ref="C64:D64"/>
    <mergeCell ref="C65:D65"/>
    <mergeCell ref="C66:D66"/>
    <mergeCell ref="C67:D67"/>
    <mergeCell ref="C68:D68"/>
    <mergeCell ref="C69:D69"/>
    <mergeCell ref="C71:D71"/>
    <mergeCell ref="C72:D72"/>
    <mergeCell ref="C70:D70"/>
  </mergeCells>
  <phoneticPr fontId="3" type="noConversion"/>
  <printOptions horizontalCentered="1"/>
  <pageMargins left="0.2" right="0.2" top="0.5" bottom="0.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2" sqref="C22"/>
    </sheetView>
  </sheetViews>
  <sheetFormatPr baseColWidth="10" defaultRowHeight="16" x14ac:dyDescent="0.2"/>
  <cols>
    <col min="1" max="1" width="5" customWidth="1"/>
    <col min="2" max="2" width="15.1640625" customWidth="1"/>
    <col min="3" max="3" width="6.5" customWidth="1"/>
    <col min="4" max="4" width="6.33203125" customWidth="1"/>
    <col min="5" max="5" width="5.6640625" customWidth="1"/>
    <col min="6" max="6" width="6.1640625" customWidth="1"/>
    <col min="7" max="7" width="2.5" customWidth="1"/>
  </cols>
  <sheetData>
    <row r="1" spans="1:7" x14ac:dyDescent="0.2">
      <c r="A1" s="29" t="s">
        <v>110</v>
      </c>
      <c r="B1" s="30" t="s">
        <v>111</v>
      </c>
      <c r="C1" s="30" t="s">
        <v>112</v>
      </c>
      <c r="D1" s="30" t="s">
        <v>113</v>
      </c>
      <c r="E1" s="30" t="s">
        <v>114</v>
      </c>
      <c r="F1" s="30" t="s">
        <v>115</v>
      </c>
      <c r="G1" s="31"/>
    </row>
    <row r="2" spans="1:7" x14ac:dyDescent="0.2">
      <c r="A2" s="32">
        <v>0</v>
      </c>
      <c r="B2" s="27" t="s">
        <v>117</v>
      </c>
      <c r="C2" s="28">
        <v>42910.208333333336</v>
      </c>
      <c r="D2" s="28">
        <v>42910.208333333336</v>
      </c>
      <c r="E2" s="27">
        <v>0</v>
      </c>
      <c r="F2" s="28">
        <v>0</v>
      </c>
      <c r="G2" s="33"/>
    </row>
    <row r="3" spans="1:7" x14ac:dyDescent="0.2">
      <c r="A3" s="32">
        <v>26.7</v>
      </c>
      <c r="B3" s="27" t="s">
        <v>116</v>
      </c>
      <c r="C3" s="28">
        <f t="shared" ref="C3:C11" si="0">C2+F2+((A3-A2)/E3)/24</f>
        <v>42910.301041666666</v>
      </c>
      <c r="D3" s="28">
        <f t="shared" ref="D3:D11" si="1">D2+(1.60934*(A3-A2)/15)/24</f>
        <v>42910.327692716666</v>
      </c>
      <c r="E3" s="27">
        <v>12</v>
      </c>
      <c r="F3" s="28">
        <v>0</v>
      </c>
      <c r="G3" s="33"/>
    </row>
    <row r="4" spans="1:7" x14ac:dyDescent="0.2">
      <c r="A4" s="32">
        <v>48.5</v>
      </c>
      <c r="B4" s="27" t="s">
        <v>11</v>
      </c>
      <c r="C4" s="28">
        <f t="shared" si="0"/>
        <v>42910.376736111109</v>
      </c>
      <c r="D4" s="28">
        <f t="shared" si="1"/>
        <v>42910.425147194444</v>
      </c>
      <c r="E4" s="27">
        <v>12</v>
      </c>
      <c r="F4" s="35">
        <v>1.0416666666666666E-2</v>
      </c>
      <c r="G4" s="33"/>
    </row>
    <row r="5" spans="1:7" x14ac:dyDescent="0.2">
      <c r="A5" s="32">
        <v>61.7</v>
      </c>
      <c r="B5" s="27" t="s">
        <v>118</v>
      </c>
      <c r="C5" s="28">
        <f t="shared" si="0"/>
        <v>42910.432986111104</v>
      </c>
      <c r="D5" s="28">
        <f t="shared" si="1"/>
        <v>42910.484156327781</v>
      </c>
      <c r="E5" s="27">
        <v>12</v>
      </c>
      <c r="F5" s="28">
        <v>0</v>
      </c>
      <c r="G5" s="33"/>
    </row>
    <row r="6" spans="1:7" x14ac:dyDescent="0.2">
      <c r="A6" s="32">
        <v>76.099999999999994</v>
      </c>
      <c r="B6" s="27" t="s">
        <v>14</v>
      </c>
      <c r="C6" s="28">
        <f t="shared" si="0"/>
        <v>42910.482986111107</v>
      </c>
      <c r="D6" s="28">
        <f t="shared" si="1"/>
        <v>42910.548529927779</v>
      </c>
      <c r="E6" s="27">
        <v>12</v>
      </c>
      <c r="F6" s="35">
        <v>1.0416666666666666E-2</v>
      </c>
      <c r="G6" s="33"/>
    </row>
    <row r="7" spans="1:7" x14ac:dyDescent="0.2">
      <c r="A7" s="32">
        <v>98</v>
      </c>
      <c r="B7" s="27" t="s">
        <v>119</v>
      </c>
      <c r="C7" s="28">
        <f t="shared" si="0"/>
        <v>42910.569444444438</v>
      </c>
      <c r="D7" s="28">
        <f t="shared" si="1"/>
        <v>42910.646431444446</v>
      </c>
      <c r="E7" s="27">
        <v>12</v>
      </c>
      <c r="F7" s="35">
        <v>2.0833333333333332E-2</v>
      </c>
      <c r="G7" s="33"/>
    </row>
    <row r="8" spans="1:7" x14ac:dyDescent="0.2">
      <c r="A8" s="32">
        <v>114.5</v>
      </c>
      <c r="B8" s="27" t="s">
        <v>120</v>
      </c>
      <c r="C8" s="28">
        <f t="shared" si="0"/>
        <v>42910.647569444438</v>
      </c>
      <c r="D8" s="28">
        <f t="shared" si="1"/>
        <v>42910.72019286111</v>
      </c>
      <c r="E8" s="27">
        <v>12</v>
      </c>
      <c r="F8" s="28">
        <v>0</v>
      </c>
      <c r="G8" s="33"/>
    </row>
    <row r="9" spans="1:7" x14ac:dyDescent="0.2">
      <c r="A9" s="32">
        <v>148.80000000000001</v>
      </c>
      <c r="B9" s="27" t="s">
        <v>20</v>
      </c>
      <c r="C9" s="28">
        <f t="shared" si="0"/>
        <v>42910.766666666663</v>
      </c>
      <c r="D9" s="28">
        <f t="shared" si="1"/>
        <v>42910.873527199998</v>
      </c>
      <c r="E9" s="27">
        <v>12</v>
      </c>
      <c r="F9" s="35">
        <v>6.9444444444444441E-3</v>
      </c>
      <c r="G9" s="33"/>
    </row>
    <row r="10" spans="1:7" x14ac:dyDescent="0.2">
      <c r="A10" s="32">
        <v>176.7</v>
      </c>
      <c r="B10" s="27" t="s">
        <v>121</v>
      </c>
      <c r="C10" s="28">
        <f t="shared" si="0"/>
        <v>42910.870486111111</v>
      </c>
      <c r="D10" s="28">
        <f t="shared" si="1"/>
        <v>42910.998251049998</v>
      </c>
      <c r="E10" s="27">
        <v>12</v>
      </c>
      <c r="F10" s="35">
        <v>6.9444444444444441E-3</v>
      </c>
      <c r="G10" s="33"/>
    </row>
    <row r="11" spans="1:7" x14ac:dyDescent="0.2">
      <c r="A11" s="32">
        <v>186.8</v>
      </c>
      <c r="B11" s="27" t="s">
        <v>122</v>
      </c>
      <c r="C11" s="28">
        <f t="shared" si="0"/>
        <v>42910.912499999999</v>
      </c>
      <c r="D11" s="28">
        <f t="shared" si="1"/>
        <v>42911.043401977775</v>
      </c>
      <c r="E11" s="27">
        <v>12</v>
      </c>
      <c r="F11" s="28">
        <v>0</v>
      </c>
      <c r="G11" s="33"/>
    </row>
    <row r="12" spans="1:7" ht="10" customHeight="1" x14ac:dyDescent="0.2">
      <c r="A12" s="32"/>
      <c r="B12" s="27"/>
      <c r="C12" s="27"/>
      <c r="D12" s="27"/>
      <c r="E12" s="27"/>
      <c r="F12" s="27"/>
      <c r="G12" s="33"/>
    </row>
    <row r="13" spans="1:7" ht="7" customHeight="1" x14ac:dyDescent="0.2">
      <c r="A13" s="32"/>
      <c r="B13" s="48"/>
      <c r="C13" s="48"/>
      <c r="D13" s="48"/>
      <c r="E13" s="48"/>
      <c r="F13" s="48"/>
      <c r="G13" s="33"/>
    </row>
    <row r="14" spans="1:7" ht="36" customHeight="1" x14ac:dyDescent="0.2">
      <c r="A14" s="32"/>
      <c r="B14" s="49" t="s">
        <v>123</v>
      </c>
      <c r="C14" s="49"/>
      <c r="D14" s="49"/>
      <c r="E14" s="49"/>
      <c r="F14" s="49"/>
      <c r="G14" s="33"/>
    </row>
    <row r="15" spans="1:7" ht="41" customHeight="1" x14ac:dyDescent="0.2">
      <c r="A15" s="34"/>
      <c r="B15" s="46" t="s">
        <v>124</v>
      </c>
      <c r="C15" s="46"/>
      <c r="D15" s="46"/>
      <c r="E15" s="46"/>
      <c r="F15" s="46"/>
      <c r="G15" s="47"/>
    </row>
  </sheetData>
  <mergeCells count="3">
    <mergeCell ref="B15:G15"/>
    <mergeCell ref="B13:F13"/>
    <mergeCell ref="B14:F14"/>
  </mergeCells>
  <phoneticPr fontId="3" type="noConversion"/>
  <conditionalFormatting sqref="F2:F11">
    <cfRule type="cellIs" dxfId="1" priority="1" operator="greaterThan">
      <formula>0</formula>
    </cfRule>
    <cfRule type="colorScale" priority="3">
      <colorScale>
        <cfvo type="min"/>
        <cfvo type="num" val="5"/>
        <color theme="0"/>
        <color theme="0"/>
      </colorScale>
    </cfRule>
  </conditionalFormatting>
  <conditionalFormatting sqref="I2"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Cues</vt:lpstr>
      <vt:lpstr>Time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2017-06-17T02:45:30Z</cp:lastPrinted>
  <dcterms:created xsi:type="dcterms:W3CDTF">2017-05-29T19:43:33Z</dcterms:created>
  <dcterms:modified xsi:type="dcterms:W3CDTF">2017-06-22T05:20:41Z</dcterms:modified>
</cp:coreProperties>
</file>