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"/>
    </mc:Choice>
  </mc:AlternateContent>
  <xr:revisionPtr revIDLastSave="0" documentId="13_ncr:1_{62A5A446-7BC7-9140-968D-D48CE785E763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DL32" i="1"/>
  <c r="DJ32" i="1"/>
  <c r="DK32" i="1" s="1"/>
  <c r="BL32" i="1" s="1"/>
  <c r="BY32" i="1"/>
  <c r="BX32" i="1"/>
  <c r="BP32" i="1"/>
  <c r="BJ32" i="1"/>
  <c r="BD32" i="1"/>
  <c r="BQ32" i="1" s="1"/>
  <c r="BT32" i="1" s="1"/>
  <c r="AY32" i="1"/>
  <c r="AW32" i="1" s="1"/>
  <c r="AX32" i="1" s="1"/>
  <c r="AP32" i="1"/>
  <c r="M32" i="1" s="1"/>
  <c r="L32" i="1" s="1"/>
  <c r="AE32" i="1" s="1"/>
  <c r="AK32" i="1"/>
  <c r="N32" i="1" s="1"/>
  <c r="BM32" i="1" s="1"/>
  <c r="BO32" i="1" s="1"/>
  <c r="AC32" i="1"/>
  <c r="AB32" i="1"/>
  <c r="W32" i="1"/>
  <c r="T32" i="1"/>
  <c r="DM31" i="1"/>
  <c r="DL31" i="1"/>
  <c r="DJ31" i="1"/>
  <c r="W31" i="1" s="1"/>
  <c r="BY31" i="1"/>
  <c r="BX31" i="1"/>
  <c r="BP31" i="1"/>
  <c r="BJ31" i="1"/>
  <c r="BD31" i="1"/>
  <c r="BQ31" i="1" s="1"/>
  <c r="BT31" i="1" s="1"/>
  <c r="AY31" i="1"/>
  <c r="AW31" i="1" s="1"/>
  <c r="AP31" i="1"/>
  <c r="M31" i="1" s="1"/>
  <c r="L31" i="1" s="1"/>
  <c r="AK31" i="1"/>
  <c r="N31" i="1" s="1"/>
  <c r="BM31" i="1" s="1"/>
  <c r="AC31" i="1"/>
  <c r="AB31" i="1"/>
  <c r="AA31" i="1" s="1"/>
  <c r="T31" i="1"/>
  <c r="DM30" i="1"/>
  <c r="DL30" i="1"/>
  <c r="DJ30" i="1"/>
  <c r="BY30" i="1"/>
  <c r="BX30" i="1"/>
  <c r="BW30" i="1"/>
  <c r="BV30" i="1"/>
  <c r="BZ30" i="1" s="1"/>
  <c r="CA30" i="1" s="1"/>
  <c r="BP30" i="1"/>
  <c r="BJ30" i="1"/>
  <c r="BD30" i="1"/>
  <c r="BQ30" i="1" s="1"/>
  <c r="BT30" i="1" s="1"/>
  <c r="BU30" i="1" s="1"/>
  <c r="AY30" i="1"/>
  <c r="AW30" i="1"/>
  <c r="AI30" i="1" s="1"/>
  <c r="AP30" i="1"/>
  <c r="M30" i="1" s="1"/>
  <c r="L30" i="1" s="1"/>
  <c r="AE30" i="1" s="1"/>
  <c r="AK30" i="1"/>
  <c r="N30" i="1" s="1"/>
  <c r="BM30" i="1" s="1"/>
  <c r="AC30" i="1"/>
  <c r="AB30" i="1"/>
  <c r="T30" i="1"/>
  <c r="DM29" i="1"/>
  <c r="DL29" i="1"/>
  <c r="DJ29" i="1"/>
  <c r="BY29" i="1"/>
  <c r="BX29" i="1"/>
  <c r="BP29" i="1"/>
  <c r="BJ29" i="1"/>
  <c r="BD29" i="1"/>
  <c r="BQ29" i="1" s="1"/>
  <c r="BT29" i="1" s="1"/>
  <c r="AY29" i="1"/>
  <c r="AW29" i="1"/>
  <c r="O29" i="1" s="1"/>
  <c r="AP29" i="1"/>
  <c r="M29" i="1" s="1"/>
  <c r="L29" i="1" s="1"/>
  <c r="AK29" i="1"/>
  <c r="N29" i="1" s="1"/>
  <c r="BM29" i="1" s="1"/>
  <c r="AE29" i="1"/>
  <c r="AC29" i="1"/>
  <c r="AB29" i="1"/>
  <c r="AA29" i="1" s="1"/>
  <c r="T29" i="1"/>
  <c r="DM28" i="1"/>
  <c r="DL28" i="1"/>
  <c r="DJ28" i="1"/>
  <c r="BY28" i="1"/>
  <c r="BX28" i="1"/>
  <c r="BP28" i="1"/>
  <c r="BJ28" i="1"/>
  <c r="BD28" i="1"/>
  <c r="BQ28" i="1" s="1"/>
  <c r="BT28" i="1" s="1"/>
  <c r="AY28" i="1"/>
  <c r="AW28" i="1" s="1"/>
  <c r="AX28" i="1" s="1"/>
  <c r="AP28" i="1"/>
  <c r="M28" i="1" s="1"/>
  <c r="L28" i="1" s="1"/>
  <c r="AK28" i="1"/>
  <c r="N28" i="1" s="1"/>
  <c r="BM28" i="1" s="1"/>
  <c r="AC28" i="1"/>
  <c r="AB28" i="1"/>
  <c r="T28" i="1"/>
  <c r="DM27" i="1"/>
  <c r="DL27" i="1"/>
  <c r="DJ27" i="1"/>
  <c r="W27" i="1" s="1"/>
  <c r="BY27" i="1"/>
  <c r="BX27" i="1"/>
  <c r="BP27" i="1"/>
  <c r="BJ27" i="1"/>
  <c r="BD27" i="1"/>
  <c r="BQ27" i="1" s="1"/>
  <c r="BT27" i="1" s="1"/>
  <c r="BW27" i="1" s="1"/>
  <c r="AY27" i="1"/>
  <c r="AW27" i="1"/>
  <c r="R27" i="1" s="1"/>
  <c r="AP27" i="1"/>
  <c r="M27" i="1" s="1"/>
  <c r="L27" i="1" s="1"/>
  <c r="AK27" i="1"/>
  <c r="N27" i="1" s="1"/>
  <c r="BM27" i="1" s="1"/>
  <c r="AC27" i="1"/>
  <c r="AA27" i="1" s="1"/>
  <c r="AB27" i="1"/>
  <c r="T27" i="1"/>
  <c r="DM26" i="1"/>
  <c r="DL26" i="1"/>
  <c r="DJ26" i="1"/>
  <c r="DK26" i="1" s="1"/>
  <c r="BL26" i="1" s="1"/>
  <c r="BN26" i="1" s="1"/>
  <c r="BY26" i="1"/>
  <c r="BX26" i="1"/>
  <c r="BP26" i="1"/>
  <c r="BJ26" i="1"/>
  <c r="BD26" i="1"/>
  <c r="BQ26" i="1" s="1"/>
  <c r="BT26" i="1" s="1"/>
  <c r="BU26" i="1" s="1"/>
  <c r="AY26" i="1"/>
  <c r="AW26" i="1" s="1"/>
  <c r="AP26" i="1"/>
  <c r="M26" i="1" s="1"/>
  <c r="L26" i="1" s="1"/>
  <c r="AK26" i="1"/>
  <c r="N26" i="1" s="1"/>
  <c r="BM26" i="1" s="1"/>
  <c r="AC26" i="1"/>
  <c r="AB26" i="1"/>
  <c r="T26" i="1"/>
  <c r="DM25" i="1"/>
  <c r="DL25" i="1"/>
  <c r="DJ25" i="1"/>
  <c r="BY25" i="1"/>
  <c r="BX25" i="1"/>
  <c r="BP25" i="1"/>
  <c r="BJ25" i="1"/>
  <c r="BD25" i="1"/>
  <c r="BQ25" i="1" s="1"/>
  <c r="BT25" i="1" s="1"/>
  <c r="AY25" i="1"/>
  <c r="AW25" i="1" s="1"/>
  <c r="AP25" i="1"/>
  <c r="M25" i="1" s="1"/>
  <c r="L25" i="1" s="1"/>
  <c r="AK25" i="1"/>
  <c r="N25" i="1" s="1"/>
  <c r="BM25" i="1" s="1"/>
  <c r="AE25" i="1"/>
  <c r="AC25" i="1"/>
  <c r="AB25" i="1"/>
  <c r="T25" i="1"/>
  <c r="DM24" i="1"/>
  <c r="DL24" i="1"/>
  <c r="DJ24" i="1"/>
  <c r="BY24" i="1"/>
  <c r="BX24" i="1"/>
  <c r="BP24" i="1"/>
  <c r="BJ24" i="1"/>
  <c r="BD24" i="1"/>
  <c r="BQ24" i="1" s="1"/>
  <c r="BT24" i="1" s="1"/>
  <c r="AY24" i="1"/>
  <c r="AW24" i="1" s="1"/>
  <c r="AX24" i="1" s="1"/>
  <c r="AP24" i="1"/>
  <c r="M24" i="1" s="1"/>
  <c r="L24" i="1" s="1"/>
  <c r="AK24" i="1"/>
  <c r="N24" i="1" s="1"/>
  <c r="BM24" i="1" s="1"/>
  <c r="AC24" i="1"/>
  <c r="AB24" i="1"/>
  <c r="T24" i="1"/>
  <c r="DM23" i="1"/>
  <c r="DL23" i="1"/>
  <c r="DJ23" i="1"/>
  <c r="BY23" i="1"/>
  <c r="BX23" i="1"/>
  <c r="BP23" i="1"/>
  <c r="BJ23" i="1"/>
  <c r="BD23" i="1"/>
  <c r="BQ23" i="1" s="1"/>
  <c r="BT23" i="1" s="1"/>
  <c r="BW23" i="1" s="1"/>
  <c r="AY23" i="1"/>
  <c r="AW23" i="1" s="1"/>
  <c r="AP23" i="1"/>
  <c r="M23" i="1" s="1"/>
  <c r="L23" i="1" s="1"/>
  <c r="AK23" i="1"/>
  <c r="N23" i="1" s="1"/>
  <c r="BM23" i="1" s="1"/>
  <c r="AC23" i="1"/>
  <c r="AB23" i="1"/>
  <c r="T23" i="1"/>
  <c r="DM22" i="1"/>
  <c r="DL22" i="1"/>
  <c r="DJ22" i="1"/>
  <c r="BY22" i="1"/>
  <c r="BX22" i="1"/>
  <c r="BP22" i="1"/>
  <c r="BJ22" i="1"/>
  <c r="BD22" i="1"/>
  <c r="BQ22" i="1" s="1"/>
  <c r="BT22" i="1" s="1"/>
  <c r="BU22" i="1" s="1"/>
  <c r="AY22" i="1"/>
  <c r="AW22" i="1" s="1"/>
  <c r="R22" i="1" s="1"/>
  <c r="AP22" i="1"/>
  <c r="AK22" i="1"/>
  <c r="N22" i="1" s="1"/>
  <c r="BM22" i="1" s="1"/>
  <c r="AC22" i="1"/>
  <c r="AB22" i="1"/>
  <c r="T22" i="1"/>
  <c r="M22" i="1"/>
  <c r="L22" i="1" s="1"/>
  <c r="DM21" i="1"/>
  <c r="DL21" i="1"/>
  <c r="DJ21" i="1"/>
  <c r="W21" i="1" s="1"/>
  <c r="BY21" i="1"/>
  <c r="BX21" i="1"/>
  <c r="BP21" i="1"/>
  <c r="BJ21" i="1"/>
  <c r="BD21" i="1"/>
  <c r="BQ21" i="1" s="1"/>
  <c r="BT21" i="1" s="1"/>
  <c r="BV21" i="1" s="1"/>
  <c r="BZ21" i="1" s="1"/>
  <c r="CA21" i="1" s="1"/>
  <c r="AY21" i="1"/>
  <c r="AW21" i="1" s="1"/>
  <c r="AP21" i="1"/>
  <c r="M21" i="1" s="1"/>
  <c r="L21" i="1" s="1"/>
  <c r="AK21" i="1"/>
  <c r="N21" i="1" s="1"/>
  <c r="BM21" i="1" s="1"/>
  <c r="AC21" i="1"/>
  <c r="AB21" i="1"/>
  <c r="AA21" i="1" s="1"/>
  <c r="T21" i="1"/>
  <c r="DM20" i="1"/>
  <c r="DL20" i="1"/>
  <c r="DJ20" i="1"/>
  <c r="BY20" i="1"/>
  <c r="BX20" i="1"/>
  <c r="BP20" i="1"/>
  <c r="BJ20" i="1"/>
  <c r="BD20" i="1"/>
  <c r="BQ20" i="1" s="1"/>
  <c r="BT20" i="1" s="1"/>
  <c r="BW20" i="1" s="1"/>
  <c r="AY20" i="1"/>
  <c r="AW20" i="1" s="1"/>
  <c r="AP20" i="1"/>
  <c r="M20" i="1" s="1"/>
  <c r="L20" i="1" s="1"/>
  <c r="AE20" i="1" s="1"/>
  <c r="AK20" i="1"/>
  <c r="N20" i="1" s="1"/>
  <c r="BM20" i="1" s="1"/>
  <c r="AC20" i="1"/>
  <c r="AB20" i="1"/>
  <c r="T20" i="1"/>
  <c r="DM19" i="1"/>
  <c r="DL19" i="1"/>
  <c r="DJ19" i="1"/>
  <c r="DK19" i="1" s="1"/>
  <c r="BL19" i="1" s="1"/>
  <c r="BN19" i="1" s="1"/>
  <c r="BY19" i="1"/>
  <c r="BX19" i="1"/>
  <c r="BP19" i="1"/>
  <c r="BJ19" i="1"/>
  <c r="BD19" i="1"/>
  <c r="BQ19" i="1" s="1"/>
  <c r="BT19" i="1" s="1"/>
  <c r="AY19" i="1"/>
  <c r="AW19" i="1" s="1"/>
  <c r="AP19" i="1"/>
  <c r="M19" i="1" s="1"/>
  <c r="L19" i="1" s="1"/>
  <c r="AK19" i="1"/>
  <c r="N19" i="1" s="1"/>
  <c r="BM19" i="1" s="1"/>
  <c r="AC19" i="1"/>
  <c r="AB19" i="1"/>
  <c r="T19" i="1"/>
  <c r="DM18" i="1"/>
  <c r="DL18" i="1"/>
  <c r="DJ18" i="1"/>
  <c r="BY18" i="1"/>
  <c r="BX18" i="1"/>
  <c r="BP18" i="1"/>
  <c r="BJ18" i="1"/>
  <c r="BD18" i="1"/>
  <c r="BQ18" i="1" s="1"/>
  <c r="BT18" i="1" s="1"/>
  <c r="AY18" i="1"/>
  <c r="AW18" i="1" s="1"/>
  <c r="AP18" i="1"/>
  <c r="M18" i="1" s="1"/>
  <c r="L18" i="1" s="1"/>
  <c r="AK18" i="1"/>
  <c r="N18" i="1" s="1"/>
  <c r="BM18" i="1" s="1"/>
  <c r="AC18" i="1"/>
  <c r="AA18" i="1" s="1"/>
  <c r="AB18" i="1"/>
  <c r="T18" i="1"/>
  <c r="DM17" i="1"/>
  <c r="DL17" i="1"/>
  <c r="DJ17" i="1"/>
  <c r="W17" i="1" s="1"/>
  <c r="BY17" i="1"/>
  <c r="BX17" i="1"/>
  <c r="BP17" i="1"/>
  <c r="BJ17" i="1"/>
  <c r="BD17" i="1"/>
  <c r="BQ17" i="1" s="1"/>
  <c r="BT17" i="1" s="1"/>
  <c r="AY17" i="1"/>
  <c r="AW17" i="1" s="1"/>
  <c r="O17" i="1" s="1"/>
  <c r="AX17" i="1"/>
  <c r="AP17" i="1"/>
  <c r="M17" i="1" s="1"/>
  <c r="L17" i="1" s="1"/>
  <c r="AK17" i="1"/>
  <c r="AC17" i="1"/>
  <c r="AB17" i="1"/>
  <c r="T17" i="1"/>
  <c r="N17" i="1"/>
  <c r="BM17" i="1" s="1"/>
  <c r="AI19" i="1" l="1"/>
  <c r="AJ19" i="1"/>
  <c r="AJ31" i="1"/>
  <c r="O31" i="1"/>
  <c r="O21" i="1"/>
  <c r="AJ21" i="1"/>
  <c r="AX25" i="1"/>
  <c r="O25" i="1"/>
  <c r="W20" i="1"/>
  <c r="DK22" i="1"/>
  <c r="BL22" i="1" s="1"/>
  <c r="BN22" i="1" s="1"/>
  <c r="DK29" i="1"/>
  <c r="BL29" i="1" s="1"/>
  <c r="AA32" i="1"/>
  <c r="X32" i="1"/>
  <c r="Y32" i="1" s="1"/>
  <c r="Z32" i="1" s="1"/>
  <c r="AD32" i="1" s="1"/>
  <c r="W18" i="1"/>
  <c r="X18" i="1" s="1"/>
  <c r="Y18" i="1" s="1"/>
  <c r="U18" i="1" s="1"/>
  <c r="S18" i="1" s="1"/>
  <c r="V18" i="1" s="1"/>
  <c r="P18" i="1" s="1"/>
  <c r="Q18" i="1" s="1"/>
  <c r="AA20" i="1"/>
  <c r="AA23" i="1"/>
  <c r="AA26" i="1"/>
  <c r="AA30" i="1"/>
  <c r="AX20" i="1"/>
  <c r="R20" i="1"/>
  <c r="AJ20" i="1"/>
  <c r="O20" i="1"/>
  <c r="AI20" i="1"/>
  <c r="AI26" i="1"/>
  <c r="O26" i="1"/>
  <c r="AX26" i="1"/>
  <c r="AJ26" i="1"/>
  <c r="R26" i="1"/>
  <c r="BO25" i="1"/>
  <c r="AX23" i="1"/>
  <c r="R23" i="1"/>
  <c r="AJ23" i="1"/>
  <c r="AI23" i="1"/>
  <c r="O23" i="1"/>
  <c r="O30" i="1"/>
  <c r="AX30" i="1"/>
  <c r="R31" i="1"/>
  <c r="AX31" i="1"/>
  <c r="AX21" i="1"/>
  <c r="DK21" i="1"/>
  <c r="BL21" i="1" s="1"/>
  <c r="BN21" i="1" s="1"/>
  <c r="AA24" i="1"/>
  <c r="DK25" i="1"/>
  <c r="BL25" i="1" s="1"/>
  <c r="BN25" i="1" s="1"/>
  <c r="AI27" i="1"/>
  <c r="BN29" i="1"/>
  <c r="DK30" i="1"/>
  <c r="BL30" i="1" s="1"/>
  <c r="BN30" i="1" s="1"/>
  <c r="BO20" i="1"/>
  <c r="BO30" i="1"/>
  <c r="AA17" i="1"/>
  <c r="AJ22" i="1"/>
  <c r="BO26" i="1"/>
  <c r="AJ27" i="1"/>
  <c r="BN32" i="1"/>
  <c r="BO22" i="1"/>
  <c r="BO19" i="1"/>
  <c r="R19" i="1"/>
  <c r="W25" i="1"/>
  <c r="X25" i="1" s="1"/>
  <c r="Y25" i="1" s="1"/>
  <c r="BV26" i="1"/>
  <c r="BZ26" i="1" s="1"/>
  <c r="CA26" i="1" s="1"/>
  <c r="O27" i="1"/>
  <c r="AA28" i="1"/>
  <c r="AJ30" i="1"/>
  <c r="W30" i="1"/>
  <c r="X30" i="1" s="1"/>
  <c r="Y30" i="1" s="1"/>
  <c r="AI31" i="1"/>
  <c r="AX27" i="1"/>
  <c r="AA19" i="1"/>
  <c r="W19" i="1"/>
  <c r="DK20" i="1"/>
  <c r="BL20" i="1" s="1"/>
  <c r="BN20" i="1" s="1"/>
  <c r="W23" i="1"/>
  <c r="AA25" i="1"/>
  <c r="BW26" i="1"/>
  <c r="W29" i="1"/>
  <c r="X29" i="1" s="1"/>
  <c r="Y29" i="1" s="1"/>
  <c r="U29" i="1" s="1"/>
  <c r="S29" i="1" s="1"/>
  <c r="V29" i="1" s="1"/>
  <c r="P29" i="1" s="1"/>
  <c r="Q29" i="1" s="1"/>
  <c r="BU19" i="1"/>
  <c r="BV19" i="1"/>
  <c r="BZ19" i="1" s="1"/>
  <c r="CA19" i="1" s="1"/>
  <c r="BW19" i="1"/>
  <c r="R18" i="1"/>
  <c r="AJ18" i="1"/>
  <c r="AX18" i="1"/>
  <c r="O18" i="1"/>
  <c r="AI18" i="1"/>
  <c r="AE21" i="1"/>
  <c r="AE19" i="1"/>
  <c r="AF17" i="1"/>
  <c r="BU17" i="1"/>
  <c r="BW17" i="1"/>
  <c r="BV17" i="1"/>
  <c r="BZ17" i="1" s="1"/>
  <c r="CA17" i="1" s="1"/>
  <c r="BW28" i="1"/>
  <c r="BV28" i="1"/>
  <c r="BZ28" i="1" s="1"/>
  <c r="CA28" i="1" s="1"/>
  <c r="BU28" i="1"/>
  <c r="AE23" i="1"/>
  <c r="BW24" i="1"/>
  <c r="BV24" i="1"/>
  <c r="BZ24" i="1" s="1"/>
  <c r="CA24" i="1" s="1"/>
  <c r="BU24" i="1"/>
  <c r="BW31" i="1"/>
  <c r="BU31" i="1"/>
  <c r="BV31" i="1"/>
  <c r="BZ31" i="1" s="1"/>
  <c r="CA31" i="1" s="1"/>
  <c r="AE17" i="1"/>
  <c r="BW18" i="1"/>
  <c r="BU18" i="1"/>
  <c r="BV18" i="1"/>
  <c r="BZ18" i="1" s="1"/>
  <c r="CA18" i="1" s="1"/>
  <c r="X19" i="1"/>
  <c r="Y19" i="1" s="1"/>
  <c r="AE26" i="1"/>
  <c r="AE22" i="1"/>
  <c r="AE27" i="1"/>
  <c r="AE31" i="1"/>
  <c r="BV27" i="1"/>
  <c r="BZ27" i="1" s="1"/>
  <c r="CA27" i="1" s="1"/>
  <c r="BO29" i="1"/>
  <c r="X31" i="1"/>
  <c r="Y31" i="1" s="1"/>
  <c r="BW29" i="1"/>
  <c r="BV29" i="1"/>
  <c r="BZ29" i="1" s="1"/>
  <c r="CA29" i="1" s="1"/>
  <c r="BU29" i="1"/>
  <c r="DK18" i="1"/>
  <c r="BL18" i="1" s="1"/>
  <c r="BO18" i="1" s="1"/>
  <c r="BV20" i="1"/>
  <c r="BZ20" i="1" s="1"/>
  <c r="CA20" i="1" s="1"/>
  <c r="BW25" i="1"/>
  <c r="BV25" i="1"/>
  <c r="BZ25" i="1" s="1"/>
  <c r="CA25" i="1" s="1"/>
  <c r="BU25" i="1"/>
  <c r="O28" i="1"/>
  <c r="AJ28" i="1"/>
  <c r="AI28" i="1"/>
  <c r="X17" i="1"/>
  <c r="Y17" i="1" s="1"/>
  <c r="U17" i="1" s="1"/>
  <c r="S17" i="1" s="1"/>
  <c r="V17" i="1" s="1"/>
  <c r="P17" i="1" s="1"/>
  <c r="Q17" i="1" s="1"/>
  <c r="BU23" i="1"/>
  <c r="O24" i="1"/>
  <c r="AJ24" i="1"/>
  <c r="AI24" i="1"/>
  <c r="W28" i="1"/>
  <c r="DK28" i="1"/>
  <c r="BL28" i="1" s="1"/>
  <c r="BN28" i="1" s="1"/>
  <c r="DK31" i="1"/>
  <c r="BL31" i="1" s="1"/>
  <c r="BO31" i="1" s="1"/>
  <c r="X23" i="1"/>
  <c r="Y23" i="1" s="1"/>
  <c r="U23" i="1" s="1"/>
  <c r="S23" i="1" s="1"/>
  <c r="V23" i="1" s="1"/>
  <c r="P23" i="1" s="1"/>
  <c r="Q23" i="1" s="1"/>
  <c r="X20" i="1"/>
  <c r="Y20" i="1" s="1"/>
  <c r="U20" i="1" s="1"/>
  <c r="S20" i="1" s="1"/>
  <c r="V20" i="1" s="1"/>
  <c r="P20" i="1" s="1"/>
  <c r="Q20" i="1" s="1"/>
  <c r="AJ32" i="1"/>
  <c r="AI32" i="1"/>
  <c r="R32" i="1"/>
  <c r="DK17" i="1"/>
  <c r="BL17" i="1" s="1"/>
  <c r="BO17" i="1" s="1"/>
  <c r="AI17" i="1"/>
  <c r="BV23" i="1"/>
  <c r="BZ23" i="1" s="1"/>
  <c r="CA23" i="1" s="1"/>
  <c r="R28" i="1"/>
  <c r="AJ29" i="1"/>
  <c r="AI29" i="1"/>
  <c r="R29" i="1"/>
  <c r="O32" i="1"/>
  <c r="BW32" i="1"/>
  <c r="BV32" i="1"/>
  <c r="BZ32" i="1" s="1"/>
  <c r="CA32" i="1" s="1"/>
  <c r="BU32" i="1"/>
  <c r="BU20" i="1"/>
  <c r="BW21" i="1"/>
  <c r="BU21" i="1"/>
  <c r="AE24" i="1"/>
  <c r="X21" i="1"/>
  <c r="Y21" i="1" s="1"/>
  <c r="AF21" i="1" s="1"/>
  <c r="BV22" i="1"/>
  <c r="BZ22" i="1" s="1"/>
  <c r="CA22" i="1" s="1"/>
  <c r="W24" i="1"/>
  <c r="DK24" i="1"/>
  <c r="BL24" i="1" s="1"/>
  <c r="BN24" i="1" s="1"/>
  <c r="X27" i="1"/>
  <c r="Y27" i="1" s="1"/>
  <c r="AF27" i="1" s="1"/>
  <c r="AX29" i="1"/>
  <c r="AE28" i="1"/>
  <c r="DK23" i="1"/>
  <c r="BL23" i="1" s="1"/>
  <c r="BN23" i="1" s="1"/>
  <c r="BU27" i="1"/>
  <c r="AX19" i="1"/>
  <c r="R17" i="1"/>
  <c r="AJ17" i="1"/>
  <c r="AI22" i="1"/>
  <c r="AX22" i="1"/>
  <c r="O22" i="1"/>
  <c r="AE18" i="1"/>
  <c r="O19" i="1"/>
  <c r="AI21" i="1"/>
  <c r="R21" i="1"/>
  <c r="AA22" i="1"/>
  <c r="BW22" i="1"/>
  <c r="R24" i="1"/>
  <c r="AJ25" i="1"/>
  <c r="AI25" i="1"/>
  <c r="R25" i="1"/>
  <c r="DK27" i="1"/>
  <c r="BL27" i="1" s="1"/>
  <c r="BO27" i="1" s="1"/>
  <c r="W22" i="1"/>
  <c r="W26" i="1"/>
  <c r="R30" i="1"/>
  <c r="BO24" i="1" l="1"/>
  <c r="AF32" i="1"/>
  <c r="AG32" i="1"/>
  <c r="AH32" i="1" s="1"/>
  <c r="BO23" i="1"/>
  <c r="U32" i="1"/>
  <c r="S32" i="1" s="1"/>
  <c r="V32" i="1" s="1"/>
  <c r="P32" i="1" s="1"/>
  <c r="Q32" i="1" s="1"/>
  <c r="U21" i="1"/>
  <c r="S21" i="1" s="1"/>
  <c r="V21" i="1" s="1"/>
  <c r="P21" i="1" s="1"/>
  <c r="Q21" i="1" s="1"/>
  <c r="BN18" i="1"/>
  <c r="BO21" i="1"/>
  <c r="BN17" i="1"/>
  <c r="Z29" i="1"/>
  <c r="AD29" i="1" s="1"/>
  <c r="AG29" i="1"/>
  <c r="AF29" i="1"/>
  <c r="AG23" i="1"/>
  <c r="Z23" i="1"/>
  <c r="AD23" i="1" s="1"/>
  <c r="AG31" i="1"/>
  <c r="Z31" i="1"/>
  <c r="AD31" i="1" s="1"/>
  <c r="Z25" i="1"/>
  <c r="AD25" i="1" s="1"/>
  <c r="AG25" i="1"/>
  <c r="AF25" i="1"/>
  <c r="U27" i="1"/>
  <c r="S27" i="1" s="1"/>
  <c r="V27" i="1" s="1"/>
  <c r="P27" i="1" s="1"/>
  <c r="Q27" i="1" s="1"/>
  <c r="AG19" i="1"/>
  <c r="Z19" i="1"/>
  <c r="AD19" i="1" s="1"/>
  <c r="AF23" i="1"/>
  <c r="U31" i="1"/>
  <c r="S31" i="1" s="1"/>
  <c r="V31" i="1" s="1"/>
  <c r="P31" i="1" s="1"/>
  <c r="Q31" i="1" s="1"/>
  <c r="Z30" i="1"/>
  <c r="AD30" i="1" s="1"/>
  <c r="AG30" i="1"/>
  <c r="U30" i="1"/>
  <c r="S30" i="1" s="1"/>
  <c r="V30" i="1" s="1"/>
  <c r="P30" i="1" s="1"/>
  <c r="Q30" i="1" s="1"/>
  <c r="AG17" i="1"/>
  <c r="AH17" i="1" s="1"/>
  <c r="Z17" i="1"/>
  <c r="AD17" i="1" s="1"/>
  <c r="X26" i="1"/>
  <c r="Y26" i="1" s="1"/>
  <c r="AF30" i="1"/>
  <c r="BN27" i="1"/>
  <c r="AG20" i="1"/>
  <c r="Z20" i="1"/>
  <c r="AD20" i="1" s="1"/>
  <c r="AF20" i="1"/>
  <c r="AF19" i="1"/>
  <c r="AG27" i="1"/>
  <c r="AH27" i="1" s="1"/>
  <c r="Z27" i="1"/>
  <c r="AD27" i="1" s="1"/>
  <c r="AF18" i="1"/>
  <c r="Z18" i="1"/>
  <c r="AD18" i="1" s="1"/>
  <c r="AG18" i="1"/>
  <c r="BN31" i="1"/>
  <c r="X24" i="1"/>
  <c r="Y24" i="1" s="1"/>
  <c r="X28" i="1"/>
  <c r="Y28" i="1" s="1"/>
  <c r="X22" i="1"/>
  <c r="Y22" i="1" s="1"/>
  <c r="U25" i="1"/>
  <c r="S25" i="1" s="1"/>
  <c r="V25" i="1" s="1"/>
  <c r="P25" i="1" s="1"/>
  <c r="Q25" i="1" s="1"/>
  <c r="Z21" i="1"/>
  <c r="AD21" i="1" s="1"/>
  <c r="AG21" i="1"/>
  <c r="AH21" i="1" s="1"/>
  <c r="AF31" i="1"/>
  <c r="BO28" i="1"/>
  <c r="U19" i="1"/>
  <c r="S19" i="1" s="1"/>
  <c r="V19" i="1" s="1"/>
  <c r="P19" i="1" s="1"/>
  <c r="Q19" i="1" s="1"/>
  <c r="AH19" i="1" l="1"/>
  <c r="AH30" i="1"/>
  <c r="AH18" i="1"/>
  <c r="AH20" i="1"/>
  <c r="AH31" i="1"/>
  <c r="AH23" i="1"/>
  <c r="Z28" i="1"/>
  <c r="AD28" i="1" s="1"/>
  <c r="AG28" i="1"/>
  <c r="AF28" i="1"/>
  <c r="U28" i="1"/>
  <c r="S28" i="1" s="1"/>
  <c r="V28" i="1" s="1"/>
  <c r="P28" i="1" s="1"/>
  <c r="Q28" i="1" s="1"/>
  <c r="AH29" i="1"/>
  <c r="AH25" i="1"/>
  <c r="AG22" i="1"/>
  <c r="Z22" i="1"/>
  <c r="AD22" i="1" s="1"/>
  <c r="U22" i="1"/>
  <c r="S22" i="1" s="1"/>
  <c r="V22" i="1" s="1"/>
  <c r="P22" i="1" s="1"/>
  <c r="Q22" i="1" s="1"/>
  <c r="AF22" i="1"/>
  <c r="Z26" i="1"/>
  <c r="AD26" i="1" s="1"/>
  <c r="AG26" i="1"/>
  <c r="U26" i="1"/>
  <c r="S26" i="1" s="1"/>
  <c r="V26" i="1" s="1"/>
  <c r="P26" i="1" s="1"/>
  <c r="Q26" i="1" s="1"/>
  <c r="AF26" i="1"/>
  <c r="AG24" i="1"/>
  <c r="AF24" i="1"/>
  <c r="Z24" i="1"/>
  <c r="AD24" i="1" s="1"/>
  <c r="U24" i="1"/>
  <c r="S24" i="1" s="1"/>
  <c r="V24" i="1" s="1"/>
  <c r="P24" i="1" s="1"/>
  <c r="Q24" i="1" s="1"/>
  <c r="AH22" i="1" l="1"/>
  <c r="AH24" i="1"/>
  <c r="AH28" i="1"/>
  <c r="AH26" i="1"/>
</calcChain>
</file>

<file path=xl/sharedStrings.xml><?xml version="1.0" encoding="utf-8"?>
<sst xmlns="http://schemas.openxmlformats.org/spreadsheetml/2006/main" count="1131" uniqueCount="512">
  <si>
    <t>File opened</t>
  </si>
  <si>
    <t>2023-06-23 08:30:54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</si>
  <si>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</si>
  <si>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</si>
  <si>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</si>
  <si>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</si>
  <si>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</si>
  <si>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</si>
  <si>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</si>
  <si>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</si>
  <si>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</si>
  <si>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</si>
  <si>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</si>
  <si>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{"co2aspan2a": "0.327778", "co2azero": "0.992736", "tazero": "-0.0478325", "h2obspan1": "1.00227", "h2oaspanconc1": "12.52", "co2bzero": "0.959397", "tbzero": "-0.0150089", "h2oaspan2a": "0.0693836", "co2aspan2b": "0.325324", "h2obspan2b": "0.0697624", "flowazero": "0.31134", "h2obspanconc1": "12.52", "co2bspan2": "-0.0307545", "co2bspan2b": "0.324713", "chamberpressurezero": "2.56232", "h2oaspan1": "1.00419", "co2aspanconc1": "2490", "ssb_ref": "38434", "oxygen": "21", "h2obzero": "1.00009", "h2oaspanconc2": "0", "co2aspanconc2": "309.1", "h2obspanconc2": "0", "co2aspan1": "1.0024", "h2obspan2": "0", "co2bspanconc2": "309.1", "h2obspan2a": "0.0696041", "co2bspan2a": "0.327161", "co2bspan1": "1.00258", "co2aspan2": "-0.030163", "ssa_ref": "36474.5", "co2bspanconc1": "2490", "h2oazero": "1.00658", "h2oaspan2": "0", "h2oaspan2b": "0.0696742", "flowmeterzero": "0.995701", "flowbzero": "0.30834"}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</si>
  <si>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</si>
  <si>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</si>
  <si>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</si>
  <si>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</si>
  <si>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</si>
  <si>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</si>
  <si>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</si>
  <si>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</si>
  <si>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</si>
  <si>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</si>
  <si>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</si>
  <si>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</si>
  <si>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</si>
  <si>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08:30:54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</si>
  <si>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</si>
  <si>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</si>
  <si>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</si>
  <si>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</si>
  <si>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</si>
  <si>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</si>
  <si>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</si>
  <si>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</si>
  <si>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</si>
  <si>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</si>
  <si>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</si>
  <si>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</si>
  <si>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</si>
  <si>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</si>
  <si>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</si>
  <si>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</si>
  <si>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</si>
  <si>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</si>
  <si>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</si>
  <si>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</si>
  <si>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</si>
  <si>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</si>
  <si>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</si>
  <si>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</si>
  <si>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</si>
  <si>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</si>
  <si>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</si>
  <si>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</si>
  <si>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</si>
  <si>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</si>
  <si>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</si>
  <si>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</si>
  <si>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</si>
  <si>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</si>
  <si>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</si>
  <si>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</si>
  <si>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</si>
  <si>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</si>
  <si>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</si>
  <si>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</si>
  <si>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</si>
  <si>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</si>
  <si>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</si>
  <si>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</si>
  <si>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</si>
  <si>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</si>
  <si>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</si>
  <si>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</si>
  <si>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</si>
  <si>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</si>
  <si>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</si>
  <si>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</si>
  <si>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</si>
  <si>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4.61734 96.0968 372.845 606.415 841.06 1028.34 1212.46 1330.6</t>
  </si>
  <si>
    <t>Fs_true</t>
  </si>
  <si>
    <t>-0.681774 105.432 404.175 601.365 804.382 1000.68 1206.07 1400.68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</si>
  <si>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</si>
  <si>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</si>
  <si>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</si>
  <si>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</si>
  <si>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</si>
  <si>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</si>
  <si>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</si>
  <si>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</si>
  <si>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</si>
  <si>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</si>
  <si>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</si>
  <si>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</si>
  <si>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</si>
  <si>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</si>
  <si>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</si>
  <si>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</si>
  <si>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</si>
  <si>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</si>
  <si>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</si>
  <si>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</si>
  <si>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</si>
  <si>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</si>
  <si>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</si>
  <si>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</si>
  <si>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</si>
  <si>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</si>
  <si>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</si>
  <si>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</si>
  <si>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</si>
  <si>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</si>
  <si>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</si>
  <si>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</si>
  <si>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</si>
  <si>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</si>
  <si>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</si>
  <si>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</si>
  <si>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</si>
  <si>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</si>
  <si>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</si>
  <si>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</si>
  <si>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</si>
  <si>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</si>
  <si>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</si>
  <si>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</si>
  <si>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</si>
  <si>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</si>
  <si>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</si>
  <si>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</si>
  <si>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</si>
  <si>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</si>
  <si>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</si>
  <si>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</si>
  <si>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</si>
  <si>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</si>
  <si>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</si>
  <si>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</si>
  <si>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</si>
  <si>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</si>
  <si>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</si>
  <si>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</si>
  <si>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</si>
  <si>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</si>
  <si>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</si>
  <si>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</si>
  <si>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</si>
  <si>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</si>
  <si>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</si>
  <si>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</si>
  <si>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</si>
  <si>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</si>
  <si>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</si>
  <si>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</si>
  <si>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</si>
  <si>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</si>
  <si>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</si>
  <si>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</si>
  <si>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</si>
  <si>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</si>
  <si>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</si>
  <si>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</si>
  <si>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</si>
  <si>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</si>
  <si>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</si>
  <si>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</si>
  <si>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</si>
  <si>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</si>
  <si>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</si>
  <si>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</si>
  <si>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</si>
  <si>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</si>
  <si>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</si>
  <si>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</si>
  <si>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</si>
  <si>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</si>
  <si>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</si>
  <si>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</si>
  <si>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</si>
  <si>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</si>
  <si>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</si>
  <si>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</si>
  <si>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</si>
  <si>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</si>
  <si>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</si>
  <si>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</si>
  <si>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</si>
  <si>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</si>
  <si>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</si>
  <si>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</si>
  <si>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</si>
  <si>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</si>
  <si>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</si>
  <si>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</si>
  <si>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</si>
  <si>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</si>
  <si>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</si>
  <si>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</si>
  <si>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</si>
  <si>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</si>
  <si>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</si>
  <si>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</si>
  <si>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</si>
  <si>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</si>
  <si>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</si>
  <si>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</si>
  <si>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</si>
  <si>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</si>
  <si>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</si>
  <si>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</si>
  <si>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</si>
  <si>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</si>
  <si>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</si>
  <si>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</si>
  <si>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</si>
  <si>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</si>
  <si>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</si>
  <si>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</si>
  <si>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</si>
  <si>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</si>
  <si>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</si>
  <si>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</si>
  <si>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</si>
  <si>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</si>
  <si>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</si>
  <si>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</si>
  <si>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</si>
  <si>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</si>
  <si>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</si>
  <si>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</si>
  <si>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</si>
  <si>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</si>
  <si>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</si>
  <si>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</si>
  <si>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</si>
  <si>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</si>
  <si>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</si>
  <si>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</si>
  <si>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</si>
  <si>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</si>
  <si>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</si>
  <si>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</si>
  <si>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</si>
  <si>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</si>
  <si>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</si>
  <si>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</si>
  <si>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</si>
  <si>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</si>
  <si>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</si>
  <si>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</si>
  <si>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</si>
  <si>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</si>
  <si>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</si>
  <si>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</si>
  <si>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</si>
  <si>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</si>
  <si>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</si>
  <si>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</si>
  <si>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</si>
  <si>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</si>
  <si>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</si>
  <si>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</si>
  <si>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</si>
  <si>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</si>
  <si>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</si>
  <si>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</si>
  <si>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</si>
  <si>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</si>
  <si>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</si>
  <si>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</si>
  <si>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</si>
  <si>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</si>
  <si>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</si>
  <si>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</si>
  <si>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</si>
  <si>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</si>
  <si>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</si>
  <si>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</si>
  <si>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</si>
  <si>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</si>
  <si>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</si>
  <si>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</si>
  <si>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</si>
  <si>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</si>
  <si>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</si>
  <si>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</si>
  <si>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</si>
  <si>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</si>
  <si>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</si>
  <si>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</si>
  <si>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</si>
  <si>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</si>
  <si>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</si>
  <si>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</si>
  <si>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</si>
  <si>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</si>
  <si>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</si>
  <si>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</si>
  <si>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</si>
  <si>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</si>
  <si>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</si>
  <si>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</si>
  <si>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</si>
  <si>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</si>
  <si>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</si>
  <si>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</si>
  <si>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</si>
  <si>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</si>
  <si>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</si>
  <si>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</si>
  <si>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</si>
  <si>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</si>
  <si>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</si>
  <si>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</si>
  <si>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</si>
  <si>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</si>
  <si>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</si>
  <si>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</si>
  <si>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</si>
  <si>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</si>
  <si>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</si>
  <si>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</si>
  <si>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</si>
  <si>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</si>
  <si>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</si>
  <si>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</si>
  <si>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</si>
  <si>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</si>
  <si>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</si>
  <si>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</si>
  <si>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</si>
  <si>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</si>
  <si>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</si>
  <si>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</si>
  <si>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</si>
  <si>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</si>
  <si>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</si>
  <si>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</si>
  <si>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</si>
  <si>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</si>
  <si>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</si>
  <si>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</si>
  <si>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</si>
  <si>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</si>
  <si>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</si>
  <si>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</si>
  <si>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</si>
  <si>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</si>
  <si>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</si>
  <si>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</si>
  <si>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</si>
  <si>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</si>
  <si>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</si>
  <si>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</si>
  <si>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</si>
  <si>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</si>
  <si>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</si>
  <si>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</si>
  <si>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</si>
  <si>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</si>
  <si>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</si>
  <si>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</si>
  <si>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</si>
  <si>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</si>
  <si>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</si>
  <si>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</si>
  <si>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</si>
  <si>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</si>
  <si>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</si>
  <si>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</si>
  <si>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</si>
  <si>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</si>
  <si>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</si>
  <si>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</si>
  <si>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</si>
  <si>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</si>
  <si>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</si>
  <si>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</si>
  <si>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</si>
  <si>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</si>
  <si>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</si>
  <si>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</si>
  <si>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</si>
  <si>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</si>
  <si>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</si>
  <si>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</si>
  <si>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</si>
  <si>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</si>
  <si>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</si>
  <si>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</si>
  <si>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</si>
  <si>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</si>
  <si>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</si>
  <si>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</si>
  <si>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</si>
  <si>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</si>
  <si>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</si>
  <si>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</si>
  <si>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</si>
  <si>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</si>
  <si>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</si>
  <si>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</si>
  <si>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</si>
  <si>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</si>
  <si>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</si>
  <si>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</si>
  <si>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</si>
  <si>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</si>
  <si>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</si>
  <si>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</si>
  <si>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</si>
  <si>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</si>
  <si>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</si>
  <si>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</si>
  <si>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</si>
  <si>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</si>
  <si>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</si>
  <si>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</si>
  <si>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</si>
  <si>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</si>
  <si>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</si>
  <si>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</si>
  <si>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</si>
  <si>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</si>
  <si>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</si>
  <si>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</si>
  <si>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</si>
  <si>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</si>
  <si>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</si>
  <si>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</si>
  <si>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</si>
  <si>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</si>
  <si>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</si>
  <si>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</si>
  <si>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20230623 08:51:17</t>
  </si>
  <si>
    <t>08:51:17</t>
  </si>
  <si>
    <t>Intact</t>
  </si>
  <si>
    <t>RECT-356-20230621-10_57_37</t>
  </si>
  <si>
    <t>MPF-411-20230623-08_51_05</t>
  </si>
  <si>
    <t>-</t>
  </si>
  <si>
    <t>0: Broadleaf</t>
  </si>
  <si>
    <t>08:51:42</t>
  </si>
  <si>
    <t>2/3</t>
  </si>
  <si>
    <t>11111111</t>
  </si>
  <si>
    <t>oooooooo</t>
  </si>
  <si>
    <t>on</t>
  </si>
  <si>
    <t>20230623 09:15:59</t>
  </si>
  <si>
    <t>09:15:59</t>
  </si>
  <si>
    <t>Excised</t>
  </si>
  <si>
    <t>MPF-412-20230623-09_15_48</t>
  </si>
  <si>
    <t>09:16:22</t>
  </si>
  <si>
    <t>3/3</t>
  </si>
  <si>
    <t>20230623 09:49:16</t>
  </si>
  <si>
    <t>09:49:16</t>
  </si>
  <si>
    <t>MPF-413-20230623-09_49_05</t>
  </si>
  <si>
    <t>09:49:40</t>
  </si>
  <si>
    <t>20230623 10:09:57</t>
  </si>
  <si>
    <t>10:09:57</t>
  </si>
  <si>
    <t>MPF-414-20230623-10_09_46</t>
  </si>
  <si>
    <t>10:10:21</t>
  </si>
  <si>
    <t>0/3</t>
  </si>
  <si>
    <t>1/3</t>
  </si>
  <si>
    <t>20230623 10:49:13</t>
  </si>
  <si>
    <t>10:49:13</t>
  </si>
  <si>
    <t>MPF-416-20230623-10_49_02</t>
  </si>
  <si>
    <t>10:49:55</t>
  </si>
  <si>
    <t>20230623 11:14:25</t>
  </si>
  <si>
    <t>11:14:25</t>
  </si>
  <si>
    <t>MPF-417-20230623-11_14_15</t>
  </si>
  <si>
    <t>11:15:07</t>
  </si>
  <si>
    <t>20230623 11:50:49</t>
  </si>
  <si>
    <t>11:50:49</t>
  </si>
  <si>
    <t>MPF-418-20230623-11_50_39</t>
  </si>
  <si>
    <t>11:51:30</t>
  </si>
  <si>
    <t>20230623 12:14:29</t>
  </si>
  <si>
    <t>12:14:29</t>
  </si>
  <si>
    <t>MPF-419-20230623-12_14_19</t>
  </si>
  <si>
    <t>12:14:50</t>
  </si>
  <si>
    <t>20230623 12:51:04</t>
  </si>
  <si>
    <t>12:51:04</t>
  </si>
  <si>
    <t>MPF-420-20230623-12_50_54</t>
  </si>
  <si>
    <t>12:51:46</t>
  </si>
  <si>
    <t>20230623 13:15:07</t>
  </si>
  <si>
    <t>13:15:07</t>
  </si>
  <si>
    <t>MPF-421-20230623-13_14_57</t>
  </si>
  <si>
    <t>13:15:28</t>
  </si>
  <si>
    <t>20230623 13:50:44</t>
  </si>
  <si>
    <t>13:50:44</t>
  </si>
  <si>
    <t>MPF-422-20230623-13_50_34</t>
  </si>
  <si>
    <t>13:51:26</t>
  </si>
  <si>
    <t>20230623 14:15:41</t>
  </si>
  <si>
    <t>14:15:41</t>
  </si>
  <si>
    <t>MPF-423-20230623-14_15_32</t>
  </si>
  <si>
    <t>14:16:23</t>
  </si>
  <si>
    <t>20230623 14:50:17</t>
  </si>
  <si>
    <t>14:50:17</t>
  </si>
  <si>
    <t>MPF-424-20230623-14_50_08</t>
  </si>
  <si>
    <t>14:50:59</t>
  </si>
  <si>
    <t>20230623 15:13:43</t>
  </si>
  <si>
    <t>15:13:43</t>
  </si>
  <si>
    <t>MPF-425-20230623-15_13_34</t>
  </si>
  <si>
    <t>15:14:25</t>
  </si>
  <si>
    <t>20230623 15:50:42</t>
  </si>
  <si>
    <t>15:50:42</t>
  </si>
  <si>
    <t>MPF-426-20230623-15_50_33</t>
  </si>
  <si>
    <t>15:51:24</t>
  </si>
  <si>
    <t>20230623 16:14:39</t>
  </si>
  <si>
    <t>16:14:39</t>
  </si>
  <si>
    <t>MPF-428-20230623-16_14_30</t>
  </si>
  <si>
    <t>16:15:14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</si>
</sst>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32"/>
  <sheetViews>
    <sheetView tabSelected="1" workbookViewId="0">
      <selection activeCell="I33" sqref="I33"/>
    </sheetView>
  </sheetViews>
  <sheetFormatPr baseColWidth="10" defaultColWidth="8.83203125" defaultRowHeight="15" x14ac:dyDescent="0.2"/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434</v>
      </c>
      <c r="IC16" t="s">
        <v>434</v>
      </c>
      <c r="ID16" t="s">
        <v>434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1687535477.0999999</v>
      </c>
      <c r="C17">
        <v>0</v>
      </c>
      <c r="D17" t="s">
        <v>436</v>
      </c>
      <c r="E17" t="s">
        <v>437</v>
      </c>
      <c r="F17">
        <v>30</v>
      </c>
      <c r="G17">
        <v>17.399999999999999</v>
      </c>
      <c r="H17" t="s">
        <v>438</v>
      </c>
      <c r="I17">
        <v>250</v>
      </c>
      <c r="J17">
        <v>160</v>
      </c>
      <c r="K17">
        <v>1687535469.0999999</v>
      </c>
      <c r="L17">
        <f t="shared" ref="L17:L32" si="0">(M17)/1000</f>
        <v>3.2588422042047339E-3</v>
      </c>
      <c r="M17">
        <f t="shared" ref="M17:M32" si="1">IF(DR17, AP17, AJ17)</f>
        <v>3.258842204204734</v>
      </c>
      <c r="N17">
        <f t="shared" ref="N17:N32" si="2">IF(DR17, AK17, AI17)</f>
        <v>17.273373139272699</v>
      </c>
      <c r="O17">
        <f t="shared" ref="O17:O32" si="3">DT17 - IF(AW17&gt;1, N17*DN17*100/(AY17*EH17), 0)</f>
        <v>388.82593333333301</v>
      </c>
      <c r="P17">
        <f t="shared" ref="P17:P32" si="4">((V17-L17/2)*O17-N17)/(V17+L17/2)</f>
        <v>238.31463000644399</v>
      </c>
      <c r="Q17">
        <f t="shared" ref="Q17:Q32" si="5">P17*(EA17+EB17)/1000</f>
        <v>23.995007502201116</v>
      </c>
      <c r="R17">
        <f t="shared" ref="R17:R32" si="6">(DT17 - IF(AW17&gt;1, N17*DN17*100/(AY17*EH17), 0))*(EA17+EB17)/1000</f>
        <v>39.149426903129687</v>
      </c>
      <c r="S17">
        <f t="shared" ref="S17:S32" si="7">2/((1/U17-1/T17)+SIGN(U17)*SQRT((1/U17-1/T17)*(1/U17-1/T17) + 4*DO17/((DO17+1)*(DO17+1))*(2*1/U17*1/T17-1/T17*1/T17)))</f>
        <v>0.19930251161294002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3.821076472202463</v>
      </c>
      <c r="U17">
        <f t="shared" ref="U17:U32" si="9">L17*(1000-(1000*0.61365*EXP(17.502*Y17/(240.97+Y17))/(EA17+EB17)+DV17)/2)/(1000*0.61365*EXP(17.502*Y17/(240.97+Y17))/(EA17+EB17)-DV17)</f>
        <v>0.1937023024612069</v>
      </c>
      <c r="V17">
        <f t="shared" ref="V17:V32" si="10">1/((DO17+1)/(S17/1.6)+1/(T17/1.37)) + DO17/((DO17+1)/(S17/1.6) + DO17/(T17/1.37))</f>
        <v>0.12155398832357614</v>
      </c>
      <c r="W17">
        <f t="shared" ref="W17:W32" si="11">(DJ17*DM17)</f>
        <v>353.40524121039618</v>
      </c>
      <c r="X17">
        <f t="shared" ref="X17:X32" si="12">(EC17+(W17+2*0.95*0.0000000567*(((EC17+$B$7)+273)^4-(EC17+273)^4)-44100*L17)/(1.84*29.3*T17+8*0.95*0.0000000567*(EC17+273)^3))</f>
        <v>27.370746003038246</v>
      </c>
      <c r="Y17">
        <f t="shared" ref="Y17:Y32" si="13">($C$7*ED17+$D$7*EE17+$E$7*X17)</f>
        <v>26.026306666666699</v>
      </c>
      <c r="Z17">
        <f t="shared" ref="Z17:Z32" si="14">0.61365*EXP(17.502*Y17/(240.97+Y17))</f>
        <v>3.3795145571995633</v>
      </c>
      <c r="AA17">
        <f t="shared" ref="AA17:AA32" si="15">(AB17/AC17*100)</f>
        <v>50.010250835804207</v>
      </c>
      <c r="AB17">
        <f t="shared" ref="AB17:AB32" si="16">DV17*(EA17+EB17)/1000</f>
        <v>1.7285406725425614</v>
      </c>
      <c r="AC17">
        <f t="shared" ref="AC17:AC32" si="17">0.61365*EXP(17.502*EC17/(240.97+EC17))</f>
        <v>3.4563727308982717</v>
      </c>
      <c r="AD17">
        <f t="shared" ref="AD17:AD32" si="18">(Z17-DV17*(EA17+EB17)/1000)</f>
        <v>1.6509738846570019</v>
      </c>
      <c r="AE17">
        <f t="shared" ref="AE17:AE32" si="19">(-L17*44100)</f>
        <v>-143.71494120542877</v>
      </c>
      <c r="AF17">
        <f t="shared" ref="AF17:AF32" si="20">2*29.3*T17*0.92*(EC17-Y17)</f>
        <v>78.413926958034509</v>
      </c>
      <c r="AG17">
        <f t="shared" ref="AG17:AG32" si="21">2*0.95*0.0000000567*(((EC17+$B$7)+273)^4-(Y17+273)^4)</f>
        <v>4.3941617540487146</v>
      </c>
      <c r="AH17">
        <f t="shared" ref="AH17:AH32" si="22">W17+AG17+AE17+AF17</f>
        <v>292.4983887170506</v>
      </c>
      <c r="AI17">
        <f t="shared" ref="AI17:AI32" si="23">DZ17*AW17*(DU17-DT17*(1000-AW17*DW17)/(1000-AW17*DV17))/(100*DN17)</f>
        <v>17.397758287462185</v>
      </c>
      <c r="AJ17">
        <f t="shared" ref="AJ17:AJ32" si="24">1000*DZ17*AW17*(DV17-DW17)/(100*DN17*(1000-AW17*DV17))</f>
        <v>3.2086365684368308</v>
      </c>
      <c r="AK17">
        <f t="shared" ref="AK17:AK32" si="25">(AL17 - AM17 - EA17*1000/(8.314*(EC17+273.15)) * AO17/DZ17 * AN17) * DZ17/(100*DN17) * (1000 - DW17)/1000</f>
        <v>17.273373139272699</v>
      </c>
      <c r="AL17">
        <v>406.23121277674898</v>
      </c>
      <c r="AM17">
        <v>395.70975151515103</v>
      </c>
      <c r="AN17">
        <v>-3.2411104852273398E-4</v>
      </c>
      <c r="AO17">
        <v>67.010263428115394</v>
      </c>
      <c r="AP17">
        <f t="shared" ref="AP17:AP32" si="26">(AR17 - AQ17 + EA17*1000/(8.314*(EC17+273.15)) * AT17/DZ17 * AS17) * DZ17/(100*DN17) * 1000/(1000 - AR17)</f>
        <v>3.258842204204734</v>
      </c>
      <c r="AQ17">
        <v>15.2428541648215</v>
      </c>
      <c r="AR17">
        <v>17.164529696969701</v>
      </c>
      <c r="AS17">
        <v>-3.5341254243119199E-5</v>
      </c>
      <c r="AT17">
        <v>77.460161169609904</v>
      </c>
      <c r="AU17">
        <v>0</v>
      </c>
      <c r="AV17">
        <v>0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53281.389428449831</v>
      </c>
      <c r="AZ17" t="s">
        <v>439</v>
      </c>
      <c r="BA17">
        <v>10070.200000000001</v>
      </c>
      <c r="BB17">
        <v>138.84153846153799</v>
      </c>
      <c r="BC17">
        <v>472.31</v>
      </c>
      <c r="BD17">
        <f t="shared" ref="BD17:BD32" si="30">1-BB17/BC17</f>
        <v>0.70603726691889235</v>
      </c>
      <c r="BE17">
        <v>-0.242176552167957</v>
      </c>
      <c r="BF17" t="s">
        <v>440</v>
      </c>
      <c r="BG17">
        <v>10053.9</v>
      </c>
      <c r="BH17">
        <v>260.86664000000002</v>
      </c>
      <c r="BI17">
        <v>367.51341598619001</v>
      </c>
      <c r="BJ17">
        <f t="shared" ref="BJ17:BJ32" si="31">1-BH17/BI17</f>
        <v>0.29018471529811429</v>
      </c>
      <c r="BK17">
        <v>0.5</v>
      </c>
      <c r="BL17">
        <f t="shared" ref="BL17:BL32" si="32">DK17</f>
        <v>1849.1754800053889</v>
      </c>
      <c r="BM17">
        <f t="shared" ref="BM17:BM32" si="33">N17</f>
        <v>17.273373139272699</v>
      </c>
      <c r="BN17">
        <f t="shared" ref="BN17:BN32" si="34">BJ17*BK17*BL17</f>
        <v>268.30123010080882</v>
      </c>
      <c r="BO17">
        <f t="shared" ref="BO17:BO32" si="35">(BM17-BE17)/BL17</f>
        <v>9.4720862789017812E-3</v>
      </c>
      <c r="BP17">
        <f t="shared" ref="BP17:BP32" si="36">(BC17-BI17)/BI17</f>
        <v>0.28515036310333747</v>
      </c>
      <c r="BQ17">
        <f t="shared" ref="BQ17:BQ32" si="37">BB17/(BD17+BB17/BI17)</f>
        <v>128.10344876578836</v>
      </c>
      <c r="BR17" t="s">
        <v>441</v>
      </c>
      <c r="BS17">
        <v>0</v>
      </c>
      <c r="BT17">
        <f t="shared" ref="BT17:BT32" si="38">IF(BS17&lt;&gt;0, BS17, BQ17)</f>
        <v>128.10344876578836</v>
      </c>
      <c r="BU17">
        <f t="shared" ref="BU17:BU32" si="39">1-BT17/BI17</f>
        <v>0.65143191188807625</v>
      </c>
      <c r="BV17">
        <f t="shared" ref="BV17:BV32" si="40">(BI17-BH17)/(BI17-BT17)</f>
        <v>0.4454567085254667</v>
      </c>
      <c r="BW17">
        <f t="shared" ref="BW17:BW32" si="41">(BC17-BI17)/(BC17-BT17)</f>
        <v>0.30445842369369164</v>
      </c>
      <c r="BX17">
        <f t="shared" ref="BX17:BX32" si="42">(BI17-BH17)/(BI17-BB17)</f>
        <v>0.46637468997337861</v>
      </c>
      <c r="BY17">
        <f t="shared" ref="BY17:BY32" si="43">(BC17-BI17)/(BC17-BB17)</f>
        <v>0.31426235491755139</v>
      </c>
      <c r="BZ17">
        <f t="shared" ref="BZ17:BZ32" si="44">(BV17*BT17/BH17)</f>
        <v>0.21874985869396268</v>
      </c>
      <c r="CA17">
        <f t="shared" ref="CA17:CA32" si="45">(1-BZ17)</f>
        <v>0.78125014130603732</v>
      </c>
      <c r="CB17">
        <v>411</v>
      </c>
      <c r="CC17">
        <v>290</v>
      </c>
      <c r="CD17">
        <v>334.49</v>
      </c>
      <c r="CE17">
        <v>115</v>
      </c>
      <c r="CF17">
        <v>10053.9</v>
      </c>
      <c r="CG17">
        <v>334.14</v>
      </c>
      <c r="CH17">
        <v>0.35</v>
      </c>
      <c r="CI17">
        <v>300</v>
      </c>
      <c r="CJ17">
        <v>24.1</v>
      </c>
      <c r="CK17">
        <v>367.51341598619001</v>
      </c>
      <c r="CL17">
        <v>1.3612859872387799</v>
      </c>
      <c r="CM17">
        <v>-33.554411405901803</v>
      </c>
      <c r="CN17">
        <v>1.2249093199107901</v>
      </c>
      <c r="CO17">
        <v>0.96402866093046202</v>
      </c>
      <c r="CP17">
        <v>-6.5066820912124601E-3</v>
      </c>
      <c r="CQ17">
        <v>290</v>
      </c>
      <c r="CR17">
        <v>334.05</v>
      </c>
      <c r="CS17">
        <v>795</v>
      </c>
      <c r="CT17">
        <v>10017.1</v>
      </c>
      <c r="CU17">
        <v>334.02</v>
      </c>
      <c r="CV17">
        <v>0.03</v>
      </c>
      <c r="DJ17">
        <f t="shared" ref="DJ17:DJ32" si="46">$B$11*EI17+$C$11*EJ17+$F$11*EU17*(1-EX17)</f>
        <v>2199.9886666666698</v>
      </c>
      <c r="DK17">
        <f t="shared" ref="DK17:DK32" si="47">DJ17*DL17</f>
        <v>1849.1754800053889</v>
      </c>
      <c r="DL17">
        <f t="shared" ref="DL17:DL32" si="48">($B$11*$D$9+$C$11*$D$9+$F$11*((FH17+EZ17)/MAX(FH17+EZ17+FI17, 0.1)*$I$9+FI17/MAX(FH17+EZ17+FI17, 0.1)*$J$9))/($B$11+$C$11+$F$11)</f>
        <v>0.84053863914089233</v>
      </c>
      <c r="DM17">
        <f t="shared" ref="DM17:DM32" si="49">($B$11*$K$9+$C$11*$K$9+$F$11*((FH17+EZ17)/MAX(FH17+EZ17+FI17, 0.1)*$P$9+FI17/MAX(FH17+EZ17+FI17, 0.1)*$Q$9))/($B$11+$C$11+$F$11)</f>
        <v>0.16063957354192235</v>
      </c>
      <c r="DN17">
        <v>3</v>
      </c>
      <c r="DO17">
        <v>0.5</v>
      </c>
      <c r="DP17" t="s">
        <v>442</v>
      </c>
      <c r="DQ17">
        <v>2</v>
      </c>
      <c r="DR17" t="b">
        <v>1</v>
      </c>
      <c r="DS17">
        <v>1687535469.0999999</v>
      </c>
      <c r="DT17">
        <v>388.82593333333301</v>
      </c>
      <c r="DU17">
        <v>400.01146666666699</v>
      </c>
      <c r="DV17">
        <v>17.167593333333301</v>
      </c>
      <c r="DW17">
        <v>15.2757466666667</v>
      </c>
      <c r="DX17">
        <v>389.68393333333302</v>
      </c>
      <c r="DY17">
        <v>17.0215933333333</v>
      </c>
      <c r="DZ17">
        <v>500.0752</v>
      </c>
      <c r="EA17">
        <v>100.586266666667</v>
      </c>
      <c r="EB17">
        <v>9.99878933333333E-2</v>
      </c>
      <c r="EC17">
        <v>26.406953333333298</v>
      </c>
      <c r="ED17">
        <v>26.026306666666699</v>
      </c>
      <c r="EE17">
        <v>999.9</v>
      </c>
      <c r="EF17">
        <v>0</v>
      </c>
      <c r="EG17">
        <v>0</v>
      </c>
      <c r="EH17">
        <v>9997.8220000000001</v>
      </c>
      <c r="EI17">
        <v>0</v>
      </c>
      <c r="EJ17">
        <v>0.221023</v>
      </c>
      <c r="EK17">
        <v>-11.106999999999999</v>
      </c>
      <c r="EL17">
        <v>395.70873333333299</v>
      </c>
      <c r="EM17">
        <v>406.21660000000003</v>
      </c>
      <c r="EN17">
        <v>1.919384</v>
      </c>
      <c r="EO17">
        <v>400.01146666666699</v>
      </c>
      <c r="EP17">
        <v>15.2757466666667</v>
      </c>
      <c r="EQ17">
        <v>1.72959666666667</v>
      </c>
      <c r="ER17">
        <v>1.5365326666666701</v>
      </c>
      <c r="ES17">
        <v>15.164619999999999</v>
      </c>
      <c r="ET17">
        <v>13.336586666666699</v>
      </c>
      <c r="EU17">
        <v>2199.9886666666698</v>
      </c>
      <c r="EV17">
        <v>0.98200386666666695</v>
      </c>
      <c r="EW17">
        <v>1.799624E-2</v>
      </c>
      <c r="EX17">
        <v>0</v>
      </c>
      <c r="EY17">
        <v>260.82633333333303</v>
      </c>
      <c r="EZ17">
        <v>4.9999900000000004</v>
      </c>
      <c r="FA17">
        <v>6221.1040000000003</v>
      </c>
      <c r="FB17">
        <v>19261.2866666667</v>
      </c>
      <c r="FC17">
        <v>41.895666666666699</v>
      </c>
      <c r="FD17">
        <v>41.686999999999998</v>
      </c>
      <c r="FE17">
        <v>42.061999999999998</v>
      </c>
      <c r="FF17">
        <v>41.061999999999998</v>
      </c>
      <c r="FG17">
        <v>43.686999999999998</v>
      </c>
      <c r="FH17">
        <v>2155.4886666666698</v>
      </c>
      <c r="FI17">
        <v>39.5</v>
      </c>
      <c r="FJ17">
        <v>0</v>
      </c>
      <c r="FK17">
        <v>1687535484.8</v>
      </c>
      <c r="FL17">
        <v>0</v>
      </c>
      <c r="FM17">
        <v>260.86664000000002</v>
      </c>
      <c r="FN17">
        <v>-1.2037692511014699</v>
      </c>
      <c r="FO17">
        <v>-268.026923454143</v>
      </c>
      <c r="FP17">
        <v>6218.2928000000002</v>
      </c>
      <c r="FQ17">
        <v>15</v>
      </c>
      <c r="FR17">
        <v>1687535502.0999999</v>
      </c>
      <c r="FS17" t="s">
        <v>443</v>
      </c>
      <c r="FT17">
        <v>1687535502.0999999</v>
      </c>
      <c r="FU17">
        <v>1687535501.0999999</v>
      </c>
      <c r="FV17">
        <v>1</v>
      </c>
      <c r="FW17">
        <v>-7.1999999999999995E-2</v>
      </c>
      <c r="FX17">
        <v>1.7999999999999999E-2</v>
      </c>
      <c r="FY17">
        <v>-0.85799999999999998</v>
      </c>
      <c r="FZ17">
        <v>0.14599999999999999</v>
      </c>
      <c r="GA17">
        <v>400</v>
      </c>
      <c r="GB17">
        <v>15</v>
      </c>
      <c r="GC17">
        <v>0.16</v>
      </c>
      <c r="GD17">
        <v>0.03</v>
      </c>
      <c r="GE17">
        <v>-11.077624999999999</v>
      </c>
      <c r="GF17">
        <v>-0.48180902255638502</v>
      </c>
      <c r="GG17">
        <v>7.1353120989904803E-2</v>
      </c>
      <c r="GH17">
        <v>1</v>
      </c>
      <c r="GI17">
        <v>260.87432352941198</v>
      </c>
      <c r="GJ17">
        <v>-0.28792971888921698</v>
      </c>
      <c r="GK17">
        <v>0.17097225791273299</v>
      </c>
      <c r="GL17">
        <v>1</v>
      </c>
      <c r="GM17">
        <v>1.9048265</v>
      </c>
      <c r="GN17">
        <v>0.25426601503759499</v>
      </c>
      <c r="GO17">
        <v>2.5129752739531701E-2</v>
      </c>
      <c r="GP17">
        <v>0</v>
      </c>
      <c r="GQ17">
        <v>2</v>
      </c>
      <c r="GR17">
        <v>3</v>
      </c>
      <c r="GS17" t="s">
        <v>444</v>
      </c>
      <c r="GT17">
        <v>2.9512499999999999</v>
      </c>
      <c r="GU17">
        <v>2.7108400000000001</v>
      </c>
      <c r="GV17">
        <v>0.10288799999999999</v>
      </c>
      <c r="GW17">
        <v>0.104646</v>
      </c>
      <c r="GX17">
        <v>9.1093900000000005E-2</v>
      </c>
      <c r="GY17">
        <v>8.4144899999999995E-2</v>
      </c>
      <c r="GZ17">
        <v>27923.200000000001</v>
      </c>
      <c r="HA17">
        <v>32152.6</v>
      </c>
      <c r="HB17">
        <v>31022.799999999999</v>
      </c>
      <c r="HC17">
        <v>34585.9</v>
      </c>
      <c r="HD17">
        <v>38436.699999999997</v>
      </c>
      <c r="HE17">
        <v>39212.1</v>
      </c>
      <c r="HF17">
        <v>42649.2</v>
      </c>
      <c r="HG17">
        <v>42883.9</v>
      </c>
      <c r="HH17">
        <v>2.0789200000000001</v>
      </c>
      <c r="HI17">
        <v>2.2416999999999998</v>
      </c>
      <c r="HJ17">
        <v>0.15790399999999999</v>
      </c>
      <c r="HK17">
        <v>0</v>
      </c>
      <c r="HL17">
        <v>23.438700000000001</v>
      </c>
      <c r="HM17">
        <v>999.9</v>
      </c>
      <c r="HN17">
        <v>70.430999999999997</v>
      </c>
      <c r="HO17">
        <v>22.829000000000001</v>
      </c>
      <c r="HP17">
        <v>19.539899999999999</v>
      </c>
      <c r="HQ17">
        <v>60.068300000000001</v>
      </c>
      <c r="HR17">
        <v>19.130600000000001</v>
      </c>
      <c r="HS17">
        <v>1</v>
      </c>
      <c r="HT17">
        <v>-0.29728700000000002</v>
      </c>
      <c r="HU17">
        <v>-0.98458900000000005</v>
      </c>
      <c r="HV17">
        <v>20.283899999999999</v>
      </c>
      <c r="HW17">
        <v>5.2469400000000004</v>
      </c>
      <c r="HX17">
        <v>11.986000000000001</v>
      </c>
      <c r="HY17">
        <v>4.9735500000000004</v>
      </c>
      <c r="HZ17">
        <v>3.2970299999999999</v>
      </c>
      <c r="IA17">
        <v>999.9</v>
      </c>
      <c r="IB17">
        <v>9999</v>
      </c>
      <c r="IC17">
        <v>9999</v>
      </c>
      <c r="ID17">
        <v>9999</v>
      </c>
      <c r="IE17">
        <v>4.97194</v>
      </c>
      <c r="IF17">
        <v>1.8537999999999999</v>
      </c>
      <c r="IG17">
        <v>1.8548800000000001</v>
      </c>
      <c r="IH17">
        <v>1.8591800000000001</v>
      </c>
      <c r="II17">
        <v>1.8535999999999999</v>
      </c>
      <c r="IJ17">
        <v>1.85802</v>
      </c>
      <c r="IK17">
        <v>1.8551599999999999</v>
      </c>
      <c r="IL17">
        <v>1.85379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-0.85799999999999998</v>
      </c>
      <c r="JA17">
        <v>0.14599999999999999</v>
      </c>
      <c r="JB17">
        <v>-0.529652035224495</v>
      </c>
      <c r="JC17">
        <v>-6.8838208586326796E-4</v>
      </c>
      <c r="JD17">
        <v>1.2146953680521199E-7</v>
      </c>
      <c r="JE17">
        <v>-3.3979593155360199E-13</v>
      </c>
      <c r="JF17">
        <v>8.9708771732056602E-3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1019.9</v>
      </c>
      <c r="JO17">
        <v>998.1</v>
      </c>
      <c r="JP17">
        <v>0.88867200000000002</v>
      </c>
      <c r="JQ17">
        <v>2.3779300000000001</v>
      </c>
      <c r="JR17">
        <v>1.5966800000000001</v>
      </c>
      <c r="JS17">
        <v>2.34131</v>
      </c>
      <c r="JT17">
        <v>1.5905800000000001</v>
      </c>
      <c r="JU17">
        <v>2.4047900000000002</v>
      </c>
      <c r="JV17">
        <v>28.101299999999998</v>
      </c>
      <c r="JW17">
        <v>15.5067</v>
      </c>
      <c r="JX17">
        <v>18</v>
      </c>
      <c r="JY17">
        <v>499.971</v>
      </c>
      <c r="JZ17">
        <v>590.78899999999999</v>
      </c>
      <c r="KA17">
        <v>25.000299999999999</v>
      </c>
      <c r="KB17">
        <v>23.4237</v>
      </c>
      <c r="KC17">
        <v>30.0001</v>
      </c>
      <c r="KD17">
        <v>23.3307</v>
      </c>
      <c r="KE17">
        <v>23.294799999999999</v>
      </c>
      <c r="KF17">
        <v>17.815899999999999</v>
      </c>
      <c r="KG17">
        <v>25.077200000000001</v>
      </c>
      <c r="KH17">
        <v>89.574200000000005</v>
      </c>
      <c r="KI17">
        <v>25</v>
      </c>
      <c r="KJ17">
        <v>400</v>
      </c>
      <c r="KK17">
        <v>15.2385</v>
      </c>
      <c r="KL17">
        <v>100.991</v>
      </c>
      <c r="KM17">
        <v>100.783</v>
      </c>
    </row>
    <row r="18" spans="1:299" x14ac:dyDescent="0.2">
      <c r="A18">
        <v>2</v>
      </c>
      <c r="B18">
        <v>1687536959</v>
      </c>
      <c r="C18">
        <v>1481.9000000953699</v>
      </c>
      <c r="D18" t="s">
        <v>448</v>
      </c>
      <c r="E18" t="s">
        <v>449</v>
      </c>
      <c r="F18">
        <v>30</v>
      </c>
      <c r="G18">
        <v>17.3</v>
      </c>
      <c r="H18" t="s">
        <v>450</v>
      </c>
      <c r="I18">
        <v>40</v>
      </c>
      <c r="J18">
        <v>160</v>
      </c>
      <c r="K18">
        <v>1687536950.5</v>
      </c>
      <c r="L18">
        <f t="shared" si="0"/>
        <v>2.18186368899755E-3</v>
      </c>
      <c r="M18">
        <f t="shared" si="1"/>
        <v>2.18186368899755</v>
      </c>
      <c r="N18">
        <f t="shared" si="2"/>
        <v>13.801932316193106</v>
      </c>
      <c r="O18">
        <f t="shared" si="3"/>
        <v>391.31400000000002</v>
      </c>
      <c r="P18">
        <f t="shared" si="4"/>
        <v>215.665309334776</v>
      </c>
      <c r="Q18">
        <f t="shared" si="5"/>
        <v>21.718042130930936</v>
      </c>
      <c r="R18">
        <f t="shared" si="6"/>
        <v>39.406309548054494</v>
      </c>
      <c r="S18">
        <f t="shared" si="7"/>
        <v>0.13394760720527391</v>
      </c>
      <c r="T18">
        <f t="shared" si="8"/>
        <v>3.8235723733757396</v>
      </c>
      <c r="U18">
        <f t="shared" si="9"/>
        <v>0.13139429848671824</v>
      </c>
      <c r="V18">
        <f t="shared" si="10"/>
        <v>8.2346787322576831E-2</v>
      </c>
      <c r="W18">
        <f t="shared" si="11"/>
        <v>353.41419301040077</v>
      </c>
      <c r="X18">
        <f t="shared" si="12"/>
        <v>27.791492577079811</v>
      </c>
      <c r="Y18">
        <f t="shared" si="13"/>
        <v>26.08630625</v>
      </c>
      <c r="Z18">
        <f t="shared" si="14"/>
        <v>3.3915293414868004</v>
      </c>
      <c r="AA18">
        <f t="shared" si="15"/>
        <v>50.374144033465797</v>
      </c>
      <c r="AB18">
        <f t="shared" si="16"/>
        <v>1.7621060747890074</v>
      </c>
      <c r="AC18">
        <f t="shared" si="17"/>
        <v>3.4980367579414584</v>
      </c>
      <c r="AD18">
        <f t="shared" si="18"/>
        <v>1.629423266697793</v>
      </c>
      <c r="AE18">
        <f t="shared" si="19"/>
        <v>-96.22018868479195</v>
      </c>
      <c r="AF18">
        <f t="shared" si="20"/>
        <v>107.99745436980223</v>
      </c>
      <c r="AG18">
        <f t="shared" si="21"/>
        <v>6.0560014335929138</v>
      </c>
      <c r="AH18">
        <f t="shared" si="22"/>
        <v>371.24746012900403</v>
      </c>
      <c r="AI18">
        <f t="shared" si="23"/>
        <v>13.718315659788287</v>
      </c>
      <c r="AJ18">
        <f t="shared" si="24"/>
        <v>2.1516255062090144</v>
      </c>
      <c r="AK18">
        <f t="shared" si="25"/>
        <v>13.801932316193106</v>
      </c>
      <c r="AL18">
        <v>406.64814731286202</v>
      </c>
      <c r="AM18">
        <v>398.22912121212102</v>
      </c>
      <c r="AN18">
        <v>5.2716171104230799E-4</v>
      </c>
      <c r="AO18">
        <v>67.015894591625099</v>
      </c>
      <c r="AP18">
        <f t="shared" si="26"/>
        <v>2.18186368899755</v>
      </c>
      <c r="AQ18">
        <v>16.217031698504901</v>
      </c>
      <c r="AR18">
        <v>17.503169696969699</v>
      </c>
      <c r="AS18">
        <v>-2.8596700483234499E-5</v>
      </c>
      <c r="AT18">
        <v>77.460351417301197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53293.902050606062</v>
      </c>
      <c r="AZ18" t="s">
        <v>439</v>
      </c>
      <c r="BA18">
        <v>10070.200000000001</v>
      </c>
      <c r="BB18">
        <v>138.84153846153799</v>
      </c>
      <c r="BC18">
        <v>472.31</v>
      </c>
      <c r="BD18">
        <f t="shared" si="30"/>
        <v>0.70603726691889235</v>
      </c>
      <c r="BE18">
        <v>-0.242176552167957</v>
      </c>
      <c r="BF18" t="s">
        <v>451</v>
      </c>
      <c r="BG18">
        <v>10036.6</v>
      </c>
      <c r="BH18">
        <v>259.48696153846203</v>
      </c>
      <c r="BI18">
        <v>348.82330062156802</v>
      </c>
      <c r="BJ18">
        <f t="shared" si="31"/>
        <v>0.25610771678359112</v>
      </c>
      <c r="BK18">
        <v>0.5</v>
      </c>
      <c r="BL18">
        <f t="shared" si="32"/>
        <v>1849.2171000053888</v>
      </c>
      <c r="BM18">
        <f t="shared" si="33"/>
        <v>13.801932316193106</v>
      </c>
      <c r="BN18">
        <f t="shared" si="34"/>
        <v>236.7993846597769</v>
      </c>
      <c r="BO18">
        <f t="shared" si="35"/>
        <v>7.594624161933251E-3</v>
      </c>
      <c r="BP18">
        <f t="shared" si="36"/>
        <v>0.35400931978566541</v>
      </c>
      <c r="BQ18">
        <f t="shared" si="37"/>
        <v>125.75479672934181</v>
      </c>
      <c r="BR18" t="s">
        <v>441</v>
      </c>
      <c r="BS18">
        <v>0</v>
      </c>
      <c r="BT18">
        <f t="shared" si="38"/>
        <v>125.75479672934181</v>
      </c>
      <c r="BU18">
        <f t="shared" si="39"/>
        <v>0.63948854189138338</v>
      </c>
      <c r="BV18">
        <f t="shared" si="40"/>
        <v>0.40048835906600311</v>
      </c>
      <c r="BW18">
        <f t="shared" si="41"/>
        <v>0.35632620203941762</v>
      </c>
      <c r="BX18">
        <f t="shared" si="42"/>
        <v>0.4254480873201813</v>
      </c>
      <c r="BY18">
        <f t="shared" si="43"/>
        <v>0.37030998016641259</v>
      </c>
      <c r="BZ18">
        <f t="shared" si="44"/>
        <v>0.19408810326428619</v>
      </c>
      <c r="CA18">
        <f t="shared" si="45"/>
        <v>0.80591189673571384</v>
      </c>
      <c r="CB18">
        <v>412</v>
      </c>
      <c r="CC18">
        <v>290</v>
      </c>
      <c r="CD18">
        <v>323.89999999999998</v>
      </c>
      <c r="CE18">
        <v>235</v>
      </c>
      <c r="CF18">
        <v>10036.6</v>
      </c>
      <c r="CG18">
        <v>323.33999999999997</v>
      </c>
      <c r="CH18">
        <v>0.56000000000000005</v>
      </c>
      <c r="CI18">
        <v>300</v>
      </c>
      <c r="CJ18">
        <v>24.2</v>
      </c>
      <c r="CK18">
        <v>348.82330062156802</v>
      </c>
      <c r="CL18">
        <v>1.1139150607500901</v>
      </c>
      <c r="CM18">
        <v>-25.572328524416701</v>
      </c>
      <c r="CN18">
        <v>1.0019608499224799</v>
      </c>
      <c r="CO18">
        <v>0.95878637275556899</v>
      </c>
      <c r="CP18">
        <v>-6.5057321468298098E-3</v>
      </c>
      <c r="CQ18">
        <v>290</v>
      </c>
      <c r="CR18">
        <v>324.39</v>
      </c>
      <c r="CS18">
        <v>795</v>
      </c>
      <c r="CT18">
        <v>10013.1</v>
      </c>
      <c r="CU18">
        <v>323.27999999999997</v>
      </c>
      <c r="CV18">
        <v>1.1100000000000001</v>
      </c>
      <c r="DJ18">
        <f t="shared" si="46"/>
        <v>2200.0374999999999</v>
      </c>
      <c r="DK18">
        <f t="shared" si="47"/>
        <v>1849.2171000053888</v>
      </c>
      <c r="DL18">
        <f t="shared" si="48"/>
        <v>0.8405388999075647</v>
      </c>
      <c r="DM18">
        <f t="shared" si="49"/>
        <v>0.16064007682159998</v>
      </c>
      <c r="DN18">
        <v>3</v>
      </c>
      <c r="DO18">
        <v>0.5</v>
      </c>
      <c r="DP18" t="s">
        <v>442</v>
      </c>
      <c r="DQ18">
        <v>2</v>
      </c>
      <c r="DR18" t="b">
        <v>1</v>
      </c>
      <c r="DS18">
        <v>1687536950.5</v>
      </c>
      <c r="DT18">
        <v>391.31400000000002</v>
      </c>
      <c r="DU18">
        <v>400.04849999999999</v>
      </c>
      <c r="DV18">
        <v>17.49813125</v>
      </c>
      <c r="DW18">
        <v>16.2299875</v>
      </c>
      <c r="DX18">
        <v>392.09899999999999</v>
      </c>
      <c r="DY18">
        <v>17.330131250000001</v>
      </c>
      <c r="DZ18">
        <v>500.09537499999999</v>
      </c>
      <c r="EA18">
        <v>100.6025625</v>
      </c>
      <c r="EB18">
        <v>9.9966793750000005E-2</v>
      </c>
      <c r="EC18">
        <v>26.610218750000001</v>
      </c>
      <c r="ED18">
        <v>26.08630625</v>
      </c>
      <c r="EE18">
        <v>999.9</v>
      </c>
      <c r="EF18">
        <v>0</v>
      </c>
      <c r="EG18">
        <v>0</v>
      </c>
      <c r="EH18">
        <v>10005.658750000001</v>
      </c>
      <c r="EI18">
        <v>0</v>
      </c>
      <c r="EJ18">
        <v>0.221023</v>
      </c>
      <c r="EK18">
        <v>-8.8028999999999993</v>
      </c>
      <c r="EL18">
        <v>398.22624999999999</v>
      </c>
      <c r="EM18">
        <v>406.64850000000001</v>
      </c>
      <c r="EN18">
        <v>1.2992706249999999</v>
      </c>
      <c r="EO18">
        <v>400.04849999999999</v>
      </c>
      <c r="EP18">
        <v>16.2299875</v>
      </c>
      <c r="EQ18">
        <v>1.76349</v>
      </c>
      <c r="ER18">
        <v>1.6327799999999999</v>
      </c>
      <c r="ES18">
        <v>15.466875</v>
      </c>
      <c r="ET18">
        <v>14.271693750000001</v>
      </c>
      <c r="EU18">
        <v>2200.0374999999999</v>
      </c>
      <c r="EV18">
        <v>0.98199400000000003</v>
      </c>
      <c r="EW18">
        <v>1.800570625E-2</v>
      </c>
      <c r="EX18">
        <v>0</v>
      </c>
      <c r="EY18">
        <v>259.51043750000002</v>
      </c>
      <c r="EZ18">
        <v>4.9999900000000004</v>
      </c>
      <c r="FA18">
        <v>6055.5281249999998</v>
      </c>
      <c r="FB18">
        <v>19261.637500000001</v>
      </c>
      <c r="FC18">
        <v>43.132687500000003</v>
      </c>
      <c r="FD18">
        <v>43.058124999999997</v>
      </c>
      <c r="FE18">
        <v>43.371062500000001</v>
      </c>
      <c r="FF18">
        <v>42.436999999999998</v>
      </c>
      <c r="FG18">
        <v>44.867125000000001</v>
      </c>
      <c r="FH18">
        <v>2155.5174999999999</v>
      </c>
      <c r="FI18">
        <v>39.520000000000003</v>
      </c>
      <c r="FJ18">
        <v>0</v>
      </c>
      <c r="FK18">
        <v>1480.89999985695</v>
      </c>
      <c r="FL18">
        <v>0</v>
      </c>
      <c r="FM18">
        <v>259.48696153846203</v>
      </c>
      <c r="FN18">
        <v>-0.77241025113974404</v>
      </c>
      <c r="FO18">
        <v>-65.910427299448102</v>
      </c>
      <c r="FP18">
        <v>6054.02692307692</v>
      </c>
      <c r="FQ18">
        <v>15</v>
      </c>
      <c r="FR18">
        <v>1687536982</v>
      </c>
      <c r="FS18" t="s">
        <v>452</v>
      </c>
      <c r="FT18">
        <v>1687536982</v>
      </c>
      <c r="FU18">
        <v>1687536980</v>
      </c>
      <c r="FV18">
        <v>2</v>
      </c>
      <c r="FW18">
        <v>7.3999999999999996E-2</v>
      </c>
      <c r="FX18">
        <v>3.0000000000000001E-3</v>
      </c>
      <c r="FY18">
        <v>-0.78500000000000003</v>
      </c>
      <c r="FZ18">
        <v>0.16800000000000001</v>
      </c>
      <c r="GA18">
        <v>401</v>
      </c>
      <c r="GB18">
        <v>16</v>
      </c>
      <c r="GC18">
        <v>0.12</v>
      </c>
      <c r="GD18">
        <v>0.05</v>
      </c>
      <c r="GE18">
        <v>-8.7853980952381008</v>
      </c>
      <c r="GF18">
        <v>-0.132704415584424</v>
      </c>
      <c r="GG18">
        <v>4.9398082054444202E-2</v>
      </c>
      <c r="GH18">
        <v>1</v>
      </c>
      <c r="GI18">
        <v>259.48244117647101</v>
      </c>
      <c r="GJ18">
        <v>-0.13877768980144001</v>
      </c>
      <c r="GK18">
        <v>0.18935621445190601</v>
      </c>
      <c r="GL18">
        <v>1</v>
      </c>
      <c r="GM18">
        <v>1.30214761904762</v>
      </c>
      <c r="GN18">
        <v>-5.1403636363634202E-2</v>
      </c>
      <c r="GO18">
        <v>6.6366549985034601E-3</v>
      </c>
      <c r="GP18">
        <v>1</v>
      </c>
      <c r="GQ18">
        <v>3</v>
      </c>
      <c r="GR18">
        <v>3</v>
      </c>
      <c r="GS18" t="s">
        <v>453</v>
      </c>
      <c r="GT18">
        <v>2.9510399999999999</v>
      </c>
      <c r="GU18">
        <v>2.7105999999999999</v>
      </c>
      <c r="GV18">
        <v>0.103352</v>
      </c>
      <c r="GW18">
        <v>0.104626</v>
      </c>
      <c r="GX18">
        <v>9.2312900000000003E-2</v>
      </c>
      <c r="GY18">
        <v>8.7982099999999994E-2</v>
      </c>
      <c r="GZ18">
        <v>27892.9</v>
      </c>
      <c r="HA18">
        <v>32134</v>
      </c>
      <c r="HB18">
        <v>31006.1</v>
      </c>
      <c r="HC18">
        <v>34566.1</v>
      </c>
      <c r="HD18">
        <v>38364.199999999997</v>
      </c>
      <c r="HE18">
        <v>39027.9</v>
      </c>
      <c r="HF18">
        <v>42626.5</v>
      </c>
      <c r="HG18">
        <v>42862.400000000001</v>
      </c>
      <c r="HH18">
        <v>2.0771299999999999</v>
      </c>
      <c r="HI18">
        <v>2.2333500000000002</v>
      </c>
      <c r="HJ18">
        <v>0.138544</v>
      </c>
      <c r="HK18">
        <v>0</v>
      </c>
      <c r="HL18">
        <v>23.740300000000001</v>
      </c>
      <c r="HM18">
        <v>999.9</v>
      </c>
      <c r="HN18">
        <v>70.12</v>
      </c>
      <c r="HO18">
        <v>23.513999999999999</v>
      </c>
      <c r="HP18">
        <v>20.271599999999999</v>
      </c>
      <c r="HQ18">
        <v>59.918399999999998</v>
      </c>
      <c r="HR18">
        <v>18.677900000000001</v>
      </c>
      <c r="HS18">
        <v>1</v>
      </c>
      <c r="HT18">
        <v>-0.280061</v>
      </c>
      <c r="HU18">
        <v>-0.907277</v>
      </c>
      <c r="HV18">
        <v>20.282900000000001</v>
      </c>
      <c r="HW18">
        <v>5.2438000000000002</v>
      </c>
      <c r="HX18">
        <v>11.986000000000001</v>
      </c>
      <c r="HY18">
        <v>4.9724500000000003</v>
      </c>
      <c r="HZ18">
        <v>3.2966000000000002</v>
      </c>
      <c r="IA18">
        <v>999.9</v>
      </c>
      <c r="IB18">
        <v>9999</v>
      </c>
      <c r="IC18">
        <v>9999</v>
      </c>
      <c r="ID18">
        <v>9999</v>
      </c>
      <c r="IE18">
        <v>4.9719499999999996</v>
      </c>
      <c r="IF18">
        <v>1.8539099999999999</v>
      </c>
      <c r="IG18">
        <v>1.8549599999999999</v>
      </c>
      <c r="IH18">
        <v>1.8592200000000001</v>
      </c>
      <c r="II18">
        <v>1.85362</v>
      </c>
      <c r="IJ18">
        <v>1.8580399999999999</v>
      </c>
      <c r="IK18">
        <v>1.85524</v>
      </c>
      <c r="IL18">
        <v>1.85379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-0.78500000000000003</v>
      </c>
      <c r="JA18">
        <v>0.16800000000000001</v>
      </c>
      <c r="JB18">
        <v>-0.60188142870898398</v>
      </c>
      <c r="JC18">
        <v>-6.8838208586326796E-4</v>
      </c>
      <c r="JD18">
        <v>1.2146953680521199E-7</v>
      </c>
      <c r="JE18">
        <v>-3.3979593155360199E-13</v>
      </c>
      <c r="JF18">
        <v>2.69389149939861E-2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24.3</v>
      </c>
      <c r="JO18">
        <v>24.3</v>
      </c>
      <c r="JP18">
        <v>0.88867200000000002</v>
      </c>
      <c r="JQ18">
        <v>2.3803700000000001</v>
      </c>
      <c r="JR18">
        <v>1.5966800000000001</v>
      </c>
      <c r="JS18">
        <v>2.34009</v>
      </c>
      <c r="JT18">
        <v>1.5905800000000001</v>
      </c>
      <c r="JU18">
        <v>2.33643</v>
      </c>
      <c r="JV18">
        <v>28.859000000000002</v>
      </c>
      <c r="JW18">
        <v>15.2178</v>
      </c>
      <c r="JX18">
        <v>18</v>
      </c>
      <c r="JY18">
        <v>500.66899999999998</v>
      </c>
      <c r="JZ18">
        <v>586.75300000000004</v>
      </c>
      <c r="KA18">
        <v>24.998000000000001</v>
      </c>
      <c r="KB18">
        <v>23.6021</v>
      </c>
      <c r="KC18">
        <v>30.0002</v>
      </c>
      <c r="KD18">
        <v>23.520600000000002</v>
      </c>
      <c r="KE18">
        <v>23.485600000000002</v>
      </c>
      <c r="KF18">
        <v>17.8125</v>
      </c>
      <c r="KG18">
        <v>23.852499999999999</v>
      </c>
      <c r="KH18">
        <v>88.923400000000001</v>
      </c>
      <c r="KI18">
        <v>25</v>
      </c>
      <c r="KJ18">
        <v>400</v>
      </c>
      <c r="KK18">
        <v>16.036200000000001</v>
      </c>
      <c r="KL18">
        <v>100.937</v>
      </c>
      <c r="KM18">
        <v>100.729</v>
      </c>
    </row>
    <row r="19" spans="1:299" x14ac:dyDescent="0.2">
      <c r="A19">
        <v>3</v>
      </c>
      <c r="B19">
        <v>1687538956</v>
      </c>
      <c r="C19">
        <v>3478.9000000953702</v>
      </c>
      <c r="D19" t="s">
        <v>454</v>
      </c>
      <c r="E19" t="s">
        <v>455</v>
      </c>
      <c r="F19">
        <v>30</v>
      </c>
      <c r="G19">
        <v>18.399999999999999</v>
      </c>
      <c r="H19" t="s">
        <v>438</v>
      </c>
      <c r="I19">
        <v>180</v>
      </c>
      <c r="J19">
        <v>70</v>
      </c>
      <c r="K19">
        <v>1687538948</v>
      </c>
      <c r="L19">
        <f t="shared" si="0"/>
        <v>2.7041620878799663E-3</v>
      </c>
      <c r="M19">
        <f t="shared" si="1"/>
        <v>2.7041620878799661</v>
      </c>
      <c r="N19">
        <f t="shared" si="2"/>
        <v>12.73186912544204</v>
      </c>
      <c r="O19">
        <f t="shared" si="3"/>
        <v>391.85053333333298</v>
      </c>
      <c r="P19">
        <f t="shared" si="4"/>
        <v>244.99501080622474</v>
      </c>
      <c r="Q19">
        <f t="shared" si="5"/>
        <v>24.66512965225099</v>
      </c>
      <c r="R19">
        <f t="shared" si="6"/>
        <v>39.449963397886428</v>
      </c>
      <c r="S19">
        <f t="shared" si="7"/>
        <v>0.1508722768858046</v>
      </c>
      <c r="T19">
        <f t="shared" si="8"/>
        <v>3.8225696138142662</v>
      </c>
      <c r="U19">
        <f t="shared" si="9"/>
        <v>0.14764052669418309</v>
      </c>
      <c r="V19">
        <f t="shared" si="10"/>
        <v>9.2559923383757278E-2</v>
      </c>
      <c r="W19">
        <f t="shared" si="11"/>
        <v>353.40462161039625</v>
      </c>
      <c r="X19">
        <f t="shared" si="12"/>
        <v>28.070938542826944</v>
      </c>
      <c r="Y19">
        <f t="shared" si="13"/>
        <v>27.0594133333333</v>
      </c>
      <c r="Z19">
        <f t="shared" si="14"/>
        <v>3.5916681804724995</v>
      </c>
      <c r="AA19">
        <f t="shared" si="15"/>
        <v>50.222122650920852</v>
      </c>
      <c r="AB19">
        <f t="shared" si="16"/>
        <v>1.7970500197318922</v>
      </c>
      <c r="AC19">
        <f t="shared" si="17"/>
        <v>3.5782040361429091</v>
      </c>
      <c r="AD19">
        <f t="shared" si="18"/>
        <v>1.7946181607406073</v>
      </c>
      <c r="AE19">
        <f t="shared" si="19"/>
        <v>-119.25354807550652</v>
      </c>
      <c r="AF19">
        <f t="shared" si="20"/>
        <v>-13.181028578355896</v>
      </c>
      <c r="AG19">
        <f t="shared" si="21"/>
        <v>-0.7443685426168114</v>
      </c>
      <c r="AH19">
        <f t="shared" si="22"/>
        <v>220.22567641391703</v>
      </c>
      <c r="AI19">
        <f t="shared" si="23"/>
        <v>12.547139637773569</v>
      </c>
      <c r="AJ19">
        <f t="shared" si="24"/>
        <v>2.7245668334522053</v>
      </c>
      <c r="AK19">
        <f t="shared" si="25"/>
        <v>12.73186912544204</v>
      </c>
      <c r="AL19">
        <v>406.495579470086</v>
      </c>
      <c r="AM19">
        <v>398.81122424242398</v>
      </c>
      <c r="AN19">
        <v>-1.47448884993067E-2</v>
      </c>
      <c r="AO19">
        <v>67.024643653724794</v>
      </c>
      <c r="AP19">
        <f t="shared" si="26"/>
        <v>2.7041620878799661</v>
      </c>
      <c r="AQ19">
        <v>16.224349810589501</v>
      </c>
      <c r="AR19">
        <v>17.852854545454498</v>
      </c>
      <c r="AS19">
        <v>-5.6428688426585598E-3</v>
      </c>
      <c r="AT19">
        <v>77.468481971744097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53205.50705890877</v>
      </c>
      <c r="AZ19" t="s">
        <v>439</v>
      </c>
      <c r="BA19">
        <v>10070.200000000001</v>
      </c>
      <c r="BB19">
        <v>138.84153846153799</v>
      </c>
      <c r="BC19">
        <v>472.31</v>
      </c>
      <c r="BD19">
        <f t="shared" si="30"/>
        <v>0.70603726691889235</v>
      </c>
      <c r="BE19">
        <v>-0.242176552167957</v>
      </c>
      <c r="BF19" t="s">
        <v>456</v>
      </c>
      <c r="BG19">
        <v>10049.200000000001</v>
      </c>
      <c r="BH19">
        <v>304.01911999999999</v>
      </c>
      <c r="BI19">
        <v>372.64835623970498</v>
      </c>
      <c r="BJ19">
        <f t="shared" si="31"/>
        <v>0.18416621216909224</v>
      </c>
      <c r="BK19">
        <v>0.5</v>
      </c>
      <c r="BL19">
        <f t="shared" si="32"/>
        <v>1849.171120005384</v>
      </c>
      <c r="BM19">
        <f t="shared" si="33"/>
        <v>12.73186912544204</v>
      </c>
      <c r="BN19">
        <f t="shared" si="34"/>
        <v>170.27742041193474</v>
      </c>
      <c r="BO19">
        <f t="shared" si="35"/>
        <v>7.0161411982100508E-3</v>
      </c>
      <c r="BP19">
        <f t="shared" si="36"/>
        <v>0.26744152252797798</v>
      </c>
      <c r="BQ19">
        <f t="shared" si="37"/>
        <v>128.72171514006294</v>
      </c>
      <c r="BR19" t="s">
        <v>441</v>
      </c>
      <c r="BS19">
        <v>0</v>
      </c>
      <c r="BT19">
        <f t="shared" si="38"/>
        <v>128.72171514006294</v>
      </c>
      <c r="BU19">
        <f t="shared" si="39"/>
        <v>0.65457592128150144</v>
      </c>
      <c r="BV19">
        <f t="shared" si="40"/>
        <v>0.2813519504483748</v>
      </c>
      <c r="BW19">
        <f t="shared" si="41"/>
        <v>0.29006123943056394</v>
      </c>
      <c r="BX19">
        <f t="shared" si="42"/>
        <v>0.29352966218812132</v>
      </c>
      <c r="BY19">
        <f t="shared" si="43"/>
        <v>0.29886377650379425</v>
      </c>
      <c r="BZ19">
        <f t="shared" si="44"/>
        <v>0.11912443408071442</v>
      </c>
      <c r="CA19">
        <f t="shared" si="45"/>
        <v>0.88087556591928562</v>
      </c>
      <c r="CB19">
        <v>413</v>
      </c>
      <c r="CC19">
        <v>290</v>
      </c>
      <c r="CD19">
        <v>354.22</v>
      </c>
      <c r="CE19">
        <v>125</v>
      </c>
      <c r="CF19">
        <v>10049.200000000001</v>
      </c>
      <c r="CG19">
        <v>353.29</v>
      </c>
      <c r="CH19">
        <v>0.93</v>
      </c>
      <c r="CI19">
        <v>300</v>
      </c>
      <c r="CJ19">
        <v>24.2</v>
      </c>
      <c r="CK19">
        <v>372.64835623970498</v>
      </c>
      <c r="CL19">
        <v>1.3272135123041999</v>
      </c>
      <c r="CM19">
        <v>-19.451742132981401</v>
      </c>
      <c r="CN19">
        <v>1.1935717528590399</v>
      </c>
      <c r="CO19">
        <v>0.90463053795741999</v>
      </c>
      <c r="CP19">
        <v>-6.5059012235817596E-3</v>
      </c>
      <c r="CQ19">
        <v>290</v>
      </c>
      <c r="CR19">
        <v>354.22</v>
      </c>
      <c r="CS19">
        <v>865</v>
      </c>
      <c r="CT19">
        <v>10008.1</v>
      </c>
      <c r="CU19">
        <v>353.21</v>
      </c>
      <c r="CV19">
        <v>1.01</v>
      </c>
      <c r="DJ19">
        <f t="shared" si="46"/>
        <v>2199.9833333333299</v>
      </c>
      <c r="DK19">
        <f t="shared" si="47"/>
        <v>1849.171120005384</v>
      </c>
      <c r="DL19">
        <f t="shared" si="48"/>
        <v>0.84053869499256217</v>
      </c>
      <c r="DM19">
        <f t="shared" si="49"/>
        <v>0.16063968133564502</v>
      </c>
      <c r="DN19">
        <v>3</v>
      </c>
      <c r="DO19">
        <v>0.5</v>
      </c>
      <c r="DP19" t="s">
        <v>442</v>
      </c>
      <c r="DQ19">
        <v>2</v>
      </c>
      <c r="DR19" t="b">
        <v>1</v>
      </c>
      <c r="DS19">
        <v>1687538948</v>
      </c>
      <c r="DT19">
        <v>391.85053333333298</v>
      </c>
      <c r="DU19">
        <v>400.01806666666698</v>
      </c>
      <c r="DV19">
        <v>17.849826666666701</v>
      </c>
      <c r="DW19">
        <v>16.244526666666701</v>
      </c>
      <c r="DX19">
        <v>392.56753333333302</v>
      </c>
      <c r="DY19">
        <v>17.679826666666699</v>
      </c>
      <c r="DZ19">
        <v>500.08106666666703</v>
      </c>
      <c r="EA19">
        <v>100.576066666667</v>
      </c>
      <c r="EB19">
        <v>9.9982086666666706E-2</v>
      </c>
      <c r="EC19">
        <v>26.995453333333302</v>
      </c>
      <c r="ED19">
        <v>27.0594133333333</v>
      </c>
      <c r="EE19">
        <v>999.9</v>
      </c>
      <c r="EF19">
        <v>0</v>
      </c>
      <c r="EG19">
        <v>0</v>
      </c>
      <c r="EH19">
        <v>10004.494000000001</v>
      </c>
      <c r="EI19">
        <v>0</v>
      </c>
      <c r="EJ19">
        <v>0.221023</v>
      </c>
      <c r="EK19">
        <v>-8.2301886666666704</v>
      </c>
      <c r="EL19">
        <v>398.92500000000001</v>
      </c>
      <c r="EM19">
        <v>406.623533333333</v>
      </c>
      <c r="EN19">
        <v>1.64651533333333</v>
      </c>
      <c r="EO19">
        <v>400.01806666666698</v>
      </c>
      <c r="EP19">
        <v>16.244526666666701</v>
      </c>
      <c r="EQ19">
        <v>1.7994113333333299</v>
      </c>
      <c r="ER19">
        <v>1.6338106666666701</v>
      </c>
      <c r="ES19">
        <v>15.7816733333333</v>
      </c>
      <c r="ET19">
        <v>14.281413333333299</v>
      </c>
      <c r="EU19">
        <v>2199.9833333333299</v>
      </c>
      <c r="EV19">
        <v>0.98200426666666696</v>
      </c>
      <c r="EW19">
        <v>1.7995793333333301E-2</v>
      </c>
      <c r="EX19">
        <v>0</v>
      </c>
      <c r="EY19">
        <v>304.00220000000002</v>
      </c>
      <c r="EZ19">
        <v>4.9999900000000004</v>
      </c>
      <c r="FA19">
        <v>7430.6379999999999</v>
      </c>
      <c r="FB19">
        <v>19261.22</v>
      </c>
      <c r="FC19">
        <v>44.75</v>
      </c>
      <c r="FD19">
        <v>44.983199999999997</v>
      </c>
      <c r="FE19">
        <v>45.116599999999998</v>
      </c>
      <c r="FF19">
        <v>43.445399999999999</v>
      </c>
      <c r="FG19">
        <v>46.307866666666698</v>
      </c>
      <c r="FH19">
        <v>2155.47933333333</v>
      </c>
      <c r="FI19">
        <v>39.503999999999998</v>
      </c>
      <c r="FJ19">
        <v>0</v>
      </c>
      <c r="FK19">
        <v>1995.7000000476801</v>
      </c>
      <c r="FL19">
        <v>0</v>
      </c>
      <c r="FM19">
        <v>304.01911999999999</v>
      </c>
      <c r="FN19">
        <v>-9.45384717497358E-2</v>
      </c>
      <c r="FO19">
        <v>-223.07307741235101</v>
      </c>
      <c r="FP19">
        <v>7427.6779999999999</v>
      </c>
      <c r="FQ19">
        <v>15</v>
      </c>
      <c r="FR19">
        <v>1687538980</v>
      </c>
      <c r="FS19" t="s">
        <v>457</v>
      </c>
      <c r="FT19">
        <v>1687538976</v>
      </c>
      <c r="FU19">
        <v>1687538980</v>
      </c>
      <c r="FV19">
        <v>3</v>
      </c>
      <c r="FW19">
        <v>6.7000000000000004E-2</v>
      </c>
      <c r="FX19">
        <v>-1E-3</v>
      </c>
      <c r="FY19">
        <v>-0.71699999999999997</v>
      </c>
      <c r="FZ19">
        <v>0.17</v>
      </c>
      <c r="GA19">
        <v>400</v>
      </c>
      <c r="GB19">
        <v>16</v>
      </c>
      <c r="GC19">
        <v>0.13</v>
      </c>
      <c r="GD19">
        <v>0.06</v>
      </c>
      <c r="GE19">
        <v>-8.2287838095238097</v>
      </c>
      <c r="GF19">
        <v>0.26799194805194798</v>
      </c>
      <c r="GG19">
        <v>0.24327772337443801</v>
      </c>
      <c r="GH19">
        <v>1</v>
      </c>
      <c r="GI19">
        <v>304.05973529411801</v>
      </c>
      <c r="GJ19">
        <v>-0.664644770035974</v>
      </c>
      <c r="GK19">
        <v>0.215046001757701</v>
      </c>
      <c r="GL19">
        <v>1</v>
      </c>
      <c r="GM19">
        <v>1.6318180952381001</v>
      </c>
      <c r="GN19">
        <v>0.18613480519480299</v>
      </c>
      <c r="GO19">
        <v>2.6594806800441999E-2</v>
      </c>
      <c r="GP19">
        <v>0</v>
      </c>
      <c r="GQ19">
        <v>2</v>
      </c>
      <c r="GR19">
        <v>3</v>
      </c>
      <c r="GS19" t="s">
        <v>444</v>
      </c>
      <c r="GT19">
        <v>2.9501599999999999</v>
      </c>
      <c r="GU19">
        <v>2.7108400000000001</v>
      </c>
      <c r="GV19">
        <v>0.103159</v>
      </c>
      <c r="GW19">
        <v>0.104394</v>
      </c>
      <c r="GX19">
        <v>9.3365000000000004E-2</v>
      </c>
      <c r="GY19">
        <v>8.7908500000000001E-2</v>
      </c>
      <c r="GZ19">
        <v>27859</v>
      </c>
      <c r="HA19">
        <v>32096.799999999999</v>
      </c>
      <c r="HB19">
        <v>30966.1</v>
      </c>
      <c r="HC19">
        <v>34521.9</v>
      </c>
      <c r="HD19">
        <v>38271.800000000003</v>
      </c>
      <c r="HE19">
        <v>38984.6</v>
      </c>
      <c r="HF19">
        <v>42574</v>
      </c>
      <c r="HG19">
        <v>42811.9</v>
      </c>
      <c r="HH19">
        <v>2.06582</v>
      </c>
      <c r="HI19">
        <v>2.19767</v>
      </c>
      <c r="HJ19">
        <v>0.14228399999999999</v>
      </c>
      <c r="HK19">
        <v>0</v>
      </c>
      <c r="HL19">
        <v>24.711500000000001</v>
      </c>
      <c r="HM19">
        <v>999.9</v>
      </c>
      <c r="HN19">
        <v>64.406000000000006</v>
      </c>
      <c r="HO19">
        <v>26.736999999999998</v>
      </c>
      <c r="HP19">
        <v>22.568999999999999</v>
      </c>
      <c r="HQ19">
        <v>60.315800000000003</v>
      </c>
      <c r="HR19">
        <v>18.854199999999999</v>
      </c>
      <c r="HS19">
        <v>1</v>
      </c>
      <c r="HT19">
        <v>-0.220945</v>
      </c>
      <c r="HU19">
        <v>-0.72406300000000001</v>
      </c>
      <c r="HV19">
        <v>20.2836</v>
      </c>
      <c r="HW19">
        <v>5.2464899999999997</v>
      </c>
      <c r="HX19">
        <v>11.986000000000001</v>
      </c>
      <c r="HY19">
        <v>4.9733499999999999</v>
      </c>
      <c r="HZ19">
        <v>3.2970999999999999</v>
      </c>
      <c r="IA19">
        <v>999.9</v>
      </c>
      <c r="IB19">
        <v>9999</v>
      </c>
      <c r="IC19">
        <v>9999</v>
      </c>
      <c r="ID19">
        <v>9999</v>
      </c>
      <c r="IE19">
        <v>4.9718900000000001</v>
      </c>
      <c r="IF19">
        <v>1.85406</v>
      </c>
      <c r="IG19">
        <v>1.8551299999999999</v>
      </c>
      <c r="IH19">
        <v>1.85928</v>
      </c>
      <c r="II19">
        <v>1.85364</v>
      </c>
      <c r="IJ19">
        <v>1.85806</v>
      </c>
      <c r="IK19">
        <v>1.8553200000000001</v>
      </c>
      <c r="IL19">
        <v>1.85381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-0.71699999999999997</v>
      </c>
      <c r="JA19">
        <v>0.17</v>
      </c>
      <c r="JB19">
        <v>-0.52788819858817204</v>
      </c>
      <c r="JC19">
        <v>-6.8838208586326796E-4</v>
      </c>
      <c r="JD19">
        <v>1.2146953680521199E-7</v>
      </c>
      <c r="JE19">
        <v>-3.3979593155360199E-13</v>
      </c>
      <c r="JF19">
        <v>3.0221113420240898E-2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32.9</v>
      </c>
      <c r="JO19">
        <v>32.9</v>
      </c>
      <c r="JP19">
        <v>0.87890599999999997</v>
      </c>
      <c r="JQ19">
        <v>2.3779300000000001</v>
      </c>
      <c r="JR19">
        <v>1.5966800000000001</v>
      </c>
      <c r="JS19">
        <v>2.3303199999999999</v>
      </c>
      <c r="JT19">
        <v>1.5905800000000001</v>
      </c>
      <c r="JU19">
        <v>2.4523899999999998</v>
      </c>
      <c r="JV19">
        <v>32.002400000000002</v>
      </c>
      <c r="JW19">
        <v>14.876300000000001</v>
      </c>
      <c r="JX19">
        <v>18</v>
      </c>
      <c r="JY19">
        <v>502.40300000000002</v>
      </c>
      <c r="JZ19">
        <v>571.00599999999997</v>
      </c>
      <c r="KA19">
        <v>24.998699999999999</v>
      </c>
      <c r="KB19">
        <v>24.4254</v>
      </c>
      <c r="KC19">
        <v>29.999700000000001</v>
      </c>
      <c r="KD19">
        <v>24.445399999999999</v>
      </c>
      <c r="KE19">
        <v>24.424499999999998</v>
      </c>
      <c r="KF19">
        <v>17.625900000000001</v>
      </c>
      <c r="KG19">
        <v>30.317499999999999</v>
      </c>
      <c r="KH19">
        <v>81.195099999999996</v>
      </c>
      <c r="KI19">
        <v>25</v>
      </c>
      <c r="KJ19">
        <v>400</v>
      </c>
      <c r="KK19">
        <v>16.197199999999999</v>
      </c>
      <c r="KL19">
        <v>100.81</v>
      </c>
      <c r="KM19">
        <v>100.60599999999999</v>
      </c>
    </row>
    <row r="20" spans="1:299" x14ac:dyDescent="0.2">
      <c r="A20">
        <v>4</v>
      </c>
      <c r="B20">
        <v>1687540197</v>
      </c>
      <c r="C20">
        <v>4719.9000000953702</v>
      </c>
      <c r="D20" t="s">
        <v>458</v>
      </c>
      <c r="E20" t="s">
        <v>459</v>
      </c>
      <c r="F20">
        <v>30</v>
      </c>
      <c r="G20">
        <v>19.3</v>
      </c>
      <c r="H20" t="s">
        <v>450</v>
      </c>
      <c r="I20">
        <v>70</v>
      </c>
      <c r="J20">
        <v>70</v>
      </c>
      <c r="K20">
        <v>1687540188.5</v>
      </c>
      <c r="L20">
        <f t="shared" si="0"/>
        <v>2.2487102974561549E-3</v>
      </c>
      <c r="M20">
        <f t="shared" si="1"/>
        <v>2.2487102974561548</v>
      </c>
      <c r="N20">
        <f t="shared" si="2"/>
        <v>5.8561435832150064</v>
      </c>
      <c r="O20">
        <f t="shared" si="3"/>
        <v>388.05512499999998</v>
      </c>
      <c r="P20">
        <f t="shared" si="4"/>
        <v>299.29308632617847</v>
      </c>
      <c r="Q20">
        <f t="shared" si="5"/>
        <v>30.140860293700108</v>
      </c>
      <c r="R20">
        <f t="shared" si="6"/>
        <v>39.079804523557684</v>
      </c>
      <c r="S20">
        <f t="shared" si="7"/>
        <v>0.1212934072664275</v>
      </c>
      <c r="T20">
        <f t="shared" si="8"/>
        <v>3.8225805772694414</v>
      </c>
      <c r="U20">
        <f t="shared" si="9"/>
        <v>0.11919513328156153</v>
      </c>
      <c r="V20">
        <f t="shared" si="10"/>
        <v>7.4682456404008918E-2</v>
      </c>
      <c r="W20">
        <f t="shared" si="11"/>
        <v>353.40591376040095</v>
      </c>
      <c r="X20">
        <f t="shared" si="12"/>
        <v>28.51872062667687</v>
      </c>
      <c r="Y20">
        <f t="shared" si="13"/>
        <v>27.425068750000001</v>
      </c>
      <c r="Z20">
        <f t="shared" si="14"/>
        <v>3.6694942695297126</v>
      </c>
      <c r="AA20">
        <f t="shared" si="15"/>
        <v>49.85077434467577</v>
      </c>
      <c r="AB20">
        <f t="shared" si="16"/>
        <v>1.8213750562633815</v>
      </c>
      <c r="AC20">
        <f t="shared" si="17"/>
        <v>3.6536544922454359</v>
      </c>
      <c r="AD20">
        <f t="shared" si="18"/>
        <v>1.8481192132663311</v>
      </c>
      <c r="AE20">
        <f t="shared" si="19"/>
        <v>-99.168124117816433</v>
      </c>
      <c r="AF20">
        <f t="shared" si="20"/>
        <v>-15.223090953014314</v>
      </c>
      <c r="AG20">
        <f t="shared" si="21"/>
        <v>-0.86279124308840494</v>
      </c>
      <c r="AH20">
        <f t="shared" si="22"/>
        <v>238.1519074464818</v>
      </c>
      <c r="AI20">
        <f t="shared" si="23"/>
        <v>3.4576649407419131</v>
      </c>
      <c r="AJ20">
        <f t="shared" si="24"/>
        <v>2.1956146550426325</v>
      </c>
      <c r="AK20">
        <f t="shared" si="25"/>
        <v>5.8561435832150064</v>
      </c>
      <c r="AL20">
        <v>411.54796395143399</v>
      </c>
      <c r="AM20">
        <v>396.19964848484801</v>
      </c>
      <c r="AN20">
        <v>2.1813930582488399</v>
      </c>
      <c r="AO20">
        <v>67.040073556040099</v>
      </c>
      <c r="AP20">
        <f t="shared" si="26"/>
        <v>2.2487102974561548</v>
      </c>
      <c r="AQ20">
        <v>16.790589330806402</v>
      </c>
      <c r="AR20">
        <v>18.115658181818201</v>
      </c>
      <c r="AS20">
        <v>-9.1486908654176395E-5</v>
      </c>
      <c r="AT20">
        <v>77.653811613979499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53143.365302259146</v>
      </c>
      <c r="AZ20" t="s">
        <v>439</v>
      </c>
      <c r="BA20">
        <v>10070.200000000001</v>
      </c>
      <c r="BB20">
        <v>138.84153846153799</v>
      </c>
      <c r="BC20">
        <v>472.31</v>
      </c>
      <c r="BD20">
        <f t="shared" si="30"/>
        <v>0.70603726691889235</v>
      </c>
      <c r="BE20">
        <v>-0.242176552167957</v>
      </c>
      <c r="BF20" t="s">
        <v>460</v>
      </c>
      <c r="BG20">
        <v>10047.5</v>
      </c>
      <c r="BH20">
        <v>298.55096153846199</v>
      </c>
      <c r="BI20">
        <v>363.90015360827101</v>
      </c>
      <c r="BJ20">
        <f t="shared" si="31"/>
        <v>0.17958000682834474</v>
      </c>
      <c r="BK20">
        <v>0.5</v>
      </c>
      <c r="BL20">
        <f t="shared" si="32"/>
        <v>1849.1735250053887</v>
      </c>
      <c r="BM20">
        <f t="shared" si="33"/>
        <v>5.8561435832150064</v>
      </c>
      <c r="BN20">
        <f t="shared" si="34"/>
        <v>166.03729712363102</v>
      </c>
      <c r="BO20">
        <f t="shared" si="35"/>
        <v>3.2978625601754667E-3</v>
      </c>
      <c r="BP20">
        <f t="shared" si="36"/>
        <v>0.29791096628233182</v>
      </c>
      <c r="BQ20">
        <f t="shared" si="37"/>
        <v>127.66160859612518</v>
      </c>
      <c r="BR20" t="s">
        <v>441</v>
      </c>
      <c r="BS20">
        <v>0</v>
      </c>
      <c r="BT20">
        <f t="shared" si="38"/>
        <v>127.66160859612518</v>
      </c>
      <c r="BU20">
        <f t="shared" si="39"/>
        <v>0.64918506538046272</v>
      </c>
      <c r="BV20">
        <f t="shared" si="40"/>
        <v>0.27662374938200368</v>
      </c>
      <c r="BW20">
        <f t="shared" si="41"/>
        <v>0.31455201618709822</v>
      </c>
      <c r="BX20">
        <f t="shared" si="42"/>
        <v>0.29036521009072619</v>
      </c>
      <c r="BY20">
        <f t="shared" si="43"/>
        <v>0.32509774954902315</v>
      </c>
      <c r="BZ20">
        <f t="shared" si="44"/>
        <v>0.11828544326241763</v>
      </c>
      <c r="CA20">
        <f t="shared" si="45"/>
        <v>0.88171455673758237</v>
      </c>
      <c r="CB20">
        <v>414</v>
      </c>
      <c r="CC20">
        <v>290</v>
      </c>
      <c r="CD20">
        <v>347.39</v>
      </c>
      <c r="CE20">
        <v>125</v>
      </c>
      <c r="CF20">
        <v>10047.5</v>
      </c>
      <c r="CG20">
        <v>345.88</v>
      </c>
      <c r="CH20">
        <v>1.51</v>
      </c>
      <c r="CI20">
        <v>300</v>
      </c>
      <c r="CJ20">
        <v>24.2</v>
      </c>
      <c r="CK20">
        <v>363.90015360827101</v>
      </c>
      <c r="CL20">
        <v>1.3211661888338</v>
      </c>
      <c r="CM20">
        <v>-18.106948648162401</v>
      </c>
      <c r="CN20">
        <v>1.18789315708025</v>
      </c>
      <c r="CO20">
        <v>0.89245094331188402</v>
      </c>
      <c r="CP20">
        <v>-6.5051412680756501E-3</v>
      </c>
      <c r="CQ20">
        <v>290</v>
      </c>
      <c r="CR20">
        <v>346.76</v>
      </c>
      <c r="CS20">
        <v>885</v>
      </c>
      <c r="CT20">
        <v>10005.299999999999</v>
      </c>
      <c r="CU20">
        <v>345.8</v>
      </c>
      <c r="CV20">
        <v>0.96</v>
      </c>
      <c r="DJ20">
        <f t="shared" si="46"/>
        <v>2199.9856249999998</v>
      </c>
      <c r="DK20">
        <f t="shared" si="47"/>
        <v>1849.1735250053887</v>
      </c>
      <c r="DL20">
        <f t="shared" si="48"/>
        <v>0.84053891261466263</v>
      </c>
      <c r="DM20">
        <f t="shared" si="49"/>
        <v>0.16064010134629902</v>
      </c>
      <c r="DN20">
        <v>3</v>
      </c>
      <c r="DO20">
        <v>0.5</v>
      </c>
      <c r="DP20" t="s">
        <v>442</v>
      </c>
      <c r="DQ20">
        <v>2</v>
      </c>
      <c r="DR20" t="b">
        <v>1</v>
      </c>
      <c r="DS20">
        <v>1687540188.5</v>
      </c>
      <c r="DT20">
        <v>388.05512499999998</v>
      </c>
      <c r="DU20">
        <v>390.64037500000001</v>
      </c>
      <c r="DV20">
        <v>18.085912499999999</v>
      </c>
      <c r="DW20">
        <v>16.792649999999998</v>
      </c>
      <c r="DX20">
        <v>388.756125</v>
      </c>
      <c r="DY20">
        <v>17.907912499999998</v>
      </c>
      <c r="DZ20">
        <v>500.10843749999998</v>
      </c>
      <c r="EA20">
        <v>100.6068125</v>
      </c>
      <c r="EB20">
        <v>0.10002528125</v>
      </c>
      <c r="EC20">
        <v>27.351199999999999</v>
      </c>
      <c r="ED20">
        <v>27.425068750000001</v>
      </c>
      <c r="EE20">
        <v>999.9</v>
      </c>
      <c r="EF20">
        <v>0</v>
      </c>
      <c r="EG20">
        <v>0</v>
      </c>
      <c r="EH20">
        <v>10001.478125</v>
      </c>
      <c r="EI20">
        <v>0</v>
      </c>
      <c r="EJ20">
        <v>0.221023</v>
      </c>
      <c r="EK20">
        <v>-2.5942400000000001</v>
      </c>
      <c r="EL20">
        <v>395.209</v>
      </c>
      <c r="EM20">
        <v>397.31237499999997</v>
      </c>
      <c r="EN20">
        <v>1.3309262500000001</v>
      </c>
      <c r="EO20">
        <v>390.64037500000001</v>
      </c>
      <c r="EP20">
        <v>16.792649999999998</v>
      </c>
      <c r="EQ20">
        <v>1.8233524999999999</v>
      </c>
      <c r="ER20">
        <v>1.68945375</v>
      </c>
      <c r="ES20">
        <v>15.98843125</v>
      </c>
      <c r="ET20">
        <v>14.799837500000001</v>
      </c>
      <c r="EU20">
        <v>2199.9856249999998</v>
      </c>
      <c r="EV20">
        <v>0.98199599999999998</v>
      </c>
      <c r="EW20">
        <v>1.8003700000000001E-2</v>
      </c>
      <c r="EX20">
        <v>0</v>
      </c>
      <c r="EY20">
        <v>298.60287499999998</v>
      </c>
      <c r="EZ20">
        <v>4.9999900000000004</v>
      </c>
      <c r="FA20">
        <v>7160.18</v>
      </c>
      <c r="FB20">
        <v>19261.224999999999</v>
      </c>
      <c r="FC20">
        <v>45.069875000000003</v>
      </c>
      <c r="FD20">
        <v>45.804250000000003</v>
      </c>
      <c r="FE20">
        <v>45.351374999999997</v>
      </c>
      <c r="FF20">
        <v>44.625</v>
      </c>
      <c r="FG20">
        <v>46.75</v>
      </c>
      <c r="FH20">
        <v>2155.4656249999998</v>
      </c>
      <c r="FI20">
        <v>39.520000000000003</v>
      </c>
      <c r="FJ20">
        <v>0</v>
      </c>
      <c r="FK20">
        <v>1239.5</v>
      </c>
      <c r="FL20">
        <v>0</v>
      </c>
      <c r="FM20">
        <v>298.55096153846199</v>
      </c>
      <c r="FN20">
        <v>-5.7718632575358999</v>
      </c>
      <c r="FO20">
        <v>-181.848547064294</v>
      </c>
      <c r="FP20">
        <v>7157.7465384615398</v>
      </c>
      <c r="FQ20">
        <v>15</v>
      </c>
      <c r="FR20">
        <v>1687540221.0999999</v>
      </c>
      <c r="FS20" t="s">
        <v>461</v>
      </c>
      <c r="FT20">
        <v>1687540220.0999999</v>
      </c>
      <c r="FU20">
        <v>1687540221.0999999</v>
      </c>
      <c r="FV20">
        <v>4</v>
      </c>
      <c r="FW20">
        <v>1.0999999999999999E-2</v>
      </c>
      <c r="FX20">
        <v>-6.0000000000000001E-3</v>
      </c>
      <c r="FY20">
        <v>-0.70099999999999996</v>
      </c>
      <c r="FZ20">
        <v>0.17799999999999999</v>
      </c>
      <c r="GA20">
        <v>393</v>
      </c>
      <c r="GB20">
        <v>17</v>
      </c>
      <c r="GC20">
        <v>0.26</v>
      </c>
      <c r="GD20">
        <v>7.0000000000000007E-2</v>
      </c>
      <c r="GE20">
        <v>1.0381615238095201</v>
      </c>
      <c r="GF20">
        <v>-103.684140779221</v>
      </c>
      <c r="GG20">
        <v>13.6025775316919</v>
      </c>
      <c r="GH20">
        <v>0</v>
      </c>
      <c r="GI20">
        <v>298.67229411764703</v>
      </c>
      <c r="GJ20">
        <v>-1.7737204007599701</v>
      </c>
      <c r="GK20">
        <v>0.38394994537521998</v>
      </c>
      <c r="GL20">
        <v>0</v>
      </c>
      <c r="GM20">
        <v>1.3374823809523799</v>
      </c>
      <c r="GN20">
        <v>-0.100650389610387</v>
      </c>
      <c r="GO20">
        <v>1.09208345681271E-2</v>
      </c>
      <c r="GP20">
        <v>0</v>
      </c>
      <c r="GQ20">
        <v>0</v>
      </c>
      <c r="GR20">
        <v>3</v>
      </c>
      <c r="GS20" t="s">
        <v>462</v>
      </c>
      <c r="GT20">
        <v>2.9491200000000002</v>
      </c>
      <c r="GU20">
        <v>2.71075</v>
      </c>
      <c r="GV20">
        <v>0.102621</v>
      </c>
      <c r="GW20">
        <v>0.103338</v>
      </c>
      <c r="GX20">
        <v>9.4205399999999995E-2</v>
      </c>
      <c r="GY20">
        <v>8.9983099999999996E-2</v>
      </c>
      <c r="GZ20">
        <v>27823.200000000001</v>
      </c>
      <c r="HA20">
        <v>32071.7</v>
      </c>
      <c r="HB20">
        <v>30913.599999999999</v>
      </c>
      <c r="HC20">
        <v>34460.699999999997</v>
      </c>
      <c r="HD20">
        <v>38171.699999999997</v>
      </c>
      <c r="HE20">
        <v>38830.800000000003</v>
      </c>
      <c r="HF20">
        <v>42502.7</v>
      </c>
      <c r="HG20">
        <v>42740.9</v>
      </c>
      <c r="HH20">
        <v>2.0515300000000001</v>
      </c>
      <c r="HI20">
        <v>2.1684999999999999</v>
      </c>
      <c r="HJ20">
        <v>0.14427999999999999</v>
      </c>
      <c r="HK20">
        <v>0</v>
      </c>
      <c r="HL20">
        <v>25.059000000000001</v>
      </c>
      <c r="HM20">
        <v>999.9</v>
      </c>
      <c r="HN20">
        <v>60.273000000000003</v>
      </c>
      <c r="HO20">
        <v>28.157</v>
      </c>
      <c r="HP20">
        <v>22.9436</v>
      </c>
      <c r="HQ20">
        <v>59.815800000000003</v>
      </c>
      <c r="HR20">
        <v>19.4391</v>
      </c>
      <c r="HS20">
        <v>1</v>
      </c>
      <c r="HT20">
        <v>-0.14008599999999999</v>
      </c>
      <c r="HU20">
        <v>0.103121</v>
      </c>
      <c r="HV20">
        <v>20.282599999999999</v>
      </c>
      <c r="HW20">
        <v>5.24559</v>
      </c>
      <c r="HX20">
        <v>11.986000000000001</v>
      </c>
      <c r="HY20">
        <v>4.9715499999999997</v>
      </c>
      <c r="HZ20">
        <v>3.2970999999999999</v>
      </c>
      <c r="IA20">
        <v>999.9</v>
      </c>
      <c r="IB20">
        <v>9999</v>
      </c>
      <c r="IC20">
        <v>9999</v>
      </c>
      <c r="ID20">
        <v>9999</v>
      </c>
      <c r="IE20">
        <v>4.9718799999999996</v>
      </c>
      <c r="IF20">
        <v>1.8541000000000001</v>
      </c>
      <c r="IG20">
        <v>1.8551599999999999</v>
      </c>
      <c r="IH20">
        <v>1.85938</v>
      </c>
      <c r="II20">
        <v>1.8536900000000001</v>
      </c>
      <c r="IJ20">
        <v>1.8581399999999999</v>
      </c>
      <c r="IK20">
        <v>1.8553299999999999</v>
      </c>
      <c r="IL20">
        <v>1.85388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-0.70099999999999996</v>
      </c>
      <c r="JA20">
        <v>0.17799999999999999</v>
      </c>
      <c r="JB20">
        <v>-0.46066270247236302</v>
      </c>
      <c r="JC20">
        <v>-6.8838208586326796E-4</v>
      </c>
      <c r="JD20">
        <v>1.2146953680521199E-7</v>
      </c>
      <c r="JE20">
        <v>-3.3979593155360199E-13</v>
      </c>
      <c r="JF20">
        <v>2.8849484940259101E-2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20.399999999999999</v>
      </c>
      <c r="JO20">
        <v>20.3</v>
      </c>
      <c r="JP20">
        <v>0.83007799999999998</v>
      </c>
      <c r="JQ20">
        <v>2.4194300000000002</v>
      </c>
      <c r="JR20">
        <v>1.5966800000000001</v>
      </c>
      <c r="JS20">
        <v>2.32422</v>
      </c>
      <c r="JT20">
        <v>1.5905800000000001</v>
      </c>
      <c r="JU20">
        <v>2.52319</v>
      </c>
      <c r="JV20">
        <v>33.783200000000001</v>
      </c>
      <c r="JW20">
        <v>14.6311</v>
      </c>
      <c r="JX20">
        <v>18</v>
      </c>
      <c r="JY20">
        <v>501.71</v>
      </c>
      <c r="JZ20">
        <v>559.05799999999999</v>
      </c>
      <c r="KA20">
        <v>25.000699999999998</v>
      </c>
      <c r="KB20">
        <v>25.547699999999999</v>
      </c>
      <c r="KC20">
        <v>30.000699999999998</v>
      </c>
      <c r="KD20">
        <v>25.33</v>
      </c>
      <c r="KE20">
        <v>25.277799999999999</v>
      </c>
      <c r="KF20">
        <v>16.650200000000002</v>
      </c>
      <c r="KG20">
        <v>27.258600000000001</v>
      </c>
      <c r="KH20">
        <v>55.644599999999997</v>
      </c>
      <c r="KI20">
        <v>25</v>
      </c>
      <c r="KJ20">
        <v>400</v>
      </c>
      <c r="KK20">
        <v>16.750299999999999</v>
      </c>
      <c r="KL20">
        <v>100.64100000000001</v>
      </c>
      <c r="KM20">
        <v>100.434</v>
      </c>
    </row>
    <row r="21" spans="1:299" x14ac:dyDescent="0.2">
      <c r="A21">
        <v>5</v>
      </c>
      <c r="B21">
        <v>1687542553</v>
      </c>
      <c r="C21">
        <v>7075.9000000953702</v>
      </c>
      <c r="D21" t="s">
        <v>464</v>
      </c>
      <c r="E21" t="s">
        <v>465</v>
      </c>
      <c r="F21">
        <v>30</v>
      </c>
      <c r="G21">
        <v>20</v>
      </c>
      <c r="H21" t="s">
        <v>438</v>
      </c>
      <c r="I21">
        <v>210</v>
      </c>
      <c r="J21">
        <v>70</v>
      </c>
      <c r="K21">
        <v>1687542544.5</v>
      </c>
      <c r="L21">
        <f t="shared" si="0"/>
        <v>1.7907573412435213E-3</v>
      </c>
      <c r="M21">
        <f t="shared" si="1"/>
        <v>1.7907573412435214</v>
      </c>
      <c r="N21">
        <f t="shared" si="2"/>
        <v>8.143366295734598</v>
      </c>
      <c r="O21">
        <f t="shared" si="3"/>
        <v>393.66224999999997</v>
      </c>
      <c r="P21">
        <f t="shared" si="4"/>
        <v>269.86687979760393</v>
      </c>
      <c r="Q21">
        <f t="shared" si="5"/>
        <v>27.170373913855453</v>
      </c>
      <c r="R21">
        <f t="shared" si="6"/>
        <v>39.634172730982939</v>
      </c>
      <c r="S21">
        <f t="shared" si="7"/>
        <v>0.11453664726711653</v>
      </c>
      <c r="T21">
        <f t="shared" si="8"/>
        <v>3.8204919093347218</v>
      </c>
      <c r="U21">
        <f t="shared" si="9"/>
        <v>0.11266268287568902</v>
      </c>
      <c r="V21">
        <f t="shared" si="10"/>
        <v>7.0579991090187588E-2</v>
      </c>
      <c r="W21">
        <f t="shared" si="11"/>
        <v>353.41213726039553</v>
      </c>
      <c r="X21">
        <f t="shared" si="12"/>
        <v>26.896530463989546</v>
      </c>
      <c r="Y21">
        <f t="shared" si="13"/>
        <v>25.195174999999999</v>
      </c>
      <c r="Z21">
        <f t="shared" si="14"/>
        <v>3.2168654681040114</v>
      </c>
      <c r="AA21">
        <f t="shared" si="15"/>
        <v>50.130392184596317</v>
      </c>
      <c r="AB21">
        <f t="shared" si="16"/>
        <v>1.6552818205961495</v>
      </c>
      <c r="AC21">
        <f t="shared" si="17"/>
        <v>3.3019526647644533</v>
      </c>
      <c r="AD21">
        <f t="shared" si="18"/>
        <v>1.5615836475078619</v>
      </c>
      <c r="AE21">
        <f t="shared" si="19"/>
        <v>-78.972398748839296</v>
      </c>
      <c r="AF21">
        <f t="shared" si="20"/>
        <v>90.4737678639503</v>
      </c>
      <c r="AG21">
        <f t="shared" si="21"/>
        <v>5.0300919578009902</v>
      </c>
      <c r="AH21">
        <f t="shared" si="22"/>
        <v>369.94359833330753</v>
      </c>
      <c r="AI21">
        <f t="shared" si="23"/>
        <v>12.833816313772552</v>
      </c>
      <c r="AJ21">
        <f t="shared" si="24"/>
        <v>1.7448603503685653</v>
      </c>
      <c r="AK21">
        <f t="shared" si="25"/>
        <v>8.143366295734598</v>
      </c>
      <c r="AL21">
        <v>411.79024381109701</v>
      </c>
      <c r="AM21">
        <v>403.70583636363602</v>
      </c>
      <c r="AN21">
        <v>0.57546975241718301</v>
      </c>
      <c r="AO21">
        <v>67.040900528326802</v>
      </c>
      <c r="AP21">
        <f t="shared" si="26"/>
        <v>1.7907573412435214</v>
      </c>
      <c r="AQ21">
        <v>15.402907381183599</v>
      </c>
      <c r="AR21">
        <v>16.459495151515199</v>
      </c>
      <c r="AS21">
        <v>-1.8629461822147101E-5</v>
      </c>
      <c r="AT21">
        <v>77.879124592961006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53407.747190324168</v>
      </c>
      <c r="AZ21" t="s">
        <v>439</v>
      </c>
      <c r="BA21">
        <v>10070.200000000001</v>
      </c>
      <c r="BB21">
        <v>138.84153846153799</v>
      </c>
      <c r="BC21">
        <v>472.31</v>
      </c>
      <c r="BD21">
        <f t="shared" si="30"/>
        <v>0.70603726691889235</v>
      </c>
      <c r="BE21">
        <v>-0.242176552167957</v>
      </c>
      <c r="BF21" t="s">
        <v>466</v>
      </c>
      <c r="BG21">
        <v>10070.5</v>
      </c>
      <c r="BH21">
        <v>313.976</v>
      </c>
      <c r="BI21">
        <v>362.23218201735801</v>
      </c>
      <c r="BJ21">
        <f t="shared" si="31"/>
        <v>0.13321892535502433</v>
      </c>
      <c r="BK21">
        <v>0.5</v>
      </c>
      <c r="BL21">
        <f t="shared" si="32"/>
        <v>1849.2117750053862</v>
      </c>
      <c r="BM21">
        <f t="shared" si="33"/>
        <v>8.143366295734598</v>
      </c>
      <c r="BN21">
        <f t="shared" si="34"/>
        <v>123.1750027100373</v>
      </c>
      <c r="BO21">
        <f t="shared" si="35"/>
        <v>4.5346579343937665E-3</v>
      </c>
      <c r="BP21">
        <f t="shared" si="36"/>
        <v>0.30388746071536821</v>
      </c>
      <c r="BQ21">
        <f t="shared" si="37"/>
        <v>127.45571681493075</v>
      </c>
      <c r="BR21" t="s">
        <v>441</v>
      </c>
      <c r="BS21">
        <v>0</v>
      </c>
      <c r="BT21">
        <f t="shared" si="38"/>
        <v>127.45571681493075</v>
      </c>
      <c r="BU21">
        <f t="shared" si="39"/>
        <v>0.64813806408613606</v>
      </c>
      <c r="BV21">
        <f t="shared" si="40"/>
        <v>0.20554096840903929</v>
      </c>
      <c r="BW21">
        <f t="shared" si="41"/>
        <v>0.31920095921664315</v>
      </c>
      <c r="BX21">
        <f t="shared" si="42"/>
        <v>0.21601702403126807</v>
      </c>
      <c r="BY21">
        <f t="shared" si="43"/>
        <v>0.33009963663369013</v>
      </c>
      <c r="BZ21">
        <f t="shared" si="44"/>
        <v>8.343749669850288E-2</v>
      </c>
      <c r="CA21">
        <f t="shared" si="45"/>
        <v>0.91656250330149713</v>
      </c>
      <c r="CB21">
        <v>416</v>
      </c>
      <c r="CC21">
        <v>290</v>
      </c>
      <c r="CD21">
        <v>350.7</v>
      </c>
      <c r="CE21">
        <v>105</v>
      </c>
      <c r="CF21">
        <v>10070.5</v>
      </c>
      <c r="CG21">
        <v>349.8</v>
      </c>
      <c r="CH21">
        <v>0.9</v>
      </c>
      <c r="CI21">
        <v>300</v>
      </c>
      <c r="CJ21">
        <v>24.1</v>
      </c>
      <c r="CK21">
        <v>362.23218201735801</v>
      </c>
      <c r="CL21">
        <v>1.50941373115196</v>
      </c>
      <c r="CM21">
        <v>-12.515847530593501</v>
      </c>
      <c r="CN21">
        <v>1.3601108004014</v>
      </c>
      <c r="CO21">
        <v>0.75150487018479695</v>
      </c>
      <c r="CP21">
        <v>-6.5173063403782001E-3</v>
      </c>
      <c r="CQ21">
        <v>290</v>
      </c>
      <c r="CR21">
        <v>350.59</v>
      </c>
      <c r="CS21">
        <v>845</v>
      </c>
      <c r="CT21">
        <v>10029.299999999999</v>
      </c>
      <c r="CU21">
        <v>349.75</v>
      </c>
      <c r="CV21">
        <v>0.84</v>
      </c>
      <c r="DJ21">
        <f t="shared" si="46"/>
        <v>2200.0318750000001</v>
      </c>
      <c r="DK21">
        <f t="shared" si="47"/>
        <v>1849.2117750053862</v>
      </c>
      <c r="DL21">
        <f t="shared" si="48"/>
        <v>0.84053862856209127</v>
      </c>
      <c r="DM21">
        <f t="shared" si="49"/>
        <v>0.16063955312483622</v>
      </c>
      <c r="DN21">
        <v>3</v>
      </c>
      <c r="DO21">
        <v>0.5</v>
      </c>
      <c r="DP21" t="s">
        <v>442</v>
      </c>
      <c r="DQ21">
        <v>2</v>
      </c>
      <c r="DR21" t="b">
        <v>1</v>
      </c>
      <c r="DS21">
        <v>1687542544.5</v>
      </c>
      <c r="DT21">
        <v>393.66224999999997</v>
      </c>
      <c r="DU21">
        <v>401.77237500000001</v>
      </c>
      <c r="DV21">
        <v>16.4409125</v>
      </c>
      <c r="DW21">
        <v>15.4115</v>
      </c>
      <c r="DX21">
        <v>394.38024999999999</v>
      </c>
      <c r="DY21">
        <v>16.2899125</v>
      </c>
      <c r="DZ21">
        <v>500.14156250000002</v>
      </c>
      <c r="EA21">
        <v>100.5805625</v>
      </c>
      <c r="EB21">
        <v>0.1000913625</v>
      </c>
      <c r="EC21">
        <v>25.634431249999999</v>
      </c>
      <c r="ED21">
        <v>25.195174999999999</v>
      </c>
      <c r="EE21">
        <v>999.9</v>
      </c>
      <c r="EF21">
        <v>0</v>
      </c>
      <c r="EG21">
        <v>0</v>
      </c>
      <c r="EH21">
        <v>9996.1743750000005</v>
      </c>
      <c r="EI21">
        <v>0</v>
      </c>
      <c r="EJ21">
        <v>0.221023</v>
      </c>
      <c r="EK21">
        <v>-8.1067137500000008</v>
      </c>
      <c r="EL21">
        <v>400.25725</v>
      </c>
      <c r="EM21">
        <v>408.061125</v>
      </c>
      <c r="EN21">
        <v>1.0572718750000001</v>
      </c>
      <c r="EO21">
        <v>401.77237500000001</v>
      </c>
      <c r="EP21">
        <v>15.4115</v>
      </c>
      <c r="EQ21">
        <v>1.6564393749999999</v>
      </c>
      <c r="ER21">
        <v>1.5500987500000001</v>
      </c>
      <c r="ES21">
        <v>14.494125</v>
      </c>
      <c r="ET21">
        <v>13.4714875</v>
      </c>
      <c r="EU21">
        <v>2200.0318750000001</v>
      </c>
      <c r="EV21">
        <v>0.98200425000000002</v>
      </c>
      <c r="EW21">
        <v>1.799595E-2</v>
      </c>
      <c r="EX21">
        <v>0</v>
      </c>
      <c r="EY21">
        <v>314.00375000000003</v>
      </c>
      <c r="EZ21">
        <v>4.9999900000000004</v>
      </c>
      <c r="FA21">
        <v>7234.61625</v>
      </c>
      <c r="FB21">
        <v>19261.6875</v>
      </c>
      <c r="FC21">
        <v>42.976374999999997</v>
      </c>
      <c r="FD21">
        <v>42.077750000000002</v>
      </c>
      <c r="FE21">
        <v>42.992125000000001</v>
      </c>
      <c r="FF21">
        <v>41.746062500000001</v>
      </c>
      <c r="FG21">
        <v>44.585625</v>
      </c>
      <c r="FH21">
        <v>2155.5318750000001</v>
      </c>
      <c r="FI21">
        <v>39.5</v>
      </c>
      <c r="FJ21">
        <v>0</v>
      </c>
      <c r="FK21">
        <v>1149.7000000476801</v>
      </c>
      <c r="FL21">
        <v>0</v>
      </c>
      <c r="FM21">
        <v>313.976</v>
      </c>
      <c r="FN21">
        <v>-3.1508461440487201</v>
      </c>
      <c r="FO21">
        <v>-74.723845998482801</v>
      </c>
      <c r="FP21">
        <v>7232.8631999999998</v>
      </c>
      <c r="FQ21">
        <v>15</v>
      </c>
      <c r="FR21">
        <v>1687542595</v>
      </c>
      <c r="FS21" t="s">
        <v>467</v>
      </c>
      <c r="FT21">
        <v>1687541421.0999999</v>
      </c>
      <c r="FU21">
        <v>1687542576</v>
      </c>
      <c r="FV21">
        <v>6</v>
      </c>
      <c r="FW21">
        <v>-1.2E-2</v>
      </c>
      <c r="FX21">
        <v>-3.0000000000000001E-3</v>
      </c>
      <c r="FY21">
        <v>-0.71799999999999997</v>
      </c>
      <c r="FZ21">
        <v>0.151</v>
      </c>
      <c r="GA21">
        <v>399</v>
      </c>
      <c r="GB21">
        <v>15</v>
      </c>
      <c r="GC21">
        <v>0.32</v>
      </c>
      <c r="GD21">
        <v>0.08</v>
      </c>
      <c r="GE21">
        <v>-7.8297409523809502</v>
      </c>
      <c r="GF21">
        <v>-15.8218574025974</v>
      </c>
      <c r="GG21">
        <v>2.8602732752074198</v>
      </c>
      <c r="GH21">
        <v>0</v>
      </c>
      <c r="GI21">
        <v>314.10332352941202</v>
      </c>
      <c r="GJ21">
        <v>-2.02055003618768</v>
      </c>
      <c r="GK21">
        <v>0.2811011666944</v>
      </c>
      <c r="GL21">
        <v>0</v>
      </c>
      <c r="GM21">
        <v>1.0560609523809501</v>
      </c>
      <c r="GN21">
        <v>3.04363636363633E-2</v>
      </c>
      <c r="GO21">
        <v>5.0308788447062901E-3</v>
      </c>
      <c r="GP21">
        <v>1</v>
      </c>
      <c r="GQ21">
        <v>1</v>
      </c>
      <c r="GR21">
        <v>3</v>
      </c>
      <c r="GS21" t="s">
        <v>463</v>
      </c>
      <c r="GT21">
        <v>2.9499499999999999</v>
      </c>
      <c r="GU21">
        <v>2.7106599999999998</v>
      </c>
      <c r="GV21">
        <v>0.10399</v>
      </c>
      <c r="GW21">
        <v>0.10402699999999999</v>
      </c>
      <c r="GX21">
        <v>8.7969699999999998E-2</v>
      </c>
      <c r="GY21">
        <v>8.4541699999999997E-2</v>
      </c>
      <c r="GZ21">
        <v>27798.7</v>
      </c>
      <c r="HA21">
        <v>32073.599999999999</v>
      </c>
      <c r="HB21">
        <v>30929.7</v>
      </c>
      <c r="HC21">
        <v>34485</v>
      </c>
      <c r="HD21">
        <v>38457.9</v>
      </c>
      <c r="HE21">
        <v>39090.699999999997</v>
      </c>
      <c r="HF21">
        <v>42525.7</v>
      </c>
      <c r="HG21">
        <v>42770.5</v>
      </c>
      <c r="HH21">
        <v>2.0600800000000001</v>
      </c>
      <c r="HI21">
        <v>2.1630500000000001</v>
      </c>
      <c r="HJ21">
        <v>0.20200399999999999</v>
      </c>
      <c r="HK21">
        <v>0</v>
      </c>
      <c r="HL21">
        <v>21.859300000000001</v>
      </c>
      <c r="HM21">
        <v>999.9</v>
      </c>
      <c r="HN21">
        <v>46.215000000000003</v>
      </c>
      <c r="HO21">
        <v>30.273</v>
      </c>
      <c r="HP21">
        <v>19.884599999999999</v>
      </c>
      <c r="HQ21">
        <v>60.280099999999997</v>
      </c>
      <c r="HR21">
        <v>19.166699999999999</v>
      </c>
      <c r="HS21">
        <v>1</v>
      </c>
      <c r="HT21">
        <v>-0.18381600000000001</v>
      </c>
      <c r="HU21">
        <v>-1.0943700000000001</v>
      </c>
      <c r="HV21">
        <v>20.2803</v>
      </c>
      <c r="HW21">
        <v>5.2454400000000003</v>
      </c>
      <c r="HX21">
        <v>11.986000000000001</v>
      </c>
      <c r="HY21">
        <v>4.9719499999999996</v>
      </c>
      <c r="HZ21">
        <v>3.2970000000000002</v>
      </c>
      <c r="IA21">
        <v>999.9</v>
      </c>
      <c r="IB21">
        <v>9999</v>
      </c>
      <c r="IC21">
        <v>9999</v>
      </c>
      <c r="ID21">
        <v>9999</v>
      </c>
      <c r="IE21">
        <v>4.97187</v>
      </c>
      <c r="IF21">
        <v>1.8541000000000001</v>
      </c>
      <c r="IG21">
        <v>1.8551599999999999</v>
      </c>
      <c r="IH21">
        <v>1.85938</v>
      </c>
      <c r="II21">
        <v>1.8536600000000001</v>
      </c>
      <c r="IJ21">
        <v>1.8581399999999999</v>
      </c>
      <c r="IK21">
        <v>1.85537</v>
      </c>
      <c r="IL21">
        <v>1.8538699999999999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-0.71799999999999997</v>
      </c>
      <c r="JA21">
        <v>0.151</v>
      </c>
      <c r="JB21">
        <v>-0.46200164539691102</v>
      </c>
      <c r="JC21">
        <v>-6.8838208586326796E-4</v>
      </c>
      <c r="JD21">
        <v>1.2146953680521199E-7</v>
      </c>
      <c r="JE21">
        <v>-3.3979593155360199E-13</v>
      </c>
      <c r="JF21">
        <v>3.1876187670138501E-2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18.899999999999999</v>
      </c>
      <c r="JO21">
        <v>18.899999999999999</v>
      </c>
      <c r="JP21">
        <v>0.84838899999999995</v>
      </c>
      <c r="JQ21">
        <v>2.4206500000000002</v>
      </c>
      <c r="JR21">
        <v>1.5966800000000001</v>
      </c>
      <c r="JS21">
        <v>2.32056</v>
      </c>
      <c r="JT21">
        <v>1.5905800000000001</v>
      </c>
      <c r="JU21">
        <v>2.34619</v>
      </c>
      <c r="JV21">
        <v>33.986499999999999</v>
      </c>
      <c r="JW21">
        <v>14.175800000000001</v>
      </c>
      <c r="JX21">
        <v>18</v>
      </c>
      <c r="JY21">
        <v>502.90899999999999</v>
      </c>
      <c r="JZ21">
        <v>550.50400000000002</v>
      </c>
      <c r="KA21">
        <v>24.999199999999998</v>
      </c>
      <c r="KB21">
        <v>24.823699999999999</v>
      </c>
      <c r="KC21">
        <v>29.999600000000001</v>
      </c>
      <c r="KD21">
        <v>24.883199999999999</v>
      </c>
      <c r="KE21">
        <v>24.863299999999999</v>
      </c>
      <c r="KF21">
        <v>17.025700000000001</v>
      </c>
      <c r="KG21">
        <v>16.823899999999998</v>
      </c>
      <c r="KH21">
        <v>17.011800000000001</v>
      </c>
      <c r="KI21">
        <v>25</v>
      </c>
      <c r="KJ21">
        <v>400</v>
      </c>
      <c r="KK21">
        <v>15.423400000000001</v>
      </c>
      <c r="KL21">
        <v>100.694</v>
      </c>
      <c r="KM21">
        <v>100.504</v>
      </c>
    </row>
    <row r="22" spans="1:299" x14ac:dyDescent="0.2">
      <c r="A22">
        <v>6</v>
      </c>
      <c r="B22">
        <v>1687544065.0999999</v>
      </c>
      <c r="C22">
        <v>8588</v>
      </c>
      <c r="D22" t="s">
        <v>468</v>
      </c>
      <c r="E22" t="s">
        <v>469</v>
      </c>
      <c r="F22">
        <v>30</v>
      </c>
      <c r="G22">
        <v>19.3</v>
      </c>
      <c r="H22" t="s">
        <v>450</v>
      </c>
      <c r="I22">
        <v>90</v>
      </c>
      <c r="J22">
        <v>70</v>
      </c>
      <c r="K22">
        <v>1687544057.0999999</v>
      </c>
      <c r="L22">
        <f t="shared" si="0"/>
        <v>1.7216828565084878E-3</v>
      </c>
      <c r="M22">
        <f t="shared" si="1"/>
        <v>1.7216828565084878</v>
      </c>
      <c r="N22">
        <f t="shared" si="2"/>
        <v>8.2534530382312017</v>
      </c>
      <c r="O22">
        <f t="shared" si="3"/>
        <v>392.52533333333298</v>
      </c>
      <c r="P22">
        <f t="shared" si="4"/>
        <v>237.68896978637727</v>
      </c>
      <c r="Q22">
        <f t="shared" si="5"/>
        <v>23.937263698928124</v>
      </c>
      <c r="R22">
        <f t="shared" si="6"/>
        <v>39.530578221422232</v>
      </c>
      <c r="S22">
        <f t="shared" si="7"/>
        <v>9.1932288976933438E-2</v>
      </c>
      <c r="T22">
        <f t="shared" si="8"/>
        <v>3.8213261077282383</v>
      </c>
      <c r="U22">
        <f t="shared" si="9"/>
        <v>9.0721049984446578E-2</v>
      </c>
      <c r="V22">
        <f t="shared" si="10"/>
        <v>5.6808151635307308E-2</v>
      </c>
      <c r="W22">
        <f t="shared" si="11"/>
        <v>353.41374081040129</v>
      </c>
      <c r="X22">
        <f t="shared" si="12"/>
        <v>28.700533837851367</v>
      </c>
      <c r="Y22">
        <f t="shared" si="13"/>
        <v>27.600166666666698</v>
      </c>
      <c r="Z22">
        <f t="shared" si="14"/>
        <v>3.7072803684265003</v>
      </c>
      <c r="AA22">
        <f t="shared" si="15"/>
        <v>50.380014398800867</v>
      </c>
      <c r="AB22">
        <f t="shared" si="16"/>
        <v>1.8487817132694486</v>
      </c>
      <c r="AC22">
        <f t="shared" si="17"/>
        <v>3.6696728560551044</v>
      </c>
      <c r="AD22">
        <f t="shared" si="18"/>
        <v>1.8584986551570517</v>
      </c>
      <c r="AE22">
        <f t="shared" si="19"/>
        <v>-75.926213972024314</v>
      </c>
      <c r="AF22">
        <f t="shared" si="20"/>
        <v>-35.901605385025128</v>
      </c>
      <c r="AG22">
        <f t="shared" si="21"/>
        <v>-2.0379848373893688</v>
      </c>
      <c r="AH22">
        <f t="shared" si="22"/>
        <v>239.54793661596247</v>
      </c>
      <c r="AI22">
        <f t="shared" si="23"/>
        <v>10.1846816967957</v>
      </c>
      <c r="AJ22">
        <f t="shared" si="24"/>
        <v>1.7520477614791767</v>
      </c>
      <c r="AK22">
        <f t="shared" si="25"/>
        <v>8.2534530382312017</v>
      </c>
      <c r="AL22">
        <v>407.22412648529598</v>
      </c>
      <c r="AM22">
        <v>400.74259999999998</v>
      </c>
      <c r="AN22">
        <v>0.26747564903271698</v>
      </c>
      <c r="AO22">
        <v>67.040237453877893</v>
      </c>
      <c r="AP22">
        <f t="shared" si="26"/>
        <v>1.7216828565084878</v>
      </c>
      <c r="AQ22">
        <v>17.312589109954899</v>
      </c>
      <c r="AR22">
        <v>18.363895757575801</v>
      </c>
      <c r="AS22">
        <v>-5.9906553164702798E-3</v>
      </c>
      <c r="AT22">
        <v>77.830624545002607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53105.968420583704</v>
      </c>
      <c r="AZ22" t="s">
        <v>439</v>
      </c>
      <c r="BA22">
        <v>10070.200000000001</v>
      </c>
      <c r="BB22">
        <v>138.84153846153799</v>
      </c>
      <c r="BC22">
        <v>472.31</v>
      </c>
      <c r="BD22">
        <f t="shared" si="30"/>
        <v>0.70603726691889235</v>
      </c>
      <c r="BE22">
        <v>-0.242176552167957</v>
      </c>
      <c r="BF22" t="s">
        <v>470</v>
      </c>
      <c r="BG22">
        <v>10049.5</v>
      </c>
      <c r="BH22">
        <v>294.21699999999998</v>
      </c>
      <c r="BI22">
        <v>337.638693996852</v>
      </c>
      <c r="BJ22">
        <f t="shared" si="31"/>
        <v>0.12860402189938824</v>
      </c>
      <c r="BK22">
        <v>0.5</v>
      </c>
      <c r="BL22">
        <f t="shared" si="32"/>
        <v>1849.2147200053919</v>
      </c>
      <c r="BM22">
        <f t="shared" si="33"/>
        <v>8.2534530382312017</v>
      </c>
      <c r="BN22">
        <f t="shared" si="34"/>
        <v>118.90822517412226</v>
      </c>
      <c r="BO22">
        <f t="shared" si="35"/>
        <v>4.5941823296617428E-3</v>
      </c>
      <c r="BP22">
        <f t="shared" si="36"/>
        <v>0.39886218137191237</v>
      </c>
      <c r="BQ22">
        <f t="shared" si="37"/>
        <v>124.27071988509847</v>
      </c>
      <c r="BR22" t="s">
        <v>441</v>
      </c>
      <c r="BS22">
        <v>0</v>
      </c>
      <c r="BT22">
        <f t="shared" si="38"/>
        <v>124.27071988509847</v>
      </c>
      <c r="BU22">
        <f t="shared" si="39"/>
        <v>0.63194171137785204</v>
      </c>
      <c r="BV22">
        <f t="shared" si="40"/>
        <v>0.20350614555729662</v>
      </c>
      <c r="BW22">
        <f t="shared" si="41"/>
        <v>0.38694283575890537</v>
      </c>
      <c r="BX22">
        <f t="shared" si="42"/>
        <v>0.21842210910879284</v>
      </c>
      <c r="BY22">
        <f t="shared" si="43"/>
        <v>0.40385020335008537</v>
      </c>
      <c r="BZ22">
        <f t="shared" si="44"/>
        <v>8.5956471616007529E-2</v>
      </c>
      <c r="CA22">
        <f t="shared" si="45"/>
        <v>0.9140435283839925</v>
      </c>
      <c r="CB22">
        <v>417</v>
      </c>
      <c r="CC22">
        <v>290</v>
      </c>
      <c r="CD22">
        <v>327.69</v>
      </c>
      <c r="CE22">
        <v>105</v>
      </c>
      <c r="CF22">
        <v>10049.5</v>
      </c>
      <c r="CG22">
        <v>326.68</v>
      </c>
      <c r="CH22">
        <v>1.01</v>
      </c>
      <c r="CI22">
        <v>300</v>
      </c>
      <c r="CJ22">
        <v>24.2</v>
      </c>
      <c r="CK22">
        <v>337.638693996852</v>
      </c>
      <c r="CL22">
        <v>1.3761350430042401</v>
      </c>
      <c r="CM22">
        <v>-11.0157426036518</v>
      </c>
      <c r="CN22">
        <v>1.23705760665236</v>
      </c>
      <c r="CO22">
        <v>0.73903808085914802</v>
      </c>
      <c r="CP22">
        <v>-6.5047557285873199E-3</v>
      </c>
      <c r="CQ22">
        <v>290</v>
      </c>
      <c r="CR22">
        <v>327.58</v>
      </c>
      <c r="CS22">
        <v>685</v>
      </c>
      <c r="CT22">
        <v>10010.700000000001</v>
      </c>
      <c r="CU22">
        <v>326.63</v>
      </c>
      <c r="CV22">
        <v>0.95</v>
      </c>
      <c r="DJ22">
        <f t="shared" si="46"/>
        <v>2200.0346666666701</v>
      </c>
      <c r="DK22">
        <f t="shared" si="47"/>
        <v>1849.2147200053919</v>
      </c>
      <c r="DL22">
        <f t="shared" si="48"/>
        <v>0.84053890060159153</v>
      </c>
      <c r="DM22">
        <f t="shared" si="49"/>
        <v>0.16064007816107173</v>
      </c>
      <c r="DN22">
        <v>3</v>
      </c>
      <c r="DO22">
        <v>0.5</v>
      </c>
      <c r="DP22" t="s">
        <v>442</v>
      </c>
      <c r="DQ22">
        <v>2</v>
      </c>
      <c r="DR22" t="b">
        <v>1</v>
      </c>
      <c r="DS22">
        <v>1687544057.0999999</v>
      </c>
      <c r="DT22">
        <v>392.52533333333298</v>
      </c>
      <c r="DU22">
        <v>399.04706666666698</v>
      </c>
      <c r="DV22">
        <v>18.357780000000002</v>
      </c>
      <c r="DW22">
        <v>17.32612</v>
      </c>
      <c r="DX22">
        <v>393.19133333333298</v>
      </c>
      <c r="DY22">
        <v>18.180779999999999</v>
      </c>
      <c r="DZ22">
        <v>500.13106666666698</v>
      </c>
      <c r="EA22">
        <v>100.60826666666701</v>
      </c>
      <c r="EB22">
        <v>0.10008223333333301</v>
      </c>
      <c r="EC22">
        <v>27.425899999999999</v>
      </c>
      <c r="ED22">
        <v>27.600166666666698</v>
      </c>
      <c r="EE22">
        <v>999.9</v>
      </c>
      <c r="EF22">
        <v>0</v>
      </c>
      <c r="EG22">
        <v>0</v>
      </c>
      <c r="EH22">
        <v>9996.5813333333299</v>
      </c>
      <c r="EI22">
        <v>0</v>
      </c>
      <c r="EJ22">
        <v>0.221023</v>
      </c>
      <c r="EK22">
        <v>-6.5697613333333296</v>
      </c>
      <c r="EL22">
        <v>399.83566666666701</v>
      </c>
      <c r="EM22">
        <v>406.08286666666697</v>
      </c>
      <c r="EN22">
        <v>1.07719733333333</v>
      </c>
      <c r="EO22">
        <v>399.04706666666698</v>
      </c>
      <c r="EP22">
        <v>17.32612</v>
      </c>
      <c r="EQ22">
        <v>1.8515233333333301</v>
      </c>
      <c r="ER22">
        <v>1.7431479999999999</v>
      </c>
      <c r="ES22">
        <v>16.228680000000001</v>
      </c>
      <c r="ET22">
        <v>15.286099999999999</v>
      </c>
      <c r="EU22">
        <v>2200.0346666666701</v>
      </c>
      <c r="EV22">
        <v>0.98199599999999998</v>
      </c>
      <c r="EW22">
        <v>1.8003700000000001E-2</v>
      </c>
      <c r="EX22">
        <v>0</v>
      </c>
      <c r="EY22">
        <v>294.17099999999999</v>
      </c>
      <c r="EZ22">
        <v>4.9999900000000004</v>
      </c>
      <c r="FA22">
        <v>7293.0626666666703</v>
      </c>
      <c r="FB22">
        <v>19261.633333333299</v>
      </c>
      <c r="FC22">
        <v>46.108066666666701</v>
      </c>
      <c r="FD22">
        <v>47.478999999999999</v>
      </c>
      <c r="FE22">
        <v>46.791333333333299</v>
      </c>
      <c r="FF22">
        <v>45.470599999999997</v>
      </c>
      <c r="FG22">
        <v>47.774799999999999</v>
      </c>
      <c r="FH22">
        <v>2155.5146666666701</v>
      </c>
      <c r="FI22">
        <v>39.520000000000003</v>
      </c>
      <c r="FJ22">
        <v>0</v>
      </c>
      <c r="FK22">
        <v>1510.2999999523199</v>
      </c>
      <c r="FL22">
        <v>0</v>
      </c>
      <c r="FM22">
        <v>294.21699999999998</v>
      </c>
      <c r="FN22">
        <v>0.30369230109477302</v>
      </c>
      <c r="FO22">
        <v>-141.19615372620001</v>
      </c>
      <c r="FP22">
        <v>7290.5403999999999</v>
      </c>
      <c r="FQ22">
        <v>15</v>
      </c>
      <c r="FR22">
        <v>1687544107.0999999</v>
      </c>
      <c r="FS22" t="s">
        <v>471</v>
      </c>
      <c r="FT22">
        <v>1687544107.0999999</v>
      </c>
      <c r="FU22">
        <v>1687544086.0999999</v>
      </c>
      <c r="FV22">
        <v>7</v>
      </c>
      <c r="FW22">
        <v>5.1999999999999998E-2</v>
      </c>
      <c r="FX22">
        <v>-1.7000000000000001E-2</v>
      </c>
      <c r="FY22">
        <v>-0.66600000000000004</v>
      </c>
      <c r="FZ22">
        <v>0.17699999999999999</v>
      </c>
      <c r="GA22">
        <v>397</v>
      </c>
      <c r="GB22">
        <v>17</v>
      </c>
      <c r="GC22">
        <v>0.9</v>
      </c>
      <c r="GD22">
        <v>0.04</v>
      </c>
      <c r="GE22">
        <v>-5.43226680952381</v>
      </c>
      <c r="GF22">
        <v>-17.426461558441598</v>
      </c>
      <c r="GG22">
        <v>2.3233332129937301</v>
      </c>
      <c r="GH22">
        <v>0</v>
      </c>
      <c r="GI22">
        <v>294.23832352941201</v>
      </c>
      <c r="GJ22">
        <v>3.42398733974714E-2</v>
      </c>
      <c r="GK22">
        <v>0.20384447944280601</v>
      </c>
      <c r="GL22">
        <v>1</v>
      </c>
      <c r="GM22">
        <v>1.07813714285714</v>
      </c>
      <c r="GN22">
        <v>-3.8460779220779402E-2</v>
      </c>
      <c r="GO22">
        <v>7.6926762590928304E-3</v>
      </c>
      <c r="GP22">
        <v>1</v>
      </c>
      <c r="GQ22">
        <v>2</v>
      </c>
      <c r="GR22">
        <v>3</v>
      </c>
      <c r="GS22" t="s">
        <v>444</v>
      </c>
      <c r="GT22">
        <v>2.94754</v>
      </c>
      <c r="GU22">
        <v>2.7109299999999998</v>
      </c>
      <c r="GV22">
        <v>0.102868</v>
      </c>
      <c r="GW22">
        <v>0.103945</v>
      </c>
      <c r="GX22">
        <v>9.4669600000000007E-2</v>
      </c>
      <c r="GY22">
        <v>9.1403300000000007E-2</v>
      </c>
      <c r="GZ22">
        <v>27720.1</v>
      </c>
      <c r="HA22">
        <v>31935.4</v>
      </c>
      <c r="HB22">
        <v>30816.7</v>
      </c>
      <c r="HC22">
        <v>34347.5</v>
      </c>
      <c r="HD22">
        <v>38034.400000000001</v>
      </c>
      <c r="HE22">
        <v>38649.699999999997</v>
      </c>
      <c r="HF22">
        <v>42372.2</v>
      </c>
      <c r="HG22">
        <v>42609.2</v>
      </c>
      <c r="HH22">
        <v>2.0276299999999998</v>
      </c>
      <c r="HI22">
        <v>2.1162800000000002</v>
      </c>
      <c r="HJ22">
        <v>0.138514</v>
      </c>
      <c r="HK22">
        <v>0</v>
      </c>
      <c r="HL22">
        <v>25.255299999999998</v>
      </c>
      <c r="HM22">
        <v>999.9</v>
      </c>
      <c r="HN22">
        <v>46.484000000000002</v>
      </c>
      <c r="HO22">
        <v>32.427999999999997</v>
      </c>
      <c r="HP22">
        <v>22.602499999999999</v>
      </c>
      <c r="HQ22">
        <v>60.304600000000001</v>
      </c>
      <c r="HR22">
        <v>18.930299999999999</v>
      </c>
      <c r="HS22">
        <v>1</v>
      </c>
      <c r="HT22">
        <v>7.3678900000000002E-3</v>
      </c>
      <c r="HU22">
        <v>0.19770399999999999</v>
      </c>
      <c r="HV22">
        <v>20.278600000000001</v>
      </c>
      <c r="HW22">
        <v>5.2408000000000001</v>
      </c>
      <c r="HX22">
        <v>11.986000000000001</v>
      </c>
      <c r="HY22">
        <v>4.97105</v>
      </c>
      <c r="HZ22">
        <v>3.2969300000000001</v>
      </c>
      <c r="IA22">
        <v>999.9</v>
      </c>
      <c r="IB22">
        <v>9999</v>
      </c>
      <c r="IC22">
        <v>9999</v>
      </c>
      <c r="ID22">
        <v>9999</v>
      </c>
      <c r="IE22">
        <v>4.9717900000000004</v>
      </c>
      <c r="IF22">
        <v>1.85425</v>
      </c>
      <c r="IG22">
        <v>1.8553200000000001</v>
      </c>
      <c r="IH22">
        <v>1.85945</v>
      </c>
      <c r="II22">
        <v>1.85379</v>
      </c>
      <c r="IJ22">
        <v>1.85822</v>
      </c>
      <c r="IK22">
        <v>1.85547</v>
      </c>
      <c r="IL22">
        <v>1.8539399999999999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-0.66600000000000004</v>
      </c>
      <c r="JA22">
        <v>0.17699999999999999</v>
      </c>
      <c r="JB22">
        <v>-0.46200164539691102</v>
      </c>
      <c r="JC22">
        <v>-6.8838208586326796E-4</v>
      </c>
      <c r="JD22">
        <v>1.2146953680521199E-7</v>
      </c>
      <c r="JE22">
        <v>-3.3979593155360199E-13</v>
      </c>
      <c r="JF22">
        <v>2.8665097200755801E-2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44.1</v>
      </c>
      <c r="JO22">
        <v>24.8</v>
      </c>
      <c r="JP22">
        <v>0.83740199999999998</v>
      </c>
      <c r="JQ22">
        <v>2.4316399999999998</v>
      </c>
      <c r="JR22">
        <v>1.5966800000000001</v>
      </c>
      <c r="JS22">
        <v>2.31934</v>
      </c>
      <c r="JT22">
        <v>1.5905800000000001</v>
      </c>
      <c r="JU22">
        <v>2.4194300000000002</v>
      </c>
      <c r="JV22">
        <v>37.843699999999998</v>
      </c>
      <c r="JW22">
        <v>13.9832</v>
      </c>
      <c r="JX22">
        <v>18</v>
      </c>
      <c r="JY22">
        <v>504.041</v>
      </c>
      <c r="JZ22">
        <v>541.70600000000002</v>
      </c>
      <c r="KA22">
        <v>24.996400000000001</v>
      </c>
      <c r="KB22">
        <v>27.3245</v>
      </c>
      <c r="KC22">
        <v>30.0001</v>
      </c>
      <c r="KD22">
        <v>27.248899999999999</v>
      </c>
      <c r="KE22">
        <v>27.212299999999999</v>
      </c>
      <c r="KF22">
        <v>16.7836</v>
      </c>
      <c r="KG22">
        <v>21.976900000000001</v>
      </c>
      <c r="KH22">
        <v>34.866599999999998</v>
      </c>
      <c r="KI22">
        <v>25</v>
      </c>
      <c r="KJ22">
        <v>400</v>
      </c>
      <c r="KK22">
        <v>17.149899999999999</v>
      </c>
      <c r="KL22">
        <v>100.32899999999999</v>
      </c>
      <c r="KM22">
        <v>100.11499999999999</v>
      </c>
    </row>
    <row r="23" spans="1:299" x14ac:dyDescent="0.2">
      <c r="A23">
        <v>7</v>
      </c>
      <c r="B23">
        <v>1687546249</v>
      </c>
      <c r="C23">
        <v>10771.9000000954</v>
      </c>
      <c r="D23" t="s">
        <v>472</v>
      </c>
      <c r="E23" t="s">
        <v>473</v>
      </c>
      <c r="F23">
        <v>30</v>
      </c>
      <c r="G23">
        <v>20.6</v>
      </c>
      <c r="H23" t="s">
        <v>438</v>
      </c>
      <c r="I23">
        <v>290</v>
      </c>
      <c r="J23">
        <v>70</v>
      </c>
      <c r="K23">
        <v>1687546240.5</v>
      </c>
      <c r="L23">
        <f t="shared" si="0"/>
        <v>3.2843753649060654E-3</v>
      </c>
      <c r="M23">
        <f t="shared" si="1"/>
        <v>3.2843753649060652</v>
      </c>
      <c r="N23">
        <f t="shared" si="2"/>
        <v>16.457571495791345</v>
      </c>
      <c r="O23">
        <f t="shared" si="3"/>
        <v>388.0524375</v>
      </c>
      <c r="P23">
        <f t="shared" si="4"/>
        <v>230.66030057211378</v>
      </c>
      <c r="Q23">
        <f t="shared" si="5"/>
        <v>23.220868038236866</v>
      </c>
      <c r="R23">
        <f t="shared" si="6"/>
        <v>39.065736152921041</v>
      </c>
      <c r="S23">
        <f t="shared" si="7"/>
        <v>0.18164137110598441</v>
      </c>
      <c r="T23">
        <f t="shared" si="8"/>
        <v>3.8207317592211067</v>
      </c>
      <c r="U23">
        <f t="shared" si="9"/>
        <v>0.17697679204633965</v>
      </c>
      <c r="V23">
        <f t="shared" si="10"/>
        <v>0.11101961174360447</v>
      </c>
      <c r="W23">
        <f t="shared" si="11"/>
        <v>353.40471676040107</v>
      </c>
      <c r="X23">
        <f t="shared" si="12"/>
        <v>28.627830732938879</v>
      </c>
      <c r="Y23">
        <f t="shared" si="13"/>
        <v>27.438993750000002</v>
      </c>
      <c r="Z23">
        <f t="shared" si="14"/>
        <v>3.6724869304555865</v>
      </c>
      <c r="AA23">
        <f t="shared" si="15"/>
        <v>49.846945598706185</v>
      </c>
      <c r="AB23">
        <f t="shared" si="16"/>
        <v>1.855501331398367</v>
      </c>
      <c r="AC23">
        <f t="shared" si="17"/>
        <v>3.7223972484414931</v>
      </c>
      <c r="AD23">
        <f t="shared" si="18"/>
        <v>1.8169855990572195</v>
      </c>
      <c r="AE23">
        <f t="shared" si="19"/>
        <v>-144.84095359235749</v>
      </c>
      <c r="AF23">
        <f t="shared" si="20"/>
        <v>47.538368680069091</v>
      </c>
      <c r="AG23">
        <f t="shared" si="21"/>
        <v>2.7000898387611709</v>
      </c>
      <c r="AH23">
        <f t="shared" si="22"/>
        <v>258.80222168687385</v>
      </c>
      <c r="AI23">
        <f t="shared" si="23"/>
        <v>13.396286595336862</v>
      </c>
      <c r="AJ23">
        <f t="shared" si="24"/>
        <v>3.2042718074025709</v>
      </c>
      <c r="AK23">
        <f t="shared" si="25"/>
        <v>16.457571495791345</v>
      </c>
      <c r="AL23">
        <v>404.70942984733603</v>
      </c>
      <c r="AM23">
        <v>393.602890909091</v>
      </c>
      <c r="AN23">
        <v>0.198276784199307</v>
      </c>
      <c r="AO23">
        <v>67.041120146884694</v>
      </c>
      <c r="AP23">
        <f t="shared" si="26"/>
        <v>3.2843753649060652</v>
      </c>
      <c r="AQ23">
        <v>16.527828896292299</v>
      </c>
      <c r="AR23">
        <v>18.461590909090901</v>
      </c>
      <c r="AS23">
        <v>-1.1406336194808301E-5</v>
      </c>
      <c r="AT23">
        <v>77.889328241019101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53050.635544085031</v>
      </c>
      <c r="AZ23" t="s">
        <v>439</v>
      </c>
      <c r="BA23">
        <v>10070.200000000001</v>
      </c>
      <c r="BB23">
        <v>138.84153846153799</v>
      </c>
      <c r="BC23">
        <v>472.31</v>
      </c>
      <c r="BD23">
        <f t="shared" si="30"/>
        <v>0.70603726691889235</v>
      </c>
      <c r="BE23">
        <v>-0.242176552167957</v>
      </c>
      <c r="BF23" t="s">
        <v>474</v>
      </c>
      <c r="BG23">
        <v>10044.299999999999</v>
      </c>
      <c r="BH23">
        <v>272.33169230769198</v>
      </c>
      <c r="BI23">
        <v>393.52861379691501</v>
      </c>
      <c r="BJ23">
        <f t="shared" si="31"/>
        <v>0.30797486444471889</v>
      </c>
      <c r="BK23">
        <v>0.5</v>
      </c>
      <c r="BL23">
        <f t="shared" si="32"/>
        <v>1849.1672250053894</v>
      </c>
      <c r="BM23">
        <f t="shared" si="33"/>
        <v>16.457571495791345</v>
      </c>
      <c r="BN23">
        <f t="shared" si="34"/>
        <v>284.74851272832586</v>
      </c>
      <c r="BO23">
        <f t="shared" si="35"/>
        <v>9.0309561093971005E-3</v>
      </c>
      <c r="BP23">
        <f t="shared" si="36"/>
        <v>0.20019226923036665</v>
      </c>
      <c r="BQ23">
        <f t="shared" si="37"/>
        <v>131.12495712609052</v>
      </c>
      <c r="BR23" t="s">
        <v>441</v>
      </c>
      <c r="BS23">
        <v>0</v>
      </c>
      <c r="BT23">
        <f t="shared" si="38"/>
        <v>131.12495712609052</v>
      </c>
      <c r="BU23">
        <f t="shared" si="39"/>
        <v>0.66679689219813865</v>
      </c>
      <c r="BV23">
        <f t="shared" si="40"/>
        <v>0.46187207536234909</v>
      </c>
      <c r="BW23">
        <f t="shared" si="41"/>
        <v>0.23090515791514327</v>
      </c>
      <c r="BX23">
        <f t="shared" si="42"/>
        <v>0.47586600666574269</v>
      </c>
      <c r="BY23">
        <f t="shared" si="43"/>
        <v>0.23624838714769553</v>
      </c>
      <c r="BZ23">
        <f t="shared" si="44"/>
        <v>0.22238673569875908</v>
      </c>
      <c r="CA23">
        <f t="shared" si="45"/>
        <v>0.77761326430124089</v>
      </c>
      <c r="CB23">
        <v>418</v>
      </c>
      <c r="CC23">
        <v>290</v>
      </c>
      <c r="CD23">
        <v>351.91</v>
      </c>
      <c r="CE23">
        <v>145</v>
      </c>
      <c r="CF23">
        <v>10044.299999999999</v>
      </c>
      <c r="CG23">
        <v>350.05</v>
      </c>
      <c r="CH23">
        <v>1.86</v>
      </c>
      <c r="CI23">
        <v>300</v>
      </c>
      <c r="CJ23">
        <v>24.2</v>
      </c>
      <c r="CK23">
        <v>393.52861379691501</v>
      </c>
      <c r="CL23">
        <v>1.4152029203652301</v>
      </c>
      <c r="CM23">
        <v>-43.675506431742001</v>
      </c>
      <c r="CN23">
        <v>1.2722290766969699</v>
      </c>
      <c r="CO23">
        <v>0.97679319296549205</v>
      </c>
      <c r="CP23">
        <v>-6.5060618464961098E-3</v>
      </c>
      <c r="CQ23">
        <v>290</v>
      </c>
      <c r="CR23">
        <v>349.68</v>
      </c>
      <c r="CS23">
        <v>845</v>
      </c>
      <c r="CT23">
        <v>10004.1</v>
      </c>
      <c r="CU23">
        <v>349.87</v>
      </c>
      <c r="CV23">
        <v>-0.19</v>
      </c>
      <c r="DJ23">
        <f t="shared" si="46"/>
        <v>2199.9781250000001</v>
      </c>
      <c r="DK23">
        <f t="shared" si="47"/>
        <v>1849.1672250053894</v>
      </c>
      <c r="DL23">
        <f t="shared" si="48"/>
        <v>0.84053891445188311</v>
      </c>
      <c r="DM23">
        <f t="shared" si="49"/>
        <v>0.16064010489213434</v>
      </c>
      <c r="DN23">
        <v>3</v>
      </c>
      <c r="DO23">
        <v>0.5</v>
      </c>
      <c r="DP23" t="s">
        <v>442</v>
      </c>
      <c r="DQ23">
        <v>2</v>
      </c>
      <c r="DR23" t="b">
        <v>1</v>
      </c>
      <c r="DS23">
        <v>1687546240.5</v>
      </c>
      <c r="DT23">
        <v>388.0524375</v>
      </c>
      <c r="DU23">
        <v>396.83375000000001</v>
      </c>
      <c r="DV23">
        <v>18.4312875</v>
      </c>
      <c r="DW23">
        <v>16.544699999999999</v>
      </c>
      <c r="DX23">
        <v>388.71843749999999</v>
      </c>
      <c r="DY23">
        <v>18.267287499999998</v>
      </c>
      <c r="DZ23">
        <v>500.14318750000001</v>
      </c>
      <c r="EA23">
        <v>100.5713125</v>
      </c>
      <c r="EB23">
        <v>9.9968950000000001E-2</v>
      </c>
      <c r="EC23">
        <v>27.66978125</v>
      </c>
      <c r="ED23">
        <v>27.438993750000002</v>
      </c>
      <c r="EE23">
        <v>999.9</v>
      </c>
      <c r="EF23">
        <v>0</v>
      </c>
      <c r="EG23">
        <v>0</v>
      </c>
      <c r="EH23">
        <v>9998.0025000000005</v>
      </c>
      <c r="EI23">
        <v>0</v>
      </c>
      <c r="EJ23">
        <v>0.221023</v>
      </c>
      <c r="EK23">
        <v>-8.7748512499999993</v>
      </c>
      <c r="EL23">
        <v>395.36337500000002</v>
      </c>
      <c r="EM23">
        <v>403.50987500000002</v>
      </c>
      <c r="EN23">
        <v>1.9305462499999999</v>
      </c>
      <c r="EO23">
        <v>396.83375000000001</v>
      </c>
      <c r="EP23">
        <v>16.544699999999999</v>
      </c>
      <c r="EQ23">
        <v>1.8580775</v>
      </c>
      <c r="ER23">
        <v>1.6639193750000001</v>
      </c>
      <c r="ES23">
        <v>16.284125</v>
      </c>
      <c r="ET23">
        <v>14.56384375</v>
      </c>
      <c r="EU23">
        <v>2199.9781250000001</v>
      </c>
      <c r="EV23">
        <v>0.98199487500000004</v>
      </c>
      <c r="EW23">
        <v>1.8004837499999999E-2</v>
      </c>
      <c r="EX23">
        <v>0</v>
      </c>
      <c r="EY23">
        <v>272.30781250000001</v>
      </c>
      <c r="EZ23">
        <v>4.9999900000000004</v>
      </c>
      <c r="FA23">
        <v>6736.0131250000004</v>
      </c>
      <c r="FB23">
        <v>19261.131249999999</v>
      </c>
      <c r="FC23">
        <v>46.730312499999997</v>
      </c>
      <c r="FD23">
        <v>47.425375000000003</v>
      </c>
      <c r="FE23">
        <v>47.125</v>
      </c>
      <c r="FF23">
        <v>46.125</v>
      </c>
      <c r="FG23">
        <v>48.25</v>
      </c>
      <c r="FH23">
        <v>2155.4581250000001</v>
      </c>
      <c r="FI23">
        <v>39.520000000000003</v>
      </c>
      <c r="FJ23">
        <v>0</v>
      </c>
      <c r="FK23">
        <v>2182.0999999046298</v>
      </c>
      <c r="FL23">
        <v>0</v>
      </c>
      <c r="FM23">
        <v>272.33169230769198</v>
      </c>
      <c r="FN23">
        <v>-1.5806495782227401</v>
      </c>
      <c r="FO23">
        <v>-26.021538464542701</v>
      </c>
      <c r="FP23">
        <v>6735.92730769231</v>
      </c>
      <c r="FQ23">
        <v>15</v>
      </c>
      <c r="FR23">
        <v>1687546290</v>
      </c>
      <c r="FS23" t="s">
        <v>475</v>
      </c>
      <c r="FT23">
        <v>1687544107.0999999</v>
      </c>
      <c r="FU23">
        <v>1687546275</v>
      </c>
      <c r="FV23">
        <v>8</v>
      </c>
      <c r="FW23">
        <v>5.1999999999999998E-2</v>
      </c>
      <c r="FX23">
        <v>5.0000000000000001E-3</v>
      </c>
      <c r="FY23">
        <v>-0.66600000000000004</v>
      </c>
      <c r="FZ23">
        <v>0.16400000000000001</v>
      </c>
      <c r="GA23">
        <v>397</v>
      </c>
      <c r="GB23">
        <v>16</v>
      </c>
      <c r="GC23">
        <v>0.9</v>
      </c>
      <c r="GD23">
        <v>0.03</v>
      </c>
      <c r="GE23">
        <v>-9.9258085714285702</v>
      </c>
      <c r="GF23">
        <v>13.9508127272727</v>
      </c>
      <c r="GG23">
        <v>3.8559706043686499</v>
      </c>
      <c r="GH23">
        <v>0</v>
      </c>
      <c r="GI23">
        <v>272.31223529411801</v>
      </c>
      <c r="GJ23">
        <v>0.23275782540030801</v>
      </c>
      <c r="GK23">
        <v>0.22481705749911299</v>
      </c>
      <c r="GL23">
        <v>1</v>
      </c>
      <c r="GM23">
        <v>1.92322095238095</v>
      </c>
      <c r="GN23">
        <v>0.126586753246752</v>
      </c>
      <c r="GO23">
        <v>1.27999787591944E-2</v>
      </c>
      <c r="GP23">
        <v>0</v>
      </c>
      <c r="GQ23">
        <v>1</v>
      </c>
      <c r="GR23">
        <v>3</v>
      </c>
      <c r="GS23" t="s">
        <v>463</v>
      </c>
      <c r="GT23">
        <v>2.9473699999999998</v>
      </c>
      <c r="GU23">
        <v>2.7104300000000001</v>
      </c>
      <c r="GV23">
        <v>0.101379</v>
      </c>
      <c r="GW23">
        <v>0.10435700000000001</v>
      </c>
      <c r="GX23">
        <v>9.5075199999999999E-2</v>
      </c>
      <c r="GY23">
        <v>8.8467699999999996E-2</v>
      </c>
      <c r="GZ23">
        <v>27769.9</v>
      </c>
      <c r="HA23">
        <v>31928.5</v>
      </c>
      <c r="HB23">
        <v>30820.5</v>
      </c>
      <c r="HC23">
        <v>34355.300000000003</v>
      </c>
      <c r="HD23">
        <v>38021.9</v>
      </c>
      <c r="HE23">
        <v>38783.4</v>
      </c>
      <c r="HF23">
        <v>42377.4</v>
      </c>
      <c r="HG23">
        <v>42618.7</v>
      </c>
      <c r="HH23">
        <v>2.0304000000000002</v>
      </c>
      <c r="HI23">
        <v>2.1179999999999999</v>
      </c>
      <c r="HJ23">
        <v>0.110608</v>
      </c>
      <c r="HK23">
        <v>0</v>
      </c>
      <c r="HL23">
        <v>25.6401</v>
      </c>
      <c r="HM23">
        <v>999.9</v>
      </c>
      <c r="HN23">
        <v>42.845999999999997</v>
      </c>
      <c r="HO23">
        <v>31.401</v>
      </c>
      <c r="HP23">
        <v>19.662800000000001</v>
      </c>
      <c r="HQ23">
        <v>59.9146</v>
      </c>
      <c r="HR23">
        <v>19.459099999999999</v>
      </c>
      <c r="HS23">
        <v>1</v>
      </c>
      <c r="HT23">
        <v>-7.2408499999999996E-4</v>
      </c>
      <c r="HU23">
        <v>0.33477899999999999</v>
      </c>
      <c r="HV23">
        <v>20.282299999999999</v>
      </c>
      <c r="HW23">
        <v>5.2431999999999999</v>
      </c>
      <c r="HX23">
        <v>11.9861</v>
      </c>
      <c r="HY23">
        <v>4.9713500000000002</v>
      </c>
      <c r="HZ23">
        <v>3.2970299999999999</v>
      </c>
      <c r="IA23">
        <v>999.9</v>
      </c>
      <c r="IB23">
        <v>9999</v>
      </c>
      <c r="IC23">
        <v>9999</v>
      </c>
      <c r="ID23">
        <v>9999</v>
      </c>
      <c r="IE23">
        <v>4.9718499999999999</v>
      </c>
      <c r="IF23">
        <v>1.8541000000000001</v>
      </c>
      <c r="IG23">
        <v>1.8551599999999999</v>
      </c>
      <c r="IH23">
        <v>1.85931</v>
      </c>
      <c r="II23">
        <v>1.8536600000000001</v>
      </c>
      <c r="IJ23">
        <v>1.85809</v>
      </c>
      <c r="IK23">
        <v>1.8553200000000001</v>
      </c>
      <c r="IL23">
        <v>1.8538399999999999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-0.66600000000000004</v>
      </c>
      <c r="JA23">
        <v>0.16400000000000001</v>
      </c>
      <c r="JB23">
        <v>-0.41027698305261501</v>
      </c>
      <c r="JC23">
        <v>-6.8838208586326796E-4</v>
      </c>
      <c r="JD23">
        <v>1.2146953680521199E-7</v>
      </c>
      <c r="JE23">
        <v>-3.3979593155360199E-13</v>
      </c>
      <c r="JF23">
        <v>1.1841359008270101E-2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35.700000000000003</v>
      </c>
      <c r="JO23">
        <v>36</v>
      </c>
      <c r="JP23">
        <v>0.85571299999999995</v>
      </c>
      <c r="JQ23">
        <v>2.4157700000000002</v>
      </c>
      <c r="JR23">
        <v>1.5966800000000001</v>
      </c>
      <c r="JS23">
        <v>2.31934</v>
      </c>
      <c r="JT23">
        <v>1.5905800000000001</v>
      </c>
      <c r="JU23">
        <v>2.5305200000000001</v>
      </c>
      <c r="JV23">
        <v>34.395200000000003</v>
      </c>
      <c r="JW23">
        <v>13.615399999999999</v>
      </c>
      <c r="JX23">
        <v>18</v>
      </c>
      <c r="JY23">
        <v>505.34100000000001</v>
      </c>
      <c r="JZ23">
        <v>542.48199999999997</v>
      </c>
      <c r="KA23">
        <v>25.000399999999999</v>
      </c>
      <c r="KB23">
        <v>27.237300000000001</v>
      </c>
      <c r="KC23">
        <v>29.9998</v>
      </c>
      <c r="KD23">
        <v>27.198</v>
      </c>
      <c r="KE23">
        <v>27.166599999999999</v>
      </c>
      <c r="KF23">
        <v>17.0823</v>
      </c>
      <c r="KG23">
        <v>0</v>
      </c>
      <c r="KH23">
        <v>0.75346800000000003</v>
      </c>
      <c r="KI23">
        <v>25</v>
      </c>
      <c r="KJ23">
        <v>400</v>
      </c>
      <c r="KK23">
        <v>16.744</v>
      </c>
      <c r="KL23">
        <v>100.34099999999999</v>
      </c>
      <c r="KM23">
        <v>100.13800000000001</v>
      </c>
    </row>
    <row r="24" spans="1:299" x14ac:dyDescent="0.2">
      <c r="A24">
        <v>8</v>
      </c>
      <c r="B24">
        <v>1687547669.0999999</v>
      </c>
      <c r="C24">
        <v>12192</v>
      </c>
      <c r="D24" t="s">
        <v>476</v>
      </c>
      <c r="E24" t="s">
        <v>477</v>
      </c>
      <c r="F24">
        <v>30</v>
      </c>
      <c r="G24">
        <v>20.3</v>
      </c>
      <c r="H24" t="s">
        <v>450</v>
      </c>
      <c r="I24">
        <v>110</v>
      </c>
      <c r="J24">
        <v>70</v>
      </c>
      <c r="K24">
        <v>1687547661.0999999</v>
      </c>
      <c r="L24">
        <f t="shared" si="0"/>
        <v>7.9509834824225464E-4</v>
      </c>
      <c r="M24">
        <f t="shared" si="1"/>
        <v>0.79509834824225467</v>
      </c>
      <c r="N24">
        <f t="shared" si="2"/>
        <v>3.3134568996638523</v>
      </c>
      <c r="O24">
        <f t="shared" si="3"/>
        <v>397.59086666666701</v>
      </c>
      <c r="P24">
        <f t="shared" si="4"/>
        <v>255.87514512451438</v>
      </c>
      <c r="Q24">
        <f t="shared" si="5"/>
        <v>25.768988503872993</v>
      </c>
      <c r="R24">
        <f t="shared" si="6"/>
        <v>40.041069512212886</v>
      </c>
      <c r="S24">
        <f t="shared" si="7"/>
        <v>4.0546154390918368E-2</v>
      </c>
      <c r="T24">
        <f t="shared" si="8"/>
        <v>3.8219046112663326</v>
      </c>
      <c r="U24">
        <f t="shared" si="9"/>
        <v>4.0308693450678217E-2</v>
      </c>
      <c r="V24">
        <f t="shared" si="10"/>
        <v>2.5214152206146159E-2</v>
      </c>
      <c r="W24">
        <f t="shared" si="11"/>
        <v>353.40790121039504</v>
      </c>
      <c r="X24">
        <f t="shared" si="12"/>
        <v>30.022945349452325</v>
      </c>
      <c r="Y24">
        <f t="shared" si="13"/>
        <v>28.414999999999999</v>
      </c>
      <c r="Z24">
        <f t="shared" si="14"/>
        <v>3.8876232026847153</v>
      </c>
      <c r="AA24">
        <f t="shared" si="15"/>
        <v>49.957167774639188</v>
      </c>
      <c r="AB24">
        <f t="shared" si="16"/>
        <v>1.9587709990059845</v>
      </c>
      <c r="AC24">
        <f t="shared" si="17"/>
        <v>3.9209008161594716</v>
      </c>
      <c r="AD24">
        <f t="shared" si="18"/>
        <v>1.9288522036787308</v>
      </c>
      <c r="AE24">
        <f t="shared" si="19"/>
        <v>-35.063837157483427</v>
      </c>
      <c r="AF24">
        <f t="shared" si="20"/>
        <v>30.235266550616384</v>
      </c>
      <c r="AG24">
        <f t="shared" si="21"/>
        <v>1.732833689804359</v>
      </c>
      <c r="AH24">
        <f t="shared" si="22"/>
        <v>350.31216429333233</v>
      </c>
      <c r="AI24">
        <f t="shared" si="23"/>
        <v>3.4997579165746804</v>
      </c>
      <c r="AJ24">
        <f t="shared" si="24"/>
        <v>0.70233533783826263</v>
      </c>
      <c r="AK24">
        <f t="shared" si="25"/>
        <v>3.3134568996638523</v>
      </c>
      <c r="AL24">
        <v>408.02088156547097</v>
      </c>
      <c r="AM24">
        <v>405.59895151515201</v>
      </c>
      <c r="AN24">
        <v>7.3593695591447905E-2</v>
      </c>
      <c r="AO24">
        <v>67.041028968145994</v>
      </c>
      <c r="AP24">
        <f t="shared" si="26"/>
        <v>0.79509834824225467</v>
      </c>
      <c r="AQ24">
        <v>19.017671854783401</v>
      </c>
      <c r="AR24">
        <v>19.4852624242424</v>
      </c>
      <c r="AS24">
        <v>1.22537865961141E-5</v>
      </c>
      <c r="AT24">
        <v>77.8853209389857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52917.089164640609</v>
      </c>
      <c r="AZ24" t="s">
        <v>439</v>
      </c>
      <c r="BA24">
        <v>10070.200000000001</v>
      </c>
      <c r="BB24">
        <v>138.84153846153799</v>
      </c>
      <c r="BC24">
        <v>472.31</v>
      </c>
      <c r="BD24">
        <f t="shared" si="30"/>
        <v>0.70603726691889235</v>
      </c>
      <c r="BE24">
        <v>-0.242176552167957</v>
      </c>
      <c r="BF24" t="s">
        <v>478</v>
      </c>
      <c r="BG24">
        <v>10026.799999999999</v>
      </c>
      <c r="BH24">
        <v>238.42411999999999</v>
      </c>
      <c r="BI24">
        <v>298.30905711944598</v>
      </c>
      <c r="BJ24">
        <f t="shared" si="31"/>
        <v>0.20074796822366492</v>
      </c>
      <c r="BK24">
        <v>0.5</v>
      </c>
      <c r="BL24">
        <f t="shared" si="32"/>
        <v>1849.1894800053833</v>
      </c>
      <c r="BM24">
        <f t="shared" si="33"/>
        <v>3.3134568996638523</v>
      </c>
      <c r="BN24">
        <f t="shared" si="34"/>
        <v>185.61051548582807</v>
      </c>
      <c r="BO24">
        <f t="shared" si="35"/>
        <v>1.9228064458929638E-3</v>
      </c>
      <c r="BP24">
        <f t="shared" si="36"/>
        <v>0.58329084795733266</v>
      </c>
      <c r="BQ24">
        <f t="shared" si="37"/>
        <v>118.51950078119989</v>
      </c>
      <c r="BR24" t="s">
        <v>441</v>
      </c>
      <c r="BS24">
        <v>0</v>
      </c>
      <c r="BT24">
        <f t="shared" si="38"/>
        <v>118.51950078119989</v>
      </c>
      <c r="BU24">
        <f t="shared" si="39"/>
        <v>0.60269560057727822</v>
      </c>
      <c r="BV24">
        <f t="shared" si="40"/>
        <v>0.33308351352056176</v>
      </c>
      <c r="BW24">
        <f t="shared" si="41"/>
        <v>0.49181915078206762</v>
      </c>
      <c r="BX24">
        <f t="shared" si="42"/>
        <v>0.37553062607007776</v>
      </c>
      <c r="BY24">
        <f t="shared" si="43"/>
        <v>0.52179130247519634</v>
      </c>
      <c r="BZ24">
        <f t="shared" si="44"/>
        <v>0.16557423695599685</v>
      </c>
      <c r="CA24">
        <f t="shared" si="45"/>
        <v>0.83442576304400318</v>
      </c>
      <c r="CB24">
        <v>419</v>
      </c>
      <c r="CC24">
        <v>290</v>
      </c>
      <c r="CD24">
        <v>280.32</v>
      </c>
      <c r="CE24">
        <v>235</v>
      </c>
      <c r="CF24">
        <v>10026.799999999999</v>
      </c>
      <c r="CG24">
        <v>280.2</v>
      </c>
      <c r="CH24">
        <v>0.12</v>
      </c>
      <c r="CI24">
        <v>300</v>
      </c>
      <c r="CJ24">
        <v>24.2</v>
      </c>
      <c r="CK24">
        <v>298.30905711944598</v>
      </c>
      <c r="CL24">
        <v>1.5786712503409199</v>
      </c>
      <c r="CM24">
        <v>-18.161430883437699</v>
      </c>
      <c r="CN24">
        <v>1.41816361665174</v>
      </c>
      <c r="CO24">
        <v>0.85416769865185005</v>
      </c>
      <c r="CP24">
        <v>-6.5051630700778797E-3</v>
      </c>
      <c r="CQ24">
        <v>290</v>
      </c>
      <c r="CR24">
        <v>280.51</v>
      </c>
      <c r="CS24">
        <v>685</v>
      </c>
      <c r="CT24">
        <v>10003.299999999999</v>
      </c>
      <c r="CU24">
        <v>280.14999999999998</v>
      </c>
      <c r="CV24">
        <v>0.36</v>
      </c>
      <c r="DJ24">
        <f t="shared" si="46"/>
        <v>2200.0053333333299</v>
      </c>
      <c r="DK24">
        <f t="shared" si="47"/>
        <v>1849.1894800053833</v>
      </c>
      <c r="DL24">
        <f t="shared" si="48"/>
        <v>0.84053863506030269</v>
      </c>
      <c r="DM24">
        <f t="shared" si="49"/>
        <v>0.16063956566638427</v>
      </c>
      <c r="DN24">
        <v>3</v>
      </c>
      <c r="DO24">
        <v>0.5</v>
      </c>
      <c r="DP24" t="s">
        <v>442</v>
      </c>
      <c r="DQ24">
        <v>2</v>
      </c>
      <c r="DR24" t="b">
        <v>1</v>
      </c>
      <c r="DS24">
        <v>1687547661.0999999</v>
      </c>
      <c r="DT24">
        <v>397.59086666666701</v>
      </c>
      <c r="DU24">
        <v>399.8578</v>
      </c>
      <c r="DV24">
        <v>19.449766666666701</v>
      </c>
      <c r="DW24">
        <v>19.036646666666702</v>
      </c>
      <c r="DX24">
        <v>398.21986666666697</v>
      </c>
      <c r="DY24">
        <v>19.2397666666667</v>
      </c>
      <c r="DZ24">
        <v>500.102933333333</v>
      </c>
      <c r="EA24">
        <v>100.609266666667</v>
      </c>
      <c r="EB24">
        <v>9.9962013333333294E-2</v>
      </c>
      <c r="EC24">
        <v>28.56174</v>
      </c>
      <c r="ED24">
        <v>28.414999999999999</v>
      </c>
      <c r="EE24">
        <v>999.9</v>
      </c>
      <c r="EF24">
        <v>0</v>
      </c>
      <c r="EG24">
        <v>0</v>
      </c>
      <c r="EH24">
        <v>9998.6733333333304</v>
      </c>
      <c r="EI24">
        <v>0</v>
      </c>
      <c r="EJ24">
        <v>0.221023</v>
      </c>
      <c r="EK24">
        <v>-2.3030179999999998</v>
      </c>
      <c r="EL24">
        <v>405.45246666666702</v>
      </c>
      <c r="EM24">
        <v>407.61746666666699</v>
      </c>
      <c r="EN24">
        <v>0.44235346666666697</v>
      </c>
      <c r="EO24">
        <v>399.8578</v>
      </c>
      <c r="EP24">
        <v>19.036646666666702</v>
      </c>
      <c r="EQ24">
        <v>1.9597693333333299</v>
      </c>
      <c r="ER24">
        <v>1.9152659999999999</v>
      </c>
      <c r="ES24">
        <v>17.123006666666701</v>
      </c>
      <c r="ET24">
        <v>16.7606933333333</v>
      </c>
      <c r="EU24">
        <v>2200.0053333333299</v>
      </c>
      <c r="EV24">
        <v>0.98200253333333298</v>
      </c>
      <c r="EW24">
        <v>1.7997073333333301E-2</v>
      </c>
      <c r="EX24">
        <v>0</v>
      </c>
      <c r="EY24">
        <v>238.45400000000001</v>
      </c>
      <c r="EZ24">
        <v>4.9999900000000004</v>
      </c>
      <c r="FA24">
        <v>5910.5860000000002</v>
      </c>
      <c r="FB24">
        <v>19261.446666666699</v>
      </c>
      <c r="FC24">
        <v>49.5124</v>
      </c>
      <c r="FD24">
        <v>50.574599999999997</v>
      </c>
      <c r="FE24">
        <v>49.811999999999998</v>
      </c>
      <c r="FF24">
        <v>49.375</v>
      </c>
      <c r="FG24">
        <v>51</v>
      </c>
      <c r="FH24">
        <v>2155.5053333333299</v>
      </c>
      <c r="FI24">
        <v>39.5</v>
      </c>
      <c r="FJ24">
        <v>0</v>
      </c>
      <c r="FK24">
        <v>1418.9000000953699</v>
      </c>
      <c r="FL24">
        <v>0</v>
      </c>
      <c r="FM24">
        <v>238.42411999999999</v>
      </c>
      <c r="FN24">
        <v>-1.71553846151617</v>
      </c>
      <c r="FO24">
        <v>-213.09230736994701</v>
      </c>
      <c r="FP24">
        <v>5912.9404000000004</v>
      </c>
      <c r="FQ24">
        <v>15</v>
      </c>
      <c r="FR24">
        <v>1687547690.0999999</v>
      </c>
      <c r="FS24" t="s">
        <v>479</v>
      </c>
      <c r="FT24">
        <v>1687547689.0999999</v>
      </c>
      <c r="FU24">
        <v>1687547690.0999999</v>
      </c>
      <c r="FV24">
        <v>9</v>
      </c>
      <c r="FW24">
        <v>3.7999999999999999E-2</v>
      </c>
      <c r="FX24">
        <v>-1.7999999999999999E-2</v>
      </c>
      <c r="FY24">
        <v>-0.629</v>
      </c>
      <c r="FZ24">
        <v>0.21</v>
      </c>
      <c r="GA24">
        <v>400</v>
      </c>
      <c r="GB24">
        <v>19</v>
      </c>
      <c r="GC24">
        <v>0.25</v>
      </c>
      <c r="GD24">
        <v>0.15</v>
      </c>
      <c r="GE24">
        <v>-2.2534257142857101</v>
      </c>
      <c r="GF24">
        <v>-1.7275277922077901</v>
      </c>
      <c r="GG24">
        <v>0.31002511438317298</v>
      </c>
      <c r="GH24">
        <v>0</v>
      </c>
      <c r="GI24">
        <v>238.442676470588</v>
      </c>
      <c r="GJ24">
        <v>-0.25908326782706298</v>
      </c>
      <c r="GK24">
        <v>0.17218777721672701</v>
      </c>
      <c r="GL24">
        <v>1</v>
      </c>
      <c r="GM24">
        <v>0.43359966666666699</v>
      </c>
      <c r="GN24">
        <v>0.21110509090909099</v>
      </c>
      <c r="GO24">
        <v>2.2832262896702302E-2</v>
      </c>
      <c r="GP24">
        <v>0</v>
      </c>
      <c r="GQ24">
        <v>1</v>
      </c>
      <c r="GR24">
        <v>3</v>
      </c>
      <c r="GS24" t="s">
        <v>463</v>
      </c>
      <c r="GT24">
        <v>2.9456099999999998</v>
      </c>
      <c r="GU24">
        <v>2.71082</v>
      </c>
      <c r="GV24">
        <v>0.10320600000000001</v>
      </c>
      <c r="GW24">
        <v>0.103142</v>
      </c>
      <c r="GX24">
        <v>9.8434199999999999E-2</v>
      </c>
      <c r="GY24">
        <v>9.75911E-2</v>
      </c>
      <c r="GZ24">
        <v>27629.4</v>
      </c>
      <c r="HA24">
        <v>31868.9</v>
      </c>
      <c r="HB24">
        <v>30735.9</v>
      </c>
      <c r="HC24">
        <v>34254.5</v>
      </c>
      <c r="HD24">
        <v>37776.9</v>
      </c>
      <c r="HE24">
        <v>38287.199999999997</v>
      </c>
      <c r="HF24">
        <v>42262.400000000001</v>
      </c>
      <c r="HG24">
        <v>42500</v>
      </c>
      <c r="HH24">
        <v>2.0080499999999999</v>
      </c>
      <c r="HI24">
        <v>2.0780500000000002</v>
      </c>
      <c r="HJ24">
        <v>0.14804700000000001</v>
      </c>
      <c r="HK24">
        <v>0</v>
      </c>
      <c r="HL24">
        <v>26.042300000000001</v>
      </c>
      <c r="HM24">
        <v>999.9</v>
      </c>
      <c r="HN24">
        <v>46.801000000000002</v>
      </c>
      <c r="HO24">
        <v>34.250999999999998</v>
      </c>
      <c r="HP24">
        <v>25.203900000000001</v>
      </c>
      <c r="HQ24">
        <v>60.5456</v>
      </c>
      <c r="HR24">
        <v>18.810099999999998</v>
      </c>
      <c r="HS24">
        <v>1</v>
      </c>
      <c r="HT24">
        <v>0.12427100000000001</v>
      </c>
      <c r="HU24">
        <v>1.3768</v>
      </c>
      <c r="HV24">
        <v>20.2681</v>
      </c>
      <c r="HW24">
        <v>5.2409499999999998</v>
      </c>
      <c r="HX24">
        <v>11.986000000000001</v>
      </c>
      <c r="HY24">
        <v>4.9713500000000002</v>
      </c>
      <c r="HZ24">
        <v>3.2970000000000002</v>
      </c>
      <c r="IA24">
        <v>999.9</v>
      </c>
      <c r="IB24">
        <v>9999</v>
      </c>
      <c r="IC24">
        <v>9999</v>
      </c>
      <c r="ID24">
        <v>9999</v>
      </c>
      <c r="IE24">
        <v>4.9717700000000002</v>
      </c>
      <c r="IF24">
        <v>1.85439</v>
      </c>
      <c r="IG24">
        <v>1.85547</v>
      </c>
      <c r="IH24">
        <v>1.8595900000000001</v>
      </c>
      <c r="II24">
        <v>1.8537999999999999</v>
      </c>
      <c r="IJ24">
        <v>1.8583499999999999</v>
      </c>
      <c r="IK24">
        <v>1.8555600000000001</v>
      </c>
      <c r="IL24">
        <v>1.8539399999999999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-0.629</v>
      </c>
      <c r="JA24">
        <v>0.21</v>
      </c>
      <c r="JB24">
        <v>-0.41027698305261501</v>
      </c>
      <c r="JC24">
        <v>-6.8838208586326796E-4</v>
      </c>
      <c r="JD24">
        <v>1.2146953680521199E-7</v>
      </c>
      <c r="JE24">
        <v>-3.3979593155360199E-13</v>
      </c>
      <c r="JF24">
        <v>1.7120365176618E-2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59.4</v>
      </c>
      <c r="JO24">
        <v>23.2</v>
      </c>
      <c r="JP24">
        <v>0.84350599999999998</v>
      </c>
      <c r="JQ24">
        <v>2.4230999999999998</v>
      </c>
      <c r="JR24">
        <v>1.5966800000000001</v>
      </c>
      <c r="JS24">
        <v>2.31812</v>
      </c>
      <c r="JT24">
        <v>1.5905800000000001</v>
      </c>
      <c r="JU24">
        <v>2.50122</v>
      </c>
      <c r="JV24">
        <v>40.758000000000003</v>
      </c>
      <c r="JW24">
        <v>13.2827</v>
      </c>
      <c r="JX24">
        <v>18</v>
      </c>
      <c r="JY24">
        <v>505.62</v>
      </c>
      <c r="JZ24">
        <v>530.28899999999999</v>
      </c>
      <c r="KA24">
        <v>24.998200000000001</v>
      </c>
      <c r="KB24">
        <v>28.964200000000002</v>
      </c>
      <c r="KC24">
        <v>30.0001</v>
      </c>
      <c r="KD24">
        <v>28.848700000000001</v>
      </c>
      <c r="KE24">
        <v>28.808499999999999</v>
      </c>
      <c r="KF24">
        <v>16.9224</v>
      </c>
      <c r="KG24">
        <v>23.2026</v>
      </c>
      <c r="KH24">
        <v>33.564799999999998</v>
      </c>
      <c r="KI24">
        <v>25</v>
      </c>
      <c r="KJ24">
        <v>400</v>
      </c>
      <c r="KK24">
        <v>19.060300000000002</v>
      </c>
      <c r="KL24">
        <v>100.068</v>
      </c>
      <c r="KM24">
        <v>99.852400000000003</v>
      </c>
    </row>
    <row r="25" spans="1:299" x14ac:dyDescent="0.2">
      <c r="A25">
        <v>9</v>
      </c>
      <c r="B25">
        <v>1687549864.0999999</v>
      </c>
      <c r="C25">
        <v>14387</v>
      </c>
      <c r="D25" t="s">
        <v>480</v>
      </c>
      <c r="E25" t="s">
        <v>481</v>
      </c>
      <c r="F25">
        <v>30</v>
      </c>
      <c r="G25">
        <v>21.2</v>
      </c>
      <c r="H25" t="s">
        <v>438</v>
      </c>
      <c r="I25">
        <v>260</v>
      </c>
      <c r="J25">
        <v>70</v>
      </c>
      <c r="K25">
        <v>1687549856.0999999</v>
      </c>
      <c r="L25">
        <f t="shared" si="0"/>
        <v>2.3618316639557051E-3</v>
      </c>
      <c r="M25">
        <f t="shared" si="1"/>
        <v>2.3618316639557051</v>
      </c>
      <c r="N25">
        <f t="shared" si="2"/>
        <v>11.387248520034472</v>
      </c>
      <c r="O25">
        <f t="shared" si="3"/>
        <v>389.89713333333299</v>
      </c>
      <c r="P25">
        <f t="shared" si="4"/>
        <v>220.08193904849691</v>
      </c>
      <c r="Q25">
        <f t="shared" si="5"/>
        <v>22.153412225708241</v>
      </c>
      <c r="R25">
        <f t="shared" si="6"/>
        <v>39.246982090847069</v>
      </c>
      <c r="S25">
        <f t="shared" si="7"/>
        <v>0.11571965734110365</v>
      </c>
      <c r="T25">
        <f t="shared" si="8"/>
        <v>3.8202082091341274</v>
      </c>
      <c r="U25">
        <f t="shared" si="9"/>
        <v>0.11380699089345427</v>
      </c>
      <c r="V25">
        <f t="shared" si="10"/>
        <v>7.1298581465430763E-2</v>
      </c>
      <c r="W25">
        <f t="shared" si="11"/>
        <v>353.41156581039866</v>
      </c>
      <c r="X25">
        <f t="shared" si="12"/>
        <v>29.69508499909459</v>
      </c>
      <c r="Y25">
        <f t="shared" si="13"/>
        <v>28.812673333333301</v>
      </c>
      <c r="Z25">
        <f t="shared" si="14"/>
        <v>3.9783832454690873</v>
      </c>
      <c r="AA25">
        <f t="shared" si="15"/>
        <v>49.789353323281475</v>
      </c>
      <c r="AB25">
        <f t="shared" si="16"/>
        <v>1.9509191799919627</v>
      </c>
      <c r="AC25">
        <f t="shared" si="17"/>
        <v>3.918346091632634</v>
      </c>
      <c r="AD25">
        <f t="shared" si="18"/>
        <v>2.0274640654771243</v>
      </c>
      <c r="AE25">
        <f t="shared" si="19"/>
        <v>-104.1567763804466</v>
      </c>
      <c r="AF25">
        <f t="shared" si="20"/>
        <v>-53.993179832755487</v>
      </c>
      <c r="AG25">
        <f t="shared" si="21"/>
        <v>-3.1017700694651014</v>
      </c>
      <c r="AH25">
        <f t="shared" si="22"/>
        <v>192.15983952773146</v>
      </c>
      <c r="AI25">
        <f t="shared" si="23"/>
        <v>19.673548168308983</v>
      </c>
      <c r="AJ25">
        <f t="shared" si="24"/>
        <v>2.3056823758693192</v>
      </c>
      <c r="AK25">
        <f t="shared" si="25"/>
        <v>11.387248520034472</v>
      </c>
      <c r="AL25">
        <v>415.70987620671002</v>
      </c>
      <c r="AM25">
        <v>402.48302424242399</v>
      </c>
      <c r="AN25">
        <v>1.1669259740259299</v>
      </c>
      <c r="AO25">
        <v>67.040000000000006</v>
      </c>
      <c r="AP25">
        <f t="shared" si="26"/>
        <v>2.3618316639557051</v>
      </c>
      <c r="AQ25">
        <v>18.023603978912099</v>
      </c>
      <c r="AR25">
        <v>19.4128006060606</v>
      </c>
      <c r="AS25">
        <v>4.2803628018946597E-6</v>
      </c>
      <c r="AT25">
        <v>77.765302561401498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52885.3786412396</v>
      </c>
      <c r="AZ25" t="s">
        <v>439</v>
      </c>
      <c r="BA25">
        <v>10070.200000000001</v>
      </c>
      <c r="BB25">
        <v>138.84153846153799</v>
      </c>
      <c r="BC25">
        <v>472.31</v>
      </c>
      <c r="BD25">
        <f t="shared" si="30"/>
        <v>0.70603726691889235</v>
      </c>
      <c r="BE25">
        <v>-0.242176552167957</v>
      </c>
      <c r="BF25" t="s">
        <v>482</v>
      </c>
      <c r="BG25">
        <v>10061.6</v>
      </c>
      <c r="BH25">
        <v>262.878346153846</v>
      </c>
      <c r="BI25">
        <v>330.65085948354698</v>
      </c>
      <c r="BJ25">
        <f t="shared" si="31"/>
        <v>0.2049669958080762</v>
      </c>
      <c r="BK25">
        <v>0.5</v>
      </c>
      <c r="BL25">
        <f t="shared" si="32"/>
        <v>1849.2060200053902</v>
      </c>
      <c r="BM25">
        <f t="shared" si="33"/>
        <v>11.387248520034472</v>
      </c>
      <c r="BN25">
        <f t="shared" si="34"/>
        <v>189.51310127535706</v>
      </c>
      <c r="BO25">
        <f t="shared" si="35"/>
        <v>6.2888747637586265E-3</v>
      </c>
      <c r="BP25">
        <f t="shared" si="36"/>
        <v>0.42842513924722431</v>
      </c>
      <c r="BQ25">
        <f t="shared" si="37"/>
        <v>123.31155486546913</v>
      </c>
      <c r="BR25" t="s">
        <v>441</v>
      </c>
      <c r="BS25">
        <v>0</v>
      </c>
      <c r="BT25">
        <f t="shared" si="38"/>
        <v>123.31155486546913</v>
      </c>
      <c r="BU25">
        <f t="shared" si="39"/>
        <v>0.62706416351654748</v>
      </c>
      <c r="BV25">
        <f t="shared" si="40"/>
        <v>0.32686766001525369</v>
      </c>
      <c r="BW25">
        <f t="shared" si="41"/>
        <v>0.4059019244680207</v>
      </c>
      <c r="BX25">
        <f t="shared" si="42"/>
        <v>0.35333274195743852</v>
      </c>
      <c r="BY25">
        <f t="shared" si="43"/>
        <v>0.42480521205185745</v>
      </c>
      <c r="BZ25">
        <f t="shared" si="44"/>
        <v>0.15332780345525149</v>
      </c>
      <c r="CA25">
        <f t="shared" si="45"/>
        <v>0.84667219654474857</v>
      </c>
      <c r="CB25">
        <v>420</v>
      </c>
      <c r="CC25">
        <v>290</v>
      </c>
      <c r="CD25">
        <v>310.77999999999997</v>
      </c>
      <c r="CE25">
        <v>65</v>
      </c>
      <c r="CF25">
        <v>10061.6</v>
      </c>
      <c r="CG25">
        <v>310.62</v>
      </c>
      <c r="CH25">
        <v>0.16</v>
      </c>
      <c r="CI25">
        <v>300</v>
      </c>
      <c r="CJ25">
        <v>24.2</v>
      </c>
      <c r="CK25">
        <v>330.65085948354698</v>
      </c>
      <c r="CL25">
        <v>1.1276164841433001</v>
      </c>
      <c r="CM25">
        <v>-20.155156229565701</v>
      </c>
      <c r="CN25">
        <v>1.0140122580511699</v>
      </c>
      <c r="CO25">
        <v>0.93381878871991697</v>
      </c>
      <c r="CP25">
        <v>-6.5096596218020102E-3</v>
      </c>
      <c r="CQ25">
        <v>290</v>
      </c>
      <c r="CR25">
        <v>310.72000000000003</v>
      </c>
      <c r="CS25">
        <v>845</v>
      </c>
      <c r="CT25">
        <v>10006.700000000001</v>
      </c>
      <c r="CU25">
        <v>310.51</v>
      </c>
      <c r="CV25">
        <v>0.21</v>
      </c>
      <c r="DJ25">
        <f t="shared" si="46"/>
        <v>2200.0246666666699</v>
      </c>
      <c r="DK25">
        <f t="shared" si="47"/>
        <v>1849.2060200053902</v>
      </c>
      <c r="DL25">
        <f t="shared" si="48"/>
        <v>0.84053876668900418</v>
      </c>
      <c r="DM25">
        <f t="shared" si="49"/>
        <v>0.16063981970977817</v>
      </c>
      <c r="DN25">
        <v>3</v>
      </c>
      <c r="DO25">
        <v>0.5</v>
      </c>
      <c r="DP25" t="s">
        <v>442</v>
      </c>
      <c r="DQ25">
        <v>2</v>
      </c>
      <c r="DR25" t="b">
        <v>1</v>
      </c>
      <c r="DS25">
        <v>1687549856.0999999</v>
      </c>
      <c r="DT25">
        <v>389.89713333333299</v>
      </c>
      <c r="DU25">
        <v>402.23739999999998</v>
      </c>
      <c r="DV25">
        <v>19.381306666666699</v>
      </c>
      <c r="DW25">
        <v>18.025066666666699</v>
      </c>
      <c r="DX25">
        <v>390.52613333333301</v>
      </c>
      <c r="DY25">
        <v>19.191306666666701</v>
      </c>
      <c r="DZ25">
        <v>500.131666666667</v>
      </c>
      <c r="EA25">
        <v>100.5598</v>
      </c>
      <c r="EB25">
        <v>0.10003752</v>
      </c>
      <c r="EC25">
        <v>28.550513333333299</v>
      </c>
      <c r="ED25">
        <v>28.812673333333301</v>
      </c>
      <c r="EE25">
        <v>999.9</v>
      </c>
      <c r="EF25">
        <v>0</v>
      </c>
      <c r="EG25">
        <v>0</v>
      </c>
      <c r="EH25">
        <v>9997.1633333333302</v>
      </c>
      <c r="EI25">
        <v>0</v>
      </c>
      <c r="EJ25">
        <v>0.221023</v>
      </c>
      <c r="EK25">
        <v>-12.334274666666699</v>
      </c>
      <c r="EL25">
        <v>397.62119999999999</v>
      </c>
      <c r="EM25">
        <v>409.62086666666698</v>
      </c>
      <c r="EN25">
        <v>1.38584333333333</v>
      </c>
      <c r="EO25">
        <v>402.23739999999998</v>
      </c>
      <c r="EP25">
        <v>18.025066666666699</v>
      </c>
      <c r="EQ25">
        <v>1.9519580000000001</v>
      </c>
      <c r="ER25">
        <v>1.8125973333333301</v>
      </c>
      <c r="ES25">
        <v>17.059913333333299</v>
      </c>
      <c r="ET25">
        <v>15.895846666666699</v>
      </c>
      <c r="EU25">
        <v>2200.0246666666699</v>
      </c>
      <c r="EV25">
        <v>0.98200133333333295</v>
      </c>
      <c r="EW25">
        <v>1.7998853333333301E-2</v>
      </c>
      <c r="EX25">
        <v>0</v>
      </c>
      <c r="EY25">
        <v>262.85879999999997</v>
      </c>
      <c r="EZ25">
        <v>4.9999900000000004</v>
      </c>
      <c r="FA25">
        <v>6499.1679999999997</v>
      </c>
      <c r="FB25">
        <v>19261.593333333301</v>
      </c>
      <c r="FC25">
        <v>47.666333333333299</v>
      </c>
      <c r="FD25">
        <v>48.441200000000002</v>
      </c>
      <c r="FE25">
        <v>48.061999999999998</v>
      </c>
      <c r="FF25">
        <v>47.561999999999998</v>
      </c>
      <c r="FG25">
        <v>49.311999999999998</v>
      </c>
      <c r="FH25">
        <v>2155.5146666666701</v>
      </c>
      <c r="FI25">
        <v>39.51</v>
      </c>
      <c r="FJ25">
        <v>0</v>
      </c>
      <c r="FK25">
        <v>2193.2999999523199</v>
      </c>
      <c r="FL25">
        <v>0</v>
      </c>
      <c r="FM25">
        <v>262.878346153846</v>
      </c>
      <c r="FN25">
        <v>-2.2002393351471898</v>
      </c>
      <c r="FO25">
        <v>-52.001025662584297</v>
      </c>
      <c r="FP25">
        <v>6499.42807692308</v>
      </c>
      <c r="FQ25">
        <v>15</v>
      </c>
      <c r="FR25">
        <v>1687549906.0999999</v>
      </c>
      <c r="FS25" t="s">
        <v>483</v>
      </c>
      <c r="FT25">
        <v>1687547689.0999999</v>
      </c>
      <c r="FU25">
        <v>1687549885.0999999</v>
      </c>
      <c r="FV25">
        <v>10</v>
      </c>
      <c r="FW25">
        <v>3.7999999999999999E-2</v>
      </c>
      <c r="FX25">
        <v>7.0000000000000001E-3</v>
      </c>
      <c r="FY25">
        <v>-0.629</v>
      </c>
      <c r="FZ25">
        <v>0.19</v>
      </c>
      <c r="GA25">
        <v>400</v>
      </c>
      <c r="GB25">
        <v>18</v>
      </c>
      <c r="GC25">
        <v>0.25</v>
      </c>
      <c r="GD25">
        <v>0.06</v>
      </c>
      <c r="GE25">
        <v>-9.28630380952381</v>
      </c>
      <c r="GF25">
        <v>-59.138382077922103</v>
      </c>
      <c r="GG25">
        <v>6.4655504306406097</v>
      </c>
      <c r="GH25">
        <v>0</v>
      </c>
      <c r="GI25">
        <v>262.95641176470599</v>
      </c>
      <c r="GJ25">
        <v>-1.76012223943257</v>
      </c>
      <c r="GK25">
        <v>0.25242111378630699</v>
      </c>
      <c r="GL25">
        <v>0</v>
      </c>
      <c r="GM25">
        <v>1.3850342857142901</v>
      </c>
      <c r="GN25">
        <v>2.29659740259755E-2</v>
      </c>
      <c r="GO25">
        <v>5.6810885705944596E-3</v>
      </c>
      <c r="GP25">
        <v>1</v>
      </c>
      <c r="GQ25">
        <v>1</v>
      </c>
      <c r="GR25">
        <v>3</v>
      </c>
      <c r="GS25" t="s">
        <v>463</v>
      </c>
      <c r="GT25">
        <v>2.9462000000000002</v>
      </c>
      <c r="GU25">
        <v>2.7107800000000002</v>
      </c>
      <c r="GV25">
        <v>0.103093</v>
      </c>
      <c r="GW25">
        <v>0.104936</v>
      </c>
      <c r="GX25">
        <v>9.8291100000000006E-2</v>
      </c>
      <c r="GY25">
        <v>9.3917299999999995E-2</v>
      </c>
      <c r="GZ25">
        <v>27654.799999999999</v>
      </c>
      <c r="HA25">
        <v>31832.2</v>
      </c>
      <c r="HB25">
        <v>30758</v>
      </c>
      <c r="HC25">
        <v>34281.1</v>
      </c>
      <c r="HD25">
        <v>37808.5</v>
      </c>
      <c r="HE25">
        <v>38471.800000000003</v>
      </c>
      <c r="HF25">
        <v>42291.1</v>
      </c>
      <c r="HG25">
        <v>42531.5</v>
      </c>
      <c r="HH25">
        <v>2.0153300000000001</v>
      </c>
      <c r="HI25">
        <v>2.0880999999999998</v>
      </c>
      <c r="HJ25">
        <v>0.15183199999999999</v>
      </c>
      <c r="HK25">
        <v>0</v>
      </c>
      <c r="HL25">
        <v>26.332699999999999</v>
      </c>
      <c r="HM25">
        <v>999.9</v>
      </c>
      <c r="HN25">
        <v>40.996000000000002</v>
      </c>
      <c r="HO25">
        <v>33.496000000000002</v>
      </c>
      <c r="HP25">
        <v>21.177</v>
      </c>
      <c r="HQ25">
        <v>60.596400000000003</v>
      </c>
      <c r="HR25">
        <v>18.742000000000001</v>
      </c>
      <c r="HS25">
        <v>1</v>
      </c>
      <c r="HT25">
        <v>8.9245400000000003E-2</v>
      </c>
      <c r="HU25">
        <v>1.0895900000000001</v>
      </c>
      <c r="HV25">
        <v>20.275600000000001</v>
      </c>
      <c r="HW25">
        <v>5.2416999999999998</v>
      </c>
      <c r="HX25">
        <v>11.986000000000001</v>
      </c>
      <c r="HY25">
        <v>4.9710999999999999</v>
      </c>
      <c r="HZ25">
        <v>3.2970000000000002</v>
      </c>
      <c r="IA25">
        <v>999.9</v>
      </c>
      <c r="IB25">
        <v>9999</v>
      </c>
      <c r="IC25">
        <v>9999</v>
      </c>
      <c r="ID25">
        <v>9999</v>
      </c>
      <c r="IE25">
        <v>4.9718099999999996</v>
      </c>
      <c r="IF25">
        <v>1.85415</v>
      </c>
      <c r="IG25">
        <v>1.85528</v>
      </c>
      <c r="IH25">
        <v>1.85944</v>
      </c>
      <c r="II25">
        <v>1.85371</v>
      </c>
      <c r="IJ25">
        <v>1.8582000000000001</v>
      </c>
      <c r="IK25">
        <v>1.85544</v>
      </c>
      <c r="IL25">
        <v>1.8539000000000001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-0.629</v>
      </c>
      <c r="JA25">
        <v>0.19</v>
      </c>
      <c r="JB25">
        <v>-0.37271272413455098</v>
      </c>
      <c r="JC25">
        <v>-6.8838208586326796E-4</v>
      </c>
      <c r="JD25">
        <v>1.2146953680521199E-7</v>
      </c>
      <c r="JE25">
        <v>-3.3979593155360199E-13</v>
      </c>
      <c r="JF25">
        <v>-1.2252515821230799E-3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36.200000000000003</v>
      </c>
      <c r="JO25">
        <v>36.200000000000003</v>
      </c>
      <c r="JP25">
        <v>0.80444300000000002</v>
      </c>
      <c r="JQ25">
        <v>2.4279799999999998</v>
      </c>
      <c r="JR25">
        <v>1.5966800000000001</v>
      </c>
      <c r="JS25">
        <v>2.3120099999999999</v>
      </c>
      <c r="JT25">
        <v>1.5905800000000001</v>
      </c>
      <c r="JU25">
        <v>2.4389599999999998</v>
      </c>
      <c r="JV25">
        <v>36.457799999999999</v>
      </c>
      <c r="JW25">
        <v>11.785500000000001</v>
      </c>
      <c r="JX25">
        <v>18</v>
      </c>
      <c r="JY25">
        <v>506.87299999999999</v>
      </c>
      <c r="JZ25">
        <v>533.74400000000003</v>
      </c>
      <c r="KA25">
        <v>25.000699999999998</v>
      </c>
      <c r="KB25">
        <v>28.524100000000001</v>
      </c>
      <c r="KC25">
        <v>30.0001</v>
      </c>
      <c r="KD25">
        <v>28.458100000000002</v>
      </c>
      <c r="KE25">
        <v>28.428799999999999</v>
      </c>
      <c r="KF25">
        <v>16.218499999999999</v>
      </c>
      <c r="KG25">
        <v>6.7279799999999996</v>
      </c>
      <c r="KH25">
        <v>25.808499999999999</v>
      </c>
      <c r="KI25">
        <v>25</v>
      </c>
      <c r="KJ25">
        <v>400</v>
      </c>
      <c r="KK25">
        <v>17.97</v>
      </c>
      <c r="KL25">
        <v>100.137</v>
      </c>
      <c r="KM25">
        <v>99.927899999999994</v>
      </c>
    </row>
    <row r="26" spans="1:299" x14ac:dyDescent="0.2">
      <c r="A26">
        <v>10</v>
      </c>
      <c r="B26">
        <v>1687551307</v>
      </c>
      <c r="C26">
        <v>15829.9000000954</v>
      </c>
      <c r="D26" t="s">
        <v>484</v>
      </c>
      <c r="E26" t="s">
        <v>485</v>
      </c>
      <c r="F26">
        <v>30</v>
      </c>
      <c r="G26">
        <v>22</v>
      </c>
      <c r="H26" t="s">
        <v>450</v>
      </c>
      <c r="I26">
        <v>70</v>
      </c>
      <c r="J26">
        <v>70</v>
      </c>
      <c r="K26">
        <v>1687551298.5</v>
      </c>
      <c r="L26">
        <f t="shared" si="0"/>
        <v>7.547304932611342E-4</v>
      </c>
      <c r="M26">
        <f t="shared" si="1"/>
        <v>0.75473049326113417</v>
      </c>
      <c r="N26">
        <f t="shared" si="2"/>
        <v>4.2089405644047995</v>
      </c>
      <c r="O26">
        <f t="shared" si="3"/>
        <v>397.56049999999999</v>
      </c>
      <c r="P26">
        <f t="shared" si="4"/>
        <v>227.31578518573667</v>
      </c>
      <c r="Q26">
        <f t="shared" si="5"/>
        <v>22.886634197293198</v>
      </c>
      <c r="R26">
        <f t="shared" si="6"/>
        <v>40.027232281112632</v>
      </c>
      <c r="S26">
        <f t="shared" si="7"/>
        <v>4.1991083101409435E-2</v>
      </c>
      <c r="T26">
        <f t="shared" si="8"/>
        <v>3.8206988701003168</v>
      </c>
      <c r="U26">
        <f t="shared" si="9"/>
        <v>4.1736373500699836E-2</v>
      </c>
      <c r="V26">
        <f t="shared" si="10"/>
        <v>2.6107989095148824E-2</v>
      </c>
      <c r="W26">
        <f t="shared" si="11"/>
        <v>353.41259701040087</v>
      </c>
      <c r="X26">
        <f t="shared" si="12"/>
        <v>28.993802092501266</v>
      </c>
      <c r="Y26">
        <f t="shared" si="13"/>
        <v>27.16818125</v>
      </c>
      <c r="Z26">
        <f t="shared" si="14"/>
        <v>3.6146663516015622</v>
      </c>
      <c r="AA26">
        <f t="shared" si="15"/>
        <v>49.947011102986735</v>
      </c>
      <c r="AB26">
        <f t="shared" si="16"/>
        <v>1.8433529893774432</v>
      </c>
      <c r="AC26">
        <f t="shared" si="17"/>
        <v>3.6906172134636788</v>
      </c>
      <c r="AD26">
        <f t="shared" si="18"/>
        <v>1.7713133622241191</v>
      </c>
      <c r="AE26">
        <f t="shared" si="19"/>
        <v>-33.283614752816021</v>
      </c>
      <c r="AF26">
        <f t="shared" si="20"/>
        <v>73.115714400215296</v>
      </c>
      <c r="AG26">
        <f t="shared" si="21"/>
        <v>4.1442254212667757</v>
      </c>
      <c r="AH26">
        <f t="shared" si="22"/>
        <v>397.3889220790669</v>
      </c>
      <c r="AI26">
        <f t="shared" si="23"/>
        <v>4.5743471016012274</v>
      </c>
      <c r="AJ26">
        <f t="shared" si="24"/>
        <v>0.73141893645439271</v>
      </c>
      <c r="AK26">
        <f t="shared" si="25"/>
        <v>4.2089405644047995</v>
      </c>
      <c r="AL26">
        <v>408.28402301487898</v>
      </c>
      <c r="AM26">
        <v>405.406406060606</v>
      </c>
      <c r="AN26">
        <v>5.6876344941482103E-2</v>
      </c>
      <c r="AO26">
        <v>67.042786595403498</v>
      </c>
      <c r="AP26">
        <f t="shared" si="26"/>
        <v>0.75473049326113417</v>
      </c>
      <c r="AQ26">
        <v>17.860402184937801</v>
      </c>
      <c r="AR26">
        <v>18.3068036363636</v>
      </c>
      <c r="AS26">
        <v>-3.09564777065295E-4</v>
      </c>
      <c r="AT26">
        <v>77.941124894520399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53076.119446453515</v>
      </c>
      <c r="AZ26" t="s">
        <v>439</v>
      </c>
      <c r="BA26">
        <v>10070.200000000001</v>
      </c>
      <c r="BB26">
        <v>138.84153846153799</v>
      </c>
      <c r="BC26">
        <v>472.31</v>
      </c>
      <c r="BD26">
        <f t="shared" si="30"/>
        <v>0.70603726691889235</v>
      </c>
      <c r="BE26">
        <v>-0.242176552167957</v>
      </c>
      <c r="BF26" t="s">
        <v>486</v>
      </c>
      <c r="BG26">
        <v>10053.6</v>
      </c>
      <c r="BH26">
        <v>254.72888</v>
      </c>
      <c r="BI26">
        <v>295.95239617318401</v>
      </c>
      <c r="BJ26">
        <f t="shared" si="31"/>
        <v>0.13929103702563372</v>
      </c>
      <c r="BK26">
        <v>0.5</v>
      </c>
      <c r="BL26">
        <f t="shared" si="32"/>
        <v>1849.2087000053891</v>
      </c>
      <c r="BM26">
        <f t="shared" si="33"/>
        <v>4.2089405644047995</v>
      </c>
      <c r="BN26">
        <f t="shared" si="34"/>
        <v>128.78909875028734</v>
      </c>
      <c r="BO26">
        <f t="shared" si="35"/>
        <v>2.4070388142559489E-3</v>
      </c>
      <c r="BP26">
        <f t="shared" si="36"/>
        <v>0.59589855026419813</v>
      </c>
      <c r="BQ26">
        <f t="shared" si="37"/>
        <v>118.1457203051168</v>
      </c>
      <c r="BR26" t="s">
        <v>441</v>
      </c>
      <c r="BS26">
        <v>0</v>
      </c>
      <c r="BT26">
        <f t="shared" si="38"/>
        <v>118.1457203051168</v>
      </c>
      <c r="BU26">
        <f t="shared" si="39"/>
        <v>0.6007948513585244</v>
      </c>
      <c r="BV26">
        <f t="shared" si="40"/>
        <v>0.23184459172822011</v>
      </c>
      <c r="BW26">
        <f t="shared" si="41"/>
        <v>0.49795423744808537</v>
      </c>
      <c r="BX26">
        <f t="shared" si="42"/>
        <v>0.26238489671314597</v>
      </c>
      <c r="BY26">
        <f t="shared" si="43"/>
        <v>0.52885842041309516</v>
      </c>
      <c r="BZ26">
        <f t="shared" si="44"/>
        <v>0.10753176588605222</v>
      </c>
      <c r="CA26">
        <f t="shared" si="45"/>
        <v>0.89246823411394782</v>
      </c>
      <c r="CB26">
        <v>421</v>
      </c>
      <c r="CC26">
        <v>290</v>
      </c>
      <c r="CD26">
        <v>287.16000000000003</v>
      </c>
      <c r="CE26">
        <v>135</v>
      </c>
      <c r="CF26">
        <v>10053.6</v>
      </c>
      <c r="CG26">
        <v>285.99</v>
      </c>
      <c r="CH26">
        <v>1.17</v>
      </c>
      <c r="CI26">
        <v>300</v>
      </c>
      <c r="CJ26">
        <v>24.2</v>
      </c>
      <c r="CK26">
        <v>295.95239617318401</v>
      </c>
      <c r="CL26">
        <v>1.78407939213051</v>
      </c>
      <c r="CM26">
        <v>-10.0173411560408</v>
      </c>
      <c r="CN26">
        <v>1.60514573591627</v>
      </c>
      <c r="CO26">
        <v>0.58175981383661701</v>
      </c>
      <c r="CP26">
        <v>-6.5107499443826499E-3</v>
      </c>
      <c r="CQ26">
        <v>290</v>
      </c>
      <c r="CR26">
        <v>286.11</v>
      </c>
      <c r="CS26">
        <v>755</v>
      </c>
      <c r="CT26">
        <v>10016</v>
      </c>
      <c r="CU26">
        <v>285.95</v>
      </c>
      <c r="CV26">
        <v>0.16</v>
      </c>
      <c r="DJ26">
        <f t="shared" si="46"/>
        <v>2200.0275000000001</v>
      </c>
      <c r="DK26">
        <f t="shared" si="47"/>
        <v>1849.2087000053891</v>
      </c>
      <c r="DL26">
        <f t="shared" si="48"/>
        <v>0.84053890235707918</v>
      </c>
      <c r="DM26">
        <f t="shared" si="49"/>
        <v>0.16064008154916284</v>
      </c>
      <c r="DN26">
        <v>3</v>
      </c>
      <c r="DO26">
        <v>0.5</v>
      </c>
      <c r="DP26" t="s">
        <v>442</v>
      </c>
      <c r="DQ26">
        <v>2</v>
      </c>
      <c r="DR26" t="b">
        <v>1</v>
      </c>
      <c r="DS26">
        <v>1687551298.5</v>
      </c>
      <c r="DT26">
        <v>397.56049999999999</v>
      </c>
      <c r="DU26">
        <v>400.47899999999998</v>
      </c>
      <c r="DV26">
        <v>18.308643750000002</v>
      </c>
      <c r="DW26">
        <v>17.877912500000001</v>
      </c>
      <c r="DX26">
        <v>398.11849999999998</v>
      </c>
      <c r="DY26">
        <v>18.110643750000001</v>
      </c>
      <c r="DZ26">
        <v>500.0990625</v>
      </c>
      <c r="EA26">
        <v>100.582125</v>
      </c>
      <c r="EB26">
        <v>9.9990756250000007E-2</v>
      </c>
      <c r="EC26">
        <v>27.523143749999999</v>
      </c>
      <c r="ED26">
        <v>27.16818125</v>
      </c>
      <c r="EE26">
        <v>999.9</v>
      </c>
      <c r="EF26">
        <v>0</v>
      </c>
      <c r="EG26">
        <v>0</v>
      </c>
      <c r="EH26">
        <v>9996.8031250000004</v>
      </c>
      <c r="EI26">
        <v>0</v>
      </c>
      <c r="EJ26">
        <v>0.221023</v>
      </c>
      <c r="EK26">
        <v>-2.9879875</v>
      </c>
      <c r="EL26">
        <v>404.904</v>
      </c>
      <c r="EM26">
        <v>407.76887499999998</v>
      </c>
      <c r="EN26">
        <v>0.43039593749999999</v>
      </c>
      <c r="EO26">
        <v>400.47899999999998</v>
      </c>
      <c r="EP26">
        <v>17.877912500000001</v>
      </c>
      <c r="EQ26">
        <v>1.8414881249999999</v>
      </c>
      <c r="ER26">
        <v>1.7981974999999999</v>
      </c>
      <c r="ES26">
        <v>16.143481250000001</v>
      </c>
      <c r="ET26">
        <v>15.771125</v>
      </c>
      <c r="EU26">
        <v>2200.0275000000001</v>
      </c>
      <c r="EV26">
        <v>0.98199662499999996</v>
      </c>
      <c r="EW26">
        <v>1.8003593750000001E-2</v>
      </c>
      <c r="EX26">
        <v>0</v>
      </c>
      <c r="EY26">
        <v>254.68243749999999</v>
      </c>
      <c r="EZ26">
        <v>4.9999900000000004</v>
      </c>
      <c r="FA26">
        <v>6048.8774999999996</v>
      </c>
      <c r="FB26">
        <v>19261.575000000001</v>
      </c>
      <c r="FC26">
        <v>46.186999999999998</v>
      </c>
      <c r="FD26">
        <v>46</v>
      </c>
      <c r="FE26">
        <v>46.311999999999998</v>
      </c>
      <c r="FF26">
        <v>45.5</v>
      </c>
      <c r="FG26">
        <v>47.75</v>
      </c>
      <c r="FH26">
        <v>2155.5075000000002</v>
      </c>
      <c r="FI26">
        <v>39.520000000000003</v>
      </c>
      <c r="FJ26">
        <v>0</v>
      </c>
      <c r="FK26">
        <v>1441.0999999046301</v>
      </c>
      <c r="FL26">
        <v>0</v>
      </c>
      <c r="FM26">
        <v>254.72888</v>
      </c>
      <c r="FN26">
        <v>0.65600000284902005</v>
      </c>
      <c r="FO26">
        <v>-79.419230882201404</v>
      </c>
      <c r="FP26">
        <v>6047.6216000000004</v>
      </c>
      <c r="FQ26">
        <v>15</v>
      </c>
      <c r="FR26">
        <v>1687551328</v>
      </c>
      <c r="FS26" t="s">
        <v>487</v>
      </c>
      <c r="FT26">
        <v>1687551326</v>
      </c>
      <c r="FU26">
        <v>1687551328</v>
      </c>
      <c r="FV26">
        <v>11</v>
      </c>
      <c r="FW26">
        <v>7.0000000000000007E-2</v>
      </c>
      <c r="FX26">
        <v>1.2E-2</v>
      </c>
      <c r="FY26">
        <v>-0.55800000000000005</v>
      </c>
      <c r="FZ26">
        <v>0.19800000000000001</v>
      </c>
      <c r="GA26">
        <v>399</v>
      </c>
      <c r="GB26">
        <v>18</v>
      </c>
      <c r="GC26">
        <v>0.3</v>
      </c>
      <c r="GD26">
        <v>0.24</v>
      </c>
      <c r="GE26">
        <v>-3.0351590000000002</v>
      </c>
      <c r="GF26">
        <v>-0.121689924812029</v>
      </c>
      <c r="GG26">
        <v>0.74299020582979403</v>
      </c>
      <c r="GH26">
        <v>1</v>
      </c>
      <c r="GI26">
        <v>254.72352941176501</v>
      </c>
      <c r="GJ26">
        <v>-6.9915962430321901E-2</v>
      </c>
      <c r="GK26">
        <v>0.12748246368309801</v>
      </c>
      <c r="GL26">
        <v>1</v>
      </c>
      <c r="GM26">
        <v>0.42258665000000001</v>
      </c>
      <c r="GN26">
        <v>0.228543022556391</v>
      </c>
      <c r="GO26">
        <v>2.25540214203033E-2</v>
      </c>
      <c r="GP26">
        <v>0</v>
      </c>
      <c r="GQ26">
        <v>2</v>
      </c>
      <c r="GR26">
        <v>3</v>
      </c>
      <c r="GS26" t="s">
        <v>444</v>
      </c>
      <c r="GT26">
        <v>2.94754</v>
      </c>
      <c r="GU26">
        <v>2.7108300000000001</v>
      </c>
      <c r="GV26">
        <v>0.10362200000000001</v>
      </c>
      <c r="GW26">
        <v>0.103629</v>
      </c>
      <c r="GX26">
        <v>9.4545100000000007E-2</v>
      </c>
      <c r="GY26">
        <v>9.3623499999999998E-2</v>
      </c>
      <c r="GZ26">
        <v>27700.3</v>
      </c>
      <c r="HA26">
        <v>31954.9</v>
      </c>
      <c r="HB26">
        <v>30819.9</v>
      </c>
      <c r="HC26">
        <v>34355.5</v>
      </c>
      <c r="HD26">
        <v>38043.599999999999</v>
      </c>
      <c r="HE26">
        <v>38565.699999999997</v>
      </c>
      <c r="HF26">
        <v>42376.4</v>
      </c>
      <c r="HG26">
        <v>42620.800000000003</v>
      </c>
      <c r="HH26">
        <v>2.0298799999999999</v>
      </c>
      <c r="HI26">
        <v>2.11355</v>
      </c>
      <c r="HJ26">
        <v>0.136681</v>
      </c>
      <c r="HK26">
        <v>0</v>
      </c>
      <c r="HL26">
        <v>24.912099999999999</v>
      </c>
      <c r="HM26">
        <v>999.9</v>
      </c>
      <c r="HN26">
        <v>46.881</v>
      </c>
      <c r="HO26">
        <v>32.277000000000001</v>
      </c>
      <c r="HP26">
        <v>22.607500000000002</v>
      </c>
      <c r="HQ26">
        <v>59.9664</v>
      </c>
      <c r="HR26">
        <v>19.166699999999999</v>
      </c>
      <c r="HS26">
        <v>1</v>
      </c>
      <c r="HT26">
        <v>-6.72764E-3</v>
      </c>
      <c r="HU26">
        <v>0.447328</v>
      </c>
      <c r="HV26">
        <v>20.280999999999999</v>
      </c>
      <c r="HW26">
        <v>5.24125</v>
      </c>
      <c r="HX26">
        <v>11.986000000000001</v>
      </c>
      <c r="HY26">
        <v>4.9716500000000003</v>
      </c>
      <c r="HZ26">
        <v>3.2970000000000002</v>
      </c>
      <c r="IA26">
        <v>999.9</v>
      </c>
      <c r="IB26">
        <v>9999</v>
      </c>
      <c r="IC26">
        <v>9999</v>
      </c>
      <c r="ID26">
        <v>9999</v>
      </c>
      <c r="IE26">
        <v>4.9718299999999997</v>
      </c>
      <c r="IF26">
        <v>1.85416</v>
      </c>
      <c r="IG26">
        <v>1.8552999999999999</v>
      </c>
      <c r="IH26">
        <v>1.85944</v>
      </c>
      <c r="II26">
        <v>1.85375</v>
      </c>
      <c r="IJ26">
        <v>1.8582099999999999</v>
      </c>
      <c r="IK26">
        <v>1.85544</v>
      </c>
      <c r="IL26">
        <v>1.8539099999999999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-0.55800000000000005</v>
      </c>
      <c r="JA26">
        <v>0.19800000000000001</v>
      </c>
      <c r="JB26">
        <v>-0.37271272413455098</v>
      </c>
      <c r="JC26">
        <v>-6.8838208586326796E-4</v>
      </c>
      <c r="JD26">
        <v>1.2146953680521199E-7</v>
      </c>
      <c r="JE26">
        <v>-3.3979593155360199E-13</v>
      </c>
      <c r="JF26">
        <v>5.6256009109697299E-3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60.3</v>
      </c>
      <c r="JO26">
        <v>23.7</v>
      </c>
      <c r="JP26">
        <v>0.81176800000000005</v>
      </c>
      <c r="JQ26">
        <v>2.4267599999999998</v>
      </c>
      <c r="JR26">
        <v>1.5966800000000001</v>
      </c>
      <c r="JS26">
        <v>2.3144499999999999</v>
      </c>
      <c r="JT26">
        <v>1.5905800000000001</v>
      </c>
      <c r="JU26">
        <v>2.4670399999999999</v>
      </c>
      <c r="JV26">
        <v>36.011299999999999</v>
      </c>
      <c r="JW26">
        <v>14.963800000000001</v>
      </c>
      <c r="JX26">
        <v>18</v>
      </c>
      <c r="JY26">
        <v>504.84500000000003</v>
      </c>
      <c r="JZ26">
        <v>539.18200000000002</v>
      </c>
      <c r="KA26">
        <v>25.0001</v>
      </c>
      <c r="KB26">
        <v>27.176200000000001</v>
      </c>
      <c r="KC26">
        <v>29.9999</v>
      </c>
      <c r="KD26">
        <v>27.179500000000001</v>
      </c>
      <c r="KE26">
        <v>27.158000000000001</v>
      </c>
      <c r="KF26">
        <v>16.287500000000001</v>
      </c>
      <c r="KG26">
        <v>20.647400000000001</v>
      </c>
      <c r="KH26">
        <v>29.801300000000001</v>
      </c>
      <c r="KI26">
        <v>25</v>
      </c>
      <c r="KJ26">
        <v>400</v>
      </c>
      <c r="KK26">
        <v>17.900600000000001</v>
      </c>
      <c r="KL26">
        <v>100.339</v>
      </c>
      <c r="KM26">
        <v>100.14100000000001</v>
      </c>
    </row>
    <row r="27" spans="1:299" x14ac:dyDescent="0.2">
      <c r="A27">
        <v>11</v>
      </c>
      <c r="B27">
        <v>1687553444.0999999</v>
      </c>
      <c r="C27">
        <v>17967</v>
      </c>
      <c r="D27" t="s">
        <v>488</v>
      </c>
      <c r="E27" t="s">
        <v>489</v>
      </c>
      <c r="F27">
        <v>30</v>
      </c>
      <c r="G27">
        <v>21.5</v>
      </c>
      <c r="H27" t="s">
        <v>438</v>
      </c>
      <c r="I27">
        <v>160</v>
      </c>
      <c r="J27">
        <v>70</v>
      </c>
      <c r="K27">
        <v>1687553435.5999999</v>
      </c>
      <c r="L27">
        <f t="shared" si="0"/>
        <v>2.4826788575796491E-3</v>
      </c>
      <c r="M27">
        <f t="shared" si="1"/>
        <v>2.482678857579649</v>
      </c>
      <c r="N27">
        <f t="shared" si="2"/>
        <v>13.138084449189</v>
      </c>
      <c r="O27">
        <f t="shared" si="3"/>
        <v>395.07837499999999</v>
      </c>
      <c r="P27">
        <f t="shared" si="4"/>
        <v>234.55324365392377</v>
      </c>
      <c r="Q27">
        <f t="shared" si="5"/>
        <v>23.603870941061004</v>
      </c>
      <c r="R27">
        <f t="shared" si="6"/>
        <v>39.758047383319997</v>
      </c>
      <c r="S27">
        <f t="shared" si="7"/>
        <v>0.14117618236534157</v>
      </c>
      <c r="T27">
        <f t="shared" si="8"/>
        <v>3.8214134680991467</v>
      </c>
      <c r="U27">
        <f t="shared" si="9"/>
        <v>0.13834143061874649</v>
      </c>
      <c r="V27">
        <f t="shared" si="10"/>
        <v>8.6713344423481303E-2</v>
      </c>
      <c r="W27">
        <f t="shared" si="11"/>
        <v>353.40581466046478</v>
      </c>
      <c r="X27">
        <f t="shared" si="12"/>
        <v>28.220318246558218</v>
      </c>
      <c r="Y27">
        <f t="shared" si="13"/>
        <v>26.865018750000001</v>
      </c>
      <c r="Z27">
        <f t="shared" si="14"/>
        <v>3.5508828825078784</v>
      </c>
      <c r="AA27">
        <f t="shared" si="15"/>
        <v>49.799394845229074</v>
      </c>
      <c r="AB27">
        <f t="shared" si="16"/>
        <v>1.7928643083725975</v>
      </c>
      <c r="AC27">
        <f t="shared" si="17"/>
        <v>3.6001728815071314</v>
      </c>
      <c r="AD27">
        <f t="shared" si="18"/>
        <v>1.758018574135281</v>
      </c>
      <c r="AE27">
        <f t="shared" si="19"/>
        <v>-109.48613761926252</v>
      </c>
      <c r="AF27">
        <f t="shared" si="20"/>
        <v>48.350328816254027</v>
      </c>
      <c r="AG27">
        <f t="shared" si="21"/>
        <v>2.7300703575270426</v>
      </c>
      <c r="AH27">
        <f t="shared" si="22"/>
        <v>295.00007621498332</v>
      </c>
      <c r="AI27">
        <f t="shared" si="23"/>
        <v>-6.8039599004795086</v>
      </c>
      <c r="AJ27">
        <f t="shared" si="24"/>
        <v>2.4249892323849407</v>
      </c>
      <c r="AK27">
        <f t="shared" si="25"/>
        <v>13.138084449189</v>
      </c>
      <c r="AL27">
        <v>392.64323644184498</v>
      </c>
      <c r="AM27">
        <v>387.344745454546</v>
      </c>
      <c r="AN27">
        <v>-0.50268706867448798</v>
      </c>
      <c r="AO27">
        <v>67.0415120967739</v>
      </c>
      <c r="AP27">
        <f t="shared" si="26"/>
        <v>2.482678857579649</v>
      </c>
      <c r="AQ27">
        <v>16.386640566348799</v>
      </c>
      <c r="AR27">
        <v>17.8492454545454</v>
      </c>
      <c r="AS27">
        <v>1.3512526123006E-5</v>
      </c>
      <c r="AT27">
        <v>77.904892295412296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53163.76131069642</v>
      </c>
      <c r="AZ27" t="s">
        <v>439</v>
      </c>
      <c r="BA27">
        <v>10070.200000000001</v>
      </c>
      <c r="BB27">
        <v>138.84153846153799</v>
      </c>
      <c r="BC27">
        <v>472.31</v>
      </c>
      <c r="BD27">
        <f t="shared" si="30"/>
        <v>0.70603726691889235</v>
      </c>
      <c r="BE27">
        <v>-0.242176552167957</v>
      </c>
      <c r="BF27" t="s">
        <v>490</v>
      </c>
      <c r="BG27">
        <v>10067.9</v>
      </c>
      <c r="BH27">
        <v>271.34757692307699</v>
      </c>
      <c r="BI27">
        <v>366.12757007466899</v>
      </c>
      <c r="BJ27">
        <f t="shared" si="31"/>
        <v>0.25887149971323475</v>
      </c>
      <c r="BK27">
        <v>0.5</v>
      </c>
      <c r="BL27">
        <f t="shared" si="32"/>
        <v>1849.1730003422099</v>
      </c>
      <c r="BM27">
        <f t="shared" si="33"/>
        <v>13.138084449189</v>
      </c>
      <c r="BN27">
        <f t="shared" si="34"/>
        <v>239.34909391390491</v>
      </c>
      <c r="BO27">
        <f t="shared" si="35"/>
        <v>7.2358081146981874E-3</v>
      </c>
      <c r="BP27">
        <f t="shared" si="36"/>
        <v>0.29001484347020329</v>
      </c>
      <c r="BQ27">
        <f t="shared" si="37"/>
        <v>127.93465424858164</v>
      </c>
      <c r="BR27" t="s">
        <v>441</v>
      </c>
      <c r="BS27">
        <v>0</v>
      </c>
      <c r="BT27">
        <f t="shared" si="38"/>
        <v>127.93465424858164</v>
      </c>
      <c r="BU27">
        <f t="shared" si="39"/>
        <v>0.6505735576742</v>
      </c>
      <c r="BV27">
        <f t="shared" si="40"/>
        <v>0.39791272894444124</v>
      </c>
      <c r="BW27">
        <f t="shared" si="41"/>
        <v>0.30833342524460805</v>
      </c>
      <c r="BX27">
        <f t="shared" si="42"/>
        <v>0.41700755862075722</v>
      </c>
      <c r="BY27">
        <f t="shared" si="43"/>
        <v>0.31841820793323811</v>
      </c>
      <c r="BZ27">
        <f t="shared" si="44"/>
        <v>0.1876074515787845</v>
      </c>
      <c r="CA27">
        <f t="shared" si="45"/>
        <v>0.81239254842121555</v>
      </c>
      <c r="CB27">
        <v>422</v>
      </c>
      <c r="CC27">
        <v>290</v>
      </c>
      <c r="CD27">
        <v>335.05</v>
      </c>
      <c r="CE27">
        <v>105</v>
      </c>
      <c r="CF27">
        <v>10067.9</v>
      </c>
      <c r="CG27">
        <v>334.15</v>
      </c>
      <c r="CH27">
        <v>0.9</v>
      </c>
      <c r="CI27">
        <v>300</v>
      </c>
      <c r="CJ27">
        <v>24.2</v>
      </c>
      <c r="CK27">
        <v>366.12757007466899</v>
      </c>
      <c r="CL27">
        <v>1.32861243507437</v>
      </c>
      <c r="CM27">
        <v>-32.199096528218597</v>
      </c>
      <c r="CN27">
        <v>1.1966613450402901</v>
      </c>
      <c r="CO27">
        <v>0.96276647587639097</v>
      </c>
      <c r="CP27">
        <v>-6.5165339265851104E-3</v>
      </c>
      <c r="CQ27">
        <v>290</v>
      </c>
      <c r="CR27">
        <v>333.58</v>
      </c>
      <c r="CS27">
        <v>885</v>
      </c>
      <c r="CT27">
        <v>10022.799999999999</v>
      </c>
      <c r="CU27">
        <v>334</v>
      </c>
      <c r="CV27">
        <v>-0.42</v>
      </c>
      <c r="DJ27">
        <f t="shared" si="46"/>
        <v>2199.9850000000001</v>
      </c>
      <c r="DK27">
        <f t="shared" si="47"/>
        <v>1849.1730003422099</v>
      </c>
      <c r="DL27">
        <f t="shared" si="48"/>
        <v>0.84053891292086524</v>
      </c>
      <c r="DM27">
        <f t="shared" si="49"/>
        <v>0.16064010193726991</v>
      </c>
      <c r="DN27">
        <v>3</v>
      </c>
      <c r="DO27">
        <v>0.5</v>
      </c>
      <c r="DP27" t="s">
        <v>442</v>
      </c>
      <c r="DQ27">
        <v>2</v>
      </c>
      <c r="DR27" t="b">
        <v>1</v>
      </c>
      <c r="DS27">
        <v>1687553435.5999999</v>
      </c>
      <c r="DT27">
        <v>395.07837499999999</v>
      </c>
      <c r="DU27">
        <v>391.57162499999998</v>
      </c>
      <c r="DV27">
        <v>17.8158125</v>
      </c>
      <c r="DW27">
        <v>16.387062499999999</v>
      </c>
      <c r="DX27">
        <v>395.63637499999999</v>
      </c>
      <c r="DY27">
        <v>17.6448125</v>
      </c>
      <c r="DZ27">
        <v>500.11256250000002</v>
      </c>
      <c r="EA27">
        <v>100.53337500000001</v>
      </c>
      <c r="EB27">
        <v>9.9942081249999995E-2</v>
      </c>
      <c r="EC27">
        <v>27.099706250000001</v>
      </c>
      <c r="ED27">
        <v>26.865018750000001</v>
      </c>
      <c r="EE27">
        <v>999.9</v>
      </c>
      <c r="EF27">
        <v>0</v>
      </c>
      <c r="EG27">
        <v>0</v>
      </c>
      <c r="EH27">
        <v>10004.359375</v>
      </c>
      <c r="EI27">
        <v>0</v>
      </c>
      <c r="EJ27">
        <v>0.221023</v>
      </c>
      <c r="EK27">
        <v>3.5082245625000001</v>
      </c>
      <c r="EL27">
        <v>402.25725</v>
      </c>
      <c r="EM27">
        <v>398.09506249999998</v>
      </c>
      <c r="EN27">
        <v>1.4558074999999999</v>
      </c>
      <c r="EO27">
        <v>391.57162499999998</v>
      </c>
      <c r="EP27">
        <v>16.387062499999999</v>
      </c>
      <c r="EQ27">
        <v>1.7938056250000001</v>
      </c>
      <c r="ER27">
        <v>1.6474493750000001</v>
      </c>
      <c r="ES27">
        <v>15.732912499999999</v>
      </c>
      <c r="ET27">
        <v>14.40993125</v>
      </c>
      <c r="EU27">
        <v>2199.9850000000001</v>
      </c>
      <c r="EV27">
        <v>0.98199349999999996</v>
      </c>
      <c r="EW27">
        <v>1.8006274999999999E-2</v>
      </c>
      <c r="EX27">
        <v>0</v>
      </c>
      <c r="EY27">
        <v>271.27881250000002</v>
      </c>
      <c r="EZ27">
        <v>4.9999900000000004</v>
      </c>
      <c r="FA27">
        <v>6366.6756249999999</v>
      </c>
      <c r="FB27">
        <v>19261.206249999999</v>
      </c>
      <c r="FC27">
        <v>44.823875000000001</v>
      </c>
      <c r="FD27">
        <v>44.507750000000001</v>
      </c>
      <c r="FE27">
        <v>45.062062500000003</v>
      </c>
      <c r="FF27">
        <v>43.831687500000001</v>
      </c>
      <c r="FG27">
        <v>46.315937499999997</v>
      </c>
      <c r="FH27">
        <v>2155.464375</v>
      </c>
      <c r="FI27">
        <v>39.520000000000003</v>
      </c>
      <c r="FJ27">
        <v>0</v>
      </c>
      <c r="FK27">
        <v>2135.7000000476801</v>
      </c>
      <c r="FL27">
        <v>0</v>
      </c>
      <c r="FM27">
        <v>271.34757692307699</v>
      </c>
      <c r="FN27">
        <v>-1.7088888791771399</v>
      </c>
      <c r="FO27">
        <v>-184.685812147191</v>
      </c>
      <c r="FP27">
        <v>6365.2792307692298</v>
      </c>
      <c r="FQ27">
        <v>15</v>
      </c>
      <c r="FR27">
        <v>1687553486.0999999</v>
      </c>
      <c r="FS27" t="s">
        <v>491</v>
      </c>
      <c r="FT27">
        <v>1687551326</v>
      </c>
      <c r="FU27">
        <v>1687553468.0999999</v>
      </c>
      <c r="FV27">
        <v>12</v>
      </c>
      <c r="FW27">
        <v>7.0000000000000007E-2</v>
      </c>
      <c r="FX27">
        <v>6.0000000000000001E-3</v>
      </c>
      <c r="FY27">
        <v>-0.55800000000000005</v>
      </c>
      <c r="FZ27">
        <v>0.17100000000000001</v>
      </c>
      <c r="GA27">
        <v>399</v>
      </c>
      <c r="GB27">
        <v>16</v>
      </c>
      <c r="GC27">
        <v>0.3</v>
      </c>
      <c r="GD27">
        <v>0.06</v>
      </c>
      <c r="GE27">
        <v>-5.1336098571428597</v>
      </c>
      <c r="GF27">
        <v>123.804995142857</v>
      </c>
      <c r="GG27">
        <v>21.250670745407501</v>
      </c>
      <c r="GH27">
        <v>0</v>
      </c>
      <c r="GI27">
        <v>271.11564705882301</v>
      </c>
      <c r="GJ27">
        <v>4.7983193376638802</v>
      </c>
      <c r="GK27">
        <v>0.71114530170592605</v>
      </c>
      <c r="GL27">
        <v>0</v>
      </c>
      <c r="GM27">
        <v>1.45299714285714</v>
      </c>
      <c r="GN27">
        <v>5.1349090909090601E-2</v>
      </c>
      <c r="GO27">
        <v>5.30528500455837E-3</v>
      </c>
      <c r="GP27">
        <v>1</v>
      </c>
      <c r="GQ27">
        <v>1</v>
      </c>
      <c r="GR27">
        <v>3</v>
      </c>
      <c r="GS27" t="s">
        <v>463</v>
      </c>
      <c r="GT27">
        <v>2.94787</v>
      </c>
      <c r="GU27">
        <v>2.7105800000000002</v>
      </c>
      <c r="GV27">
        <v>0.10013</v>
      </c>
      <c r="GW27">
        <v>0.10217900000000001</v>
      </c>
      <c r="GX27">
        <v>9.2853900000000003E-2</v>
      </c>
      <c r="GY27">
        <v>8.80185E-2</v>
      </c>
      <c r="GZ27">
        <v>27820.799999999999</v>
      </c>
      <c r="HA27">
        <v>32023.599999999999</v>
      </c>
      <c r="HB27">
        <v>30831.4</v>
      </c>
      <c r="HC27">
        <v>34371.199999999997</v>
      </c>
      <c r="HD27">
        <v>38129.300000000003</v>
      </c>
      <c r="HE27">
        <v>38821</v>
      </c>
      <c r="HF27">
        <v>42392.1</v>
      </c>
      <c r="HG27">
        <v>42638.7</v>
      </c>
      <c r="HH27">
        <v>2.03653</v>
      </c>
      <c r="HI27">
        <v>2.1352500000000001</v>
      </c>
      <c r="HJ27">
        <v>0.15813099999999999</v>
      </c>
      <c r="HK27">
        <v>0</v>
      </c>
      <c r="HL27">
        <v>24.278300000000002</v>
      </c>
      <c r="HM27">
        <v>999.9</v>
      </c>
      <c r="HN27">
        <v>45.036999999999999</v>
      </c>
      <c r="HO27">
        <v>30.192</v>
      </c>
      <c r="HP27">
        <v>19.297899999999998</v>
      </c>
      <c r="HQ27">
        <v>59.626399999999997</v>
      </c>
      <c r="HR27">
        <v>19.046500000000002</v>
      </c>
      <c r="HS27">
        <v>1</v>
      </c>
      <c r="HT27">
        <v>-3.7139199999999997E-2</v>
      </c>
      <c r="HU27">
        <v>-9.9891099999999997E-2</v>
      </c>
      <c r="HV27">
        <v>20.2834</v>
      </c>
      <c r="HW27">
        <v>5.2413999999999996</v>
      </c>
      <c r="HX27">
        <v>11.9863</v>
      </c>
      <c r="HY27">
        <v>4.9715999999999996</v>
      </c>
      <c r="HZ27">
        <v>3.2970799999999998</v>
      </c>
      <c r="IA27">
        <v>999.9</v>
      </c>
      <c r="IB27">
        <v>9999</v>
      </c>
      <c r="IC27">
        <v>9999</v>
      </c>
      <c r="ID27">
        <v>9999</v>
      </c>
      <c r="IE27">
        <v>4.9718600000000004</v>
      </c>
      <c r="IF27">
        <v>1.85406</v>
      </c>
      <c r="IG27">
        <v>1.85514</v>
      </c>
      <c r="IH27">
        <v>1.85928</v>
      </c>
      <c r="II27">
        <v>1.85364</v>
      </c>
      <c r="IJ27">
        <v>1.85808</v>
      </c>
      <c r="IK27">
        <v>1.8553200000000001</v>
      </c>
      <c r="IL27">
        <v>1.85379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-0.55800000000000005</v>
      </c>
      <c r="JA27">
        <v>0.17100000000000001</v>
      </c>
      <c r="JB27">
        <v>-0.30304856604442099</v>
      </c>
      <c r="JC27">
        <v>-6.8838208586326796E-4</v>
      </c>
      <c r="JD27">
        <v>1.2146953680521199E-7</v>
      </c>
      <c r="JE27">
        <v>-3.3979593155360199E-13</v>
      </c>
      <c r="JF27">
        <v>1.7959786598322199E-2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35.299999999999997</v>
      </c>
      <c r="JO27">
        <v>35.299999999999997</v>
      </c>
      <c r="JP27">
        <v>0.775146</v>
      </c>
      <c r="JQ27">
        <v>2.3986800000000001</v>
      </c>
      <c r="JR27">
        <v>1.5966800000000001</v>
      </c>
      <c r="JS27">
        <v>2.3156699999999999</v>
      </c>
      <c r="JT27">
        <v>1.5905800000000001</v>
      </c>
      <c r="JU27">
        <v>2.4877899999999999</v>
      </c>
      <c r="JV27">
        <v>33.288699999999999</v>
      </c>
      <c r="JW27">
        <v>14.1408</v>
      </c>
      <c r="JX27">
        <v>18</v>
      </c>
      <c r="JY27">
        <v>505.69499999999999</v>
      </c>
      <c r="JZ27">
        <v>551.11300000000006</v>
      </c>
      <c r="KA27">
        <v>25.000699999999998</v>
      </c>
      <c r="KB27">
        <v>26.729700000000001</v>
      </c>
      <c r="KC27">
        <v>30</v>
      </c>
      <c r="KD27">
        <v>26.805</v>
      </c>
      <c r="KE27">
        <v>26.793099999999999</v>
      </c>
      <c r="KF27">
        <v>15.563700000000001</v>
      </c>
      <c r="KG27">
        <v>10.939500000000001</v>
      </c>
      <c r="KH27">
        <v>24.1952</v>
      </c>
      <c r="KI27">
        <v>25</v>
      </c>
      <c r="KJ27">
        <v>400</v>
      </c>
      <c r="KK27">
        <v>16.344999999999999</v>
      </c>
      <c r="KL27">
        <v>100.376</v>
      </c>
      <c r="KM27">
        <v>100.185</v>
      </c>
    </row>
    <row r="28" spans="1:299" x14ac:dyDescent="0.2">
      <c r="A28">
        <v>12</v>
      </c>
      <c r="B28">
        <v>1687554941</v>
      </c>
      <c r="C28">
        <v>19463.9000000954</v>
      </c>
      <c r="D28" t="s">
        <v>492</v>
      </c>
      <c r="E28" t="s">
        <v>493</v>
      </c>
      <c r="F28">
        <v>30</v>
      </c>
      <c r="G28">
        <v>22.1</v>
      </c>
      <c r="H28" t="s">
        <v>450</v>
      </c>
      <c r="I28">
        <v>40</v>
      </c>
      <c r="J28">
        <v>70</v>
      </c>
      <c r="K28">
        <v>1687554932.5</v>
      </c>
      <c r="L28">
        <f t="shared" si="0"/>
        <v>7.5383123930401741E-4</v>
      </c>
      <c r="M28">
        <f t="shared" si="1"/>
        <v>0.75383123930401741</v>
      </c>
      <c r="N28">
        <f t="shared" si="2"/>
        <v>4.4792106684815876</v>
      </c>
      <c r="O28">
        <f t="shared" si="3"/>
        <v>397.81756250000001</v>
      </c>
      <c r="P28">
        <f t="shared" si="4"/>
        <v>209.73898456910524</v>
      </c>
      <c r="Q28">
        <f t="shared" si="5"/>
        <v>21.110876540340829</v>
      </c>
      <c r="R28">
        <f t="shared" si="6"/>
        <v>40.041566258035061</v>
      </c>
      <c r="S28">
        <f t="shared" si="7"/>
        <v>4.0253862300581575E-2</v>
      </c>
      <c r="T28">
        <f t="shared" si="8"/>
        <v>3.8190160218045746</v>
      </c>
      <c r="U28">
        <f t="shared" si="9"/>
        <v>4.0019626081623988E-2</v>
      </c>
      <c r="V28">
        <f t="shared" si="10"/>
        <v>2.5033197680937903E-2</v>
      </c>
      <c r="W28">
        <f t="shared" si="11"/>
        <v>353.41064101039552</v>
      </c>
      <c r="X28">
        <f t="shared" si="12"/>
        <v>28.931613326366982</v>
      </c>
      <c r="Y28">
        <f t="shared" si="13"/>
        <v>27.425987500000002</v>
      </c>
      <c r="Z28">
        <f t="shared" si="14"/>
        <v>3.6696916550779619</v>
      </c>
      <c r="AA28">
        <f t="shared" si="15"/>
        <v>49.64578615061113</v>
      </c>
      <c r="AB28">
        <f t="shared" si="16"/>
        <v>1.825490962028903</v>
      </c>
      <c r="AC28">
        <f t="shared" si="17"/>
        <v>3.6770310303695966</v>
      </c>
      <c r="AD28">
        <f t="shared" si="18"/>
        <v>1.8442006930490589</v>
      </c>
      <c r="AE28">
        <f t="shared" si="19"/>
        <v>-33.24395765330717</v>
      </c>
      <c r="AF28">
        <f t="shared" si="20"/>
        <v>7.0273100865150244</v>
      </c>
      <c r="AG28">
        <f t="shared" si="21"/>
        <v>0.39887364919618895</v>
      </c>
      <c r="AH28">
        <f t="shared" si="22"/>
        <v>327.59286709279951</v>
      </c>
      <c r="AI28">
        <f t="shared" si="23"/>
        <v>4.0476004742032474</v>
      </c>
      <c r="AJ28">
        <f t="shared" si="24"/>
        <v>0.7220417855244109</v>
      </c>
      <c r="AK28">
        <f t="shared" si="25"/>
        <v>4.4792106684815876</v>
      </c>
      <c r="AL28">
        <v>405.52655240066798</v>
      </c>
      <c r="AM28">
        <v>404.47032727272699</v>
      </c>
      <c r="AN28">
        <v>-0.31134693792830398</v>
      </c>
      <c r="AO28">
        <v>67.040152613236899</v>
      </c>
      <c r="AP28">
        <f t="shared" si="26"/>
        <v>0.75383123930401741</v>
      </c>
      <c r="AQ28">
        <v>17.7162719402798</v>
      </c>
      <c r="AR28">
        <v>18.1600260606061</v>
      </c>
      <c r="AS28">
        <v>3.8399790368806897E-5</v>
      </c>
      <c r="AT28">
        <v>77.819196821103603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53054.156442271655</v>
      </c>
      <c r="AZ28" t="s">
        <v>439</v>
      </c>
      <c r="BA28">
        <v>10070.200000000001</v>
      </c>
      <c r="BB28">
        <v>138.84153846153799</v>
      </c>
      <c r="BC28">
        <v>472.31</v>
      </c>
      <c r="BD28">
        <f t="shared" si="30"/>
        <v>0.70603726691889235</v>
      </c>
      <c r="BE28">
        <v>-0.242176552167957</v>
      </c>
      <c r="BF28" t="s">
        <v>494</v>
      </c>
      <c r="BG28">
        <v>10028.1</v>
      </c>
      <c r="BH28">
        <v>259.09807999999998</v>
      </c>
      <c r="BI28">
        <v>312.15229695407601</v>
      </c>
      <c r="BJ28">
        <f t="shared" si="31"/>
        <v>0.16996260310037503</v>
      </c>
      <c r="BK28">
        <v>0.5</v>
      </c>
      <c r="BL28">
        <f t="shared" si="32"/>
        <v>1849.2039000053862</v>
      </c>
      <c r="BM28">
        <f t="shared" si="33"/>
        <v>4.4792106684815876</v>
      </c>
      <c r="BN28">
        <f t="shared" si="34"/>
        <v>157.14775425414052</v>
      </c>
      <c r="BO28">
        <f t="shared" si="35"/>
        <v>2.5531999043673834E-3</v>
      </c>
      <c r="BP28">
        <f t="shared" si="36"/>
        <v>0.51307552309790139</v>
      </c>
      <c r="BQ28">
        <f t="shared" si="37"/>
        <v>120.64521403543509</v>
      </c>
      <c r="BR28" t="s">
        <v>441</v>
      </c>
      <c r="BS28">
        <v>0</v>
      </c>
      <c r="BT28">
        <f t="shared" si="38"/>
        <v>120.64521403543509</v>
      </c>
      <c r="BU28">
        <f t="shared" si="39"/>
        <v>0.61350528183624276</v>
      </c>
      <c r="BV28">
        <f t="shared" si="40"/>
        <v>0.27703527277168832</v>
      </c>
      <c r="BW28">
        <f t="shared" si="41"/>
        <v>0.45542718360792062</v>
      </c>
      <c r="BX28">
        <f t="shared" si="42"/>
        <v>0.30612189004042878</v>
      </c>
      <c r="BY28">
        <f t="shared" si="43"/>
        <v>0.48027841165858354</v>
      </c>
      <c r="BZ28">
        <f t="shared" si="44"/>
        <v>0.12899740429919621</v>
      </c>
      <c r="CA28">
        <f t="shared" si="45"/>
        <v>0.87100259570080385</v>
      </c>
      <c r="CB28">
        <v>423</v>
      </c>
      <c r="CC28">
        <v>290</v>
      </c>
      <c r="CD28">
        <v>297.51</v>
      </c>
      <c r="CE28">
        <v>245</v>
      </c>
      <c r="CF28">
        <v>10028.1</v>
      </c>
      <c r="CG28">
        <v>297.42</v>
      </c>
      <c r="CH28">
        <v>0.09</v>
      </c>
      <c r="CI28">
        <v>300</v>
      </c>
      <c r="CJ28">
        <v>24.2</v>
      </c>
      <c r="CK28">
        <v>312.15229695407601</v>
      </c>
      <c r="CL28">
        <v>1.3553239052186099</v>
      </c>
      <c r="CM28">
        <v>-14.772957466034701</v>
      </c>
      <c r="CN28">
        <v>1.2180493217005199</v>
      </c>
      <c r="CO28">
        <v>0.84008904824117303</v>
      </c>
      <c r="CP28">
        <v>-6.5033047830923302E-3</v>
      </c>
      <c r="CQ28">
        <v>290</v>
      </c>
      <c r="CR28">
        <v>297.82</v>
      </c>
      <c r="CS28">
        <v>775</v>
      </c>
      <c r="CT28">
        <v>10004.200000000001</v>
      </c>
      <c r="CU28">
        <v>297.39</v>
      </c>
      <c r="CV28">
        <v>0.43</v>
      </c>
      <c r="DJ28">
        <f t="shared" si="46"/>
        <v>2200.0225</v>
      </c>
      <c r="DK28">
        <f t="shared" si="47"/>
        <v>1849.2039000053862</v>
      </c>
      <c r="DL28">
        <f t="shared" si="48"/>
        <v>0.84053863085735991</v>
      </c>
      <c r="DM28">
        <f t="shared" si="49"/>
        <v>0.1606395575547048</v>
      </c>
      <c r="DN28">
        <v>3</v>
      </c>
      <c r="DO28">
        <v>0.5</v>
      </c>
      <c r="DP28" t="s">
        <v>442</v>
      </c>
      <c r="DQ28">
        <v>2</v>
      </c>
      <c r="DR28" t="b">
        <v>1</v>
      </c>
      <c r="DS28">
        <v>1687554932.5</v>
      </c>
      <c r="DT28">
        <v>397.81756250000001</v>
      </c>
      <c r="DU28">
        <v>400.41793749999999</v>
      </c>
      <c r="DV28">
        <v>18.1364625</v>
      </c>
      <c r="DW28">
        <v>17.711181249999999</v>
      </c>
      <c r="DX28">
        <v>398.3755625</v>
      </c>
      <c r="DY28">
        <v>17.940462499999999</v>
      </c>
      <c r="DZ28">
        <v>500.10187500000001</v>
      </c>
      <c r="EA28">
        <v>100.5530625</v>
      </c>
      <c r="EB28">
        <v>0.10002583125</v>
      </c>
      <c r="EC28">
        <v>27.460118749999999</v>
      </c>
      <c r="ED28">
        <v>27.425987500000002</v>
      </c>
      <c r="EE28">
        <v>999.9</v>
      </c>
      <c r="EF28">
        <v>0</v>
      </c>
      <c r="EG28">
        <v>0</v>
      </c>
      <c r="EH28">
        <v>9993.3162499999999</v>
      </c>
      <c r="EI28">
        <v>0</v>
      </c>
      <c r="EJ28">
        <v>0.221023</v>
      </c>
      <c r="EK28">
        <v>-2.6002480000000001</v>
      </c>
      <c r="EL28">
        <v>405.17225000000002</v>
      </c>
      <c r="EM28">
        <v>407.63749999999999</v>
      </c>
      <c r="EN28">
        <v>0.44088118749999999</v>
      </c>
      <c r="EO28">
        <v>400.41793749999999</v>
      </c>
      <c r="EP28">
        <v>17.711181249999999</v>
      </c>
      <c r="EQ28">
        <v>1.825245</v>
      </c>
      <c r="ER28">
        <v>1.7809137500000001</v>
      </c>
      <c r="ES28">
        <v>16.004687499999999</v>
      </c>
      <c r="ET28">
        <v>15.620256250000001</v>
      </c>
      <c r="EU28">
        <v>2200.0225</v>
      </c>
      <c r="EV28">
        <v>0.98200262500000002</v>
      </c>
      <c r="EW28">
        <v>1.7996987499999999E-2</v>
      </c>
      <c r="EX28">
        <v>0</v>
      </c>
      <c r="EY28">
        <v>259.11337500000002</v>
      </c>
      <c r="EZ28">
        <v>4.9999900000000004</v>
      </c>
      <c r="FA28">
        <v>6185.4537499999997</v>
      </c>
      <c r="FB28">
        <v>19261.59375</v>
      </c>
      <c r="FC28">
        <v>45.890500000000003</v>
      </c>
      <c r="FD28">
        <v>45.742125000000001</v>
      </c>
      <c r="FE28">
        <v>46.077750000000002</v>
      </c>
      <c r="FF28">
        <v>45.061999999999998</v>
      </c>
      <c r="FG28">
        <v>47.386625000000002</v>
      </c>
      <c r="FH28">
        <v>2155.5225</v>
      </c>
      <c r="FI28">
        <v>39.5</v>
      </c>
      <c r="FJ28">
        <v>0</v>
      </c>
      <c r="FK28">
        <v>1495.2999999523199</v>
      </c>
      <c r="FL28">
        <v>0</v>
      </c>
      <c r="FM28">
        <v>259.09807999999998</v>
      </c>
      <c r="FN28">
        <v>-1.51746154481629</v>
      </c>
      <c r="FO28">
        <v>-181.91999965309901</v>
      </c>
      <c r="FP28">
        <v>6182.6692000000003</v>
      </c>
      <c r="FQ28">
        <v>15</v>
      </c>
      <c r="FR28">
        <v>1687554983</v>
      </c>
      <c r="FS28" t="s">
        <v>495</v>
      </c>
      <c r="FT28">
        <v>1687551326</v>
      </c>
      <c r="FU28">
        <v>1687554962</v>
      </c>
      <c r="FV28">
        <v>13</v>
      </c>
      <c r="FW28">
        <v>7.0000000000000007E-2</v>
      </c>
      <c r="FX28">
        <v>-5.0000000000000001E-3</v>
      </c>
      <c r="FY28">
        <v>-0.55800000000000005</v>
      </c>
      <c r="FZ28">
        <v>0.19600000000000001</v>
      </c>
      <c r="GA28">
        <v>399</v>
      </c>
      <c r="GB28">
        <v>18</v>
      </c>
      <c r="GC28">
        <v>0.3</v>
      </c>
      <c r="GD28">
        <v>0.13</v>
      </c>
      <c r="GE28">
        <v>-2.95571847619048</v>
      </c>
      <c r="GF28">
        <v>11.2459031688312</v>
      </c>
      <c r="GG28">
        <v>1.6068454934118199</v>
      </c>
      <c r="GH28">
        <v>0</v>
      </c>
      <c r="GI28">
        <v>259.10455882352898</v>
      </c>
      <c r="GJ28">
        <v>-0.62779221291711995</v>
      </c>
      <c r="GK28">
        <v>0.21117990534647399</v>
      </c>
      <c r="GL28">
        <v>1</v>
      </c>
      <c r="GM28">
        <v>0.44076523809523799</v>
      </c>
      <c r="GN28">
        <v>-2.17090909090582E-4</v>
      </c>
      <c r="GO28">
        <v>5.7413478629539697E-4</v>
      </c>
      <c r="GP28">
        <v>1</v>
      </c>
      <c r="GQ28">
        <v>2</v>
      </c>
      <c r="GR28">
        <v>3</v>
      </c>
      <c r="GS28" t="s">
        <v>444</v>
      </c>
      <c r="GT28">
        <v>2.94787</v>
      </c>
      <c r="GU28">
        <v>2.71082</v>
      </c>
      <c r="GV28">
        <v>0.10351100000000001</v>
      </c>
      <c r="GW28">
        <v>0.103474</v>
      </c>
      <c r="GX28">
        <v>9.4005199999999997E-2</v>
      </c>
      <c r="GY28">
        <v>9.3154500000000001E-2</v>
      </c>
      <c r="GZ28">
        <v>27712</v>
      </c>
      <c r="HA28">
        <v>31967.3</v>
      </c>
      <c r="HB28">
        <v>30827.3</v>
      </c>
      <c r="HC28">
        <v>34361</v>
      </c>
      <c r="HD28">
        <v>38075</v>
      </c>
      <c r="HE28">
        <v>38592.1</v>
      </c>
      <c r="HF28">
        <v>42385.9</v>
      </c>
      <c r="HG28">
        <v>42627.6</v>
      </c>
      <c r="HH28">
        <v>2.0325000000000002</v>
      </c>
      <c r="HI28">
        <v>2.1418499999999998</v>
      </c>
      <c r="HJ28">
        <v>0.161607</v>
      </c>
      <c r="HK28">
        <v>0</v>
      </c>
      <c r="HL28">
        <v>24.802499999999998</v>
      </c>
      <c r="HM28">
        <v>999.9</v>
      </c>
      <c r="HN28">
        <v>51.276000000000003</v>
      </c>
      <c r="HO28">
        <v>29.597999999999999</v>
      </c>
      <c r="HP28">
        <v>21.2287</v>
      </c>
      <c r="HQ28">
        <v>60.376399999999997</v>
      </c>
      <c r="HR28">
        <v>18.3293</v>
      </c>
      <c r="HS28">
        <v>1</v>
      </c>
      <c r="HT28">
        <v>-2.6897899999999999E-2</v>
      </c>
      <c r="HU28">
        <v>0.206152</v>
      </c>
      <c r="HV28">
        <v>20.2822</v>
      </c>
      <c r="HW28">
        <v>5.2458900000000002</v>
      </c>
      <c r="HX28">
        <v>11.986000000000001</v>
      </c>
      <c r="HY28">
        <v>4.9717000000000002</v>
      </c>
      <c r="HZ28">
        <v>3.2970000000000002</v>
      </c>
      <c r="IA28">
        <v>999.9</v>
      </c>
      <c r="IB28">
        <v>9999</v>
      </c>
      <c r="IC28">
        <v>9999</v>
      </c>
      <c r="ID28">
        <v>9999</v>
      </c>
      <c r="IE28">
        <v>4.9718600000000004</v>
      </c>
      <c r="IF28">
        <v>1.85408</v>
      </c>
      <c r="IG28">
        <v>1.8551500000000001</v>
      </c>
      <c r="IH28">
        <v>1.85928</v>
      </c>
      <c r="II28">
        <v>1.85364</v>
      </c>
      <c r="IJ28">
        <v>1.8580700000000001</v>
      </c>
      <c r="IK28">
        <v>1.8553200000000001</v>
      </c>
      <c r="IL28">
        <v>1.8537999999999999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-0.55800000000000005</v>
      </c>
      <c r="JA28">
        <v>0.19600000000000001</v>
      </c>
      <c r="JB28">
        <v>-0.30304856604442099</v>
      </c>
      <c r="JC28">
        <v>-6.8838208586326796E-4</v>
      </c>
      <c r="JD28">
        <v>1.2146953680521199E-7</v>
      </c>
      <c r="JE28">
        <v>-3.3979593155360199E-13</v>
      </c>
      <c r="JF28">
        <v>2.3963226341025198E-2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60.2</v>
      </c>
      <c r="JO28">
        <v>24.5</v>
      </c>
      <c r="JP28">
        <v>0.76660200000000001</v>
      </c>
      <c r="JQ28">
        <v>2.4194300000000002</v>
      </c>
      <c r="JR28">
        <v>1.5979000000000001</v>
      </c>
      <c r="JS28">
        <v>2.31934</v>
      </c>
      <c r="JT28">
        <v>1.5905800000000001</v>
      </c>
      <c r="JU28">
        <v>2.3303199999999999</v>
      </c>
      <c r="JV28">
        <v>33.760599999999997</v>
      </c>
      <c r="JW28">
        <v>13.6242</v>
      </c>
      <c r="JX28">
        <v>18</v>
      </c>
      <c r="JY28">
        <v>503.09800000000001</v>
      </c>
      <c r="JZ28">
        <v>555.65</v>
      </c>
      <c r="KA28">
        <v>25.0014</v>
      </c>
      <c r="KB28">
        <v>26.8431</v>
      </c>
      <c r="KC28">
        <v>30.000299999999999</v>
      </c>
      <c r="KD28">
        <v>26.798200000000001</v>
      </c>
      <c r="KE28">
        <v>26.764399999999998</v>
      </c>
      <c r="KF28">
        <v>15.3675</v>
      </c>
      <c r="KG28">
        <v>17.412800000000001</v>
      </c>
      <c r="KH28">
        <v>42.029600000000002</v>
      </c>
      <c r="KI28">
        <v>25</v>
      </c>
      <c r="KJ28">
        <v>400</v>
      </c>
      <c r="KK28">
        <v>17.721399999999999</v>
      </c>
      <c r="KL28">
        <v>100.36199999999999</v>
      </c>
      <c r="KM28">
        <v>100.157</v>
      </c>
    </row>
    <row r="29" spans="1:299" x14ac:dyDescent="0.2">
      <c r="A29">
        <v>13</v>
      </c>
      <c r="B29">
        <v>1687557017.0999999</v>
      </c>
      <c r="C29">
        <v>21540</v>
      </c>
      <c r="D29" t="s">
        <v>496</v>
      </c>
      <c r="E29" t="s">
        <v>497</v>
      </c>
      <c r="F29">
        <v>30</v>
      </c>
      <c r="G29">
        <v>21.7</v>
      </c>
      <c r="H29" t="s">
        <v>438</v>
      </c>
      <c r="I29">
        <v>160</v>
      </c>
      <c r="J29">
        <v>70</v>
      </c>
      <c r="K29">
        <v>1687557009.0999999</v>
      </c>
      <c r="L29">
        <f t="shared" si="0"/>
        <v>1.9935689617288487E-3</v>
      </c>
      <c r="M29">
        <f t="shared" si="1"/>
        <v>1.9935689617288488</v>
      </c>
      <c r="N29">
        <f t="shared" si="2"/>
        <v>11.960808133661896</v>
      </c>
      <c r="O29">
        <f t="shared" si="3"/>
        <v>392.32306666666699</v>
      </c>
      <c r="P29">
        <f t="shared" si="4"/>
        <v>201.95640603930642</v>
      </c>
      <c r="Q29">
        <f t="shared" si="5"/>
        <v>20.320576087573112</v>
      </c>
      <c r="R29">
        <f t="shared" si="6"/>
        <v>39.475007916106435</v>
      </c>
      <c r="S29">
        <f t="shared" si="7"/>
        <v>0.10691065197078799</v>
      </c>
      <c r="T29">
        <f t="shared" si="8"/>
        <v>3.8196539205614113</v>
      </c>
      <c r="U29">
        <f t="shared" si="9"/>
        <v>0.10527564939371307</v>
      </c>
      <c r="V29">
        <f t="shared" si="10"/>
        <v>6.5942096415317841E-2</v>
      </c>
      <c r="W29">
        <f t="shared" si="11"/>
        <v>353.4117192104008</v>
      </c>
      <c r="X29">
        <f t="shared" si="12"/>
        <v>28.545745370340917</v>
      </c>
      <c r="Y29">
        <f t="shared" si="13"/>
        <v>27.43488</v>
      </c>
      <c r="Z29">
        <f t="shared" si="14"/>
        <v>3.6716026112718039</v>
      </c>
      <c r="AA29">
        <f t="shared" si="15"/>
        <v>49.838523349680131</v>
      </c>
      <c r="AB29">
        <f t="shared" si="16"/>
        <v>1.8182013787085634</v>
      </c>
      <c r="AC29">
        <f t="shared" si="17"/>
        <v>3.6481846902878448</v>
      </c>
      <c r="AD29">
        <f t="shared" si="18"/>
        <v>1.8534012325632405</v>
      </c>
      <c r="AE29">
        <f t="shared" si="19"/>
        <v>-87.916391212242232</v>
      </c>
      <c r="AF29">
        <f t="shared" si="20"/>
        <v>-22.498012568826677</v>
      </c>
      <c r="AG29">
        <f t="shared" si="21"/>
        <v>-1.2759847956281525</v>
      </c>
      <c r="AH29">
        <f t="shared" si="22"/>
        <v>241.72133063370373</v>
      </c>
      <c r="AI29">
        <f t="shared" si="23"/>
        <v>11.994240477624496</v>
      </c>
      <c r="AJ29">
        <f t="shared" si="24"/>
        <v>1.9491812218985571</v>
      </c>
      <c r="AK29">
        <f t="shared" si="25"/>
        <v>11.960808133661896</v>
      </c>
      <c r="AL29">
        <v>406.80273141306799</v>
      </c>
      <c r="AM29">
        <v>399.510109090909</v>
      </c>
      <c r="AN29">
        <v>-1.09353826044039E-3</v>
      </c>
      <c r="AO29">
        <v>67.028173921701097</v>
      </c>
      <c r="AP29">
        <f t="shared" si="26"/>
        <v>1.9935689617288488</v>
      </c>
      <c r="AQ29">
        <v>16.923428385277202</v>
      </c>
      <c r="AR29">
        <v>18.0976193939394</v>
      </c>
      <c r="AS29">
        <v>9.9820262506252107E-6</v>
      </c>
      <c r="AT29">
        <v>77.517526099405899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53089.485625715221</v>
      </c>
      <c r="AZ29" t="s">
        <v>439</v>
      </c>
      <c r="BA29">
        <v>10070.200000000001</v>
      </c>
      <c r="BB29">
        <v>138.84153846153799</v>
      </c>
      <c r="BC29">
        <v>472.31</v>
      </c>
      <c r="BD29">
        <f t="shared" si="30"/>
        <v>0.70603726691889235</v>
      </c>
      <c r="BE29">
        <v>-0.242176552167957</v>
      </c>
      <c r="BF29" t="s">
        <v>498</v>
      </c>
      <c r="BG29">
        <v>10053</v>
      </c>
      <c r="BH29">
        <v>237.473538461538</v>
      </c>
      <c r="BI29">
        <v>316.30644255392002</v>
      </c>
      <c r="BJ29">
        <f t="shared" si="31"/>
        <v>0.24922952392581621</v>
      </c>
      <c r="BK29">
        <v>0.5</v>
      </c>
      <c r="BL29">
        <f t="shared" si="32"/>
        <v>1849.204080005389</v>
      </c>
      <c r="BM29">
        <f t="shared" si="33"/>
        <v>11.960808133661896</v>
      </c>
      <c r="BN29">
        <f t="shared" si="34"/>
        <v>230.43812625071001</v>
      </c>
      <c r="BO29">
        <f t="shared" si="35"/>
        <v>6.5990470266506715E-3</v>
      </c>
      <c r="BP29">
        <f t="shared" si="36"/>
        <v>0.49320385695111607</v>
      </c>
      <c r="BQ29">
        <f t="shared" si="37"/>
        <v>121.26072728830391</v>
      </c>
      <c r="BR29" t="s">
        <v>441</v>
      </c>
      <c r="BS29">
        <v>0</v>
      </c>
      <c r="BT29">
        <f t="shared" si="38"/>
        <v>121.26072728830391</v>
      </c>
      <c r="BU29">
        <f t="shared" si="39"/>
        <v>0.61663529105123149</v>
      </c>
      <c r="BV29">
        <f t="shared" si="40"/>
        <v>0.40417654899532768</v>
      </c>
      <c r="BW29">
        <f t="shared" si="41"/>
        <v>0.44439219668801311</v>
      </c>
      <c r="BX29">
        <f t="shared" si="42"/>
        <v>0.44421686922020576</v>
      </c>
      <c r="BY29">
        <f t="shared" si="43"/>
        <v>0.46782102489199462</v>
      </c>
      <c r="BZ29">
        <f t="shared" si="44"/>
        <v>0.2063840148319859</v>
      </c>
      <c r="CA29">
        <f t="shared" si="45"/>
        <v>0.79361598516801413</v>
      </c>
      <c r="CB29">
        <v>424</v>
      </c>
      <c r="CC29">
        <v>290</v>
      </c>
      <c r="CD29">
        <v>290.87</v>
      </c>
      <c r="CE29">
        <v>85</v>
      </c>
      <c r="CF29">
        <v>10053</v>
      </c>
      <c r="CG29">
        <v>290.97000000000003</v>
      </c>
      <c r="CH29">
        <v>-0.1</v>
      </c>
      <c r="CI29">
        <v>300</v>
      </c>
      <c r="CJ29">
        <v>24.2</v>
      </c>
      <c r="CK29">
        <v>316.30644255392002</v>
      </c>
      <c r="CL29">
        <v>1.56524862252139</v>
      </c>
      <c r="CM29">
        <v>-25.471661782326901</v>
      </c>
      <c r="CN29">
        <v>1.4071469587518699</v>
      </c>
      <c r="CO29">
        <v>0.92127516665384501</v>
      </c>
      <c r="CP29">
        <v>-6.5052211345939899E-3</v>
      </c>
      <c r="CQ29">
        <v>290</v>
      </c>
      <c r="CR29">
        <v>291.10000000000002</v>
      </c>
      <c r="CS29">
        <v>775</v>
      </c>
      <c r="CT29">
        <v>10007.299999999999</v>
      </c>
      <c r="CU29">
        <v>290.85000000000002</v>
      </c>
      <c r="CV29">
        <v>0.25</v>
      </c>
      <c r="DJ29">
        <f t="shared" si="46"/>
        <v>2200.0219999999999</v>
      </c>
      <c r="DK29">
        <f t="shared" si="47"/>
        <v>1849.204080005389</v>
      </c>
      <c r="DL29">
        <f t="shared" si="48"/>
        <v>0.8405389037043216</v>
      </c>
      <c r="DM29">
        <f t="shared" si="49"/>
        <v>0.1606400841493407</v>
      </c>
      <c r="DN29">
        <v>3</v>
      </c>
      <c r="DO29">
        <v>0.5</v>
      </c>
      <c r="DP29" t="s">
        <v>442</v>
      </c>
      <c r="DQ29">
        <v>2</v>
      </c>
      <c r="DR29" t="b">
        <v>1</v>
      </c>
      <c r="DS29">
        <v>1687557009.0999999</v>
      </c>
      <c r="DT29">
        <v>392.32306666666699</v>
      </c>
      <c r="DU29">
        <v>399.97686666666698</v>
      </c>
      <c r="DV29">
        <v>18.070226666666699</v>
      </c>
      <c r="DW29">
        <v>16.922086666666701</v>
      </c>
      <c r="DX29">
        <v>392.914066666667</v>
      </c>
      <c r="DY29">
        <v>17.887226666666699</v>
      </c>
      <c r="DZ29">
        <v>500.10253333333299</v>
      </c>
      <c r="EA29">
        <v>100.51860000000001</v>
      </c>
      <c r="EB29">
        <v>0.100026</v>
      </c>
      <c r="EC29">
        <v>27.3256266666667</v>
      </c>
      <c r="ED29">
        <v>27.43488</v>
      </c>
      <c r="EE29">
        <v>999.9</v>
      </c>
      <c r="EF29">
        <v>0</v>
      </c>
      <c r="EG29">
        <v>0</v>
      </c>
      <c r="EH29">
        <v>9999.16</v>
      </c>
      <c r="EI29">
        <v>0</v>
      </c>
      <c r="EJ29">
        <v>0.221023</v>
      </c>
      <c r="EK29">
        <v>-7.6174906666666704</v>
      </c>
      <c r="EL29">
        <v>399.588866666667</v>
      </c>
      <c r="EM29">
        <v>406.86180000000002</v>
      </c>
      <c r="EN29">
        <v>1.1703840000000001</v>
      </c>
      <c r="EO29">
        <v>399.97686666666698</v>
      </c>
      <c r="EP29">
        <v>16.922086666666701</v>
      </c>
      <c r="EQ29">
        <v>1.81863</v>
      </c>
      <c r="ER29">
        <v>1.7009846666666699</v>
      </c>
      <c r="ES29">
        <v>15.947846666666701</v>
      </c>
      <c r="ET29">
        <v>14.905433333333299</v>
      </c>
      <c r="EU29">
        <v>2200.0219999999999</v>
      </c>
      <c r="EV29">
        <v>0.98199706666666697</v>
      </c>
      <c r="EW29">
        <v>1.8002633333333299E-2</v>
      </c>
      <c r="EX29">
        <v>0</v>
      </c>
      <c r="EY29">
        <v>237.47493333333301</v>
      </c>
      <c r="EZ29">
        <v>4.9999900000000004</v>
      </c>
      <c r="FA29">
        <v>5777.5820000000003</v>
      </c>
      <c r="FB29">
        <v>19261.546666666702</v>
      </c>
      <c r="FC29">
        <v>45.770666666666699</v>
      </c>
      <c r="FD29">
        <v>45.186999999999998</v>
      </c>
      <c r="FE29">
        <v>45.824599999999997</v>
      </c>
      <c r="FF29">
        <v>44.791333333333299</v>
      </c>
      <c r="FG29">
        <v>47.349800000000002</v>
      </c>
      <c r="FH29">
        <v>2155.502</v>
      </c>
      <c r="FI29">
        <v>39.520000000000003</v>
      </c>
      <c r="FJ29">
        <v>0</v>
      </c>
      <c r="FK29">
        <v>2074.7000000476801</v>
      </c>
      <c r="FL29">
        <v>0</v>
      </c>
      <c r="FM29">
        <v>237.473538461538</v>
      </c>
      <c r="FN29">
        <v>-1.1321025617798099</v>
      </c>
      <c r="FO29">
        <v>-155.58598296652801</v>
      </c>
      <c r="FP29">
        <v>5775.9573076923098</v>
      </c>
      <c r="FQ29">
        <v>15</v>
      </c>
      <c r="FR29">
        <v>1687557059.0999999</v>
      </c>
      <c r="FS29" t="s">
        <v>499</v>
      </c>
      <c r="FT29">
        <v>1687557059.0999999</v>
      </c>
      <c r="FU29">
        <v>1687557042.0999999</v>
      </c>
      <c r="FV29">
        <v>14</v>
      </c>
      <c r="FW29">
        <v>-3.1E-2</v>
      </c>
      <c r="FX29">
        <v>6.0000000000000001E-3</v>
      </c>
      <c r="FY29">
        <v>-0.59099999999999997</v>
      </c>
      <c r="FZ29">
        <v>0.183</v>
      </c>
      <c r="GA29">
        <v>401</v>
      </c>
      <c r="GB29">
        <v>17</v>
      </c>
      <c r="GC29">
        <v>0.28000000000000003</v>
      </c>
      <c r="GD29">
        <v>0.08</v>
      </c>
      <c r="GE29">
        <v>-7.6335738095238099</v>
      </c>
      <c r="GF29">
        <v>0.21478675324673299</v>
      </c>
      <c r="GG29">
        <v>3.6114881047936101E-2</v>
      </c>
      <c r="GH29">
        <v>1</v>
      </c>
      <c r="GI29">
        <v>237.481705882353</v>
      </c>
      <c r="GJ29">
        <v>-0.60085561139000798</v>
      </c>
      <c r="GK29">
        <v>0.20400483405630301</v>
      </c>
      <c r="GL29">
        <v>1</v>
      </c>
      <c r="GM29">
        <v>1.1692180952380999</v>
      </c>
      <c r="GN29">
        <v>2.65870129870114E-2</v>
      </c>
      <c r="GO29">
        <v>2.84364725400591E-3</v>
      </c>
      <c r="GP29">
        <v>1</v>
      </c>
      <c r="GQ29">
        <v>3</v>
      </c>
      <c r="GR29">
        <v>3</v>
      </c>
      <c r="GS29" t="s">
        <v>453</v>
      </c>
      <c r="GT29">
        <v>2.9481600000000001</v>
      </c>
      <c r="GU29">
        <v>2.7107700000000001</v>
      </c>
      <c r="GV29">
        <v>0.10262300000000001</v>
      </c>
      <c r="GW29">
        <v>0.10371</v>
      </c>
      <c r="GX29">
        <v>9.3819E-2</v>
      </c>
      <c r="GY29">
        <v>9.0148300000000001E-2</v>
      </c>
      <c r="GZ29">
        <v>27757.5</v>
      </c>
      <c r="HA29">
        <v>31982.1</v>
      </c>
      <c r="HB29">
        <v>30845.8</v>
      </c>
      <c r="HC29">
        <v>34384.300000000003</v>
      </c>
      <c r="HD29">
        <v>38106.6</v>
      </c>
      <c r="HE29">
        <v>38745</v>
      </c>
      <c r="HF29">
        <v>42412.2</v>
      </c>
      <c r="HG29">
        <v>42654.8</v>
      </c>
      <c r="HH29">
        <v>2.0381800000000001</v>
      </c>
      <c r="HI29">
        <v>2.1503299999999999</v>
      </c>
      <c r="HJ29">
        <v>0.17377000000000001</v>
      </c>
      <c r="HK29">
        <v>0</v>
      </c>
      <c r="HL29">
        <v>24.605699999999999</v>
      </c>
      <c r="HM29">
        <v>999.9</v>
      </c>
      <c r="HN29">
        <v>51.959000000000003</v>
      </c>
      <c r="HO29">
        <v>28.963000000000001</v>
      </c>
      <c r="HP29">
        <v>20.744399999999999</v>
      </c>
      <c r="HQ29">
        <v>60.152799999999999</v>
      </c>
      <c r="HR29">
        <v>18.8782</v>
      </c>
      <c r="HS29">
        <v>1</v>
      </c>
      <c r="HT29">
        <v>-5.6486300000000003E-2</v>
      </c>
      <c r="HU29">
        <v>0.20134299999999999</v>
      </c>
      <c r="HV29">
        <v>20.282800000000002</v>
      </c>
      <c r="HW29">
        <v>5.2451400000000001</v>
      </c>
      <c r="HX29">
        <v>11.9864</v>
      </c>
      <c r="HY29">
        <v>4.9715999999999996</v>
      </c>
      <c r="HZ29">
        <v>3.2970000000000002</v>
      </c>
      <c r="IA29">
        <v>999.9</v>
      </c>
      <c r="IB29">
        <v>9999</v>
      </c>
      <c r="IC29">
        <v>9999</v>
      </c>
      <c r="ID29">
        <v>9999</v>
      </c>
      <c r="IE29">
        <v>4.9718499999999999</v>
      </c>
      <c r="IF29">
        <v>1.8540700000000001</v>
      </c>
      <c r="IG29">
        <v>1.8551599999999999</v>
      </c>
      <c r="IH29">
        <v>1.8592900000000001</v>
      </c>
      <c r="II29">
        <v>1.85364</v>
      </c>
      <c r="IJ29">
        <v>1.85808</v>
      </c>
      <c r="IK29">
        <v>1.8553200000000001</v>
      </c>
      <c r="IL29">
        <v>1.85382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-0.59099999999999997</v>
      </c>
      <c r="JA29">
        <v>0.183</v>
      </c>
      <c r="JB29">
        <v>-0.30304856604442099</v>
      </c>
      <c r="JC29">
        <v>-6.8838208586326796E-4</v>
      </c>
      <c r="JD29">
        <v>1.2146953680521199E-7</v>
      </c>
      <c r="JE29">
        <v>-3.3979593155360199E-13</v>
      </c>
      <c r="JF29">
        <v>1.89657747712197E-2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94.9</v>
      </c>
      <c r="JO29">
        <v>34.299999999999997</v>
      </c>
      <c r="JP29">
        <v>0.75805699999999998</v>
      </c>
      <c r="JQ29">
        <v>2.4145500000000002</v>
      </c>
      <c r="JR29">
        <v>1.5966800000000001</v>
      </c>
      <c r="JS29">
        <v>2.32056</v>
      </c>
      <c r="JT29">
        <v>1.5905800000000001</v>
      </c>
      <c r="JU29">
        <v>2.47803</v>
      </c>
      <c r="JV29">
        <v>33.355899999999998</v>
      </c>
      <c r="JW29">
        <v>12.5297</v>
      </c>
      <c r="JX29">
        <v>18</v>
      </c>
      <c r="JY29">
        <v>503.90899999999999</v>
      </c>
      <c r="JZ29">
        <v>558.61500000000001</v>
      </c>
      <c r="KA29">
        <v>25.000599999999999</v>
      </c>
      <c r="KB29">
        <v>26.5428</v>
      </c>
      <c r="KC29">
        <v>30.0001</v>
      </c>
      <c r="KD29">
        <v>26.4908</v>
      </c>
      <c r="KE29">
        <v>26.459399999999999</v>
      </c>
      <c r="KF29">
        <v>15.211</v>
      </c>
      <c r="KG29">
        <v>18.978999999999999</v>
      </c>
      <c r="KH29">
        <v>47.199199999999998</v>
      </c>
      <c r="KI29">
        <v>25</v>
      </c>
      <c r="KJ29">
        <v>400</v>
      </c>
      <c r="KK29">
        <v>16.966999999999999</v>
      </c>
      <c r="KL29">
        <v>100.42400000000001</v>
      </c>
      <c r="KM29">
        <v>100.223</v>
      </c>
    </row>
    <row r="30" spans="1:299" x14ac:dyDescent="0.2">
      <c r="A30">
        <v>14</v>
      </c>
      <c r="B30">
        <v>1687558423</v>
      </c>
      <c r="C30">
        <v>22945.9000000954</v>
      </c>
      <c r="D30" t="s">
        <v>500</v>
      </c>
      <c r="E30" t="s">
        <v>501</v>
      </c>
      <c r="F30">
        <v>30</v>
      </c>
      <c r="G30">
        <v>21.6</v>
      </c>
      <c r="H30" t="s">
        <v>450</v>
      </c>
      <c r="I30">
        <v>40</v>
      </c>
      <c r="J30">
        <v>70</v>
      </c>
      <c r="K30">
        <v>1687558414.5</v>
      </c>
      <c r="L30">
        <f t="shared" si="0"/>
        <v>7.0212044147468524E-4</v>
      </c>
      <c r="M30">
        <f t="shared" si="1"/>
        <v>0.70212044147468522</v>
      </c>
      <c r="N30">
        <f t="shared" si="2"/>
        <v>4.4428452786236967</v>
      </c>
      <c r="O30">
        <f t="shared" si="3"/>
        <v>396.57112499999999</v>
      </c>
      <c r="P30">
        <f t="shared" si="4"/>
        <v>200.66890140802229</v>
      </c>
      <c r="Q30">
        <f t="shared" si="5"/>
        <v>20.196638316750207</v>
      </c>
      <c r="R30">
        <f t="shared" si="6"/>
        <v>39.913526821010137</v>
      </c>
      <c r="S30">
        <f t="shared" si="7"/>
        <v>3.8179162614514386E-2</v>
      </c>
      <c r="T30">
        <f t="shared" si="8"/>
        <v>3.8216429023963072</v>
      </c>
      <c r="U30">
        <f t="shared" si="9"/>
        <v>3.7968525209040725E-2</v>
      </c>
      <c r="V30">
        <f t="shared" si="10"/>
        <v>2.3749156129120097E-2</v>
      </c>
      <c r="W30">
        <f t="shared" si="11"/>
        <v>353.40286051039578</v>
      </c>
      <c r="X30">
        <f t="shared" si="12"/>
        <v>28.489871390897754</v>
      </c>
      <c r="Y30">
        <f t="shared" si="13"/>
        <v>27.156712500000001</v>
      </c>
      <c r="Z30">
        <f t="shared" si="14"/>
        <v>3.6122353226308688</v>
      </c>
      <c r="AA30">
        <f t="shared" si="15"/>
        <v>50.297030699880075</v>
      </c>
      <c r="AB30">
        <f t="shared" si="16"/>
        <v>1.8011139241930887</v>
      </c>
      <c r="AC30">
        <f t="shared" si="17"/>
        <v>3.5809547783053985</v>
      </c>
      <c r="AD30">
        <f t="shared" si="18"/>
        <v>1.8111213984377801</v>
      </c>
      <c r="AE30">
        <f t="shared" si="19"/>
        <v>-30.96351146903362</v>
      </c>
      <c r="AF30">
        <f t="shared" si="20"/>
        <v>-30.528852670917829</v>
      </c>
      <c r="AG30">
        <f t="shared" si="21"/>
        <v>-1.7254173632606447</v>
      </c>
      <c r="AH30">
        <f t="shared" si="22"/>
        <v>290.18507900718367</v>
      </c>
      <c r="AI30">
        <f t="shared" si="23"/>
        <v>2.8629077022568126</v>
      </c>
      <c r="AJ30">
        <f t="shared" si="24"/>
        <v>0.68016443054775311</v>
      </c>
      <c r="AK30">
        <f t="shared" si="25"/>
        <v>4.4428452786236967</v>
      </c>
      <c r="AL30">
        <v>406.05760479783601</v>
      </c>
      <c r="AM30">
        <v>402.86056363636402</v>
      </c>
      <c r="AN30">
        <v>8.9657287818585799E-2</v>
      </c>
      <c r="AO30">
        <v>67.037826396713697</v>
      </c>
      <c r="AP30">
        <f t="shared" si="26"/>
        <v>0.70212044147468522</v>
      </c>
      <c r="AQ30">
        <v>17.496507071453099</v>
      </c>
      <c r="AR30">
        <v>17.9101242424242</v>
      </c>
      <c r="AS30">
        <v>8.0236562969772903E-6</v>
      </c>
      <c r="AT30">
        <v>77.537262640745894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53184.638074558919</v>
      </c>
      <c r="AZ30" t="s">
        <v>439</v>
      </c>
      <c r="BA30">
        <v>10070.200000000001</v>
      </c>
      <c r="BB30">
        <v>138.84153846153799</v>
      </c>
      <c r="BC30">
        <v>472.31</v>
      </c>
      <c r="BD30">
        <f t="shared" si="30"/>
        <v>0.70603726691889235</v>
      </c>
      <c r="BE30">
        <v>-0.242176552167957</v>
      </c>
      <c r="BF30" t="s">
        <v>502</v>
      </c>
      <c r="BG30">
        <v>10040.5</v>
      </c>
      <c r="BH30">
        <v>222.50896</v>
      </c>
      <c r="BI30">
        <v>273.57805342479901</v>
      </c>
      <c r="BJ30">
        <f t="shared" si="31"/>
        <v>0.18667101686516263</v>
      </c>
      <c r="BK30">
        <v>0.5</v>
      </c>
      <c r="BL30">
        <f t="shared" si="32"/>
        <v>1849.1629500053864</v>
      </c>
      <c r="BM30">
        <f t="shared" si="33"/>
        <v>4.4428452786236967</v>
      </c>
      <c r="BN30">
        <f t="shared" si="34"/>
        <v>172.59256411344469</v>
      </c>
      <c r="BO30">
        <f t="shared" si="35"/>
        <v>2.5335905798772396E-3</v>
      </c>
      <c r="BP30">
        <f t="shared" si="36"/>
        <v>0.72641772279379246</v>
      </c>
      <c r="BQ30">
        <f t="shared" si="37"/>
        <v>114.41037650622829</v>
      </c>
      <c r="BR30" t="s">
        <v>441</v>
      </c>
      <c r="BS30">
        <v>0</v>
      </c>
      <c r="BT30">
        <f t="shared" si="38"/>
        <v>114.41037650622829</v>
      </c>
      <c r="BU30">
        <f t="shared" si="39"/>
        <v>0.58179987365953911</v>
      </c>
      <c r="BV30">
        <f t="shared" si="40"/>
        <v>0.32085090649985215</v>
      </c>
      <c r="BW30">
        <f t="shared" si="41"/>
        <v>0.55527285733135001</v>
      </c>
      <c r="BX30">
        <f t="shared" si="42"/>
        <v>0.37902934804810828</v>
      </c>
      <c r="BY30">
        <f t="shared" si="43"/>
        <v>0.59595424904156757</v>
      </c>
      <c r="BZ30">
        <f t="shared" si="44"/>
        <v>0.16497615653325931</v>
      </c>
      <c r="CA30">
        <f t="shared" si="45"/>
        <v>0.83502384346674075</v>
      </c>
      <c r="CB30">
        <v>425</v>
      </c>
      <c r="CC30">
        <v>290</v>
      </c>
      <c r="CD30">
        <v>258.60000000000002</v>
      </c>
      <c r="CE30">
        <v>275</v>
      </c>
      <c r="CF30">
        <v>10040.5</v>
      </c>
      <c r="CG30">
        <v>258.41000000000003</v>
      </c>
      <c r="CH30">
        <v>0.19</v>
      </c>
      <c r="CI30">
        <v>300</v>
      </c>
      <c r="CJ30">
        <v>24.2</v>
      </c>
      <c r="CK30">
        <v>273.57805342479901</v>
      </c>
      <c r="CL30">
        <v>1.2307993761845799</v>
      </c>
      <c r="CM30">
        <v>-15.2270204313288</v>
      </c>
      <c r="CN30">
        <v>1.10789165178935</v>
      </c>
      <c r="CO30">
        <v>0.87090911295161499</v>
      </c>
      <c r="CP30">
        <v>-6.5121826473859903E-3</v>
      </c>
      <c r="CQ30">
        <v>290</v>
      </c>
      <c r="CR30">
        <v>258.64</v>
      </c>
      <c r="CS30">
        <v>735</v>
      </c>
      <c r="CT30">
        <v>10022.1</v>
      </c>
      <c r="CU30">
        <v>258.38</v>
      </c>
      <c r="CV30">
        <v>0.26</v>
      </c>
      <c r="DJ30">
        <f t="shared" si="46"/>
        <v>2199.9737500000001</v>
      </c>
      <c r="DK30">
        <f t="shared" si="47"/>
        <v>1849.1629500053864</v>
      </c>
      <c r="DL30">
        <f t="shared" si="48"/>
        <v>0.84053864279307255</v>
      </c>
      <c r="DM30">
        <f t="shared" si="49"/>
        <v>0.16063958059063013</v>
      </c>
      <c r="DN30">
        <v>3</v>
      </c>
      <c r="DO30">
        <v>0.5</v>
      </c>
      <c r="DP30" t="s">
        <v>442</v>
      </c>
      <c r="DQ30">
        <v>2</v>
      </c>
      <c r="DR30" t="b">
        <v>1</v>
      </c>
      <c r="DS30">
        <v>1687558414.5</v>
      </c>
      <c r="DT30">
        <v>396.57112499999999</v>
      </c>
      <c r="DU30">
        <v>398.45043750000002</v>
      </c>
      <c r="DV30">
        <v>17.895431250000001</v>
      </c>
      <c r="DW30">
        <v>17.49469375</v>
      </c>
      <c r="DX30">
        <v>397.162125</v>
      </c>
      <c r="DY30">
        <v>17.698431249999999</v>
      </c>
      <c r="DZ30">
        <v>500.07243749999998</v>
      </c>
      <c r="EA30">
        <v>100.54662500000001</v>
      </c>
      <c r="EB30">
        <v>9.9953393749999994E-2</v>
      </c>
      <c r="EC30">
        <v>27.008537499999999</v>
      </c>
      <c r="ED30">
        <v>27.156712500000001</v>
      </c>
      <c r="EE30">
        <v>999.9</v>
      </c>
      <c r="EF30">
        <v>0</v>
      </c>
      <c r="EG30">
        <v>0</v>
      </c>
      <c r="EH30">
        <v>10003.910625</v>
      </c>
      <c r="EI30">
        <v>0</v>
      </c>
      <c r="EJ30">
        <v>0.221023</v>
      </c>
      <c r="EK30">
        <v>-1.8764136250000001</v>
      </c>
      <c r="EL30">
        <v>403.80393750000002</v>
      </c>
      <c r="EM30">
        <v>405.54531250000002</v>
      </c>
      <c r="EN30">
        <v>0.4099060625</v>
      </c>
      <c r="EO30">
        <v>398.45043750000002</v>
      </c>
      <c r="EP30">
        <v>17.49469375</v>
      </c>
      <c r="EQ30">
        <v>1.8002475</v>
      </c>
      <c r="ER30">
        <v>1.759031875</v>
      </c>
      <c r="ES30">
        <v>15.788931249999999</v>
      </c>
      <c r="ET30">
        <v>15.427424999999999</v>
      </c>
      <c r="EU30">
        <v>2199.9737500000001</v>
      </c>
      <c r="EV30">
        <v>0.98200312499999998</v>
      </c>
      <c r="EW30">
        <v>1.79965625E-2</v>
      </c>
      <c r="EX30">
        <v>0</v>
      </c>
      <c r="EY30">
        <v>222.53281250000001</v>
      </c>
      <c r="EZ30">
        <v>4.9999900000000004</v>
      </c>
      <c r="FA30">
        <v>5273.0437499999998</v>
      </c>
      <c r="FB30">
        <v>19261.15625</v>
      </c>
      <c r="FC30">
        <v>44.702750000000002</v>
      </c>
      <c r="FD30">
        <v>44.625</v>
      </c>
      <c r="FE30">
        <v>45.023249999999997</v>
      </c>
      <c r="FF30">
        <v>43.811999999999998</v>
      </c>
      <c r="FG30">
        <v>46.335625</v>
      </c>
      <c r="FH30">
        <v>2155.4737500000001</v>
      </c>
      <c r="FI30">
        <v>39.5</v>
      </c>
      <c r="FJ30">
        <v>0</v>
      </c>
      <c r="FK30">
        <v>1404.0999999046301</v>
      </c>
      <c r="FL30">
        <v>0</v>
      </c>
      <c r="FM30">
        <v>222.50896</v>
      </c>
      <c r="FN30">
        <v>-0.37592307690629101</v>
      </c>
      <c r="FO30">
        <v>-24.7653846664913</v>
      </c>
      <c r="FP30">
        <v>5273.0555999999997</v>
      </c>
      <c r="FQ30">
        <v>15</v>
      </c>
      <c r="FR30">
        <v>1687558465</v>
      </c>
      <c r="FS30" t="s">
        <v>503</v>
      </c>
      <c r="FT30">
        <v>1687557059.0999999</v>
      </c>
      <c r="FU30">
        <v>1687558448</v>
      </c>
      <c r="FV30">
        <v>15</v>
      </c>
      <c r="FW30">
        <v>-3.1E-2</v>
      </c>
      <c r="FX30">
        <v>0</v>
      </c>
      <c r="FY30">
        <v>-0.59099999999999997</v>
      </c>
      <c r="FZ30">
        <v>0.19700000000000001</v>
      </c>
      <c r="GA30">
        <v>401</v>
      </c>
      <c r="GB30">
        <v>18</v>
      </c>
      <c r="GC30">
        <v>0.28000000000000003</v>
      </c>
      <c r="GD30">
        <v>0.27</v>
      </c>
      <c r="GE30">
        <v>-2.4750213333333302</v>
      </c>
      <c r="GF30">
        <v>6.5315474025973996</v>
      </c>
      <c r="GG30">
        <v>1.9121093981075901</v>
      </c>
      <c r="GH30">
        <v>0</v>
      </c>
      <c r="GI30">
        <v>222.44073529411801</v>
      </c>
      <c r="GJ30">
        <v>0.71350649354251705</v>
      </c>
      <c r="GK30">
        <v>0.20692742530307801</v>
      </c>
      <c r="GL30">
        <v>1</v>
      </c>
      <c r="GM30">
        <v>0.41087595238095198</v>
      </c>
      <c r="GN30">
        <v>-1.7226857142857599E-2</v>
      </c>
      <c r="GO30">
        <v>2.2083506337404698E-3</v>
      </c>
      <c r="GP30">
        <v>1</v>
      </c>
      <c r="GQ30">
        <v>2</v>
      </c>
      <c r="GR30">
        <v>3</v>
      </c>
      <c r="GS30" t="s">
        <v>444</v>
      </c>
      <c r="GT30">
        <v>2.9481199999999999</v>
      </c>
      <c r="GU30">
        <v>2.7107199999999998</v>
      </c>
      <c r="GV30">
        <v>0.103369</v>
      </c>
      <c r="GW30">
        <v>0.103726</v>
      </c>
      <c r="GX30">
        <v>9.3156500000000003E-2</v>
      </c>
      <c r="GY30">
        <v>9.23953E-2</v>
      </c>
      <c r="GZ30">
        <v>27734.9</v>
      </c>
      <c r="HA30">
        <v>31980.799999999999</v>
      </c>
      <c r="HB30">
        <v>30845.9</v>
      </c>
      <c r="HC30">
        <v>34383.1</v>
      </c>
      <c r="HD30">
        <v>38134.400000000001</v>
      </c>
      <c r="HE30">
        <v>38648.199999999997</v>
      </c>
      <c r="HF30">
        <v>42411.8</v>
      </c>
      <c r="HG30">
        <v>42653.599999999999</v>
      </c>
      <c r="HH30">
        <v>2.0382199999999999</v>
      </c>
      <c r="HI30">
        <v>2.1549499999999999</v>
      </c>
      <c r="HJ30">
        <v>0.168018</v>
      </c>
      <c r="HK30">
        <v>0</v>
      </c>
      <c r="HL30">
        <v>24.334099999999999</v>
      </c>
      <c r="HM30">
        <v>999.9</v>
      </c>
      <c r="HN30">
        <v>54.584000000000003</v>
      </c>
      <c r="HO30">
        <v>28.54</v>
      </c>
      <c r="HP30">
        <v>21.258600000000001</v>
      </c>
      <c r="HQ30">
        <v>59.532699999999998</v>
      </c>
      <c r="HR30">
        <v>18.581700000000001</v>
      </c>
      <c r="HS30">
        <v>1</v>
      </c>
      <c r="HT30">
        <v>-5.9745899999999998E-2</v>
      </c>
      <c r="HU30">
        <v>2.2170499999999999E-2</v>
      </c>
      <c r="HV30">
        <v>20.284199999999998</v>
      </c>
      <c r="HW30">
        <v>5.2446900000000003</v>
      </c>
      <c r="HX30">
        <v>11.9861</v>
      </c>
      <c r="HY30">
        <v>4.9713000000000003</v>
      </c>
      <c r="HZ30">
        <v>3.2970000000000002</v>
      </c>
      <c r="IA30">
        <v>999.9</v>
      </c>
      <c r="IB30">
        <v>9999</v>
      </c>
      <c r="IC30">
        <v>9999</v>
      </c>
      <c r="ID30">
        <v>9999</v>
      </c>
      <c r="IE30">
        <v>4.9718900000000001</v>
      </c>
      <c r="IF30">
        <v>1.85405</v>
      </c>
      <c r="IG30">
        <v>1.85514</v>
      </c>
      <c r="IH30">
        <v>1.85928</v>
      </c>
      <c r="II30">
        <v>1.85364</v>
      </c>
      <c r="IJ30">
        <v>1.8580700000000001</v>
      </c>
      <c r="IK30">
        <v>1.8553200000000001</v>
      </c>
      <c r="IL30">
        <v>1.85388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-0.59099999999999997</v>
      </c>
      <c r="JA30">
        <v>0.19700000000000001</v>
      </c>
      <c r="JB30">
        <v>-0.33372432546195802</v>
      </c>
      <c r="JC30">
        <v>-6.8838208586326796E-4</v>
      </c>
      <c r="JD30">
        <v>1.2146953680521199E-7</v>
      </c>
      <c r="JE30">
        <v>-3.3979593155360199E-13</v>
      </c>
      <c r="JF30">
        <v>2.4710668309116599E-2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22.7</v>
      </c>
      <c r="JO30">
        <v>23</v>
      </c>
      <c r="JP30">
        <v>0.75317400000000001</v>
      </c>
      <c r="JQ30">
        <v>2.3986800000000001</v>
      </c>
      <c r="JR30">
        <v>1.5966800000000001</v>
      </c>
      <c r="JS30">
        <v>2.31934</v>
      </c>
      <c r="JT30">
        <v>1.5905800000000001</v>
      </c>
      <c r="JU30">
        <v>2.5061</v>
      </c>
      <c r="JV30">
        <v>32.8202</v>
      </c>
      <c r="JW30">
        <v>15.611800000000001</v>
      </c>
      <c r="JX30">
        <v>18</v>
      </c>
      <c r="JY30">
        <v>503.173</v>
      </c>
      <c r="JZ30">
        <v>561.03</v>
      </c>
      <c r="KA30">
        <v>24.9986</v>
      </c>
      <c r="KB30">
        <v>26.4709</v>
      </c>
      <c r="KC30">
        <v>30</v>
      </c>
      <c r="KD30">
        <v>26.4055</v>
      </c>
      <c r="KE30">
        <v>26.366900000000001</v>
      </c>
      <c r="KF30">
        <v>15.120699999999999</v>
      </c>
      <c r="KG30">
        <v>19.473299999999998</v>
      </c>
      <c r="KH30">
        <v>49.801900000000003</v>
      </c>
      <c r="KI30">
        <v>25</v>
      </c>
      <c r="KJ30">
        <v>400</v>
      </c>
      <c r="KK30">
        <v>17.5062</v>
      </c>
      <c r="KL30">
        <v>100.423</v>
      </c>
      <c r="KM30">
        <v>100.21899999999999</v>
      </c>
    </row>
    <row r="31" spans="1:299" x14ac:dyDescent="0.2">
      <c r="A31">
        <v>15</v>
      </c>
      <c r="B31">
        <v>1687560642</v>
      </c>
      <c r="C31">
        <v>25164.9000000954</v>
      </c>
      <c r="D31" t="s">
        <v>504</v>
      </c>
      <c r="E31" t="s">
        <v>505</v>
      </c>
      <c r="F31">
        <v>30</v>
      </c>
      <c r="G31">
        <v>20.3</v>
      </c>
      <c r="H31" t="s">
        <v>438</v>
      </c>
      <c r="I31">
        <v>160</v>
      </c>
      <c r="J31">
        <v>70</v>
      </c>
      <c r="K31">
        <v>1687560634</v>
      </c>
      <c r="L31">
        <f t="shared" si="0"/>
        <v>1.562284421321701E-3</v>
      </c>
      <c r="M31">
        <f t="shared" si="1"/>
        <v>1.5622844213217011</v>
      </c>
      <c r="N31">
        <f t="shared" si="2"/>
        <v>10.237924424386119</v>
      </c>
      <c r="O31">
        <f t="shared" si="3"/>
        <v>394.27260000000001</v>
      </c>
      <c r="P31">
        <f t="shared" si="4"/>
        <v>205.7806754920129</v>
      </c>
      <c r="Q31">
        <f t="shared" si="5"/>
        <v>20.699746761488456</v>
      </c>
      <c r="R31">
        <f t="shared" si="6"/>
        <v>39.660395493795548</v>
      </c>
      <c r="S31">
        <f t="shared" si="7"/>
        <v>9.192270950865182E-2</v>
      </c>
      <c r="T31">
        <f t="shared" si="8"/>
        <v>3.8174336381765008</v>
      </c>
      <c r="U31">
        <f t="shared" si="9"/>
        <v>9.0710503905181136E-2</v>
      </c>
      <c r="V31">
        <f t="shared" si="10"/>
        <v>5.6801644921740682E-2</v>
      </c>
      <c r="W31">
        <f t="shared" si="11"/>
        <v>353.40691371732754</v>
      </c>
      <c r="X31">
        <f t="shared" si="12"/>
        <v>27.421764772492711</v>
      </c>
      <c r="Y31">
        <f t="shared" si="13"/>
        <v>26.084980000000002</v>
      </c>
      <c r="Z31">
        <f t="shared" si="14"/>
        <v>3.3912633601995483</v>
      </c>
      <c r="AA31">
        <f t="shared" si="15"/>
        <v>50.125340039850222</v>
      </c>
      <c r="AB31">
        <f t="shared" si="16"/>
        <v>1.7026701301854397</v>
      </c>
      <c r="AC31">
        <f t="shared" si="17"/>
        <v>3.3968250965116593</v>
      </c>
      <c r="AD31">
        <f t="shared" si="18"/>
        <v>1.6885932300141087</v>
      </c>
      <c r="AE31">
        <f t="shared" si="19"/>
        <v>-68.896742980287016</v>
      </c>
      <c r="AF31">
        <f t="shared" si="20"/>
        <v>5.7035559328382899</v>
      </c>
      <c r="AG31">
        <f t="shared" si="21"/>
        <v>0.31954320670519831</v>
      </c>
      <c r="AH31">
        <f t="shared" si="22"/>
        <v>290.53326987658403</v>
      </c>
      <c r="AI31">
        <f t="shared" si="23"/>
        <v>10.420581379334841</v>
      </c>
      <c r="AJ31">
        <f t="shared" si="24"/>
        <v>1.5489886682812684</v>
      </c>
      <c r="AK31">
        <f t="shared" si="25"/>
        <v>10.237924424386119</v>
      </c>
      <c r="AL31">
        <v>411.008456665305</v>
      </c>
      <c r="AM31">
        <v>401.877854545454</v>
      </c>
      <c r="AN31">
        <v>0.53364295336978995</v>
      </c>
      <c r="AO31">
        <v>67.035634595029293</v>
      </c>
      <c r="AP31">
        <f t="shared" si="26"/>
        <v>1.5622844213217011</v>
      </c>
      <c r="AQ31">
        <v>16.009886214645299</v>
      </c>
      <c r="AR31">
        <v>16.934223636363601</v>
      </c>
      <c r="AS31">
        <v>-4.8302079566388701E-4</v>
      </c>
      <c r="AT31">
        <v>77.5108104039343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53261.156541362769</v>
      </c>
      <c r="AZ31" t="s">
        <v>439</v>
      </c>
      <c r="BA31">
        <v>10070.200000000001</v>
      </c>
      <c r="BB31">
        <v>138.84153846153799</v>
      </c>
      <c r="BC31">
        <v>472.31</v>
      </c>
      <c r="BD31">
        <f t="shared" si="30"/>
        <v>0.70603726691889235</v>
      </c>
      <c r="BE31">
        <v>-0.242176552167957</v>
      </c>
      <c r="BF31" t="s">
        <v>506</v>
      </c>
      <c r="BG31">
        <v>10068.299999999999</v>
      </c>
      <c r="BH31">
        <v>232.70508000000001</v>
      </c>
      <c r="BI31">
        <v>293.03395857002403</v>
      </c>
      <c r="BJ31">
        <f t="shared" si="31"/>
        <v>0.20587674843019155</v>
      </c>
      <c r="BK31">
        <v>0.5</v>
      </c>
      <c r="BL31">
        <f t="shared" si="32"/>
        <v>1849.1839196462863</v>
      </c>
      <c r="BM31">
        <f t="shared" si="33"/>
        <v>10.237924424386119</v>
      </c>
      <c r="BN31">
        <f t="shared" si="34"/>
        <v>190.35198631308702</v>
      </c>
      <c r="BO31">
        <f t="shared" si="35"/>
        <v>5.6674194844603225E-3</v>
      </c>
      <c r="BP31">
        <f t="shared" si="36"/>
        <v>0.61179271612349939</v>
      </c>
      <c r="BQ31">
        <f t="shared" si="37"/>
        <v>117.67785232070821</v>
      </c>
      <c r="BR31" t="s">
        <v>441</v>
      </c>
      <c r="BS31">
        <v>0</v>
      </c>
      <c r="BT31">
        <f t="shared" si="38"/>
        <v>117.67785232070821</v>
      </c>
      <c r="BU31">
        <f t="shared" si="39"/>
        <v>0.5984156481557148</v>
      </c>
      <c r="BV31">
        <f t="shared" si="40"/>
        <v>0.34403637181730251</v>
      </c>
      <c r="BW31">
        <f t="shared" si="41"/>
        <v>0.50552676231739302</v>
      </c>
      <c r="BX31">
        <f t="shared" si="42"/>
        <v>0.39125709634480144</v>
      </c>
      <c r="BY31">
        <f t="shared" si="43"/>
        <v>0.53761018539169525</v>
      </c>
      <c r="BZ31">
        <f t="shared" si="44"/>
        <v>0.17397755715375349</v>
      </c>
      <c r="CA31">
        <f t="shared" si="45"/>
        <v>0.82602244284624649</v>
      </c>
      <c r="CB31">
        <v>426</v>
      </c>
      <c r="CC31">
        <v>290</v>
      </c>
      <c r="CD31">
        <v>276.52999999999997</v>
      </c>
      <c r="CE31">
        <v>115</v>
      </c>
      <c r="CF31">
        <v>10068.299999999999</v>
      </c>
      <c r="CG31">
        <v>275.58999999999997</v>
      </c>
      <c r="CH31">
        <v>0.94</v>
      </c>
      <c r="CI31">
        <v>300</v>
      </c>
      <c r="CJ31">
        <v>24.2</v>
      </c>
      <c r="CK31">
        <v>293.03395857002403</v>
      </c>
      <c r="CL31">
        <v>1.51237285656482</v>
      </c>
      <c r="CM31">
        <v>-17.565477897406598</v>
      </c>
      <c r="CN31">
        <v>1.3626494250644301</v>
      </c>
      <c r="CO31">
        <v>0.85579619577122201</v>
      </c>
      <c r="CP31">
        <v>-6.5165114571746497E-3</v>
      </c>
      <c r="CQ31">
        <v>290</v>
      </c>
      <c r="CR31">
        <v>275.69</v>
      </c>
      <c r="CS31">
        <v>705</v>
      </c>
      <c r="CT31">
        <v>10033.5</v>
      </c>
      <c r="CU31">
        <v>275.52999999999997</v>
      </c>
      <c r="CV31">
        <v>0.16</v>
      </c>
      <c r="DJ31">
        <f t="shared" si="46"/>
        <v>2199.99866666667</v>
      </c>
      <c r="DK31">
        <f t="shared" si="47"/>
        <v>1849.1839196462863</v>
      </c>
      <c r="DL31">
        <f t="shared" si="48"/>
        <v>0.84053865471113176</v>
      </c>
      <c r="DM31">
        <f t="shared" si="49"/>
        <v>0.16063960359248414</v>
      </c>
      <c r="DN31">
        <v>3</v>
      </c>
      <c r="DO31">
        <v>0.5</v>
      </c>
      <c r="DP31" t="s">
        <v>442</v>
      </c>
      <c r="DQ31">
        <v>2</v>
      </c>
      <c r="DR31" t="b">
        <v>1</v>
      </c>
      <c r="DS31">
        <v>1687560634</v>
      </c>
      <c r="DT31">
        <v>394.27260000000001</v>
      </c>
      <c r="DU31">
        <v>400.890066666667</v>
      </c>
      <c r="DV31">
        <v>16.9266133333333</v>
      </c>
      <c r="DW31">
        <v>16.0131333333333</v>
      </c>
      <c r="DX31">
        <v>394.86360000000002</v>
      </c>
      <c r="DY31">
        <v>16.764613333333301</v>
      </c>
      <c r="DZ31">
        <v>500.09946666666701</v>
      </c>
      <c r="EA31">
        <v>100.491333333333</v>
      </c>
      <c r="EB31">
        <v>9.9972006666666696E-2</v>
      </c>
      <c r="EC31">
        <v>26.112693333333301</v>
      </c>
      <c r="ED31">
        <v>26.084980000000002</v>
      </c>
      <c r="EE31">
        <v>999.9</v>
      </c>
      <c r="EF31">
        <v>0</v>
      </c>
      <c r="EG31">
        <v>0</v>
      </c>
      <c r="EH31">
        <v>9993.4573333333301</v>
      </c>
      <c r="EI31">
        <v>0</v>
      </c>
      <c r="EJ31">
        <v>0.221023</v>
      </c>
      <c r="EK31">
        <v>-6.6130192666666696</v>
      </c>
      <c r="EL31">
        <v>401.07420000000002</v>
      </c>
      <c r="EM31">
        <v>407.414066666667</v>
      </c>
      <c r="EN31">
        <v>0.93445500000000004</v>
      </c>
      <c r="EO31">
        <v>400.890066666667</v>
      </c>
      <c r="EP31">
        <v>16.0131333333333</v>
      </c>
      <c r="EQ31">
        <v>1.70308866666667</v>
      </c>
      <c r="ER31">
        <v>1.6091839999999999</v>
      </c>
      <c r="ES31">
        <v>14.9245933333333</v>
      </c>
      <c r="ET31">
        <v>14.04702</v>
      </c>
      <c r="EU31">
        <v>2199.99866666667</v>
      </c>
      <c r="EV31">
        <v>0.98200286666666703</v>
      </c>
      <c r="EW31">
        <v>1.7997333333333299E-2</v>
      </c>
      <c r="EX31">
        <v>0</v>
      </c>
      <c r="EY31">
        <v>232.72319999999999</v>
      </c>
      <c r="EZ31">
        <v>4.9999900000000004</v>
      </c>
      <c r="FA31">
        <v>5664.5873333333302</v>
      </c>
      <c r="FB31">
        <v>19261.366666666701</v>
      </c>
      <c r="FC31">
        <v>43.082999999999998</v>
      </c>
      <c r="FD31">
        <v>43.112400000000001</v>
      </c>
      <c r="FE31">
        <v>43.707999999999998</v>
      </c>
      <c r="FF31">
        <v>41.7580666666667</v>
      </c>
      <c r="FG31">
        <v>44.770666666666699</v>
      </c>
      <c r="FH31">
        <v>2155.498</v>
      </c>
      <c r="FI31">
        <v>39.501333333333299</v>
      </c>
      <c r="FJ31">
        <v>0</v>
      </c>
      <c r="FK31">
        <v>2217.5</v>
      </c>
      <c r="FL31">
        <v>0</v>
      </c>
      <c r="FM31">
        <v>232.70508000000001</v>
      </c>
      <c r="FN31">
        <v>-1.6496923000002801</v>
      </c>
      <c r="FO31">
        <v>-30.549230820127502</v>
      </c>
      <c r="FP31">
        <v>5664.1755999999996</v>
      </c>
      <c r="FQ31">
        <v>15</v>
      </c>
      <c r="FR31">
        <v>1687560684</v>
      </c>
      <c r="FS31" t="s">
        <v>507</v>
      </c>
      <c r="FT31">
        <v>1687557059.0999999</v>
      </c>
      <c r="FU31">
        <v>1687560664</v>
      </c>
      <c r="FV31">
        <v>16</v>
      </c>
      <c r="FW31">
        <v>-3.1E-2</v>
      </c>
      <c r="FX31">
        <v>1E-3</v>
      </c>
      <c r="FY31">
        <v>-0.59099999999999997</v>
      </c>
      <c r="FZ31">
        <v>0.16200000000000001</v>
      </c>
      <c r="GA31">
        <v>401</v>
      </c>
      <c r="GB31">
        <v>16</v>
      </c>
      <c r="GC31">
        <v>0.28000000000000003</v>
      </c>
      <c r="GD31">
        <v>0.09</v>
      </c>
      <c r="GE31">
        <v>-7.5029351904761903</v>
      </c>
      <c r="GF31">
        <v>-3.3917205194805198</v>
      </c>
      <c r="GG31">
        <v>3.5328071867448401</v>
      </c>
      <c r="GH31">
        <v>0</v>
      </c>
      <c r="GI31">
        <v>232.744529411765</v>
      </c>
      <c r="GJ31">
        <v>-0.91813597746704301</v>
      </c>
      <c r="GK31">
        <v>0.22255498134884499</v>
      </c>
      <c r="GL31">
        <v>1</v>
      </c>
      <c r="GM31">
        <v>0.93923761904761904</v>
      </c>
      <c r="GN31">
        <v>-8.8614545454543794E-2</v>
      </c>
      <c r="GO31">
        <v>9.6422518634255005E-3</v>
      </c>
      <c r="GP31">
        <v>1</v>
      </c>
      <c r="GQ31">
        <v>2</v>
      </c>
      <c r="GR31">
        <v>3</v>
      </c>
      <c r="GS31" t="s">
        <v>444</v>
      </c>
      <c r="GT31">
        <v>2.9485100000000002</v>
      </c>
      <c r="GU31">
        <v>2.7107999999999999</v>
      </c>
      <c r="GV31">
        <v>0.103336</v>
      </c>
      <c r="GW31">
        <v>0.10602</v>
      </c>
      <c r="GX31">
        <v>8.9457499999999995E-2</v>
      </c>
      <c r="GY31">
        <v>8.6615300000000006E-2</v>
      </c>
      <c r="GZ31">
        <v>27746.3</v>
      </c>
      <c r="HA31">
        <v>31915.7</v>
      </c>
      <c r="HB31">
        <v>30855.7</v>
      </c>
      <c r="HC31">
        <v>34399.199999999997</v>
      </c>
      <c r="HD31">
        <v>38304.5</v>
      </c>
      <c r="HE31">
        <v>38912.699999999997</v>
      </c>
      <c r="HF31">
        <v>42426.5</v>
      </c>
      <c r="HG31">
        <v>42673.3</v>
      </c>
      <c r="HH31">
        <v>2.0428199999999999</v>
      </c>
      <c r="HI31">
        <v>2.16235</v>
      </c>
      <c r="HJ31">
        <v>0.15889900000000001</v>
      </c>
      <c r="HK31">
        <v>0</v>
      </c>
      <c r="HL31">
        <v>23.485399999999998</v>
      </c>
      <c r="HM31">
        <v>999.9</v>
      </c>
      <c r="HN31">
        <v>55.366</v>
      </c>
      <c r="HO31">
        <v>27.713999999999999</v>
      </c>
      <c r="HP31">
        <v>20.561699999999998</v>
      </c>
      <c r="HQ31">
        <v>60.333599999999997</v>
      </c>
      <c r="HR31">
        <v>18.9343</v>
      </c>
      <c r="HS31">
        <v>1</v>
      </c>
      <c r="HT31">
        <v>-8.3137699999999995E-2</v>
      </c>
      <c r="HU31">
        <v>-0.59471099999999999</v>
      </c>
      <c r="HV31">
        <v>20.2835</v>
      </c>
      <c r="HW31">
        <v>5.2464899999999997</v>
      </c>
      <c r="HX31">
        <v>11.986000000000001</v>
      </c>
      <c r="HY31">
        <v>4.9719499999999996</v>
      </c>
      <c r="HZ31">
        <v>3.2970299999999999</v>
      </c>
      <c r="IA31">
        <v>999.9</v>
      </c>
      <c r="IB31">
        <v>9999</v>
      </c>
      <c r="IC31">
        <v>9999</v>
      </c>
      <c r="ID31">
        <v>9999</v>
      </c>
      <c r="IE31">
        <v>4.9718600000000004</v>
      </c>
      <c r="IF31">
        <v>1.8539399999999999</v>
      </c>
      <c r="IG31">
        <v>1.8550199999999999</v>
      </c>
      <c r="IH31">
        <v>1.8592599999999999</v>
      </c>
      <c r="II31">
        <v>1.85364</v>
      </c>
      <c r="IJ31">
        <v>1.85806</v>
      </c>
      <c r="IK31">
        <v>1.8552999999999999</v>
      </c>
      <c r="IL31">
        <v>1.85379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-0.59099999999999997</v>
      </c>
      <c r="JA31">
        <v>0.16200000000000001</v>
      </c>
      <c r="JB31">
        <v>-0.33372432546195802</v>
      </c>
      <c r="JC31">
        <v>-6.8838208586326796E-4</v>
      </c>
      <c r="JD31">
        <v>1.2146953680521199E-7</v>
      </c>
      <c r="JE31">
        <v>-3.3979593155360199E-13</v>
      </c>
      <c r="JF31">
        <v>2.4683265154126499E-2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59.7</v>
      </c>
      <c r="JO31">
        <v>36.6</v>
      </c>
      <c r="JP31">
        <v>0.710449</v>
      </c>
      <c r="JQ31">
        <v>2.4133300000000002</v>
      </c>
      <c r="JR31">
        <v>1.5966800000000001</v>
      </c>
      <c r="JS31">
        <v>2.32178</v>
      </c>
      <c r="JT31">
        <v>1.5905800000000001</v>
      </c>
      <c r="JU31">
        <v>2.36816</v>
      </c>
      <c r="JV31">
        <v>31.8049</v>
      </c>
      <c r="JW31">
        <v>14.8238</v>
      </c>
      <c r="JX31">
        <v>18</v>
      </c>
      <c r="JY31">
        <v>504.101</v>
      </c>
      <c r="JZ31">
        <v>564.30399999999997</v>
      </c>
      <c r="KA31">
        <v>24.9999</v>
      </c>
      <c r="KB31">
        <v>26.1312</v>
      </c>
      <c r="KC31">
        <v>29.999400000000001</v>
      </c>
      <c r="KD31">
        <v>26.188600000000001</v>
      </c>
      <c r="KE31">
        <v>26.164300000000001</v>
      </c>
      <c r="KF31">
        <v>14.2569</v>
      </c>
      <c r="KG31">
        <v>24.785699999999999</v>
      </c>
      <c r="KH31">
        <v>46.958199999999998</v>
      </c>
      <c r="KI31">
        <v>25</v>
      </c>
      <c r="KJ31">
        <v>400</v>
      </c>
      <c r="KK31">
        <v>16.03</v>
      </c>
      <c r="KL31">
        <v>100.45699999999999</v>
      </c>
      <c r="KM31">
        <v>100.26600000000001</v>
      </c>
    </row>
    <row r="32" spans="1:299" x14ac:dyDescent="0.2">
      <c r="A32">
        <v>16</v>
      </c>
      <c r="B32">
        <v>1687562079.0999999</v>
      </c>
      <c r="C32">
        <v>26602</v>
      </c>
      <c r="D32" t="s">
        <v>508</v>
      </c>
      <c r="E32" t="s">
        <v>509</v>
      </c>
      <c r="F32">
        <v>30</v>
      </c>
      <c r="G32">
        <v>21.2</v>
      </c>
      <c r="H32" t="s">
        <v>450</v>
      </c>
      <c r="I32">
        <v>40</v>
      </c>
      <c r="J32">
        <v>70</v>
      </c>
      <c r="K32">
        <v>1687562070.5999999</v>
      </c>
      <c r="L32">
        <f t="shared" si="0"/>
        <v>4.863175073332905E-4</v>
      </c>
      <c r="M32">
        <f t="shared" si="1"/>
        <v>0.48631750733329049</v>
      </c>
      <c r="N32">
        <f t="shared" si="2"/>
        <v>1.7173154302020655</v>
      </c>
      <c r="O32">
        <f t="shared" si="3"/>
        <v>397.89150000000001</v>
      </c>
      <c r="P32">
        <f t="shared" si="4"/>
        <v>275.76175896408409</v>
      </c>
      <c r="Q32">
        <f t="shared" si="5"/>
        <v>27.753635747766463</v>
      </c>
      <c r="R32">
        <f t="shared" si="6"/>
        <v>40.045203510508067</v>
      </c>
      <c r="S32">
        <f t="shared" si="7"/>
        <v>2.4720064627412424E-2</v>
      </c>
      <c r="T32">
        <f t="shared" si="8"/>
        <v>3.8199732645457423</v>
      </c>
      <c r="U32">
        <f t="shared" si="9"/>
        <v>2.4631536006174334E-2</v>
      </c>
      <c r="V32">
        <f t="shared" si="10"/>
        <v>1.5402637401008213E-2</v>
      </c>
      <c r="W32">
        <f t="shared" si="11"/>
        <v>353.40345901039569</v>
      </c>
      <c r="X32">
        <f t="shared" si="12"/>
        <v>28.61367476295667</v>
      </c>
      <c r="Y32">
        <f t="shared" si="13"/>
        <v>27.699706249999998</v>
      </c>
      <c r="Z32">
        <f t="shared" si="14"/>
        <v>3.7289120062147658</v>
      </c>
      <c r="AA32">
        <f t="shared" si="15"/>
        <v>49.93124813584847</v>
      </c>
      <c r="AB32">
        <f t="shared" si="16"/>
        <v>1.7963818917504015</v>
      </c>
      <c r="AC32">
        <f t="shared" si="17"/>
        <v>3.5977107699430353</v>
      </c>
      <c r="AD32">
        <f t="shared" si="18"/>
        <v>1.9325301144643643</v>
      </c>
      <c r="AE32">
        <f t="shared" si="19"/>
        <v>-21.446602073398111</v>
      </c>
      <c r="AF32">
        <f t="shared" si="20"/>
        <v>-125.96595526704031</v>
      </c>
      <c r="AG32">
        <f t="shared" si="21"/>
        <v>-7.144597252983508</v>
      </c>
      <c r="AH32">
        <f t="shared" si="22"/>
        <v>198.84630441697374</v>
      </c>
      <c r="AI32">
        <f t="shared" si="23"/>
        <v>7.1785494996135863</v>
      </c>
      <c r="AJ32">
        <f t="shared" si="24"/>
        <v>0.45910762306564273</v>
      </c>
      <c r="AK32">
        <f t="shared" si="25"/>
        <v>1.7173154302020655</v>
      </c>
      <c r="AL32">
        <v>412.08339774758701</v>
      </c>
      <c r="AM32">
        <v>408.00518787878798</v>
      </c>
      <c r="AN32">
        <v>0.56124874847540496</v>
      </c>
      <c r="AO32">
        <v>67.022563588176396</v>
      </c>
      <c r="AP32">
        <f t="shared" si="26"/>
        <v>0.48631750733329049</v>
      </c>
      <c r="AQ32">
        <v>17.584202976923201</v>
      </c>
      <c r="AR32">
        <v>17.870648484848498</v>
      </c>
      <c r="AS32">
        <v>1.06734521851532E-5</v>
      </c>
      <c r="AT32">
        <v>77.496139099458603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53138.222333487058</v>
      </c>
      <c r="AZ32" t="s">
        <v>439</v>
      </c>
      <c r="BA32">
        <v>10070.200000000001</v>
      </c>
      <c r="BB32">
        <v>138.84153846153799</v>
      </c>
      <c r="BC32">
        <v>472.31</v>
      </c>
      <c r="BD32">
        <f t="shared" si="30"/>
        <v>0.70603726691889235</v>
      </c>
      <c r="BE32">
        <v>-0.242176552167957</v>
      </c>
      <c r="BF32" t="s">
        <v>510</v>
      </c>
      <c r="BG32">
        <v>10056.299999999999</v>
      </c>
      <c r="BH32">
        <v>263.90215384615402</v>
      </c>
      <c r="BI32">
        <v>311.74426729700502</v>
      </c>
      <c r="BJ32">
        <f t="shared" si="31"/>
        <v>0.15346589647235076</v>
      </c>
      <c r="BK32">
        <v>0.5</v>
      </c>
      <c r="BL32">
        <f t="shared" si="32"/>
        <v>1849.1661000053862</v>
      </c>
      <c r="BM32">
        <f t="shared" si="33"/>
        <v>1.7173154302020655</v>
      </c>
      <c r="BN32">
        <f t="shared" si="34"/>
        <v>141.8919666318036</v>
      </c>
      <c r="BO32">
        <f t="shared" si="35"/>
        <v>1.0596625053662379E-3</v>
      </c>
      <c r="BP32">
        <f t="shared" si="36"/>
        <v>0.51505592739583816</v>
      </c>
      <c r="BQ32">
        <f t="shared" si="37"/>
        <v>120.58421439487664</v>
      </c>
      <c r="BR32" t="s">
        <v>441</v>
      </c>
      <c r="BS32">
        <v>0</v>
      </c>
      <c r="BT32">
        <f t="shared" si="38"/>
        <v>120.58421439487664</v>
      </c>
      <c r="BU32">
        <f t="shared" si="39"/>
        <v>0.61319508634301956</v>
      </c>
      <c r="BV32">
        <f t="shared" si="40"/>
        <v>0.2502725476611245</v>
      </c>
      <c r="BW32">
        <f t="shared" si="41"/>
        <v>0.45650827796645949</v>
      </c>
      <c r="BX32">
        <f t="shared" si="42"/>
        <v>0.27669958579067427</v>
      </c>
      <c r="BY32">
        <f t="shared" si="43"/>
        <v>0.48150200460404091</v>
      </c>
      <c r="BZ32">
        <f t="shared" si="44"/>
        <v>0.11435646926138504</v>
      </c>
      <c r="CA32">
        <f t="shared" si="45"/>
        <v>0.88564353073861501</v>
      </c>
      <c r="CB32">
        <v>428</v>
      </c>
      <c r="CC32">
        <v>290</v>
      </c>
      <c r="CD32">
        <v>300.41000000000003</v>
      </c>
      <c r="CE32">
        <v>275</v>
      </c>
      <c r="CF32">
        <v>10056.299999999999</v>
      </c>
      <c r="CG32">
        <v>299.94</v>
      </c>
      <c r="CH32">
        <v>0.47</v>
      </c>
      <c r="CI32">
        <v>300</v>
      </c>
      <c r="CJ32">
        <v>24.2</v>
      </c>
      <c r="CK32">
        <v>311.74426729700502</v>
      </c>
      <c r="CL32">
        <v>1.61612508006249</v>
      </c>
      <c r="CM32">
        <v>-11.873269735897599</v>
      </c>
      <c r="CN32">
        <v>1.45706225551462</v>
      </c>
      <c r="CO32">
        <v>0.70339769578713396</v>
      </c>
      <c r="CP32">
        <v>-6.5217454949944298E-3</v>
      </c>
      <c r="CQ32">
        <v>290</v>
      </c>
      <c r="CR32">
        <v>301.10000000000002</v>
      </c>
      <c r="CS32">
        <v>855</v>
      </c>
      <c r="CT32">
        <v>10034</v>
      </c>
      <c r="CU32">
        <v>299.91000000000003</v>
      </c>
      <c r="CV32">
        <v>1.19</v>
      </c>
      <c r="DJ32">
        <f t="shared" si="46"/>
        <v>2199.9775</v>
      </c>
      <c r="DK32">
        <f t="shared" si="47"/>
        <v>1849.1661000053862</v>
      </c>
      <c r="DL32">
        <f t="shared" si="48"/>
        <v>0.840538641874922</v>
      </c>
      <c r="DM32">
        <f t="shared" si="49"/>
        <v>0.16063957881859961</v>
      </c>
      <c r="DN32">
        <v>3</v>
      </c>
      <c r="DO32">
        <v>0.5</v>
      </c>
      <c r="DP32" t="s">
        <v>442</v>
      </c>
      <c r="DQ32">
        <v>2</v>
      </c>
      <c r="DR32" t="b">
        <v>1</v>
      </c>
      <c r="DS32">
        <v>1687562070.5999999</v>
      </c>
      <c r="DT32">
        <v>397.89150000000001</v>
      </c>
      <c r="DU32">
        <v>402.30725000000001</v>
      </c>
      <c r="DV32">
        <v>17.848956250000001</v>
      </c>
      <c r="DW32">
        <v>17.578468749999999</v>
      </c>
      <c r="DX32">
        <v>398.45249999999999</v>
      </c>
      <c r="DY32">
        <v>17.662956250000001</v>
      </c>
      <c r="DZ32">
        <v>500.11149999999998</v>
      </c>
      <c r="EA32">
        <v>100.54349999999999</v>
      </c>
      <c r="EB32">
        <v>0.1000259625</v>
      </c>
      <c r="EC32">
        <v>27.088049999999999</v>
      </c>
      <c r="ED32">
        <v>27.699706249999998</v>
      </c>
      <c r="EE32">
        <v>999.9</v>
      </c>
      <c r="EF32">
        <v>0</v>
      </c>
      <c r="EG32">
        <v>0</v>
      </c>
      <c r="EH32">
        <v>9997.8937499999993</v>
      </c>
      <c r="EI32">
        <v>0</v>
      </c>
      <c r="EJ32">
        <v>0.221023</v>
      </c>
      <c r="EK32">
        <v>-4.4432387499999999</v>
      </c>
      <c r="EL32">
        <v>405.10287499999998</v>
      </c>
      <c r="EM32">
        <v>409.5055625</v>
      </c>
      <c r="EN32">
        <v>0.29093124999999997</v>
      </c>
      <c r="EO32">
        <v>402.30725000000001</v>
      </c>
      <c r="EP32">
        <v>17.578468749999999</v>
      </c>
      <c r="EQ32">
        <v>1.7966537499999999</v>
      </c>
      <c r="ER32">
        <v>1.7674025</v>
      </c>
      <c r="ES32">
        <v>15.75770625</v>
      </c>
      <c r="ET32">
        <v>15.5014375</v>
      </c>
      <c r="EU32">
        <v>2199.9775</v>
      </c>
      <c r="EV32">
        <v>0.98200412500000001</v>
      </c>
      <c r="EW32">
        <v>1.7995575E-2</v>
      </c>
      <c r="EX32">
        <v>0</v>
      </c>
      <c r="EY32">
        <v>263.94656250000003</v>
      </c>
      <c r="EZ32">
        <v>4.9999900000000004</v>
      </c>
      <c r="FA32">
        <v>6180.4856250000003</v>
      </c>
      <c r="FB32">
        <v>19261.1875</v>
      </c>
      <c r="FC32">
        <v>43.917625000000001</v>
      </c>
      <c r="FD32">
        <v>43.894374999999997</v>
      </c>
      <c r="FE32">
        <v>44.304250000000003</v>
      </c>
      <c r="FF32">
        <v>43.023249999999997</v>
      </c>
      <c r="FG32">
        <v>45.617125000000001</v>
      </c>
      <c r="FH32">
        <v>2155.4775</v>
      </c>
      <c r="FI32">
        <v>39.5</v>
      </c>
      <c r="FJ32">
        <v>0</v>
      </c>
      <c r="FK32">
        <v>1356.7000000476801</v>
      </c>
      <c r="FL32">
        <v>0</v>
      </c>
      <c r="FM32">
        <v>263.90215384615402</v>
      </c>
      <c r="FN32">
        <v>-0.72738462829196304</v>
      </c>
      <c r="FO32">
        <v>-52.646837522091801</v>
      </c>
      <c r="FP32">
        <v>6179.5746153846103</v>
      </c>
      <c r="FQ32">
        <v>15</v>
      </c>
      <c r="FR32">
        <v>1687562114.0999999</v>
      </c>
      <c r="FS32" t="s">
        <v>511</v>
      </c>
      <c r="FT32">
        <v>1687562114.0999999</v>
      </c>
      <c r="FU32">
        <v>1687562100.0999999</v>
      </c>
      <c r="FV32">
        <v>17</v>
      </c>
      <c r="FW32">
        <v>2.5999999999999999E-2</v>
      </c>
      <c r="FX32">
        <v>-1.4E-2</v>
      </c>
      <c r="FY32">
        <v>-0.56100000000000005</v>
      </c>
      <c r="FZ32">
        <v>0.186</v>
      </c>
      <c r="GA32">
        <v>395</v>
      </c>
      <c r="GB32">
        <v>18</v>
      </c>
      <c r="GC32">
        <v>0.43</v>
      </c>
      <c r="GD32">
        <v>0.1</v>
      </c>
      <c r="GE32">
        <v>-4.9354814285714301</v>
      </c>
      <c r="GF32">
        <v>1.9032374025973899</v>
      </c>
      <c r="GG32">
        <v>1.1551883142805499</v>
      </c>
      <c r="GH32">
        <v>0</v>
      </c>
      <c r="GI32">
        <v>263.984676470588</v>
      </c>
      <c r="GJ32">
        <v>-1.14085562421869</v>
      </c>
      <c r="GK32">
        <v>0.235844754594836</v>
      </c>
      <c r="GL32">
        <v>0</v>
      </c>
      <c r="GM32">
        <v>0.29208057142857102</v>
      </c>
      <c r="GN32">
        <v>-3.3521610389610199E-2</v>
      </c>
      <c r="GO32">
        <v>4.67455150455179E-3</v>
      </c>
      <c r="GP32">
        <v>1</v>
      </c>
      <c r="GQ32">
        <v>1</v>
      </c>
      <c r="GR32">
        <v>3</v>
      </c>
      <c r="GS32" t="s">
        <v>463</v>
      </c>
      <c r="GT32">
        <v>2.9467599999999998</v>
      </c>
      <c r="GU32">
        <v>2.7105399999999999</v>
      </c>
      <c r="GV32">
        <v>0.10394399999999999</v>
      </c>
      <c r="GW32">
        <v>0.10349999999999999</v>
      </c>
      <c r="GX32">
        <v>9.2665600000000001E-2</v>
      </c>
      <c r="GY32">
        <v>9.2404600000000003E-2</v>
      </c>
      <c r="GZ32">
        <v>27642.9</v>
      </c>
      <c r="HA32">
        <v>31900.9</v>
      </c>
      <c r="HB32">
        <v>30770.5</v>
      </c>
      <c r="HC32">
        <v>34296.300000000003</v>
      </c>
      <c r="HD32">
        <v>38062.9</v>
      </c>
      <c r="HE32">
        <v>38553.9</v>
      </c>
      <c r="HF32">
        <v>42309.7</v>
      </c>
      <c r="HG32">
        <v>42550.7</v>
      </c>
      <c r="HH32">
        <v>2.0284800000000001</v>
      </c>
      <c r="HI32">
        <v>2.1355200000000001</v>
      </c>
      <c r="HJ32">
        <v>0.19514899999999999</v>
      </c>
      <c r="HK32">
        <v>0</v>
      </c>
      <c r="HL32">
        <v>24.468800000000002</v>
      </c>
      <c r="HM32">
        <v>999.9</v>
      </c>
      <c r="HN32">
        <v>58.484999999999999</v>
      </c>
      <c r="HO32">
        <v>27.513000000000002</v>
      </c>
      <c r="HP32">
        <v>21.455400000000001</v>
      </c>
      <c r="HQ32">
        <v>60.415399999999998</v>
      </c>
      <c r="HR32">
        <v>17.960699999999999</v>
      </c>
      <c r="HS32">
        <v>1</v>
      </c>
      <c r="HT32">
        <v>5.25534E-2</v>
      </c>
      <c r="HU32">
        <v>0.11771</v>
      </c>
      <c r="HV32">
        <v>20.282499999999999</v>
      </c>
      <c r="HW32">
        <v>5.2445399999999998</v>
      </c>
      <c r="HX32">
        <v>11.988200000000001</v>
      </c>
      <c r="HY32">
        <v>4.9715999999999996</v>
      </c>
      <c r="HZ32">
        <v>3.2970000000000002</v>
      </c>
      <c r="IA32">
        <v>999.9</v>
      </c>
      <c r="IB32">
        <v>9999</v>
      </c>
      <c r="IC32">
        <v>9999</v>
      </c>
      <c r="ID32">
        <v>9999</v>
      </c>
      <c r="IE32">
        <v>4.97187</v>
      </c>
      <c r="IF32">
        <v>1.85395</v>
      </c>
      <c r="IG32">
        <v>1.8550199999999999</v>
      </c>
      <c r="IH32">
        <v>1.85928</v>
      </c>
      <c r="II32">
        <v>1.85364</v>
      </c>
      <c r="IJ32">
        <v>1.8580700000000001</v>
      </c>
      <c r="IK32">
        <v>1.8553200000000001</v>
      </c>
      <c r="IL32">
        <v>1.85379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-0.56100000000000005</v>
      </c>
      <c r="JA32">
        <v>0.186</v>
      </c>
      <c r="JB32">
        <v>-0.33372432546195802</v>
      </c>
      <c r="JC32">
        <v>-6.8838208586326796E-4</v>
      </c>
      <c r="JD32">
        <v>1.2146953680521199E-7</v>
      </c>
      <c r="JE32">
        <v>-3.3979593155360199E-13</v>
      </c>
      <c r="JF32">
        <v>2.5880973264390601E-2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83.7</v>
      </c>
      <c r="JO32">
        <v>23.6</v>
      </c>
      <c r="JP32">
        <v>0.72387699999999999</v>
      </c>
      <c r="JQ32">
        <v>2.4108900000000002</v>
      </c>
      <c r="JR32">
        <v>1.5966800000000001</v>
      </c>
      <c r="JS32">
        <v>2.32056</v>
      </c>
      <c r="JT32">
        <v>1.5905800000000001</v>
      </c>
      <c r="JU32">
        <v>2.4340799999999998</v>
      </c>
      <c r="JV32">
        <v>32.200499999999998</v>
      </c>
      <c r="JW32">
        <v>14.2546</v>
      </c>
      <c r="JX32">
        <v>18</v>
      </c>
      <c r="JY32">
        <v>510.18</v>
      </c>
      <c r="JZ32">
        <v>562.40899999999999</v>
      </c>
      <c r="KA32">
        <v>24.999500000000001</v>
      </c>
      <c r="KB32">
        <v>27.855699999999999</v>
      </c>
      <c r="KC32">
        <v>30.000499999999999</v>
      </c>
      <c r="KD32">
        <v>27.88</v>
      </c>
      <c r="KE32">
        <v>27.838999999999999</v>
      </c>
      <c r="KF32">
        <v>14.5215</v>
      </c>
      <c r="KG32">
        <v>21.229199999999999</v>
      </c>
      <c r="KH32">
        <v>50.7209</v>
      </c>
      <c r="KI32">
        <v>25</v>
      </c>
      <c r="KJ32">
        <v>400</v>
      </c>
      <c r="KK32">
        <v>17.572199999999999</v>
      </c>
      <c r="KL32">
        <v>100.18</v>
      </c>
      <c r="KM32">
        <v>99.972700000000003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2023-06-23T16:18:58Z</dcterms:created>
  <dcterms:modified xsi:type="dcterms:W3CDTF">2023-06-30T17:39:27Z</dcterms:modified>
</cp:coreProperties>
</file>