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"/>
    </mc:Choice>
  </mc:AlternateContent>
  <xr:revisionPtr revIDLastSave="0" documentId="13_ncr:1_{79E3122E-C6FD-B245-A1F8-D010AFFF138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DK32" i="1" s="1"/>
  <c r="BL32" i="1" s="1"/>
  <c r="BY32" i="1"/>
  <c r="BX32" i="1"/>
  <c r="BP32" i="1"/>
  <c r="BJ32" i="1"/>
  <c r="BN32" i="1" s="1"/>
  <c r="BD32" i="1"/>
  <c r="BQ32" i="1" s="1"/>
  <c r="BT32" i="1" s="1"/>
  <c r="AY32" i="1"/>
  <c r="AW32" i="1" s="1"/>
  <c r="AP32" i="1"/>
  <c r="AK32" i="1"/>
  <c r="N32" i="1" s="1"/>
  <c r="BM32" i="1" s="1"/>
  <c r="BO32" i="1" s="1"/>
  <c r="AC32" i="1"/>
  <c r="AB32" i="1"/>
  <c r="AA32" i="1" s="1"/>
  <c r="W32" i="1"/>
  <c r="T32" i="1"/>
  <c r="M32" i="1"/>
  <c r="L32" i="1" s="1"/>
  <c r="DM31" i="1"/>
  <c r="DL31" i="1"/>
  <c r="DJ31" i="1"/>
  <c r="DK31" i="1" s="1"/>
  <c r="BL31" i="1" s="1"/>
  <c r="BN31" i="1" s="1"/>
  <c r="BY31" i="1"/>
  <c r="BX31" i="1"/>
  <c r="BP31" i="1"/>
  <c r="BJ31" i="1"/>
  <c r="BD31" i="1"/>
  <c r="BQ31" i="1" s="1"/>
  <c r="BT31" i="1" s="1"/>
  <c r="AY31" i="1"/>
  <c r="AW31" i="1"/>
  <c r="AJ31" i="1" s="1"/>
  <c r="AP31" i="1"/>
  <c r="AK31" i="1"/>
  <c r="AE31" i="1"/>
  <c r="AC31" i="1"/>
  <c r="AB31" i="1"/>
  <c r="AA31" i="1" s="1"/>
  <c r="W31" i="1"/>
  <c r="T31" i="1"/>
  <c r="O31" i="1"/>
  <c r="N31" i="1"/>
  <c r="BM31" i="1" s="1"/>
  <c r="BO31" i="1" s="1"/>
  <c r="M31" i="1"/>
  <c r="L31" i="1"/>
  <c r="DM30" i="1"/>
  <c r="DL30" i="1"/>
  <c r="DJ30" i="1"/>
  <c r="DK30" i="1" s="1"/>
  <c r="BL30" i="1" s="1"/>
  <c r="BN30" i="1" s="1"/>
  <c r="BY30" i="1"/>
  <c r="BX30" i="1"/>
  <c r="BQ30" i="1"/>
  <c r="BT30" i="1" s="1"/>
  <c r="BP30" i="1"/>
  <c r="BJ30" i="1"/>
  <c r="BD30" i="1"/>
  <c r="AY30" i="1"/>
  <c r="AW30" i="1" s="1"/>
  <c r="AP30" i="1"/>
  <c r="M30" i="1" s="1"/>
  <c r="L30" i="1" s="1"/>
  <c r="AK30" i="1"/>
  <c r="AC30" i="1"/>
  <c r="AB30" i="1"/>
  <c r="AA30" i="1" s="1"/>
  <c r="W30" i="1"/>
  <c r="T30" i="1"/>
  <c r="N30" i="1"/>
  <c r="BM30" i="1" s="1"/>
  <c r="DM29" i="1"/>
  <c r="DL29" i="1"/>
  <c r="DK29" i="1"/>
  <c r="BL29" i="1" s="1"/>
  <c r="DJ29" i="1"/>
  <c r="BY29" i="1"/>
  <c r="BX29" i="1"/>
  <c r="BQ29" i="1"/>
  <c r="BT29" i="1" s="1"/>
  <c r="BP29" i="1"/>
  <c r="BJ29" i="1"/>
  <c r="BN29" i="1" s="1"/>
  <c r="BD29" i="1"/>
  <c r="AY29" i="1"/>
  <c r="AX29" i="1"/>
  <c r="AW29" i="1"/>
  <c r="R29" i="1" s="1"/>
  <c r="AP29" i="1"/>
  <c r="AK29" i="1"/>
  <c r="AI29" i="1"/>
  <c r="AC29" i="1"/>
  <c r="AB29" i="1"/>
  <c r="AA29" i="1"/>
  <c r="W29" i="1"/>
  <c r="T29" i="1"/>
  <c r="O29" i="1"/>
  <c r="N29" i="1"/>
  <c r="BM29" i="1" s="1"/>
  <c r="BO29" i="1" s="1"/>
  <c r="M29" i="1"/>
  <c r="L29" i="1" s="1"/>
  <c r="DM28" i="1"/>
  <c r="DL28" i="1"/>
  <c r="DJ28" i="1"/>
  <c r="DK28" i="1" s="1"/>
  <c r="BL28" i="1" s="1"/>
  <c r="BY28" i="1"/>
  <c r="BX28" i="1"/>
  <c r="BP28" i="1"/>
  <c r="BJ28" i="1"/>
  <c r="BN28" i="1" s="1"/>
  <c r="BD28" i="1"/>
  <c r="BQ28" i="1" s="1"/>
  <c r="BT28" i="1" s="1"/>
  <c r="AY28" i="1"/>
  <c r="AW28" i="1" s="1"/>
  <c r="AP28" i="1"/>
  <c r="AK28" i="1"/>
  <c r="N28" i="1" s="1"/>
  <c r="BM28" i="1" s="1"/>
  <c r="BO28" i="1" s="1"/>
  <c r="AC28" i="1"/>
  <c r="AA28" i="1" s="1"/>
  <c r="AB28" i="1"/>
  <c r="T28" i="1"/>
  <c r="M28" i="1"/>
  <c r="L28" i="1" s="1"/>
  <c r="DM27" i="1"/>
  <c r="DL27" i="1"/>
  <c r="DK27" i="1" s="1"/>
  <c r="BL27" i="1" s="1"/>
  <c r="DJ27" i="1"/>
  <c r="BY27" i="1"/>
  <c r="BX27" i="1"/>
  <c r="BQ27" i="1"/>
  <c r="BT27" i="1" s="1"/>
  <c r="BP27" i="1"/>
  <c r="BJ27" i="1"/>
  <c r="BD27" i="1"/>
  <c r="AY27" i="1"/>
  <c r="AW27" i="1"/>
  <c r="AJ27" i="1" s="1"/>
  <c r="AP27" i="1"/>
  <c r="AK27" i="1"/>
  <c r="N27" i="1" s="1"/>
  <c r="BM27" i="1" s="1"/>
  <c r="AE27" i="1"/>
  <c r="AC27" i="1"/>
  <c r="AB27" i="1"/>
  <c r="AA27" i="1" s="1"/>
  <c r="W27" i="1"/>
  <c r="T27" i="1"/>
  <c r="O27" i="1"/>
  <c r="M27" i="1"/>
  <c r="L27" i="1"/>
  <c r="DM26" i="1"/>
  <c r="W26" i="1" s="1"/>
  <c r="DL26" i="1"/>
  <c r="DK26" i="1"/>
  <c r="BL26" i="1" s="1"/>
  <c r="BN26" i="1" s="1"/>
  <c r="DJ26" i="1"/>
  <c r="BY26" i="1"/>
  <c r="BX26" i="1"/>
  <c r="BQ26" i="1"/>
  <c r="BT26" i="1" s="1"/>
  <c r="BP26" i="1"/>
  <c r="BJ26" i="1"/>
  <c r="BD26" i="1"/>
  <c r="AY26" i="1"/>
  <c r="AW26" i="1" s="1"/>
  <c r="AP26" i="1"/>
  <c r="M26" i="1" s="1"/>
  <c r="L26" i="1" s="1"/>
  <c r="AK26" i="1"/>
  <c r="AC26" i="1"/>
  <c r="AA26" i="1" s="1"/>
  <c r="AB26" i="1"/>
  <c r="T26" i="1"/>
  <c r="N26" i="1"/>
  <c r="BM26" i="1" s="1"/>
  <c r="DM25" i="1"/>
  <c r="DL25" i="1"/>
  <c r="DK25" i="1"/>
  <c r="BL25" i="1" s="1"/>
  <c r="DJ25" i="1"/>
  <c r="BY25" i="1"/>
  <c r="BX25" i="1"/>
  <c r="BQ25" i="1"/>
  <c r="BT25" i="1" s="1"/>
  <c r="BP25" i="1"/>
  <c r="BJ25" i="1"/>
  <c r="BD25" i="1"/>
  <c r="AY25" i="1"/>
  <c r="AX25" i="1"/>
  <c r="AW25" i="1"/>
  <c r="R25" i="1" s="1"/>
  <c r="AP25" i="1"/>
  <c r="AK25" i="1"/>
  <c r="N25" i="1" s="1"/>
  <c r="BM25" i="1" s="1"/>
  <c r="AI25" i="1"/>
  <c r="AC25" i="1"/>
  <c r="AB25" i="1"/>
  <c r="AA25" i="1"/>
  <c r="W25" i="1"/>
  <c r="T25" i="1"/>
  <c r="O25" i="1"/>
  <c r="M25" i="1"/>
  <c r="L25" i="1" s="1"/>
  <c r="DM24" i="1"/>
  <c r="DL24" i="1"/>
  <c r="DJ24" i="1"/>
  <c r="DK24" i="1" s="1"/>
  <c r="BL24" i="1" s="1"/>
  <c r="BY24" i="1"/>
  <c r="BX24" i="1"/>
  <c r="BP24" i="1"/>
  <c r="BJ24" i="1"/>
  <c r="BD24" i="1"/>
  <c r="BQ24" i="1" s="1"/>
  <c r="BT24" i="1" s="1"/>
  <c r="AY24" i="1"/>
  <c r="AW24" i="1" s="1"/>
  <c r="AP24" i="1"/>
  <c r="AK24" i="1"/>
  <c r="N24" i="1" s="1"/>
  <c r="BM24" i="1" s="1"/>
  <c r="BO24" i="1" s="1"/>
  <c r="AC24" i="1"/>
  <c r="AA24" i="1" s="1"/>
  <c r="AB24" i="1"/>
  <c r="T24" i="1"/>
  <c r="M24" i="1"/>
  <c r="L24" i="1" s="1"/>
  <c r="DM23" i="1"/>
  <c r="DL23" i="1"/>
  <c r="DK23" i="1" s="1"/>
  <c r="BL23" i="1" s="1"/>
  <c r="DJ23" i="1"/>
  <c r="BY23" i="1"/>
  <c r="BX23" i="1"/>
  <c r="BQ23" i="1"/>
  <c r="BT23" i="1" s="1"/>
  <c r="BP23" i="1"/>
  <c r="BJ23" i="1"/>
  <c r="BD23" i="1"/>
  <c r="AY23" i="1"/>
  <c r="AW23" i="1"/>
  <c r="AJ23" i="1" s="1"/>
  <c r="AP23" i="1"/>
  <c r="AK23" i="1"/>
  <c r="N23" i="1" s="1"/>
  <c r="BM23" i="1" s="1"/>
  <c r="BO23" i="1" s="1"/>
  <c r="AC23" i="1"/>
  <c r="AB23" i="1"/>
  <c r="AA23" i="1" s="1"/>
  <c r="W23" i="1"/>
  <c r="T23" i="1"/>
  <c r="O23" i="1"/>
  <c r="M23" i="1"/>
  <c r="L23" i="1"/>
  <c r="AE23" i="1" s="1"/>
  <c r="DM22" i="1"/>
  <c r="W22" i="1" s="1"/>
  <c r="DL22" i="1"/>
  <c r="DK22" i="1"/>
  <c r="BL22" i="1" s="1"/>
  <c r="BN22" i="1" s="1"/>
  <c r="DJ22" i="1"/>
  <c r="BY22" i="1"/>
  <c r="BX22" i="1"/>
  <c r="BQ22" i="1"/>
  <c r="BT22" i="1" s="1"/>
  <c r="BP22" i="1"/>
  <c r="BJ22" i="1"/>
  <c r="BD22" i="1"/>
  <c r="AY22" i="1"/>
  <c r="AW22" i="1" s="1"/>
  <c r="AP22" i="1"/>
  <c r="M22" i="1" s="1"/>
  <c r="L22" i="1" s="1"/>
  <c r="AK22" i="1"/>
  <c r="AC22" i="1"/>
  <c r="AA22" i="1" s="1"/>
  <c r="AB22" i="1"/>
  <c r="T22" i="1"/>
  <c r="N22" i="1"/>
  <c r="BM22" i="1" s="1"/>
  <c r="DM21" i="1"/>
  <c r="DL21" i="1"/>
  <c r="DK21" i="1"/>
  <c r="BL21" i="1" s="1"/>
  <c r="DJ21" i="1"/>
  <c r="BY21" i="1"/>
  <c r="BX21" i="1"/>
  <c r="BQ21" i="1"/>
  <c r="BT21" i="1" s="1"/>
  <c r="BP21" i="1"/>
  <c r="BJ21" i="1"/>
  <c r="BN21" i="1" s="1"/>
  <c r="BD21" i="1"/>
  <c r="AY21" i="1"/>
  <c r="AX21" i="1"/>
  <c r="AW21" i="1"/>
  <c r="R21" i="1" s="1"/>
  <c r="AP21" i="1"/>
  <c r="AK21" i="1"/>
  <c r="AI21" i="1"/>
  <c r="AC21" i="1"/>
  <c r="AB21" i="1"/>
  <c r="AA21" i="1"/>
  <c r="W21" i="1"/>
  <c r="T21" i="1"/>
  <c r="O21" i="1"/>
  <c r="N21" i="1"/>
  <c r="BM21" i="1" s="1"/>
  <c r="BO21" i="1" s="1"/>
  <c r="M21" i="1"/>
  <c r="L21" i="1" s="1"/>
  <c r="DM20" i="1"/>
  <c r="DL20" i="1"/>
  <c r="DJ20" i="1"/>
  <c r="DK20" i="1" s="1"/>
  <c r="BL20" i="1" s="1"/>
  <c r="BY20" i="1"/>
  <c r="BX20" i="1"/>
  <c r="BP20" i="1"/>
  <c r="BJ20" i="1"/>
  <c r="BN20" i="1" s="1"/>
  <c r="BD20" i="1"/>
  <c r="BQ20" i="1" s="1"/>
  <c r="BT20" i="1" s="1"/>
  <c r="AY20" i="1"/>
  <c r="AW20" i="1" s="1"/>
  <c r="AP20" i="1"/>
  <c r="AK20" i="1"/>
  <c r="N20" i="1" s="1"/>
  <c r="BM20" i="1" s="1"/>
  <c r="BO20" i="1" s="1"/>
  <c r="AC20" i="1"/>
  <c r="AA20" i="1" s="1"/>
  <c r="AB20" i="1"/>
  <c r="T20" i="1"/>
  <c r="M20" i="1"/>
  <c r="L20" i="1" s="1"/>
  <c r="DM19" i="1"/>
  <c r="DL19" i="1"/>
  <c r="DK19" i="1" s="1"/>
  <c r="BL19" i="1" s="1"/>
  <c r="DJ19" i="1"/>
  <c r="BY19" i="1"/>
  <c r="BX19" i="1"/>
  <c r="BP19" i="1"/>
  <c r="BJ19" i="1"/>
  <c r="BD19" i="1"/>
  <c r="BQ19" i="1" s="1"/>
  <c r="BT19" i="1" s="1"/>
  <c r="AY19" i="1"/>
  <c r="AW19" i="1"/>
  <c r="O19" i="1" s="1"/>
  <c r="AP19" i="1"/>
  <c r="AK19" i="1"/>
  <c r="N19" i="1" s="1"/>
  <c r="BM19" i="1" s="1"/>
  <c r="AE19" i="1"/>
  <c r="AC19" i="1"/>
  <c r="AB19" i="1"/>
  <c r="AA19" i="1" s="1"/>
  <c r="W19" i="1"/>
  <c r="T19" i="1"/>
  <c r="M19" i="1"/>
  <c r="L19" i="1"/>
  <c r="DM18" i="1"/>
  <c r="W18" i="1" s="1"/>
  <c r="DL18" i="1"/>
  <c r="DK18" i="1" s="1"/>
  <c r="BL18" i="1" s="1"/>
  <c r="BN18" i="1" s="1"/>
  <c r="DJ18" i="1"/>
  <c r="BY18" i="1"/>
  <c r="BX18" i="1"/>
  <c r="BQ18" i="1"/>
  <c r="BT18" i="1" s="1"/>
  <c r="BP18" i="1"/>
  <c r="BJ18" i="1"/>
  <c r="BD18" i="1"/>
  <c r="AY18" i="1"/>
  <c r="AW18" i="1" s="1"/>
  <c r="AP18" i="1"/>
  <c r="M18" i="1" s="1"/>
  <c r="L18" i="1" s="1"/>
  <c r="AK18" i="1"/>
  <c r="AC18" i="1"/>
  <c r="AB18" i="1"/>
  <c r="AA18" i="1" s="1"/>
  <c r="T18" i="1"/>
  <c r="N18" i="1"/>
  <c r="BM18" i="1" s="1"/>
  <c r="BO18" i="1" s="1"/>
  <c r="DM17" i="1"/>
  <c r="DL17" i="1"/>
  <c r="DK17" i="1"/>
  <c r="BL17" i="1" s="1"/>
  <c r="DJ17" i="1"/>
  <c r="BY17" i="1"/>
  <c r="BX17" i="1"/>
  <c r="BQ17" i="1"/>
  <c r="BT17" i="1" s="1"/>
  <c r="BP17" i="1"/>
  <c r="BJ17" i="1"/>
  <c r="BD17" i="1"/>
  <c r="AY17" i="1"/>
  <c r="AX17" i="1"/>
  <c r="AW17" i="1"/>
  <c r="R17" i="1" s="1"/>
  <c r="AP17" i="1"/>
  <c r="M17" i="1" s="1"/>
  <c r="L17" i="1" s="1"/>
  <c r="AK17" i="1"/>
  <c r="AI17" i="1"/>
  <c r="AC17" i="1"/>
  <c r="AB17" i="1"/>
  <c r="AA17" i="1"/>
  <c r="W17" i="1"/>
  <c r="T17" i="1"/>
  <c r="O17" i="1"/>
  <c r="N17" i="1"/>
  <c r="BM17" i="1" s="1"/>
  <c r="BO17" i="1" s="1"/>
  <c r="AX22" i="1" l="1"/>
  <c r="O22" i="1"/>
  <c r="AJ22" i="1"/>
  <c r="AI22" i="1"/>
  <c r="R22" i="1"/>
  <c r="BW32" i="1"/>
  <c r="BV32" i="1"/>
  <c r="BZ32" i="1" s="1"/>
  <c r="CA32" i="1" s="1"/>
  <c r="BU32" i="1"/>
  <c r="BW31" i="1"/>
  <c r="BV31" i="1"/>
  <c r="BZ31" i="1" s="1"/>
  <c r="CA31" i="1" s="1"/>
  <c r="BU31" i="1"/>
  <c r="AF18" i="1"/>
  <c r="AJ28" i="1"/>
  <c r="AI28" i="1"/>
  <c r="R28" i="1"/>
  <c r="AX28" i="1"/>
  <c r="O28" i="1"/>
  <c r="X17" i="1"/>
  <c r="Y17" i="1" s="1"/>
  <c r="AE17" i="1"/>
  <c r="U17" i="1"/>
  <c r="S17" i="1" s="1"/>
  <c r="V17" i="1" s="1"/>
  <c r="P17" i="1" s="1"/>
  <c r="Q17" i="1" s="1"/>
  <c r="X21" i="1"/>
  <c r="Y21" i="1" s="1"/>
  <c r="AE21" i="1"/>
  <c r="BO22" i="1"/>
  <c r="AE26" i="1"/>
  <c r="X29" i="1"/>
  <c r="Y29" i="1" s="1"/>
  <c r="AE29" i="1"/>
  <c r="BV19" i="1"/>
  <c r="BZ19" i="1" s="1"/>
  <c r="CA19" i="1" s="1"/>
  <c r="BW19" i="1"/>
  <c r="BU19" i="1"/>
  <c r="AX26" i="1"/>
  <c r="O26" i="1"/>
  <c r="AJ26" i="1"/>
  <c r="AI26" i="1"/>
  <c r="R26" i="1"/>
  <c r="BN27" i="1"/>
  <c r="AF30" i="1"/>
  <c r="BW22" i="1"/>
  <c r="BV22" i="1"/>
  <c r="BZ22" i="1" s="1"/>
  <c r="CA22" i="1" s="1"/>
  <c r="BU22" i="1"/>
  <c r="X30" i="1"/>
  <c r="Y30" i="1" s="1"/>
  <c r="AJ24" i="1"/>
  <c r="AI24" i="1"/>
  <c r="R24" i="1"/>
  <c r="AX24" i="1"/>
  <c r="O24" i="1"/>
  <c r="BO26" i="1"/>
  <c r="X26" i="1"/>
  <c r="Y26" i="1" s="1"/>
  <c r="BW27" i="1"/>
  <c r="BV27" i="1"/>
  <c r="BZ27" i="1" s="1"/>
  <c r="CA27" i="1" s="1"/>
  <c r="BU27" i="1"/>
  <c r="BW30" i="1"/>
  <c r="BV30" i="1"/>
  <c r="BZ30" i="1" s="1"/>
  <c r="CA30" i="1" s="1"/>
  <c r="BU30" i="1"/>
  <c r="U32" i="1"/>
  <c r="S32" i="1" s="1"/>
  <c r="V32" i="1" s="1"/>
  <c r="P32" i="1" s="1"/>
  <c r="Q32" i="1" s="1"/>
  <c r="X32" i="1"/>
  <c r="Y32" i="1" s="1"/>
  <c r="AE32" i="1"/>
  <c r="BW17" i="1"/>
  <c r="BU17" i="1"/>
  <c r="BV17" i="1"/>
  <c r="BZ17" i="1" s="1"/>
  <c r="CA17" i="1" s="1"/>
  <c r="BW23" i="1"/>
  <c r="BV23" i="1"/>
  <c r="BZ23" i="1" s="1"/>
  <c r="CA23" i="1" s="1"/>
  <c r="BU23" i="1"/>
  <c r="AX30" i="1"/>
  <c r="O30" i="1"/>
  <c r="AJ30" i="1"/>
  <c r="AI30" i="1"/>
  <c r="R30" i="1"/>
  <c r="BW18" i="1"/>
  <c r="BV18" i="1"/>
  <c r="BZ18" i="1" s="1"/>
  <c r="CA18" i="1" s="1"/>
  <c r="BU18" i="1"/>
  <c r="AE28" i="1"/>
  <c r="BU29" i="1"/>
  <c r="BW29" i="1"/>
  <c r="BV29" i="1"/>
  <c r="BZ29" i="1" s="1"/>
  <c r="CA29" i="1" s="1"/>
  <c r="BN19" i="1"/>
  <c r="BN25" i="1"/>
  <c r="AX18" i="1"/>
  <c r="O18" i="1"/>
  <c r="AJ18" i="1"/>
  <c r="AI18" i="1"/>
  <c r="R18" i="1"/>
  <c r="AF23" i="1"/>
  <c r="BW24" i="1"/>
  <c r="BV24" i="1"/>
  <c r="BZ24" i="1" s="1"/>
  <c r="CA24" i="1" s="1"/>
  <c r="BU24" i="1"/>
  <c r="X25" i="1"/>
  <c r="Y25" i="1" s="1"/>
  <c r="AE25" i="1"/>
  <c r="U25" i="1"/>
  <c r="S25" i="1" s="1"/>
  <c r="V25" i="1" s="1"/>
  <c r="P25" i="1" s="1"/>
  <c r="Q25" i="1" s="1"/>
  <c r="BO25" i="1"/>
  <c r="BU25" i="1"/>
  <c r="BW25" i="1"/>
  <c r="BV25" i="1"/>
  <c r="BZ25" i="1" s="1"/>
  <c r="CA25" i="1" s="1"/>
  <c r="BO27" i="1"/>
  <c r="AE30" i="1"/>
  <c r="U30" i="1"/>
  <c r="S30" i="1" s="1"/>
  <c r="V30" i="1" s="1"/>
  <c r="P30" i="1" s="1"/>
  <c r="Q30" i="1" s="1"/>
  <c r="AJ20" i="1"/>
  <c r="AI20" i="1"/>
  <c r="R20" i="1"/>
  <c r="AX20" i="1"/>
  <c r="O20" i="1"/>
  <c r="AF27" i="1"/>
  <c r="AF32" i="1"/>
  <c r="BV20" i="1"/>
  <c r="BZ20" i="1" s="1"/>
  <c r="CA20" i="1" s="1"/>
  <c r="BU20" i="1"/>
  <c r="BW20" i="1"/>
  <c r="X22" i="1"/>
  <c r="Y22" i="1" s="1"/>
  <c r="AF22" i="1" s="1"/>
  <c r="BW28" i="1"/>
  <c r="BV28" i="1"/>
  <c r="BZ28" i="1" s="1"/>
  <c r="CA28" i="1" s="1"/>
  <c r="BU28" i="1"/>
  <c r="BO30" i="1"/>
  <c r="AE20" i="1"/>
  <c r="BU21" i="1"/>
  <c r="BW21" i="1"/>
  <c r="BV21" i="1"/>
  <c r="BZ21" i="1" s="1"/>
  <c r="CA21" i="1" s="1"/>
  <c r="U31" i="1"/>
  <c r="S31" i="1" s="1"/>
  <c r="V31" i="1" s="1"/>
  <c r="P31" i="1" s="1"/>
  <c r="Q31" i="1" s="1"/>
  <c r="AE18" i="1"/>
  <c r="BN17" i="1"/>
  <c r="X18" i="1"/>
  <c r="Y18" i="1" s="1"/>
  <c r="BO19" i="1"/>
  <c r="AE22" i="1"/>
  <c r="U22" i="1"/>
  <c r="S22" i="1" s="1"/>
  <c r="V22" i="1" s="1"/>
  <c r="P22" i="1" s="1"/>
  <c r="Q22" i="1" s="1"/>
  <c r="BN23" i="1"/>
  <c r="AE24" i="1"/>
  <c r="BN24" i="1"/>
  <c r="BW26" i="1"/>
  <c r="BV26" i="1"/>
  <c r="BZ26" i="1" s="1"/>
  <c r="CA26" i="1" s="1"/>
  <c r="BU26" i="1"/>
  <c r="AF31" i="1"/>
  <c r="AJ32" i="1"/>
  <c r="AI32" i="1"/>
  <c r="R32" i="1"/>
  <c r="AX32" i="1"/>
  <c r="O32" i="1"/>
  <c r="AJ17" i="1"/>
  <c r="X19" i="1"/>
  <c r="Y19" i="1" s="1"/>
  <c r="AX19" i="1"/>
  <c r="AJ21" i="1"/>
  <c r="X23" i="1"/>
  <c r="Y23" i="1" s="1"/>
  <c r="AX23" i="1"/>
  <c r="AJ25" i="1"/>
  <c r="X27" i="1"/>
  <c r="Y27" i="1" s="1"/>
  <c r="AX27" i="1"/>
  <c r="AJ29" i="1"/>
  <c r="X31" i="1"/>
  <c r="Y31" i="1" s="1"/>
  <c r="AX31" i="1"/>
  <c r="W20" i="1"/>
  <c r="W24" i="1"/>
  <c r="W28" i="1"/>
  <c r="R19" i="1"/>
  <c r="R23" i="1"/>
  <c r="R27" i="1"/>
  <c r="R31" i="1"/>
  <c r="AI19" i="1"/>
  <c r="AI23" i="1"/>
  <c r="AI27" i="1"/>
  <c r="AI31" i="1"/>
  <c r="U23" i="1"/>
  <c r="S23" i="1" s="1"/>
  <c r="V23" i="1" s="1"/>
  <c r="P23" i="1" s="1"/>
  <c r="Q23" i="1" s="1"/>
  <c r="AJ19" i="1"/>
  <c r="AG26" i="1" l="1"/>
  <c r="Z26" i="1"/>
  <c r="AD26" i="1" s="1"/>
  <c r="Z19" i="1"/>
  <c r="AD19" i="1" s="1"/>
  <c r="AG19" i="1"/>
  <c r="U19" i="1"/>
  <c r="S19" i="1" s="1"/>
  <c r="V19" i="1" s="1"/>
  <c r="P19" i="1" s="1"/>
  <c r="Q19" i="1" s="1"/>
  <c r="X28" i="1"/>
  <c r="Y28" i="1" s="1"/>
  <c r="Z25" i="1"/>
  <c r="AD25" i="1" s="1"/>
  <c r="AG25" i="1"/>
  <c r="AF25" i="1"/>
  <c r="Z21" i="1"/>
  <c r="AD21" i="1" s="1"/>
  <c r="AF21" i="1"/>
  <c r="AG21" i="1"/>
  <c r="AH21" i="1" s="1"/>
  <c r="Z27" i="1"/>
  <c r="AD27" i="1" s="1"/>
  <c r="AG27" i="1"/>
  <c r="AH27" i="1" s="1"/>
  <c r="X24" i="1"/>
  <c r="Y24" i="1" s="1"/>
  <c r="U27" i="1"/>
  <c r="S27" i="1" s="1"/>
  <c r="V27" i="1" s="1"/>
  <c r="P27" i="1" s="1"/>
  <c r="Q27" i="1" s="1"/>
  <c r="Z17" i="1"/>
  <c r="AD17" i="1" s="1"/>
  <c r="AG17" i="1"/>
  <c r="AF17" i="1"/>
  <c r="Z18" i="1"/>
  <c r="AD18" i="1" s="1"/>
  <c r="AG18" i="1"/>
  <c r="AH18" i="1" s="1"/>
  <c r="Z23" i="1"/>
  <c r="AD23" i="1" s="1"/>
  <c r="AG23" i="1"/>
  <c r="AH23" i="1" s="1"/>
  <c r="U21" i="1"/>
  <c r="S21" i="1" s="1"/>
  <c r="V21" i="1" s="1"/>
  <c r="P21" i="1" s="1"/>
  <c r="Q21" i="1" s="1"/>
  <c r="Z29" i="1"/>
  <c r="AD29" i="1" s="1"/>
  <c r="AG29" i="1"/>
  <c r="AF29" i="1"/>
  <c r="AF19" i="1"/>
  <c r="U26" i="1"/>
  <c r="S26" i="1" s="1"/>
  <c r="V26" i="1" s="1"/>
  <c r="P26" i="1" s="1"/>
  <c r="Q26" i="1" s="1"/>
  <c r="AG22" i="1"/>
  <c r="AH22" i="1" s="1"/>
  <c r="Z22" i="1"/>
  <c r="AD22" i="1" s="1"/>
  <c r="X20" i="1"/>
  <c r="Y20" i="1" s="1"/>
  <c r="AF26" i="1"/>
  <c r="Z31" i="1"/>
  <c r="AD31" i="1" s="1"/>
  <c r="AG31" i="1"/>
  <c r="AH31" i="1" s="1"/>
  <c r="U18" i="1"/>
  <c r="S18" i="1" s="1"/>
  <c r="V18" i="1" s="1"/>
  <c r="P18" i="1" s="1"/>
  <c r="Q18" i="1" s="1"/>
  <c r="Z32" i="1"/>
  <c r="AD32" i="1" s="1"/>
  <c r="AG32" i="1"/>
  <c r="AH32" i="1" s="1"/>
  <c r="AG30" i="1"/>
  <c r="AH30" i="1" s="1"/>
  <c r="Z30" i="1"/>
  <c r="AD30" i="1" s="1"/>
  <c r="U29" i="1"/>
  <c r="S29" i="1" s="1"/>
  <c r="V29" i="1" s="1"/>
  <c r="P29" i="1" s="1"/>
  <c r="Q29" i="1" s="1"/>
  <c r="AH17" i="1" l="1"/>
  <c r="Z20" i="1"/>
  <c r="AD20" i="1" s="1"/>
  <c r="AG20" i="1"/>
  <c r="U20" i="1"/>
  <c r="S20" i="1" s="1"/>
  <c r="V20" i="1" s="1"/>
  <c r="P20" i="1" s="1"/>
  <c r="Q20" i="1" s="1"/>
  <c r="AF20" i="1"/>
  <c r="Z28" i="1"/>
  <c r="AD28" i="1" s="1"/>
  <c r="AG28" i="1"/>
  <c r="AH28" i="1" s="1"/>
  <c r="AF28" i="1"/>
  <c r="U28" i="1"/>
  <c r="S28" i="1" s="1"/>
  <c r="V28" i="1" s="1"/>
  <c r="P28" i="1" s="1"/>
  <c r="Q28" i="1" s="1"/>
  <c r="AH29" i="1"/>
  <c r="AH19" i="1"/>
  <c r="Z24" i="1"/>
  <c r="AD24" i="1" s="1"/>
  <c r="AG24" i="1"/>
  <c r="AF24" i="1"/>
  <c r="U24" i="1"/>
  <c r="S24" i="1" s="1"/>
  <c r="V24" i="1" s="1"/>
  <c r="P24" i="1" s="1"/>
  <c r="Q24" i="1" s="1"/>
  <c r="AH25" i="1"/>
  <c r="AH26" i="1"/>
  <c r="AH24" i="1" l="1"/>
  <c r="AH20" i="1"/>
</calcChain>
</file>

<file path=xl/sharedStrings.xml><?xml version="1.0" encoding="utf-8"?>
<sst xmlns="http://schemas.openxmlformats.org/spreadsheetml/2006/main" count="1131" uniqueCount="511">
  <si>
    <t>File opened</t>
  </si>
  <si>
    <t>2023-06-07 08:00:39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</si>
  <si>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</si>
  <si>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</si>
  <si>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</si>
  <si>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</si>
  <si>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</si>
  <si>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</si>
  <si>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</si>
  <si>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</si>
  <si>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</si>
  <si>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</si>
  <si>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</si>
  <si>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{"co2aspanconc2": "309.1", "h2oaspan2b": "0.0696742", "co2bzero": "0.959397", "h2obspan2b": "0.0697624", "co2aspan2a": "0.327778", "co2bspanconc1": "2490", "co2bspanconc2": "309.1", "ssb_ref": "38434", "co2bspan2a": "0.327161", "co2bspan1": "1.00258", "h2obspan2": "0", "h2obspanconc1": "12.52", "co2aspanconc1": "2490", "flowazero": "0.31134", "flowbzero": "0.30834", "ssa_ref": "36474.5", "h2obspan1": "1.00227", "co2aspan2": "-0.030163", "h2oaspan2": "0", "h2oaspan2a": "0.0693836", "co2azero": "0.992736", "h2obzero": "1.00009", "h2obspanconc2": "0", "co2bspan2": "-0.0307545", "h2oaspan1": "1.00419", "h2obspan2a": "0.0696041", "h2oazero": "1.00658", "oxygen": "21", "tazero": "-0.0478325", "h2oaspanconc1": "12.52", "flowmeterzero": "0.995701", "chamberpressurezero": "2.56232", "co2aspan1": "1.0024", "h2oaspanconc2": "0", "co2bspan2b": "0.324713", "tbzero": "-0.0150089", "co2aspan2b": "0.325324"}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</si>
  <si>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</si>
  <si>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</si>
  <si>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</si>
  <si>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</si>
  <si>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</si>
  <si>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</si>
  <si>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</si>
  <si>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</si>
  <si>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</si>
  <si>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</si>
  <si>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</si>
  <si>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</si>
  <si>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</si>
  <si>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08:00:39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</si>
  <si>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</si>
  <si>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</si>
  <si>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</si>
  <si>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</si>
  <si>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</si>
  <si>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</si>
  <si>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</si>
  <si>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</si>
  <si>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</si>
  <si>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</si>
  <si>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</si>
  <si>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</si>
  <si>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</si>
  <si>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</si>
  <si>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</si>
  <si>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</si>
  <si>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</si>
  <si>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</si>
  <si>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</si>
  <si>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</si>
  <si>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</si>
  <si>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</si>
  <si>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</si>
  <si>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</si>
  <si>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</si>
  <si>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</si>
  <si>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</si>
  <si>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</si>
  <si>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</si>
  <si>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</si>
  <si>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</si>
  <si>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</si>
  <si>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</si>
  <si>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</si>
  <si>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</si>
  <si>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</si>
  <si>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</si>
  <si>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</si>
  <si>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</si>
  <si>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</si>
  <si>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</si>
  <si>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</si>
  <si>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</si>
  <si>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</si>
  <si>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</si>
  <si>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</si>
  <si>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</si>
  <si>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</si>
  <si>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</si>
  <si>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</si>
  <si>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</si>
  <si>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</si>
  <si>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</si>
  <si>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5.53991 92.8167 373.758 607.263 846.984 1029.13 1225.67 1345.27</t>
  </si>
  <si>
    <t>Fs_true</t>
  </si>
  <si>
    <t>-0.708448 102.321 404.122 601.269 805.124 1000.99 1206.99 1400.86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</si>
  <si>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</si>
  <si>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</si>
  <si>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</si>
  <si>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</si>
  <si>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</si>
  <si>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</si>
  <si>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</si>
  <si>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</si>
  <si>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</si>
  <si>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</si>
  <si>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</si>
  <si>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</si>
  <si>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</si>
  <si>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</si>
  <si>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</si>
  <si>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</si>
  <si>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</si>
  <si>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</si>
  <si>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</si>
  <si>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</si>
  <si>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</si>
  <si>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</si>
  <si>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</si>
  <si>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</si>
  <si>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</si>
  <si>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</si>
  <si>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</si>
  <si>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</si>
  <si>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</si>
  <si>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</si>
  <si>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</si>
  <si>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</si>
  <si>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</si>
  <si>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</si>
  <si>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</si>
  <si>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</si>
  <si>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</si>
  <si>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</si>
  <si>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</si>
  <si>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</si>
  <si>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</si>
  <si>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</si>
  <si>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</si>
  <si>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</si>
  <si>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</si>
  <si>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</si>
  <si>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</si>
  <si>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</si>
  <si>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</si>
  <si>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</si>
  <si>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</si>
  <si>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</si>
  <si>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</si>
  <si>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</si>
  <si>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</si>
  <si>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</si>
  <si>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</si>
  <si>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</si>
  <si>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</si>
  <si>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</si>
  <si>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</si>
  <si>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</si>
  <si>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</si>
  <si>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</si>
  <si>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</si>
  <si>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</si>
  <si>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</si>
  <si>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</si>
  <si>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</si>
  <si>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</si>
  <si>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</si>
  <si>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</si>
  <si>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</si>
  <si>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</si>
  <si>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</si>
  <si>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</si>
  <si>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</si>
  <si>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</si>
  <si>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</si>
  <si>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</si>
  <si>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</si>
  <si>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</si>
  <si>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</si>
  <si>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</si>
  <si>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</si>
  <si>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</si>
  <si>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</si>
  <si>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</si>
  <si>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</si>
  <si>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</si>
  <si>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</si>
  <si>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</si>
  <si>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</si>
  <si>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</si>
  <si>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</si>
  <si>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</si>
  <si>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</si>
  <si>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</si>
  <si>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</si>
  <si>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</si>
  <si>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</si>
  <si>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</si>
  <si>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</si>
  <si>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</si>
  <si>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</si>
  <si>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</si>
  <si>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</si>
  <si>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</si>
  <si>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</si>
  <si>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</si>
  <si>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</si>
  <si>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</si>
  <si>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</si>
  <si>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</si>
  <si>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</si>
  <si>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</si>
  <si>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</si>
  <si>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</si>
  <si>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</si>
  <si>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</si>
  <si>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</si>
  <si>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</si>
  <si>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</si>
  <si>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</si>
  <si>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</si>
  <si>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</si>
  <si>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</si>
  <si>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</si>
  <si>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</si>
  <si>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</si>
  <si>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</si>
  <si>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</si>
  <si>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</si>
  <si>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</si>
  <si>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</si>
  <si>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</si>
  <si>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</si>
  <si>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</si>
  <si>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</si>
  <si>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</si>
  <si>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</si>
  <si>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</si>
  <si>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</si>
  <si>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</si>
  <si>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</si>
  <si>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</si>
  <si>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</si>
  <si>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</si>
  <si>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</si>
  <si>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</si>
  <si>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</si>
  <si>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</si>
  <si>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</si>
  <si>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</si>
  <si>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</si>
  <si>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</si>
  <si>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</si>
  <si>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</si>
  <si>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</si>
  <si>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</si>
  <si>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</si>
  <si>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</si>
  <si>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</si>
  <si>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</si>
  <si>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</si>
  <si>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</si>
  <si>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</si>
  <si>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</si>
  <si>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</si>
  <si>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</si>
  <si>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</si>
  <si>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</si>
  <si>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</si>
  <si>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</si>
  <si>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</si>
  <si>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</si>
  <si>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</si>
  <si>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</si>
  <si>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</si>
  <si>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</si>
  <si>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</si>
  <si>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</si>
  <si>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</si>
  <si>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</si>
  <si>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</si>
  <si>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</si>
  <si>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</si>
  <si>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</si>
  <si>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</si>
  <si>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</si>
  <si>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</si>
  <si>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</si>
  <si>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</si>
  <si>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</si>
  <si>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</si>
  <si>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</si>
  <si>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</si>
  <si>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</si>
  <si>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</si>
  <si>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</si>
  <si>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</si>
  <si>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</si>
  <si>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</si>
  <si>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</si>
  <si>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</si>
  <si>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</si>
  <si>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</si>
  <si>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</si>
  <si>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</si>
  <si>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</si>
  <si>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</si>
  <si>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</si>
  <si>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</si>
  <si>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</si>
  <si>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</si>
  <si>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</si>
  <si>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</si>
  <si>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</si>
  <si>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</si>
  <si>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</si>
  <si>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</si>
  <si>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</si>
  <si>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</si>
  <si>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</si>
  <si>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</si>
  <si>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</si>
  <si>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</si>
  <si>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</si>
  <si>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</si>
  <si>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</si>
  <si>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</si>
  <si>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</si>
  <si>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</si>
  <si>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</si>
  <si>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</si>
  <si>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</si>
  <si>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</si>
  <si>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</si>
  <si>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</si>
  <si>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</si>
  <si>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</si>
  <si>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</si>
  <si>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</si>
  <si>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</si>
  <si>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</si>
  <si>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</si>
  <si>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</si>
  <si>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</si>
  <si>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</si>
  <si>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</si>
  <si>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</si>
  <si>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</si>
  <si>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</si>
  <si>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</si>
  <si>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</si>
  <si>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</si>
  <si>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</si>
  <si>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</si>
  <si>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</si>
  <si>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</si>
  <si>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</si>
  <si>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</si>
  <si>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</si>
  <si>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</si>
  <si>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</si>
  <si>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</si>
  <si>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</si>
  <si>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</si>
  <si>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</si>
  <si>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</si>
  <si>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</si>
  <si>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</si>
  <si>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</si>
  <si>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</si>
  <si>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</si>
  <si>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</si>
  <si>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</si>
  <si>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</si>
  <si>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</si>
  <si>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</si>
  <si>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</si>
  <si>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</si>
  <si>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</si>
  <si>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</si>
  <si>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</si>
  <si>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</si>
  <si>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</si>
  <si>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</si>
  <si>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</si>
  <si>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</si>
  <si>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</si>
  <si>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</si>
  <si>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</si>
  <si>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</si>
  <si>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</si>
  <si>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</si>
  <si>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</si>
  <si>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</si>
  <si>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</si>
  <si>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</si>
  <si>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</si>
  <si>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</si>
  <si>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</si>
  <si>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</si>
  <si>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</si>
  <si>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</si>
  <si>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</si>
  <si>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</si>
  <si>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</si>
  <si>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</si>
  <si>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</si>
  <si>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</si>
  <si>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</si>
  <si>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</si>
  <si>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</si>
  <si>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</si>
  <si>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</si>
  <si>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</si>
  <si>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</si>
  <si>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</si>
  <si>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</si>
  <si>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</si>
  <si>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</si>
  <si>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</si>
  <si>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</si>
  <si>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</si>
  <si>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</si>
  <si>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</si>
  <si>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</si>
  <si>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</si>
  <si>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</si>
  <si>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</si>
  <si>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</si>
  <si>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</si>
  <si>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</si>
  <si>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</si>
  <si>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</si>
  <si>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</si>
  <si>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</si>
  <si>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</si>
  <si>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</si>
  <si>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</si>
  <si>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</si>
  <si>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</si>
  <si>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</si>
  <si>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</si>
  <si>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</si>
  <si>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</si>
  <si>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</si>
  <si>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</si>
  <si>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</si>
  <si>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</si>
  <si>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20230607 08:48:35</t>
  </si>
  <si>
    <t>08:48:35</t>
  </si>
  <si>
    <t>Intact</t>
  </si>
  <si>
    <t>RECT-157-20230531-15_53_52</t>
  </si>
  <si>
    <t>MPF-228-20230607-08_47_56</t>
  </si>
  <si>
    <t>-</t>
  </si>
  <si>
    <t>0: Broadleaf</t>
  </si>
  <si>
    <t>08:49:01</t>
  </si>
  <si>
    <t>2/3</t>
  </si>
  <si>
    <t>11111111</t>
  </si>
  <si>
    <t>oooooooo</t>
  </si>
  <si>
    <t>on</t>
  </si>
  <si>
    <t>20230607 09:12:11</t>
  </si>
  <si>
    <t>09:12:11</t>
  </si>
  <si>
    <t>Excised</t>
  </si>
  <si>
    <t>MPF-229-20230607-09_11_33</t>
  </si>
  <si>
    <t>09:12:33</t>
  </si>
  <si>
    <t>3/3</t>
  </si>
  <si>
    <t>20230607 09:48:47</t>
  </si>
  <si>
    <t>09:48:47</t>
  </si>
  <si>
    <t>MPF-230-20230607-09_48_09</t>
  </si>
  <si>
    <t>09:49:13</t>
  </si>
  <si>
    <t>20230607 10:11:24</t>
  </si>
  <si>
    <t>10:11:24</t>
  </si>
  <si>
    <t>MPF-231-20230607-10_10_46</t>
  </si>
  <si>
    <t>10:11:50</t>
  </si>
  <si>
    <t>20230607 10:50:19</t>
  </si>
  <si>
    <t>10:50:19</t>
  </si>
  <si>
    <t>MPF-232-20230607-10_49_41</t>
  </si>
  <si>
    <t>10:50:43</t>
  </si>
  <si>
    <t>20230607 11:12:34</t>
  </si>
  <si>
    <t>11:12:34</t>
  </si>
  <si>
    <t>MPF-233-20230607-11_11_56</t>
  </si>
  <si>
    <t>11:13:05</t>
  </si>
  <si>
    <t>20230607 11:50:32</t>
  </si>
  <si>
    <t>11:50:32</t>
  </si>
  <si>
    <t>MPF-234-20230607-11_49_55</t>
  </si>
  <si>
    <t>11:50:57</t>
  </si>
  <si>
    <t>20230607 12:13:11</t>
  </si>
  <si>
    <t>12:13:11</t>
  </si>
  <si>
    <t>MPF-235-20230607-12_12_34</t>
  </si>
  <si>
    <t>12:13:34</t>
  </si>
  <si>
    <t>20230607 12:49:15</t>
  </si>
  <si>
    <t>12:49:15</t>
  </si>
  <si>
    <t>MPF-236-20230607-12_48_38</t>
  </si>
  <si>
    <t>12:49:40</t>
  </si>
  <si>
    <t>20230607 13:11:48</t>
  </si>
  <si>
    <t>13:11:48</t>
  </si>
  <si>
    <t>MPF-237-20230607-13_11_11</t>
  </si>
  <si>
    <t>13:12:15</t>
  </si>
  <si>
    <t>20230607 13:53:28</t>
  </si>
  <si>
    <t>13:53:28</t>
  </si>
  <si>
    <t>MPF-238-20230607-13_52_51</t>
  </si>
  <si>
    <t>13:53:57</t>
  </si>
  <si>
    <t>20230607 14:15:17</t>
  </si>
  <si>
    <t>14:15:17</t>
  </si>
  <si>
    <t>MPF-239-20230607-14_14_40</t>
  </si>
  <si>
    <t>14:15:39</t>
  </si>
  <si>
    <t>20230607 14:50:29</t>
  </si>
  <si>
    <t>14:50:29</t>
  </si>
  <si>
    <t>MPF-240-20230607-14_49_52</t>
  </si>
  <si>
    <t>14:51:11</t>
  </si>
  <si>
    <t>1/3</t>
  </si>
  <si>
    <t>20230607 15:12:42</t>
  </si>
  <si>
    <t>15:12:42</t>
  </si>
  <si>
    <t>MPF-241-20230607-15_12_05</t>
  </si>
  <si>
    <t>15:13:18</t>
  </si>
  <si>
    <t>20230607 15:49:33</t>
  </si>
  <si>
    <t>15:49:33</t>
  </si>
  <si>
    <t>MPF-242-20230607-15_48_57</t>
  </si>
  <si>
    <t>15:50:00</t>
  </si>
  <si>
    <t>20230607 16:12:37</t>
  </si>
  <si>
    <t>16:12:37</t>
  </si>
  <si>
    <t>MPF-243-20230607-16_12_01</t>
  </si>
  <si>
    <t>16:12:58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</si>
</sst>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M2" sqref="M2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433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1686152915</v>
      </c>
      <c r="C17">
        <v>0</v>
      </c>
      <c r="D17" t="s">
        <v>436</v>
      </c>
      <c r="E17" t="s">
        <v>437</v>
      </c>
      <c r="F17">
        <v>30</v>
      </c>
      <c r="G17" s="1">
        <v>17.399999999999999</v>
      </c>
      <c r="H17" t="s">
        <v>438</v>
      </c>
      <c r="I17">
        <v>130</v>
      </c>
      <c r="J17" s="1">
        <v>54</v>
      </c>
      <c r="K17">
        <v>1686152907</v>
      </c>
      <c r="L17">
        <f t="shared" ref="L17:L32" si="0">(M17)/1000</f>
        <v>2.4255661166987558E-3</v>
      </c>
      <c r="M17">
        <f t="shared" ref="M17:M32" si="1">IF(DR17, AP17, AJ17)</f>
        <v>2.4255661166987559</v>
      </c>
      <c r="N17">
        <f t="shared" ref="N17:N32" si="2">IF(DR17, AK17, AI17)</f>
        <v>7.8821389899165366</v>
      </c>
      <c r="O17">
        <f t="shared" ref="O17:O32" si="3">DT17 - IF(AW17&gt;1, N17*DN17*100/(AY17*EH17), 0)</f>
        <v>394.3066</v>
      </c>
      <c r="P17">
        <f t="shared" ref="P17:P32" si="4">((V17-L17/2)*O17-N17)/(V17+L17/2)</f>
        <v>312.2702209375733</v>
      </c>
      <c r="Q17">
        <f t="shared" ref="Q17:Q32" si="5">P17*(EA17+EB17)/1000</f>
        <v>31.349933805301081</v>
      </c>
      <c r="R17">
        <f t="shared" ref="R17:R32" si="6">(DT17 - IF(AW17&gt;1, N17*DN17*100/(AY17*EH17), 0))*(EA17+EB17)/1000</f>
        <v>39.585861795846824</v>
      </c>
      <c r="S17">
        <f t="shared" ref="S17:S32" si="7">2/((1/U17-1/T17)+SIGN(U17)*SQRT((1/U17-1/T17)*(1/U17-1/T17) + 4*DO17/((DO17+1)*(DO17+1))*(2*1/U17*1/T17-1/T17*1/T17)))</f>
        <v>0.17413950268840631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3.8127132883574579</v>
      </c>
      <c r="U17">
        <f t="shared" ref="U17:U32" si="9">L17*(1000-(1000*0.61365*EXP(17.502*Y17/(240.97+Y17))/(EA17+EB17)+DV17)/2)/(1000*0.61365*EXP(17.502*Y17/(240.97+Y17))/(EA17+EB17)-DV17)</f>
        <v>0.16983857562278537</v>
      </c>
      <c r="V17">
        <f t="shared" ref="V17:V32" si="10">1/((DO17+1)/(S17/1.6)+1/(T17/1.37)) + DO17/((DO17+1)/(S17/1.6) + DO17/(T17/1.37))</f>
        <v>0.10652668349881547</v>
      </c>
      <c r="W17">
        <f t="shared" ref="W17:W32" si="11">(DJ17*DM17)</f>
        <v>129.98206261982924</v>
      </c>
      <c r="X17">
        <f t="shared" ref="X17:X32" si="12">(EC17+(W17+2*0.95*0.0000000567*(((EC17+$B$7)+273)^4-(EC17+273)^4)-44100*L17)/(1.84*29.3*T17+8*0.95*0.0000000567*(EC17+273)^3))</f>
        <v>25.536436012144147</v>
      </c>
      <c r="Y17">
        <f t="shared" ref="Y17:Y32" si="13">($C$7*ED17+$D$7*EE17+$E$7*X17)</f>
        <v>24.164566666666701</v>
      </c>
      <c r="Z17">
        <f t="shared" ref="Z17:Z32" si="14">0.61365*EXP(17.502*Y17/(240.97+Y17))</f>
        <v>3.0247095962793917</v>
      </c>
      <c r="AA17">
        <f t="shared" ref="AA17:AA32" si="15">(AB17/AC17*100)</f>
        <v>49.786414244266872</v>
      </c>
      <c r="AB17">
        <f t="shared" ref="AB17:AB32" si="16">DV17*(EA17+EB17)/1000</f>
        <v>1.6241249377147353</v>
      </c>
      <c r="AC17">
        <f t="shared" ref="AC17:AC32" si="17">0.61365*EXP(17.502*EC17/(240.97+EC17))</f>
        <v>3.2621850004025155</v>
      </c>
      <c r="AD17">
        <f t="shared" ref="AD17:AD32" si="18">(Z17-DV17*(EA17+EB17)/1000)</f>
        <v>1.4005846585646564</v>
      </c>
      <c r="AE17">
        <f t="shared" ref="AE17:AE32" si="19">(-L17*44100)</f>
        <v>-106.96746574641513</v>
      </c>
      <c r="AF17">
        <f t="shared" ref="AF17:AF32" si="20">2*29.3*T17*0.92*(EC17-Y17)</f>
        <v>260.18919496345637</v>
      </c>
      <c r="AG17">
        <f t="shared" ref="AG17:AG32" si="21">2*0.95*0.0000000567*(((EC17+$B$7)+273)^4-(Y17+273)^4)</f>
        <v>14.405598447181546</v>
      </c>
      <c r="AH17">
        <f t="shared" ref="AH17:AH32" si="22">W17+AG17+AE17+AF17</f>
        <v>297.60939028405204</v>
      </c>
      <c r="AI17">
        <f t="shared" ref="AI17:AI32" si="23">DZ17*AW17*(DU17-DT17*(1000-AW17*DW17)/(1000-AW17*DV17))/(100*DN17)</f>
        <v>8.5307214824974942</v>
      </c>
      <c r="AJ17">
        <f t="shared" ref="AJ17:AJ32" si="24">1000*DZ17*AW17*(DV17-DW17)/(100*DN17*(1000-AW17*DV17))</f>
        <v>2.4250830688750362</v>
      </c>
      <c r="AK17">
        <f t="shared" ref="AK17:AK32" si="25">(AL17 - AM17 - EA17*1000/(8.314*(EC17+273.15)) * AO17/DZ17 * AN17) * DZ17/(100*DN17) * (1000 - DW17)/1000</f>
        <v>7.8821389899165366</v>
      </c>
      <c r="AL17">
        <v>405.95958367582898</v>
      </c>
      <c r="AM17">
        <v>401.15990303030298</v>
      </c>
      <c r="AN17">
        <v>1.2106925107826001E-4</v>
      </c>
      <c r="AO17">
        <v>67.007267583550501</v>
      </c>
      <c r="AP17">
        <f t="shared" ref="AP17:AP32" si="26">(AR17 - AQ17 + EA17*1000/(8.314*(EC17+273.15)) * AT17/DZ17 * AS17) * DZ17/(100*DN17) * 1000/(1000 - AR17)</f>
        <v>2.4255661166987559</v>
      </c>
      <c r="AQ17">
        <v>14.765707213286801</v>
      </c>
      <c r="AR17">
        <v>16.197089696969702</v>
      </c>
      <c r="AS17">
        <v>1.18568747860996E-5</v>
      </c>
      <c r="AT17">
        <v>77.460828542854699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53287.023653485463</v>
      </c>
      <c r="AZ17" t="s">
        <v>439</v>
      </c>
      <c r="BA17">
        <v>10043.6</v>
      </c>
      <c r="BB17">
        <v>206.31078664343801</v>
      </c>
      <c r="BC17">
        <v>1032.93</v>
      </c>
      <c r="BD17">
        <f t="shared" ref="BD17:BD32" si="30">1-BB17/BC17</f>
        <v>0.80026643950370502</v>
      </c>
      <c r="BE17">
        <v>-1.3256428239459399</v>
      </c>
      <c r="BF17" t="s">
        <v>440</v>
      </c>
      <c r="BG17">
        <v>10059.299999999999</v>
      </c>
      <c r="BH17">
        <v>234.9716</v>
      </c>
      <c r="BI17">
        <v>344.319523250168</v>
      </c>
      <c r="BJ17">
        <f t="shared" ref="BJ17:BJ32" si="31">1-BH17/BI17</f>
        <v>0.31757688968081088</v>
      </c>
      <c r="BK17">
        <v>0.5</v>
      </c>
      <c r="BL17">
        <f t="shared" ref="BL17:BL32" si="32">DK17</f>
        <v>673.19257661131019</v>
      </c>
      <c r="BM17">
        <f t="shared" ref="BM17:BM32" si="33">N17</f>
        <v>7.8821389899165366</v>
      </c>
      <c r="BN17">
        <f t="shared" ref="BN17:BN32" si="34">BJ17*BK17*BL17</f>
        <v>106.89520231821544</v>
      </c>
      <c r="BO17">
        <f t="shared" ref="BO17:BO32" si="35">(BM17-BE17)/BL17</f>
        <v>1.3677782753060409E-2</v>
      </c>
      <c r="BP17">
        <f t="shared" ref="BP17:BP32" si="36">(BC17-BI17)/BI17</f>
        <v>1.9999170254703125</v>
      </c>
      <c r="BQ17">
        <f t="shared" ref="BQ17:BQ32" si="37">BB17/(BD17+BB17/BI17)</f>
        <v>147.42270593957934</v>
      </c>
      <c r="BR17" t="s">
        <v>441</v>
      </c>
      <c r="BS17">
        <v>0</v>
      </c>
      <c r="BT17">
        <f t="shared" ref="BT17:BT32" si="38">IF(BS17&lt;&gt;0, BS17, BQ17)</f>
        <v>147.42270593957934</v>
      </c>
      <c r="BU17">
        <f t="shared" ref="BU17:BU32" si="39">1-BT17/BI17</f>
        <v>0.57184331417516443</v>
      </c>
      <c r="BV17">
        <f t="shared" ref="BV17:BV32" si="40">(BI17-BH17)/(BI17-BT17)</f>
        <v>0.55535647931617194</v>
      </c>
      <c r="BW17">
        <f t="shared" ref="BW17:BW32" si="41">(BC17-BI17)/(BC17-BT17)</f>
        <v>0.77764517736750138</v>
      </c>
      <c r="BX17">
        <f t="shared" ref="BX17:BX32" si="42">(BI17-BH17)/(BI17-BB17)</f>
        <v>0.7923260942658007</v>
      </c>
      <c r="BY17">
        <f t="shared" ref="BY17:BY32" si="43">(BC17-BI17)/(BC17-BB17)</f>
        <v>0.83304436386575975</v>
      </c>
      <c r="BZ17">
        <f t="shared" ref="BZ17:BZ32" si="44">(BV17*BT17/BH17)</f>
        <v>0.34843425733947458</v>
      </c>
      <c r="CA17">
        <f t="shared" ref="CA17:CA32" si="45">(1-BZ17)</f>
        <v>0.65156574266052547</v>
      </c>
      <c r="CB17">
        <v>228</v>
      </c>
      <c r="CC17">
        <v>290</v>
      </c>
      <c r="CD17">
        <v>328.83</v>
      </c>
      <c r="CE17">
        <v>195</v>
      </c>
      <c r="CF17">
        <v>10059.299999999999</v>
      </c>
      <c r="CG17">
        <v>328.6</v>
      </c>
      <c r="CH17">
        <v>0.23</v>
      </c>
      <c r="CI17">
        <v>300</v>
      </c>
      <c r="CJ17">
        <v>24.1</v>
      </c>
      <c r="CK17">
        <v>344.319523250168</v>
      </c>
      <c r="CL17">
        <v>1.0298016131023899</v>
      </c>
      <c r="CM17">
        <v>-15.814542643233899</v>
      </c>
      <c r="CN17">
        <v>0.90782616860188903</v>
      </c>
      <c r="CO17">
        <v>0.91552639607447805</v>
      </c>
      <c r="CP17">
        <v>-7.6742131256952303E-3</v>
      </c>
      <c r="CQ17">
        <v>290</v>
      </c>
      <c r="CR17">
        <v>327.01</v>
      </c>
      <c r="CS17">
        <v>675</v>
      </c>
      <c r="CT17">
        <v>10037.5</v>
      </c>
      <c r="CU17">
        <v>328.56</v>
      </c>
      <c r="CV17">
        <v>-1.55</v>
      </c>
      <c r="DJ17">
        <f t="shared" ref="DJ17:DJ32" si="46">$B$11*EI17+$C$11*EJ17+$F$11*EU17*(1-EX17)</f>
        <v>799.99973333333298</v>
      </c>
      <c r="DK17">
        <f t="shared" ref="DK17:DK32" si="47">DJ17*DL17</f>
        <v>673.19257661131019</v>
      </c>
      <c r="DL17">
        <f t="shared" ref="DL17:DL32" si="48">($B$11*$D$9+$C$11*$D$9+$F$11*((FH17+EZ17)/MAX(FH17+EZ17+FI17, 0.1)*$I$9+FI17/MAX(FH17+EZ17+FI17, 0.1)*$J$9))/($B$11+$C$11+$F$11)</f>
        <v>0.84149100126113852</v>
      </c>
      <c r="DM17">
        <f t="shared" ref="DM17:DM32" si="49">($B$11*$K$9+$C$11*$K$9+$F$11*((FH17+EZ17)/MAX(FH17+EZ17+FI17, 0.1)*$P$9+FI17/MAX(FH17+EZ17+FI17, 0.1)*$Q$9))/($B$11+$C$11+$F$11)</f>
        <v>0.16247763243399743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1686152907</v>
      </c>
      <c r="DT17">
        <v>394.3066</v>
      </c>
      <c r="DU17">
        <v>399.99753333333302</v>
      </c>
      <c r="DV17">
        <v>16.177573333333299</v>
      </c>
      <c r="DW17">
        <v>14.746373333333301</v>
      </c>
      <c r="DX17">
        <v>394.13159999999999</v>
      </c>
      <c r="DY17">
        <v>16.0705733333333</v>
      </c>
      <c r="DZ17">
        <v>500.10853333333301</v>
      </c>
      <c r="EA17">
        <v>100.2936</v>
      </c>
      <c r="EB17">
        <v>0.100006893333333</v>
      </c>
      <c r="EC17">
        <v>25.43038</v>
      </c>
      <c r="ED17">
        <v>24.164566666666701</v>
      </c>
      <c r="EE17">
        <v>999.9</v>
      </c>
      <c r="EF17">
        <v>0</v>
      </c>
      <c r="EG17">
        <v>0</v>
      </c>
      <c r="EH17">
        <v>9995.2433333333302</v>
      </c>
      <c r="EI17">
        <v>0</v>
      </c>
      <c r="EJ17">
        <v>0.221023</v>
      </c>
      <c r="EK17">
        <v>-5.3224066666666703</v>
      </c>
      <c r="EL17">
        <v>401.16733333333298</v>
      </c>
      <c r="EM17">
        <v>405.98433333333298</v>
      </c>
      <c r="EN17">
        <v>1.4370400000000001</v>
      </c>
      <c r="EO17">
        <v>399.99753333333302</v>
      </c>
      <c r="EP17">
        <v>14.746373333333301</v>
      </c>
      <c r="EQ17">
        <v>1.6230946666666699</v>
      </c>
      <c r="ER17">
        <v>1.4789699999999999</v>
      </c>
      <c r="ES17">
        <v>14.17984</v>
      </c>
      <c r="ET17">
        <v>12.75244</v>
      </c>
      <c r="EU17">
        <v>799.99973333333298</v>
      </c>
      <c r="EV17">
        <v>0.94998800000000005</v>
      </c>
      <c r="EW17">
        <v>5.0012273333333301E-2</v>
      </c>
      <c r="EX17">
        <v>0</v>
      </c>
      <c r="EY17">
        <v>235.0206</v>
      </c>
      <c r="EZ17">
        <v>4.9999900000000004</v>
      </c>
      <c r="FA17">
        <v>2469.7220000000002</v>
      </c>
      <c r="FB17">
        <v>6899.5586666666704</v>
      </c>
      <c r="FC17">
        <v>38.9705333333333</v>
      </c>
      <c r="FD17">
        <v>41.524799999999999</v>
      </c>
      <c r="FE17">
        <v>40.653933333333299</v>
      </c>
      <c r="FF17">
        <v>40.899733333333302</v>
      </c>
      <c r="FG17">
        <v>41.608133333333299</v>
      </c>
      <c r="FH17">
        <v>755.23933333333298</v>
      </c>
      <c r="FI17">
        <v>39.76</v>
      </c>
      <c r="FJ17">
        <v>0</v>
      </c>
      <c r="FK17">
        <v>1686152914.5</v>
      </c>
      <c r="FL17">
        <v>0</v>
      </c>
      <c r="FM17">
        <v>234.9716</v>
      </c>
      <c r="FN17">
        <v>-1.1633076833668501</v>
      </c>
      <c r="FO17">
        <v>6.1384624143131896</v>
      </c>
      <c r="FP17">
        <v>2466.7923999999998</v>
      </c>
      <c r="FQ17">
        <v>15</v>
      </c>
      <c r="FR17">
        <v>1686152941</v>
      </c>
      <c r="FS17" t="s">
        <v>443</v>
      </c>
      <c r="FT17">
        <v>1686152937</v>
      </c>
      <c r="FU17">
        <v>1686152941</v>
      </c>
      <c r="FV17">
        <v>1</v>
      </c>
      <c r="FW17">
        <v>-0.36499999999999999</v>
      </c>
      <c r="FX17">
        <v>2.4E-2</v>
      </c>
      <c r="FY17">
        <v>0.17499999999999999</v>
      </c>
      <c r="FZ17">
        <v>0.107</v>
      </c>
      <c r="GA17">
        <v>400</v>
      </c>
      <c r="GB17">
        <v>15</v>
      </c>
      <c r="GC17">
        <v>0.48</v>
      </c>
      <c r="GD17">
        <v>0.09</v>
      </c>
      <c r="GE17">
        <v>-5.32069428571429</v>
      </c>
      <c r="GF17">
        <v>6.4964415584404397E-2</v>
      </c>
      <c r="GG17">
        <v>3.0677052315623801E-2</v>
      </c>
      <c r="GH17">
        <v>1</v>
      </c>
      <c r="GI17">
        <v>234.98667647058801</v>
      </c>
      <c r="GJ17">
        <v>-0.64169594806430796</v>
      </c>
      <c r="GK17">
        <v>0.197281930329674</v>
      </c>
      <c r="GL17">
        <v>1</v>
      </c>
      <c r="GM17">
        <v>1.4413800000000001</v>
      </c>
      <c r="GN17">
        <v>-0.120041298701298</v>
      </c>
      <c r="GO17">
        <v>1.4027462520424199E-2</v>
      </c>
      <c r="GP17">
        <v>0</v>
      </c>
      <c r="GQ17">
        <v>2</v>
      </c>
      <c r="GR17">
        <v>3</v>
      </c>
      <c r="GS17" t="s">
        <v>444</v>
      </c>
      <c r="GT17">
        <v>2.95255</v>
      </c>
      <c r="GU17">
        <v>2.7107100000000002</v>
      </c>
      <c r="GV17">
        <v>0.103842</v>
      </c>
      <c r="GW17">
        <v>0.10469199999999999</v>
      </c>
      <c r="GX17">
        <v>8.7585399999999994E-2</v>
      </c>
      <c r="GY17">
        <v>8.2422899999999993E-2</v>
      </c>
      <c r="GZ17">
        <v>27965.7</v>
      </c>
      <c r="HA17">
        <v>32337.8</v>
      </c>
      <c r="HB17">
        <v>31096.2</v>
      </c>
      <c r="HC17">
        <v>34779.5</v>
      </c>
      <c r="HD17">
        <v>38674.1</v>
      </c>
      <c r="HE17">
        <v>39495.5</v>
      </c>
      <c r="HF17">
        <v>42745.1</v>
      </c>
      <c r="HG17">
        <v>43111.8</v>
      </c>
      <c r="HH17">
        <v>2.09212</v>
      </c>
      <c r="HI17">
        <v>2.2751299999999999</v>
      </c>
      <c r="HJ17">
        <v>0.12681300000000001</v>
      </c>
      <c r="HK17">
        <v>0</v>
      </c>
      <c r="HL17">
        <v>22.095400000000001</v>
      </c>
      <c r="HM17">
        <v>999.9</v>
      </c>
      <c r="HN17">
        <v>71.902000000000001</v>
      </c>
      <c r="HO17">
        <v>21.721</v>
      </c>
      <c r="HP17">
        <v>18.7011</v>
      </c>
      <c r="HQ17">
        <v>57.181800000000003</v>
      </c>
      <c r="HR17">
        <v>18.345400000000001</v>
      </c>
      <c r="HS17">
        <v>1</v>
      </c>
      <c r="HT17">
        <v>-0.39365899999999998</v>
      </c>
      <c r="HU17">
        <v>-1.4338900000000001</v>
      </c>
      <c r="HV17">
        <v>20.295300000000001</v>
      </c>
      <c r="HW17">
        <v>5.2487399999999997</v>
      </c>
      <c r="HX17">
        <v>11.986000000000001</v>
      </c>
      <c r="HY17">
        <v>4.9736000000000002</v>
      </c>
      <c r="HZ17">
        <v>3.2976700000000001</v>
      </c>
      <c r="IA17">
        <v>9999</v>
      </c>
      <c r="IB17">
        <v>9999</v>
      </c>
      <c r="IC17">
        <v>9999</v>
      </c>
      <c r="ID17">
        <v>999.9</v>
      </c>
      <c r="IE17">
        <v>4.9719800000000003</v>
      </c>
      <c r="IF17">
        <v>1.85364</v>
      </c>
      <c r="IG17">
        <v>1.85463</v>
      </c>
      <c r="IH17">
        <v>1.8590500000000001</v>
      </c>
      <c r="II17">
        <v>1.85341</v>
      </c>
      <c r="IJ17">
        <v>1.8578399999999999</v>
      </c>
      <c r="IK17">
        <v>1.855</v>
      </c>
      <c r="IL17">
        <v>1.85364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0.17499999999999999</v>
      </c>
      <c r="JA17">
        <v>0.107</v>
      </c>
      <c r="JB17">
        <v>0.79593945539609201</v>
      </c>
      <c r="JC17">
        <v>-6.8838208586326796E-4</v>
      </c>
      <c r="JD17">
        <v>1.2146953680521199E-7</v>
      </c>
      <c r="JE17">
        <v>-3.3979593155360199E-13</v>
      </c>
      <c r="JF17">
        <v>-2.9029122826794301E-2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995.9</v>
      </c>
      <c r="JO17">
        <v>995.9</v>
      </c>
      <c r="JP17">
        <v>0.99731400000000003</v>
      </c>
      <c r="JQ17">
        <v>2.3706100000000001</v>
      </c>
      <c r="JR17">
        <v>1.5966800000000001</v>
      </c>
      <c r="JS17">
        <v>2.34985</v>
      </c>
      <c r="JT17">
        <v>1.5905800000000001</v>
      </c>
      <c r="JU17">
        <v>2.4206500000000002</v>
      </c>
      <c r="JV17">
        <v>27.037600000000001</v>
      </c>
      <c r="JW17">
        <v>15.769399999999999</v>
      </c>
      <c r="JX17">
        <v>18</v>
      </c>
      <c r="JY17">
        <v>495.08600000000001</v>
      </c>
      <c r="JZ17">
        <v>599.50699999999995</v>
      </c>
      <c r="KA17">
        <v>25.0002</v>
      </c>
      <c r="KB17">
        <v>22.117899999999999</v>
      </c>
      <c r="KC17">
        <v>30.0002</v>
      </c>
      <c r="KD17">
        <v>21.984000000000002</v>
      </c>
      <c r="KE17">
        <v>21.942499999999999</v>
      </c>
      <c r="KF17">
        <v>19.997599999999998</v>
      </c>
      <c r="KG17">
        <v>24.765899999999998</v>
      </c>
      <c r="KH17">
        <v>94.051299999999998</v>
      </c>
      <c r="KI17">
        <v>25</v>
      </c>
      <c r="KJ17">
        <v>400</v>
      </c>
      <c r="KK17">
        <v>14.808199999999999</v>
      </c>
      <c r="KL17">
        <v>101.223</v>
      </c>
      <c r="KM17">
        <v>101.331</v>
      </c>
    </row>
    <row r="18" spans="1:299" x14ac:dyDescent="0.2">
      <c r="A18">
        <v>2</v>
      </c>
      <c r="B18">
        <v>1686154331.0999999</v>
      </c>
      <c r="C18">
        <v>1416.0999999046301</v>
      </c>
      <c r="D18" t="s">
        <v>448</v>
      </c>
      <c r="E18" t="s">
        <v>449</v>
      </c>
      <c r="F18">
        <v>30</v>
      </c>
      <c r="G18" s="1">
        <v>20.399999999999999</v>
      </c>
      <c r="H18" t="s">
        <v>450</v>
      </c>
      <c r="I18">
        <v>60</v>
      </c>
      <c r="J18" s="1">
        <v>54</v>
      </c>
      <c r="K18">
        <v>1686154322.5999999</v>
      </c>
      <c r="L18">
        <f t="shared" si="0"/>
        <v>2.2223916550101826E-3</v>
      </c>
      <c r="M18">
        <f t="shared" si="1"/>
        <v>2.2223916550101825</v>
      </c>
      <c r="N18">
        <f t="shared" si="2"/>
        <v>8.0114361515968966</v>
      </c>
      <c r="O18">
        <f t="shared" si="3"/>
        <v>394.69593750000001</v>
      </c>
      <c r="P18">
        <f t="shared" si="4"/>
        <v>298.58683698598156</v>
      </c>
      <c r="Q18">
        <f t="shared" si="5"/>
        <v>29.97873846015656</v>
      </c>
      <c r="R18">
        <f t="shared" si="6"/>
        <v>39.628291725915318</v>
      </c>
      <c r="S18">
        <f t="shared" si="7"/>
        <v>0.14890863509876409</v>
      </c>
      <c r="T18">
        <f t="shared" si="8"/>
        <v>3.813939515947026</v>
      </c>
      <c r="U18">
        <f t="shared" si="9"/>
        <v>0.14575255254125877</v>
      </c>
      <c r="V18">
        <f t="shared" si="10"/>
        <v>9.1373335416930199E-2</v>
      </c>
      <c r="W18">
        <f t="shared" si="11"/>
        <v>129.97588579905698</v>
      </c>
      <c r="X18">
        <f t="shared" si="12"/>
        <v>25.855775439498988</v>
      </c>
      <c r="Y18">
        <f t="shared" si="13"/>
        <v>24.792974999999998</v>
      </c>
      <c r="Z18">
        <f t="shared" si="14"/>
        <v>3.1406429741960982</v>
      </c>
      <c r="AA18">
        <f t="shared" si="15"/>
        <v>49.637802500704623</v>
      </c>
      <c r="AB18">
        <f t="shared" si="16"/>
        <v>1.6462363728173355</v>
      </c>
      <c r="AC18">
        <f t="shared" si="17"/>
        <v>3.3164972861036035</v>
      </c>
      <c r="AD18">
        <f t="shared" si="18"/>
        <v>1.4944066013787627</v>
      </c>
      <c r="AE18">
        <f t="shared" si="19"/>
        <v>-98.007471985949053</v>
      </c>
      <c r="AF18">
        <f t="shared" si="20"/>
        <v>188.2527424820702</v>
      </c>
      <c r="AG18">
        <f t="shared" si="21"/>
        <v>10.467051828056949</v>
      </c>
      <c r="AH18">
        <f t="shared" si="22"/>
        <v>230.68820812323509</v>
      </c>
      <c r="AI18">
        <f t="shared" si="23"/>
        <v>8.0359408586432597</v>
      </c>
      <c r="AJ18">
        <f t="shared" si="24"/>
        <v>2.1488408220288155</v>
      </c>
      <c r="AK18">
        <f t="shared" si="25"/>
        <v>8.0114361515968966</v>
      </c>
      <c r="AL18">
        <v>406.22779718031802</v>
      </c>
      <c r="AM18">
        <v>401.274272727273</v>
      </c>
      <c r="AN18">
        <v>1.3597015335286001E-2</v>
      </c>
      <c r="AO18">
        <v>67.036413699561606</v>
      </c>
      <c r="AP18">
        <f t="shared" si="26"/>
        <v>2.2223916550101825</v>
      </c>
      <c r="AQ18">
        <v>15.1308721296322</v>
      </c>
      <c r="AR18">
        <v>16.4420975757576</v>
      </c>
      <c r="AS18">
        <v>1.3207389006721799E-5</v>
      </c>
      <c r="AT18">
        <v>77.518384438149795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53261.359309004125</v>
      </c>
      <c r="AZ18" t="s">
        <v>439</v>
      </c>
      <c r="BA18">
        <v>10043.6</v>
      </c>
      <c r="BB18">
        <v>206.31078664343801</v>
      </c>
      <c r="BC18">
        <v>1032.93</v>
      </c>
      <c r="BD18">
        <f t="shared" si="30"/>
        <v>0.80026643950370502</v>
      </c>
      <c r="BE18">
        <v>-1.3256428239459399</v>
      </c>
      <c r="BF18" t="s">
        <v>451</v>
      </c>
      <c r="BG18">
        <v>10079.6</v>
      </c>
      <c r="BH18">
        <v>230.77261538461499</v>
      </c>
      <c r="BI18">
        <v>339.218167321642</v>
      </c>
      <c r="BJ18">
        <f t="shared" si="31"/>
        <v>0.31969264144452625</v>
      </c>
      <c r="BK18">
        <v>0.5</v>
      </c>
      <c r="BL18">
        <f t="shared" si="32"/>
        <v>673.16311976635075</v>
      </c>
      <c r="BM18">
        <f t="shared" si="33"/>
        <v>8.0114361515968966</v>
      </c>
      <c r="BN18">
        <f t="shared" si="34"/>
        <v>107.60264794057133</v>
      </c>
      <c r="BO18">
        <f t="shared" si="35"/>
        <v>1.3870455319631381E-2</v>
      </c>
      <c r="BP18">
        <f t="shared" si="36"/>
        <v>2.045031485653273</v>
      </c>
      <c r="BQ18">
        <f t="shared" si="37"/>
        <v>146.47954407569193</v>
      </c>
      <c r="BR18" t="s">
        <v>441</v>
      </c>
      <c r="BS18">
        <v>0</v>
      </c>
      <c r="BT18">
        <f t="shared" si="38"/>
        <v>146.47954407569193</v>
      </c>
      <c r="BU18">
        <f t="shared" si="39"/>
        <v>0.56818484920118673</v>
      </c>
      <c r="BV18">
        <f t="shared" si="40"/>
        <v>0.56265604740074182</v>
      </c>
      <c r="BW18">
        <f t="shared" si="41"/>
        <v>0.78257259392463152</v>
      </c>
      <c r="BX18">
        <f t="shared" si="42"/>
        <v>0.81594830462873924</v>
      </c>
      <c r="BY18">
        <f t="shared" si="43"/>
        <v>0.83921571319577537</v>
      </c>
      <c r="BZ18">
        <f t="shared" si="44"/>
        <v>0.35713770092405051</v>
      </c>
      <c r="CA18">
        <f t="shared" si="45"/>
        <v>0.64286229907594949</v>
      </c>
      <c r="CB18">
        <v>229</v>
      </c>
      <c r="CC18">
        <v>290</v>
      </c>
      <c r="CD18">
        <v>323.19</v>
      </c>
      <c r="CE18">
        <v>115</v>
      </c>
      <c r="CF18">
        <v>10079.6</v>
      </c>
      <c r="CG18">
        <v>322.82</v>
      </c>
      <c r="CH18">
        <v>0.37</v>
      </c>
      <c r="CI18">
        <v>300</v>
      </c>
      <c r="CJ18">
        <v>24.1</v>
      </c>
      <c r="CK18">
        <v>339.218167321642</v>
      </c>
      <c r="CL18">
        <v>1.18981280609906</v>
      </c>
      <c r="CM18">
        <v>-16.528842352240101</v>
      </c>
      <c r="CN18">
        <v>1.0501945763688201</v>
      </c>
      <c r="CO18">
        <v>0.89844439406864895</v>
      </c>
      <c r="CP18">
        <v>-7.68123136818689E-3</v>
      </c>
      <c r="CQ18">
        <v>290</v>
      </c>
      <c r="CR18">
        <v>320.77999999999997</v>
      </c>
      <c r="CS18">
        <v>845</v>
      </c>
      <c r="CT18">
        <v>10044.299999999999</v>
      </c>
      <c r="CU18">
        <v>322.76</v>
      </c>
      <c r="CV18">
        <v>-1.98</v>
      </c>
      <c r="DJ18">
        <f t="shared" si="46"/>
        <v>799.96506250000004</v>
      </c>
      <c r="DK18">
        <f t="shared" si="47"/>
        <v>673.16311976635075</v>
      </c>
      <c r="DL18">
        <f t="shared" si="48"/>
        <v>0.84149064918238314</v>
      </c>
      <c r="DM18">
        <f t="shared" si="49"/>
        <v>0.1624769529219996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1686154322.5999999</v>
      </c>
      <c r="DT18">
        <v>394.69593750000001</v>
      </c>
      <c r="DU18">
        <v>400.02556249999998</v>
      </c>
      <c r="DV18">
        <v>16.396437500000001</v>
      </c>
      <c r="DW18">
        <v>15.12846875</v>
      </c>
      <c r="DX18">
        <v>394.4439375</v>
      </c>
      <c r="DY18">
        <v>16.292437499999998</v>
      </c>
      <c r="DZ18">
        <v>500.07718749999998</v>
      </c>
      <c r="EA18">
        <v>100.30206250000001</v>
      </c>
      <c r="EB18">
        <v>0.1000140375</v>
      </c>
      <c r="EC18">
        <v>25.708525000000002</v>
      </c>
      <c r="ED18">
        <v>24.792974999999998</v>
      </c>
      <c r="EE18">
        <v>999.9</v>
      </c>
      <c r="EF18">
        <v>0</v>
      </c>
      <c r="EG18">
        <v>0</v>
      </c>
      <c r="EH18">
        <v>9999.0524999999998</v>
      </c>
      <c r="EI18">
        <v>0</v>
      </c>
      <c r="EJ18">
        <v>0.221023</v>
      </c>
      <c r="EK18">
        <v>-5.4028574999999996</v>
      </c>
      <c r="EL18">
        <v>401.21662500000002</v>
      </c>
      <c r="EM18">
        <v>406.17031250000002</v>
      </c>
      <c r="EN18">
        <v>1.306405</v>
      </c>
      <c r="EO18">
        <v>400.02556249999998</v>
      </c>
      <c r="EP18">
        <v>15.12846875</v>
      </c>
      <c r="EQ18">
        <v>1.6484537500000001</v>
      </c>
      <c r="ER18">
        <v>1.5174175000000001</v>
      </c>
      <c r="ES18">
        <v>14.419337499999999</v>
      </c>
      <c r="ET18">
        <v>13.1448</v>
      </c>
      <c r="EU18">
        <v>799.96506250000004</v>
      </c>
      <c r="EV18">
        <v>0.94999618750000003</v>
      </c>
      <c r="EW18">
        <v>5.000388125E-2</v>
      </c>
      <c r="EX18">
        <v>0</v>
      </c>
      <c r="EY18">
        <v>230.79387500000001</v>
      </c>
      <c r="EZ18">
        <v>4.9999900000000004</v>
      </c>
      <c r="FA18">
        <v>2407.2681250000001</v>
      </c>
      <c r="FB18">
        <v>6899.2793750000001</v>
      </c>
      <c r="FC18">
        <v>35.960625</v>
      </c>
      <c r="FD18">
        <v>38.882750000000001</v>
      </c>
      <c r="FE18">
        <v>37.5</v>
      </c>
      <c r="FF18">
        <v>38.456687500000001</v>
      </c>
      <c r="FG18">
        <v>38.875</v>
      </c>
      <c r="FH18">
        <v>755.21312499999999</v>
      </c>
      <c r="FI18">
        <v>39.748750000000001</v>
      </c>
      <c r="FJ18">
        <v>0</v>
      </c>
      <c r="FK18">
        <v>1414.3000001907301</v>
      </c>
      <c r="FL18">
        <v>0</v>
      </c>
      <c r="FM18">
        <v>230.77261538461499</v>
      </c>
      <c r="FN18">
        <v>0.50475214572838301</v>
      </c>
      <c r="FO18">
        <v>-312.44410391758601</v>
      </c>
      <c r="FP18">
        <v>2411.2026923076901</v>
      </c>
      <c r="FQ18">
        <v>15</v>
      </c>
      <c r="FR18">
        <v>1686154353.0999999</v>
      </c>
      <c r="FS18" t="s">
        <v>452</v>
      </c>
      <c r="FT18">
        <v>1686154353.0999999</v>
      </c>
      <c r="FU18">
        <v>1686154353.0999999</v>
      </c>
      <c r="FV18">
        <v>2</v>
      </c>
      <c r="FW18">
        <v>7.5999999999999998E-2</v>
      </c>
      <c r="FX18">
        <v>-0.01</v>
      </c>
      <c r="FY18">
        <v>0.252</v>
      </c>
      <c r="FZ18">
        <v>0.104</v>
      </c>
      <c r="GA18">
        <v>401</v>
      </c>
      <c r="GB18">
        <v>15</v>
      </c>
      <c r="GC18">
        <v>0.4</v>
      </c>
      <c r="GD18">
        <v>0.04</v>
      </c>
      <c r="GE18">
        <v>-5.3985814999999997</v>
      </c>
      <c r="GF18">
        <v>-0.224064812030071</v>
      </c>
      <c r="GG18">
        <v>4.88311174636624E-2</v>
      </c>
      <c r="GH18">
        <v>1</v>
      </c>
      <c r="GI18">
        <v>230.78573529411801</v>
      </c>
      <c r="GJ18">
        <v>-3.34606311987924E-3</v>
      </c>
      <c r="GK18">
        <v>0.15361263520785501</v>
      </c>
      <c r="GL18">
        <v>1</v>
      </c>
      <c r="GM18">
        <v>1.3052859999999999</v>
      </c>
      <c r="GN18">
        <v>3.0662255639098201E-2</v>
      </c>
      <c r="GO18">
        <v>3.0941095649637202E-3</v>
      </c>
      <c r="GP18">
        <v>1</v>
      </c>
      <c r="GQ18">
        <v>3</v>
      </c>
      <c r="GR18">
        <v>3</v>
      </c>
      <c r="GS18" t="s">
        <v>453</v>
      </c>
      <c r="GT18">
        <v>2.9513500000000001</v>
      </c>
      <c r="GU18">
        <v>2.7108500000000002</v>
      </c>
      <c r="GV18">
        <v>0.103613</v>
      </c>
      <c r="GW18">
        <v>0.10439</v>
      </c>
      <c r="GX18">
        <v>8.8191699999999998E-2</v>
      </c>
      <c r="GY18">
        <v>8.3614999999999995E-2</v>
      </c>
      <c r="GZ18">
        <v>27910.1</v>
      </c>
      <c r="HA18">
        <v>32274.400000000001</v>
      </c>
      <c r="HB18">
        <v>31032.9</v>
      </c>
      <c r="HC18">
        <v>34706.5</v>
      </c>
      <c r="HD18">
        <v>38571.300000000003</v>
      </c>
      <c r="HE18">
        <v>39367.199999999997</v>
      </c>
      <c r="HF18">
        <v>42660.800000000003</v>
      </c>
      <c r="HG18">
        <v>43028.5</v>
      </c>
      <c r="HH18">
        <v>2.07422</v>
      </c>
      <c r="HI18">
        <v>2.2494800000000001</v>
      </c>
      <c r="HJ18">
        <v>8.6110099999999995E-2</v>
      </c>
      <c r="HK18">
        <v>0</v>
      </c>
      <c r="HL18">
        <v>23.378399999999999</v>
      </c>
      <c r="HM18">
        <v>999.9</v>
      </c>
      <c r="HN18">
        <v>69.594999999999999</v>
      </c>
      <c r="HO18">
        <v>22.466999999999999</v>
      </c>
      <c r="HP18">
        <v>18.943000000000001</v>
      </c>
      <c r="HQ18">
        <v>60.334600000000002</v>
      </c>
      <c r="HR18">
        <v>18.777999999999999</v>
      </c>
      <c r="HS18">
        <v>1</v>
      </c>
      <c r="HT18">
        <v>-0.30192600000000003</v>
      </c>
      <c r="HU18">
        <v>-0.92555600000000005</v>
      </c>
      <c r="HV18">
        <v>20.297699999999999</v>
      </c>
      <c r="HW18">
        <v>5.24709</v>
      </c>
      <c r="HX18">
        <v>11.986000000000001</v>
      </c>
      <c r="HY18">
        <v>4.9733999999999998</v>
      </c>
      <c r="HZ18">
        <v>3.2976299999999998</v>
      </c>
      <c r="IA18">
        <v>9999</v>
      </c>
      <c r="IB18">
        <v>9999</v>
      </c>
      <c r="IC18">
        <v>9999</v>
      </c>
      <c r="ID18">
        <v>999.9</v>
      </c>
      <c r="IE18">
        <v>4.9719899999999999</v>
      </c>
      <c r="IF18">
        <v>1.85364</v>
      </c>
      <c r="IG18">
        <v>1.8546899999999999</v>
      </c>
      <c r="IH18">
        <v>1.85904</v>
      </c>
      <c r="II18">
        <v>1.8534299999999999</v>
      </c>
      <c r="IJ18">
        <v>1.8578600000000001</v>
      </c>
      <c r="IK18">
        <v>1.85501</v>
      </c>
      <c r="IL18">
        <v>1.85364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0.252</v>
      </c>
      <c r="JA18">
        <v>0.104</v>
      </c>
      <c r="JB18">
        <v>0.431277765175343</v>
      </c>
      <c r="JC18">
        <v>-6.8838208586326796E-4</v>
      </c>
      <c r="JD18">
        <v>1.2146953680521199E-7</v>
      </c>
      <c r="JE18">
        <v>-3.3979593155360199E-13</v>
      </c>
      <c r="JF18">
        <v>-4.6124600948275396E-3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23.2</v>
      </c>
      <c r="JO18">
        <v>23.2</v>
      </c>
      <c r="JP18">
        <v>0.99731400000000003</v>
      </c>
      <c r="JQ18">
        <v>2.3828100000000001</v>
      </c>
      <c r="JR18">
        <v>1.5966800000000001</v>
      </c>
      <c r="JS18">
        <v>2.34375</v>
      </c>
      <c r="JT18">
        <v>1.5905800000000001</v>
      </c>
      <c r="JU18">
        <v>2.4475099999999999</v>
      </c>
      <c r="JV18">
        <v>27.724599999999999</v>
      </c>
      <c r="JW18">
        <v>15.5242</v>
      </c>
      <c r="JX18">
        <v>18</v>
      </c>
      <c r="JY18">
        <v>495.15800000000002</v>
      </c>
      <c r="JZ18">
        <v>594.00400000000002</v>
      </c>
      <c r="KA18">
        <v>25.0016</v>
      </c>
      <c r="KB18">
        <v>23.34</v>
      </c>
      <c r="KC18">
        <v>30.000900000000001</v>
      </c>
      <c r="KD18">
        <v>23.126100000000001</v>
      </c>
      <c r="KE18">
        <v>23.073</v>
      </c>
      <c r="KF18">
        <v>20.001000000000001</v>
      </c>
      <c r="KG18">
        <v>23.369399999999999</v>
      </c>
      <c r="KH18">
        <v>86.620800000000003</v>
      </c>
      <c r="KI18">
        <v>25</v>
      </c>
      <c r="KJ18">
        <v>400</v>
      </c>
      <c r="KK18">
        <v>15.1127</v>
      </c>
      <c r="KL18">
        <v>101.021</v>
      </c>
      <c r="KM18">
        <v>101.128</v>
      </c>
    </row>
    <row r="19" spans="1:299" x14ac:dyDescent="0.2">
      <c r="A19">
        <v>3</v>
      </c>
      <c r="B19">
        <v>1686156527</v>
      </c>
      <c r="C19">
        <v>3612</v>
      </c>
      <c r="D19" t="s">
        <v>454</v>
      </c>
      <c r="E19" t="s">
        <v>455</v>
      </c>
      <c r="F19">
        <v>30</v>
      </c>
      <c r="G19" s="1">
        <v>21.9</v>
      </c>
      <c r="H19" t="s">
        <v>438</v>
      </c>
      <c r="I19" s="1">
        <v>160</v>
      </c>
      <c r="J19" s="1">
        <v>70</v>
      </c>
      <c r="K19">
        <v>1686156518.5</v>
      </c>
      <c r="L19">
        <f t="shared" si="0"/>
        <v>2.1062741392288546E-3</v>
      </c>
      <c r="M19">
        <f t="shared" si="1"/>
        <v>2.1062741392288546</v>
      </c>
      <c r="N19">
        <f t="shared" si="2"/>
        <v>7.5682576922003433</v>
      </c>
      <c r="O19">
        <f t="shared" si="3"/>
        <v>394.96724999999998</v>
      </c>
      <c r="P19">
        <f t="shared" si="4"/>
        <v>297.76675608560839</v>
      </c>
      <c r="Q19">
        <f t="shared" si="5"/>
        <v>29.893324678185394</v>
      </c>
      <c r="R19">
        <f t="shared" si="6"/>
        <v>39.65145201805376</v>
      </c>
      <c r="S19">
        <f t="shared" si="7"/>
        <v>0.1389523833138967</v>
      </c>
      <c r="T19">
        <f t="shared" si="8"/>
        <v>3.8142800852756644</v>
      </c>
      <c r="U19">
        <f t="shared" si="9"/>
        <v>0.13620026961645013</v>
      </c>
      <c r="V19">
        <f t="shared" si="10"/>
        <v>8.5367894948145118E-2</v>
      </c>
      <c r="W19">
        <f t="shared" si="11"/>
        <v>129.98334448084296</v>
      </c>
      <c r="X19">
        <f t="shared" si="12"/>
        <v>25.707760370219074</v>
      </c>
      <c r="Y19">
        <f t="shared" si="13"/>
        <v>24.852250000000002</v>
      </c>
      <c r="Z19">
        <f t="shared" si="14"/>
        <v>3.151776266585625</v>
      </c>
      <c r="AA19">
        <f t="shared" si="15"/>
        <v>49.842884298544341</v>
      </c>
      <c r="AB19">
        <f t="shared" si="16"/>
        <v>1.6362869577337957</v>
      </c>
      <c r="AC19">
        <f t="shared" si="17"/>
        <v>3.2828897860984809</v>
      </c>
      <c r="AD19">
        <f t="shared" si="18"/>
        <v>1.5154893088518293</v>
      </c>
      <c r="AE19">
        <f t="shared" si="19"/>
        <v>-92.886689539992489</v>
      </c>
      <c r="AF19">
        <f t="shared" si="20"/>
        <v>140.78575269367133</v>
      </c>
      <c r="AG19">
        <f t="shared" si="21"/>
        <v>7.8227075386318177</v>
      </c>
      <c r="AH19">
        <f t="shared" si="22"/>
        <v>185.70511517315362</v>
      </c>
      <c r="AI19">
        <f t="shared" si="23"/>
        <v>7.5522881367926233</v>
      </c>
      <c r="AJ19">
        <f t="shared" si="24"/>
        <v>2.0579003271109606</v>
      </c>
      <c r="AK19">
        <f t="shared" si="25"/>
        <v>7.5682576922003433</v>
      </c>
      <c r="AL19">
        <v>406.091045235857</v>
      </c>
      <c r="AM19">
        <v>401.48188484848498</v>
      </c>
      <c r="AN19">
        <v>-7.9520324214684895E-5</v>
      </c>
      <c r="AO19">
        <v>67.031535056648195</v>
      </c>
      <c r="AP19">
        <f t="shared" si="26"/>
        <v>2.1062741392288546</v>
      </c>
      <c r="AQ19">
        <v>15.0761099358499</v>
      </c>
      <c r="AR19">
        <v>16.319063636363602</v>
      </c>
      <c r="AS19">
        <v>-9.3410950153117306E-6</v>
      </c>
      <c r="AT19">
        <v>77.485857400192501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53298.363000798548</v>
      </c>
      <c r="AZ19" t="s">
        <v>439</v>
      </c>
      <c r="BA19">
        <v>10043.6</v>
      </c>
      <c r="BB19">
        <v>206.31078664343801</v>
      </c>
      <c r="BC19">
        <v>1032.93</v>
      </c>
      <c r="BD19">
        <f t="shared" si="30"/>
        <v>0.80026643950370502</v>
      </c>
      <c r="BE19">
        <v>-1.3256428239459399</v>
      </c>
      <c r="BF19" t="s">
        <v>456</v>
      </c>
      <c r="BG19">
        <v>10075.700000000001</v>
      </c>
      <c r="BH19">
        <v>221.83419230769201</v>
      </c>
      <c r="BI19">
        <v>325.74707652945602</v>
      </c>
      <c r="BJ19">
        <f t="shared" si="31"/>
        <v>0.3189986701611045</v>
      </c>
      <c r="BK19">
        <v>0.5</v>
      </c>
      <c r="BL19">
        <f t="shared" si="32"/>
        <v>673.19973783981504</v>
      </c>
      <c r="BM19">
        <f t="shared" si="33"/>
        <v>7.5682576922003433</v>
      </c>
      <c r="BN19">
        <f t="shared" si="34"/>
        <v>107.37491056185259</v>
      </c>
      <c r="BO19">
        <f t="shared" si="35"/>
        <v>1.3211384402325107E-2</v>
      </c>
      <c r="BP19">
        <f t="shared" si="36"/>
        <v>2.1709570842659467</v>
      </c>
      <c r="BQ19">
        <f t="shared" si="37"/>
        <v>143.90968019427288</v>
      </c>
      <c r="BR19" t="s">
        <v>441</v>
      </c>
      <c r="BS19">
        <v>0</v>
      </c>
      <c r="BT19">
        <f t="shared" si="38"/>
        <v>143.90968019427288</v>
      </c>
      <c r="BU19">
        <f t="shared" si="39"/>
        <v>0.55821651040585873</v>
      </c>
      <c r="BV19">
        <f t="shared" si="40"/>
        <v>0.57146047136651745</v>
      </c>
      <c r="BW19">
        <f t="shared" si="41"/>
        <v>0.7954631718936197</v>
      </c>
      <c r="BX19">
        <f t="shared" si="42"/>
        <v>0.8700277304404842</v>
      </c>
      <c r="BY19">
        <f t="shared" si="43"/>
        <v>0.85551232301867719</v>
      </c>
      <c r="BZ19">
        <f t="shared" si="44"/>
        <v>0.37072145110955634</v>
      </c>
      <c r="CA19">
        <f t="shared" si="45"/>
        <v>0.62927854889044366</v>
      </c>
      <c r="CB19">
        <v>230</v>
      </c>
      <c r="CC19">
        <v>290</v>
      </c>
      <c r="CD19">
        <v>309.48</v>
      </c>
      <c r="CE19">
        <v>155</v>
      </c>
      <c r="CF19">
        <v>10075.700000000001</v>
      </c>
      <c r="CG19">
        <v>308.45999999999998</v>
      </c>
      <c r="CH19">
        <v>1.02</v>
      </c>
      <c r="CI19">
        <v>300</v>
      </c>
      <c r="CJ19">
        <v>24.1</v>
      </c>
      <c r="CK19">
        <v>325.74707652945602</v>
      </c>
      <c r="CL19">
        <v>1.1819931889950499</v>
      </c>
      <c r="CM19">
        <v>-17.418129552733401</v>
      </c>
      <c r="CN19">
        <v>1.04340995948358</v>
      </c>
      <c r="CO19">
        <v>0.908697190904314</v>
      </c>
      <c r="CP19">
        <v>-7.6818658509454898E-3</v>
      </c>
      <c r="CQ19">
        <v>290</v>
      </c>
      <c r="CR19">
        <v>307.14</v>
      </c>
      <c r="CS19">
        <v>635</v>
      </c>
      <c r="CT19">
        <v>10053.799999999999</v>
      </c>
      <c r="CU19">
        <v>308.42</v>
      </c>
      <c r="CV19">
        <v>-1.28</v>
      </c>
      <c r="DJ19">
        <f t="shared" si="46"/>
        <v>800.00831249999999</v>
      </c>
      <c r="DK19">
        <f t="shared" si="47"/>
        <v>673.19973783981504</v>
      </c>
      <c r="DL19">
        <f t="shared" si="48"/>
        <v>0.84149092868308795</v>
      </c>
      <c r="DM19">
        <f t="shared" si="49"/>
        <v>0.16247749235835965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1686156518.5</v>
      </c>
      <c r="DT19">
        <v>394.96724999999998</v>
      </c>
      <c r="DU19">
        <v>399.98531250000002</v>
      </c>
      <c r="DV19">
        <v>16.299018749999998</v>
      </c>
      <c r="DW19">
        <v>15.08464375</v>
      </c>
      <c r="DX19">
        <v>394.65325000000001</v>
      </c>
      <c r="DY19">
        <v>16.191018750000001</v>
      </c>
      <c r="DZ19">
        <v>500.09887500000002</v>
      </c>
      <c r="EA19">
        <v>100.29174999999999</v>
      </c>
      <c r="EB19">
        <v>9.9996450000000001E-2</v>
      </c>
      <c r="EC19">
        <v>25.536887499999999</v>
      </c>
      <c r="ED19">
        <v>24.852250000000002</v>
      </c>
      <c r="EE19">
        <v>999.9</v>
      </c>
      <c r="EF19">
        <v>0</v>
      </c>
      <c r="EG19">
        <v>0</v>
      </c>
      <c r="EH19">
        <v>10001.373125</v>
      </c>
      <c r="EI19">
        <v>0</v>
      </c>
      <c r="EJ19">
        <v>0.221023</v>
      </c>
      <c r="EK19">
        <v>-5.0770931250000002</v>
      </c>
      <c r="EL19">
        <v>401.46068750000001</v>
      </c>
      <c r="EM19">
        <v>406.11137500000001</v>
      </c>
      <c r="EN19">
        <v>1.23681625</v>
      </c>
      <c r="EO19">
        <v>399.98531250000002</v>
      </c>
      <c r="EP19">
        <v>15.08464375</v>
      </c>
      <c r="EQ19">
        <v>1.6369075</v>
      </c>
      <c r="ER19">
        <v>1.5128662500000001</v>
      </c>
      <c r="ES19">
        <v>14.310700000000001</v>
      </c>
      <c r="ET19">
        <v>13.098800000000001</v>
      </c>
      <c r="EU19">
        <v>800.00831249999999</v>
      </c>
      <c r="EV19">
        <v>0.94999331249999996</v>
      </c>
      <c r="EW19">
        <v>5.0006918749999997E-2</v>
      </c>
      <c r="EX19">
        <v>0</v>
      </c>
      <c r="EY19">
        <v>221.81562500000001</v>
      </c>
      <c r="EZ19">
        <v>4.9999900000000004</v>
      </c>
      <c r="FA19">
        <v>2437.2112499999998</v>
      </c>
      <c r="FB19">
        <v>6899.6456250000001</v>
      </c>
      <c r="FC19">
        <v>35.75</v>
      </c>
      <c r="FD19">
        <v>38.128875000000001</v>
      </c>
      <c r="FE19">
        <v>37.186999999999998</v>
      </c>
      <c r="FF19">
        <v>38</v>
      </c>
      <c r="FG19">
        <v>38.686999999999998</v>
      </c>
      <c r="FH19">
        <v>755.25437499999998</v>
      </c>
      <c r="FI19">
        <v>39.758749999999999</v>
      </c>
      <c r="FJ19">
        <v>0</v>
      </c>
      <c r="FK19">
        <v>2194.0999999046298</v>
      </c>
      <c r="FL19">
        <v>0</v>
      </c>
      <c r="FM19">
        <v>221.83419230769201</v>
      </c>
      <c r="FN19">
        <v>-0.69541880087997998</v>
      </c>
      <c r="FO19">
        <v>-54.954529956943901</v>
      </c>
      <c r="FP19">
        <v>2436.3053846153798</v>
      </c>
      <c r="FQ19">
        <v>15</v>
      </c>
      <c r="FR19">
        <v>1686156553</v>
      </c>
      <c r="FS19" t="s">
        <v>457</v>
      </c>
      <c r="FT19">
        <v>1686156549</v>
      </c>
      <c r="FU19">
        <v>1686156553</v>
      </c>
      <c r="FV19">
        <v>3</v>
      </c>
      <c r="FW19">
        <v>6.2E-2</v>
      </c>
      <c r="FX19">
        <v>5.0000000000000001E-3</v>
      </c>
      <c r="FY19">
        <v>0.314</v>
      </c>
      <c r="FZ19">
        <v>0.108</v>
      </c>
      <c r="GA19">
        <v>400</v>
      </c>
      <c r="GB19">
        <v>15</v>
      </c>
      <c r="GC19">
        <v>0.35</v>
      </c>
      <c r="GD19">
        <v>0.11</v>
      </c>
      <c r="GE19">
        <v>-5.0801971428571404</v>
      </c>
      <c r="GF19">
        <v>8.1767532467524204E-2</v>
      </c>
      <c r="GG19">
        <v>3.9346847413236803E-2</v>
      </c>
      <c r="GH19">
        <v>1</v>
      </c>
      <c r="GI19">
        <v>221.851882352941</v>
      </c>
      <c r="GJ19">
        <v>-2.4323908637684501E-2</v>
      </c>
      <c r="GK19">
        <v>0.14967568168738099</v>
      </c>
      <c r="GL19">
        <v>1</v>
      </c>
      <c r="GM19">
        <v>1.23399428571429</v>
      </c>
      <c r="GN19">
        <v>6.2022077922080102E-2</v>
      </c>
      <c r="GO19">
        <v>7.3236788643989302E-3</v>
      </c>
      <c r="GP19">
        <v>1</v>
      </c>
      <c r="GQ19">
        <v>3</v>
      </c>
      <c r="GR19">
        <v>3</v>
      </c>
      <c r="GS19" t="s">
        <v>453</v>
      </c>
      <c r="GT19">
        <v>2.9509400000000001</v>
      </c>
      <c r="GU19">
        <v>2.71062</v>
      </c>
      <c r="GV19">
        <v>0.103451</v>
      </c>
      <c r="GW19">
        <v>0.104181</v>
      </c>
      <c r="GX19">
        <v>8.7584400000000007E-2</v>
      </c>
      <c r="GY19">
        <v>8.3216700000000005E-2</v>
      </c>
      <c r="GZ19">
        <v>27882.2</v>
      </c>
      <c r="HA19">
        <v>32244</v>
      </c>
      <c r="HB19">
        <v>30999</v>
      </c>
      <c r="HC19">
        <v>34668.800000000003</v>
      </c>
      <c r="HD19">
        <v>38557</v>
      </c>
      <c r="HE19">
        <v>39345.9</v>
      </c>
      <c r="HF19">
        <v>42616.6</v>
      </c>
      <c r="HG19">
        <v>42986.8</v>
      </c>
      <c r="HH19">
        <v>2.0684800000000001</v>
      </c>
      <c r="HI19">
        <v>2.2057799999999999</v>
      </c>
      <c r="HJ19">
        <v>9.5464300000000002E-2</v>
      </c>
      <c r="HK19">
        <v>0</v>
      </c>
      <c r="HL19">
        <v>23.3096</v>
      </c>
      <c r="HM19">
        <v>999.9</v>
      </c>
      <c r="HN19">
        <v>59.284999999999997</v>
      </c>
      <c r="HO19">
        <v>26.616</v>
      </c>
      <c r="HP19">
        <v>20.684899999999999</v>
      </c>
      <c r="HQ19">
        <v>60.034799999999997</v>
      </c>
      <c r="HR19">
        <v>19.2788</v>
      </c>
      <c r="HS19">
        <v>1</v>
      </c>
      <c r="HT19">
        <v>-0.25838899999999998</v>
      </c>
      <c r="HU19">
        <v>-1.12209</v>
      </c>
      <c r="HV19">
        <v>20.293299999999999</v>
      </c>
      <c r="HW19">
        <v>5.2466400000000002</v>
      </c>
      <c r="HX19">
        <v>11.9864</v>
      </c>
      <c r="HY19">
        <v>4.9733499999999999</v>
      </c>
      <c r="HZ19">
        <v>3.2971300000000001</v>
      </c>
      <c r="IA19">
        <v>9999</v>
      </c>
      <c r="IB19">
        <v>9999</v>
      </c>
      <c r="IC19">
        <v>9999</v>
      </c>
      <c r="ID19">
        <v>999.9</v>
      </c>
      <c r="IE19">
        <v>4.9719100000000003</v>
      </c>
      <c r="IF19">
        <v>1.8538699999999999</v>
      </c>
      <c r="IG19">
        <v>1.8548800000000001</v>
      </c>
      <c r="IH19">
        <v>1.85924</v>
      </c>
      <c r="II19">
        <v>1.85355</v>
      </c>
      <c r="IJ19">
        <v>1.8579600000000001</v>
      </c>
      <c r="IK19">
        <v>1.8551599999999999</v>
      </c>
      <c r="IL19">
        <v>1.85375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0.314</v>
      </c>
      <c r="JA19">
        <v>0.108</v>
      </c>
      <c r="JB19">
        <v>0.50774181028385801</v>
      </c>
      <c r="JC19">
        <v>-6.8838208586326796E-4</v>
      </c>
      <c r="JD19">
        <v>1.2146953680521199E-7</v>
      </c>
      <c r="JE19">
        <v>-3.3979593155360199E-13</v>
      </c>
      <c r="JF19">
        <v>-1.42403687037408E-2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36.200000000000003</v>
      </c>
      <c r="JO19">
        <v>36.200000000000003</v>
      </c>
      <c r="JP19">
        <v>0.99609400000000003</v>
      </c>
      <c r="JQ19">
        <v>2.3999000000000001</v>
      </c>
      <c r="JR19">
        <v>1.5966800000000001</v>
      </c>
      <c r="JS19">
        <v>2.3278799999999999</v>
      </c>
      <c r="JT19">
        <v>1.5905800000000001</v>
      </c>
      <c r="JU19">
        <v>2.47803</v>
      </c>
      <c r="JV19">
        <v>32.886899999999997</v>
      </c>
      <c r="JW19">
        <v>15.182700000000001</v>
      </c>
      <c r="JX19">
        <v>18</v>
      </c>
      <c r="JY19">
        <v>498.34300000000002</v>
      </c>
      <c r="JZ19">
        <v>569.93700000000001</v>
      </c>
      <c r="KA19">
        <v>25.001100000000001</v>
      </c>
      <c r="KB19">
        <v>23.877600000000001</v>
      </c>
      <c r="KC19">
        <v>30.000399999999999</v>
      </c>
      <c r="KD19">
        <v>23.837299999999999</v>
      </c>
      <c r="KE19">
        <v>23.8124</v>
      </c>
      <c r="KF19">
        <v>19.960699999999999</v>
      </c>
      <c r="KG19">
        <v>26.6861</v>
      </c>
      <c r="KH19">
        <v>64.196399999999997</v>
      </c>
      <c r="KI19">
        <v>25</v>
      </c>
      <c r="KJ19">
        <v>400</v>
      </c>
      <c r="KK19">
        <v>15.117900000000001</v>
      </c>
      <c r="KL19">
        <v>100.914</v>
      </c>
      <c r="KM19">
        <v>101.02500000000001</v>
      </c>
    </row>
    <row r="20" spans="1:299" x14ac:dyDescent="0.2">
      <c r="A20">
        <v>4</v>
      </c>
      <c r="B20">
        <v>1686157884.0999999</v>
      </c>
      <c r="C20">
        <v>4969.0999999046298</v>
      </c>
      <c r="D20" t="s">
        <v>458</v>
      </c>
      <c r="E20" t="s">
        <v>459</v>
      </c>
      <c r="F20">
        <v>30</v>
      </c>
      <c r="G20" s="1">
        <v>22.1</v>
      </c>
      <c r="H20" t="s">
        <v>450</v>
      </c>
      <c r="I20">
        <v>40</v>
      </c>
      <c r="J20" s="1">
        <v>70</v>
      </c>
      <c r="K20">
        <v>1686157875.5999999</v>
      </c>
      <c r="L20">
        <f t="shared" si="0"/>
        <v>2.1208992717916954E-3</v>
      </c>
      <c r="M20">
        <f t="shared" si="1"/>
        <v>2.1208992717916955</v>
      </c>
      <c r="N20">
        <f t="shared" si="2"/>
        <v>7.3236285536628145</v>
      </c>
      <c r="O20">
        <f t="shared" si="3"/>
        <v>395.17574999999999</v>
      </c>
      <c r="P20">
        <f t="shared" si="4"/>
        <v>293.33247423382579</v>
      </c>
      <c r="Q20">
        <f t="shared" si="5"/>
        <v>29.452915255237919</v>
      </c>
      <c r="R20">
        <f t="shared" si="6"/>
        <v>39.678790785356966</v>
      </c>
      <c r="S20">
        <f t="shared" si="7"/>
        <v>0.12855356102558885</v>
      </c>
      <c r="T20">
        <f t="shared" si="8"/>
        <v>3.8147940259817652</v>
      </c>
      <c r="U20">
        <f t="shared" si="9"/>
        <v>0.12619449766642726</v>
      </c>
      <c r="V20">
        <f t="shared" si="10"/>
        <v>7.9079907718736298E-2</v>
      </c>
      <c r="W20">
        <f t="shared" si="11"/>
        <v>129.97991646569091</v>
      </c>
      <c r="X20">
        <f t="shared" si="12"/>
        <v>26.711418652023649</v>
      </c>
      <c r="Y20">
        <f t="shared" si="13"/>
        <v>26.026724999999999</v>
      </c>
      <c r="Z20">
        <f t="shared" si="14"/>
        <v>3.3795981986654913</v>
      </c>
      <c r="AA20">
        <f t="shared" si="15"/>
        <v>49.795984863986966</v>
      </c>
      <c r="AB20">
        <f t="shared" si="16"/>
        <v>1.7350627223767121</v>
      </c>
      <c r="AC20">
        <f t="shared" si="17"/>
        <v>3.484342617413577</v>
      </c>
      <c r="AD20">
        <f t="shared" si="18"/>
        <v>1.6445354762887792</v>
      </c>
      <c r="AE20">
        <f t="shared" si="19"/>
        <v>-93.531657886013761</v>
      </c>
      <c r="AF20">
        <f t="shared" si="20"/>
        <v>106.31115161534157</v>
      </c>
      <c r="AG20">
        <f t="shared" si="21"/>
        <v>5.971382836649914</v>
      </c>
      <c r="AH20">
        <f t="shared" si="22"/>
        <v>148.73079303166864</v>
      </c>
      <c r="AI20">
        <f t="shared" si="23"/>
        <v>7.356676972956655</v>
      </c>
      <c r="AJ20">
        <f t="shared" si="24"/>
        <v>2.0565781793017224</v>
      </c>
      <c r="AK20">
        <f t="shared" si="25"/>
        <v>7.3236285536628145</v>
      </c>
      <c r="AL20">
        <v>406.66859301710502</v>
      </c>
      <c r="AM20">
        <v>402.20234545454502</v>
      </c>
      <c r="AN20">
        <v>2.2800168757899E-4</v>
      </c>
      <c r="AO20">
        <v>67.040060296952603</v>
      </c>
      <c r="AP20">
        <f t="shared" si="26"/>
        <v>2.1208992717916955</v>
      </c>
      <c r="AQ20">
        <v>16.059729002745001</v>
      </c>
      <c r="AR20">
        <v>17.31082</v>
      </c>
      <c r="AS20">
        <v>-1.3387020773161499E-4</v>
      </c>
      <c r="AT20">
        <v>77.675950332774903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53129.515736058936</v>
      </c>
      <c r="AZ20" t="s">
        <v>439</v>
      </c>
      <c r="BA20">
        <v>10043.6</v>
      </c>
      <c r="BB20">
        <v>206.31078664343801</v>
      </c>
      <c r="BC20">
        <v>1032.93</v>
      </c>
      <c r="BD20">
        <f t="shared" si="30"/>
        <v>0.80026643950370502</v>
      </c>
      <c r="BE20">
        <v>-1.3256428239459399</v>
      </c>
      <c r="BF20" t="s">
        <v>460</v>
      </c>
      <c r="BG20">
        <v>10055.5</v>
      </c>
      <c r="BH20">
        <v>215.85411999999999</v>
      </c>
      <c r="BI20">
        <v>317.70679210439698</v>
      </c>
      <c r="BJ20">
        <f t="shared" si="31"/>
        <v>0.32058701493208452</v>
      </c>
      <c r="BK20">
        <v>0.5</v>
      </c>
      <c r="BL20">
        <f t="shared" si="32"/>
        <v>673.18201091486571</v>
      </c>
      <c r="BM20">
        <f t="shared" si="33"/>
        <v>7.3236285536628145</v>
      </c>
      <c r="BN20">
        <f t="shared" si="34"/>
        <v>107.90670569258737</v>
      </c>
      <c r="BO20">
        <f t="shared" si="35"/>
        <v>1.284834002895331E-2</v>
      </c>
      <c r="BP20">
        <f t="shared" si="36"/>
        <v>2.2512052800576705</v>
      </c>
      <c r="BQ20">
        <f t="shared" si="37"/>
        <v>142.31851308975183</v>
      </c>
      <c r="BR20" t="s">
        <v>441</v>
      </c>
      <c r="BS20">
        <v>0</v>
      </c>
      <c r="BT20">
        <f t="shared" si="38"/>
        <v>142.31851308975183</v>
      </c>
      <c r="BU20">
        <f t="shared" si="39"/>
        <v>0.55204447425541148</v>
      </c>
      <c r="BV20">
        <f t="shared" si="40"/>
        <v>0.5807267890227269</v>
      </c>
      <c r="BW20">
        <f t="shared" si="41"/>
        <v>0.80306982158616602</v>
      </c>
      <c r="BX20">
        <f t="shared" si="42"/>
        <v>0.9143296627462405</v>
      </c>
      <c r="BY20">
        <f t="shared" si="43"/>
        <v>0.8652390318770532</v>
      </c>
      <c r="BZ20">
        <f t="shared" si="44"/>
        <v>0.38288902303602318</v>
      </c>
      <c r="CA20">
        <f t="shared" si="45"/>
        <v>0.61711097696397688</v>
      </c>
      <c r="CB20">
        <v>231</v>
      </c>
      <c r="CC20">
        <v>290</v>
      </c>
      <c r="CD20">
        <v>302.70999999999998</v>
      </c>
      <c r="CE20">
        <v>235</v>
      </c>
      <c r="CF20">
        <v>10055.5</v>
      </c>
      <c r="CG20">
        <v>302.02999999999997</v>
      </c>
      <c r="CH20">
        <v>0.68</v>
      </c>
      <c r="CI20">
        <v>300</v>
      </c>
      <c r="CJ20">
        <v>24.1</v>
      </c>
      <c r="CK20">
        <v>317.70679210439698</v>
      </c>
      <c r="CL20">
        <v>1.00295708490781</v>
      </c>
      <c r="CM20">
        <v>-15.762192800842101</v>
      </c>
      <c r="CN20">
        <v>0.88421670126335705</v>
      </c>
      <c r="CO20">
        <v>0.91902182017559197</v>
      </c>
      <c r="CP20">
        <v>-7.6743690767519402E-3</v>
      </c>
      <c r="CQ20">
        <v>290</v>
      </c>
      <c r="CR20">
        <v>299.74</v>
      </c>
      <c r="CS20">
        <v>715</v>
      </c>
      <c r="CT20">
        <v>10036.299999999999</v>
      </c>
      <c r="CU20">
        <v>302</v>
      </c>
      <c r="CV20">
        <v>-2.2599999999999998</v>
      </c>
      <c r="DJ20">
        <f t="shared" si="46"/>
        <v>799.98725000000002</v>
      </c>
      <c r="DK20">
        <f t="shared" si="47"/>
        <v>673.18201091486571</v>
      </c>
      <c r="DL20">
        <f t="shared" si="48"/>
        <v>0.84149092490519783</v>
      </c>
      <c r="DM20">
        <f t="shared" si="49"/>
        <v>0.16247748506703188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1686157875.5999999</v>
      </c>
      <c r="DT20">
        <v>395.17574999999999</v>
      </c>
      <c r="DU20">
        <v>400.07637499999998</v>
      </c>
      <c r="DV20">
        <v>17.28013125</v>
      </c>
      <c r="DW20">
        <v>16.067756249999999</v>
      </c>
      <c r="DX20">
        <v>394.88274999999999</v>
      </c>
      <c r="DY20">
        <v>17.163131249999999</v>
      </c>
      <c r="DZ20">
        <v>500.10275000000001</v>
      </c>
      <c r="EA20">
        <v>100.30793749999999</v>
      </c>
      <c r="EB20">
        <v>0.1000222125</v>
      </c>
      <c r="EC20">
        <v>26.543643750000001</v>
      </c>
      <c r="ED20">
        <v>26.026724999999999</v>
      </c>
      <c r="EE20">
        <v>999.9</v>
      </c>
      <c r="EF20">
        <v>0</v>
      </c>
      <c r="EG20">
        <v>0</v>
      </c>
      <c r="EH20">
        <v>10001.709375</v>
      </c>
      <c r="EI20">
        <v>0</v>
      </c>
      <c r="EJ20">
        <v>0.221023</v>
      </c>
      <c r="EK20">
        <v>-4.8768706249999996</v>
      </c>
      <c r="EL20">
        <v>402.16568749999999</v>
      </c>
      <c r="EM20">
        <v>406.60975000000002</v>
      </c>
      <c r="EN20">
        <v>1.2539793749999999</v>
      </c>
      <c r="EO20">
        <v>400.07637499999998</v>
      </c>
      <c r="EP20">
        <v>16.067756249999999</v>
      </c>
      <c r="EQ20">
        <v>1.7375106250000001</v>
      </c>
      <c r="ER20">
        <v>1.6117256250000001</v>
      </c>
      <c r="ES20">
        <v>15.23566875</v>
      </c>
      <c r="ET20">
        <v>14.07136875</v>
      </c>
      <c r="EU20">
        <v>799.98725000000002</v>
      </c>
      <c r="EV20">
        <v>0.94999262500000003</v>
      </c>
      <c r="EW20">
        <v>5.0007562499999998E-2</v>
      </c>
      <c r="EX20">
        <v>0</v>
      </c>
      <c r="EY20">
        <v>215.83462499999999</v>
      </c>
      <c r="EZ20">
        <v>4.9999900000000004</v>
      </c>
      <c r="FA20">
        <v>2299.1637500000002</v>
      </c>
      <c r="FB20">
        <v>6899.4624999999996</v>
      </c>
      <c r="FC20">
        <v>38.436999999999998</v>
      </c>
      <c r="FD20">
        <v>41.972437499999998</v>
      </c>
      <c r="FE20">
        <v>40.061999999999998</v>
      </c>
      <c r="FF20">
        <v>41.25</v>
      </c>
      <c r="FG20">
        <v>41.311999999999998</v>
      </c>
      <c r="FH20">
        <v>755.23249999999996</v>
      </c>
      <c r="FI20">
        <v>39.7575</v>
      </c>
      <c r="FJ20">
        <v>0</v>
      </c>
      <c r="FK20">
        <v>1355.5</v>
      </c>
      <c r="FL20">
        <v>0</v>
      </c>
      <c r="FM20">
        <v>215.85411999999999</v>
      </c>
      <c r="FN20">
        <v>-0.165384607620709</v>
      </c>
      <c r="FO20">
        <v>-48.9046166994628</v>
      </c>
      <c r="FP20">
        <v>2275.7220000000002</v>
      </c>
      <c r="FQ20">
        <v>15</v>
      </c>
      <c r="FR20">
        <v>1686157910.0999999</v>
      </c>
      <c r="FS20" t="s">
        <v>461</v>
      </c>
      <c r="FT20">
        <v>1686157910.0999999</v>
      </c>
      <c r="FU20">
        <v>1686157907.0999999</v>
      </c>
      <c r="FV20">
        <v>4</v>
      </c>
      <c r="FW20">
        <v>-2.1000000000000001E-2</v>
      </c>
      <c r="FX20">
        <v>-1.2999999999999999E-2</v>
      </c>
      <c r="FY20">
        <v>0.29299999999999998</v>
      </c>
      <c r="FZ20">
        <v>0.11700000000000001</v>
      </c>
      <c r="GA20">
        <v>399</v>
      </c>
      <c r="GB20">
        <v>16</v>
      </c>
      <c r="GC20">
        <v>0.42</v>
      </c>
      <c r="GD20">
        <v>7.0000000000000007E-2</v>
      </c>
      <c r="GE20">
        <v>-4.8449</v>
      </c>
      <c r="GF20">
        <v>-0.405462077922078</v>
      </c>
      <c r="GG20">
        <v>5.1445532547030902E-2</v>
      </c>
      <c r="GH20">
        <v>1</v>
      </c>
      <c r="GI20">
        <v>215.88376470588199</v>
      </c>
      <c r="GJ20">
        <v>-3.82887674721024E-2</v>
      </c>
      <c r="GK20">
        <v>0.15476073731133799</v>
      </c>
      <c r="GL20">
        <v>1</v>
      </c>
      <c r="GM20">
        <v>1.2508057142857101</v>
      </c>
      <c r="GN20">
        <v>7.4722597402595597E-2</v>
      </c>
      <c r="GO20">
        <v>8.6697287107710304E-3</v>
      </c>
      <c r="GP20">
        <v>1</v>
      </c>
      <c r="GQ20">
        <v>3</v>
      </c>
      <c r="GR20">
        <v>3</v>
      </c>
      <c r="GS20" t="s">
        <v>453</v>
      </c>
      <c r="GT20">
        <v>2.9485199999999998</v>
      </c>
      <c r="GU20">
        <v>2.7107399999999999</v>
      </c>
      <c r="GV20">
        <v>0.102989</v>
      </c>
      <c r="GW20">
        <v>0.103745</v>
      </c>
      <c r="GX20">
        <v>9.0923400000000001E-2</v>
      </c>
      <c r="GY20">
        <v>8.6741799999999994E-2</v>
      </c>
      <c r="GZ20">
        <v>27801.5</v>
      </c>
      <c r="HA20">
        <v>32142.400000000001</v>
      </c>
      <c r="HB20">
        <v>30905.1</v>
      </c>
      <c r="HC20">
        <v>34555.5</v>
      </c>
      <c r="HD20">
        <v>38298.800000000003</v>
      </c>
      <c r="HE20">
        <v>39072.699999999997</v>
      </c>
      <c r="HF20">
        <v>42489.1</v>
      </c>
      <c r="HG20">
        <v>42854.7</v>
      </c>
      <c r="HH20">
        <v>2.0387499999999998</v>
      </c>
      <c r="HI20">
        <v>2.1534800000000001</v>
      </c>
      <c r="HJ20">
        <v>4.8831100000000002E-2</v>
      </c>
      <c r="HK20">
        <v>0</v>
      </c>
      <c r="HL20">
        <v>25.2179</v>
      </c>
      <c r="HM20">
        <v>999.9</v>
      </c>
      <c r="HN20">
        <v>51.3</v>
      </c>
      <c r="HO20">
        <v>29.667999999999999</v>
      </c>
      <c r="HP20">
        <v>21.377500000000001</v>
      </c>
      <c r="HQ20">
        <v>59.321100000000001</v>
      </c>
      <c r="HR20">
        <v>18.926300000000001</v>
      </c>
      <c r="HS20">
        <v>1</v>
      </c>
      <c r="HT20">
        <v>-0.102005</v>
      </c>
      <c r="HU20">
        <v>0.26370399999999999</v>
      </c>
      <c r="HV20">
        <v>20.295000000000002</v>
      </c>
      <c r="HW20">
        <v>5.2415500000000002</v>
      </c>
      <c r="HX20">
        <v>11.986599999999999</v>
      </c>
      <c r="HY20">
        <v>4.9732500000000002</v>
      </c>
      <c r="HZ20">
        <v>3.2970299999999999</v>
      </c>
      <c r="IA20">
        <v>9999</v>
      </c>
      <c r="IB20">
        <v>9999</v>
      </c>
      <c r="IC20">
        <v>9999</v>
      </c>
      <c r="ID20">
        <v>999.9</v>
      </c>
      <c r="IE20">
        <v>4.97187</v>
      </c>
      <c r="IF20">
        <v>1.8539399999999999</v>
      </c>
      <c r="IG20">
        <v>1.855</v>
      </c>
      <c r="IH20">
        <v>1.85928</v>
      </c>
      <c r="II20">
        <v>1.85364</v>
      </c>
      <c r="IJ20">
        <v>1.8580399999999999</v>
      </c>
      <c r="IK20">
        <v>1.8551899999999999</v>
      </c>
      <c r="IL20">
        <v>1.85379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0.29299999999999998</v>
      </c>
      <c r="JA20">
        <v>0.11700000000000001</v>
      </c>
      <c r="JB20">
        <v>0.56966221106562098</v>
      </c>
      <c r="JC20">
        <v>-6.8838208586326796E-4</v>
      </c>
      <c r="JD20">
        <v>1.2146953680521199E-7</v>
      </c>
      <c r="JE20">
        <v>-3.3979593155360199E-13</v>
      </c>
      <c r="JF20">
        <v>-9.4163029936618903E-3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22.3</v>
      </c>
      <c r="JO20">
        <v>22.2</v>
      </c>
      <c r="JP20">
        <v>0.99853499999999995</v>
      </c>
      <c r="JQ20">
        <v>2.4218799999999998</v>
      </c>
      <c r="JR20">
        <v>1.5966800000000001</v>
      </c>
      <c r="JS20">
        <v>2.32422</v>
      </c>
      <c r="JT20">
        <v>1.5905800000000001</v>
      </c>
      <c r="JU20">
        <v>2.3730500000000001</v>
      </c>
      <c r="JV20">
        <v>35.059399999999997</v>
      </c>
      <c r="JW20">
        <v>14.946300000000001</v>
      </c>
      <c r="JX20">
        <v>18</v>
      </c>
      <c r="JY20">
        <v>498.87299999999999</v>
      </c>
      <c r="JZ20">
        <v>554.20899999999995</v>
      </c>
      <c r="KA20">
        <v>24.997499999999999</v>
      </c>
      <c r="KB20">
        <v>26.1128</v>
      </c>
      <c r="KC20">
        <v>30.0002</v>
      </c>
      <c r="KD20">
        <v>25.8916</v>
      </c>
      <c r="KE20">
        <v>25.8398</v>
      </c>
      <c r="KF20">
        <v>20.016300000000001</v>
      </c>
      <c r="KG20">
        <v>23.541</v>
      </c>
      <c r="KH20">
        <v>45.504600000000003</v>
      </c>
      <c r="KI20">
        <v>25</v>
      </c>
      <c r="KJ20">
        <v>400</v>
      </c>
      <c r="KK20">
        <v>16.110399999999998</v>
      </c>
      <c r="KL20">
        <v>100.61</v>
      </c>
      <c r="KM20">
        <v>100.705</v>
      </c>
    </row>
    <row r="21" spans="1:299" x14ac:dyDescent="0.2">
      <c r="A21">
        <v>5</v>
      </c>
      <c r="B21">
        <v>1686160219</v>
      </c>
      <c r="C21">
        <v>7304</v>
      </c>
      <c r="D21" t="s">
        <v>462</v>
      </c>
      <c r="E21" t="s">
        <v>463</v>
      </c>
      <c r="F21">
        <v>30</v>
      </c>
      <c r="G21">
        <v>22</v>
      </c>
      <c r="H21" t="s">
        <v>438</v>
      </c>
      <c r="I21" s="1">
        <v>130</v>
      </c>
      <c r="J21" s="1">
        <v>67</v>
      </c>
      <c r="K21">
        <v>1686160211</v>
      </c>
      <c r="L21">
        <f t="shared" si="0"/>
        <v>1.8742802368392271E-3</v>
      </c>
      <c r="M21">
        <f t="shared" si="1"/>
        <v>1.8742802368392271</v>
      </c>
      <c r="N21">
        <f t="shared" si="2"/>
        <v>9.3255446216111721</v>
      </c>
      <c r="O21">
        <f t="shared" si="3"/>
        <v>394.04026666666698</v>
      </c>
      <c r="P21">
        <f t="shared" si="4"/>
        <v>274.28529540005422</v>
      </c>
      <c r="Q21">
        <f t="shared" si="5"/>
        <v>27.528637470321723</v>
      </c>
      <c r="R21">
        <f t="shared" si="6"/>
        <v>39.547842453436274</v>
      </c>
      <c r="S21">
        <f t="shared" si="7"/>
        <v>0.13520339899483652</v>
      </c>
      <c r="T21">
        <f t="shared" si="8"/>
        <v>3.8118302361211276</v>
      </c>
      <c r="U21">
        <f t="shared" si="9"/>
        <v>0.13259464568578119</v>
      </c>
      <c r="V21">
        <f t="shared" si="10"/>
        <v>8.310184715282691E-2</v>
      </c>
      <c r="W21">
        <f t="shared" si="11"/>
        <v>129.98404980590311</v>
      </c>
      <c r="X21">
        <f t="shared" si="12"/>
        <v>25.21371667195849</v>
      </c>
      <c r="Y21">
        <f t="shared" si="13"/>
        <v>23.938893333333301</v>
      </c>
      <c r="Z21">
        <f t="shared" si="14"/>
        <v>2.9839985299597362</v>
      </c>
      <c r="AA21">
        <f t="shared" si="15"/>
        <v>50.260025252998261</v>
      </c>
      <c r="AB21">
        <f t="shared" si="16"/>
        <v>1.5976799655251361</v>
      </c>
      <c r="AC21">
        <f t="shared" si="17"/>
        <v>3.1788284177788517</v>
      </c>
      <c r="AD21">
        <f t="shared" si="18"/>
        <v>1.3863185644346001</v>
      </c>
      <c r="AE21">
        <f t="shared" si="19"/>
        <v>-82.655758444609916</v>
      </c>
      <c r="AF21">
        <f t="shared" si="20"/>
        <v>217.14036374985434</v>
      </c>
      <c r="AG21">
        <f t="shared" si="21"/>
        <v>11.984967865521757</v>
      </c>
      <c r="AH21">
        <f t="shared" si="22"/>
        <v>276.45362297666929</v>
      </c>
      <c r="AI21">
        <f t="shared" si="23"/>
        <v>9.1787934803794293</v>
      </c>
      <c r="AJ21">
        <f t="shared" si="24"/>
        <v>1.9317223754430941</v>
      </c>
      <c r="AK21">
        <f t="shared" si="25"/>
        <v>9.3255446216111721</v>
      </c>
      <c r="AL21">
        <v>406.01936505223301</v>
      </c>
      <c r="AM21">
        <v>400.34096363636399</v>
      </c>
      <c r="AN21">
        <v>1.08298779977973E-4</v>
      </c>
      <c r="AO21">
        <v>67.038960674947802</v>
      </c>
      <c r="AP21">
        <f t="shared" si="26"/>
        <v>1.8742802368392271</v>
      </c>
      <c r="AQ21">
        <v>14.7514909132844</v>
      </c>
      <c r="AR21">
        <v>15.895043636363599</v>
      </c>
      <c r="AS21">
        <v>-5.9206799701072097E-3</v>
      </c>
      <c r="AT21">
        <v>77.562134142763696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53347.004220575138</v>
      </c>
      <c r="AZ21" t="s">
        <v>439</v>
      </c>
      <c r="BA21">
        <v>10043.6</v>
      </c>
      <c r="BB21">
        <v>206.31078664343801</v>
      </c>
      <c r="BC21">
        <v>1032.93</v>
      </c>
      <c r="BD21">
        <f t="shared" si="30"/>
        <v>0.80026643950370502</v>
      </c>
      <c r="BE21">
        <v>-1.3256428239459399</v>
      </c>
      <c r="BF21" t="s">
        <v>464</v>
      </c>
      <c r="BG21">
        <v>10074.200000000001</v>
      </c>
      <c r="BH21">
        <v>238.94503846153799</v>
      </c>
      <c r="BI21">
        <v>398.70309171789398</v>
      </c>
      <c r="BJ21">
        <f t="shared" si="31"/>
        <v>0.40069429250725319</v>
      </c>
      <c r="BK21">
        <v>0.5</v>
      </c>
      <c r="BL21">
        <f t="shared" si="32"/>
        <v>673.20304731912086</v>
      </c>
      <c r="BM21">
        <f t="shared" si="33"/>
        <v>9.3255446216111721</v>
      </c>
      <c r="BN21">
        <f t="shared" si="34"/>
        <v>134.874309379631</v>
      </c>
      <c r="BO21">
        <f t="shared" si="35"/>
        <v>1.5821656613072475E-2</v>
      </c>
      <c r="BP21">
        <f t="shared" si="36"/>
        <v>1.5907248312256859</v>
      </c>
      <c r="BQ21">
        <f t="shared" si="37"/>
        <v>156.56634873005879</v>
      </c>
      <c r="BR21" t="s">
        <v>441</v>
      </c>
      <c r="BS21">
        <v>0</v>
      </c>
      <c r="BT21">
        <f t="shared" si="38"/>
        <v>156.56634873005879</v>
      </c>
      <c r="BU21">
        <f t="shared" si="39"/>
        <v>0.60731092388709462</v>
      </c>
      <c r="BV21">
        <f t="shared" si="40"/>
        <v>0.65978443124752095</v>
      </c>
      <c r="BW21">
        <f t="shared" si="41"/>
        <v>0.72370289133175003</v>
      </c>
      <c r="BX21">
        <f t="shared" si="42"/>
        <v>0.83037652256689531</v>
      </c>
      <c r="BY21">
        <f t="shared" si="43"/>
        <v>0.7672540125298688</v>
      </c>
      <c r="BZ21">
        <f t="shared" si="44"/>
        <v>0.43231715550348476</v>
      </c>
      <c r="CA21">
        <f t="shared" si="45"/>
        <v>0.56768284449651518</v>
      </c>
      <c r="CB21">
        <v>232</v>
      </c>
      <c r="CC21">
        <v>290</v>
      </c>
      <c r="CD21">
        <v>376.28</v>
      </c>
      <c r="CE21">
        <v>225</v>
      </c>
      <c r="CF21">
        <v>10074.200000000001</v>
      </c>
      <c r="CG21">
        <v>376.28</v>
      </c>
      <c r="CH21">
        <v>0</v>
      </c>
      <c r="CI21">
        <v>300</v>
      </c>
      <c r="CJ21">
        <v>24.1</v>
      </c>
      <c r="CK21">
        <v>398.70309171789398</v>
      </c>
      <c r="CL21">
        <v>1.50404088772586</v>
      </c>
      <c r="CM21">
        <v>-22.588257061432401</v>
      </c>
      <c r="CN21">
        <v>1.32849773964996</v>
      </c>
      <c r="CO21">
        <v>0.91169898434099805</v>
      </c>
      <c r="CP21">
        <v>-7.6860211345940004E-3</v>
      </c>
      <c r="CQ21">
        <v>290</v>
      </c>
      <c r="CR21">
        <v>374.23</v>
      </c>
      <c r="CS21">
        <v>715</v>
      </c>
      <c r="CT21">
        <v>10056.200000000001</v>
      </c>
      <c r="CU21">
        <v>376.24</v>
      </c>
      <c r="CV21">
        <v>-2.0099999999999998</v>
      </c>
      <c r="DJ21">
        <f t="shared" si="46"/>
        <v>800.01220000000001</v>
      </c>
      <c r="DK21">
        <f t="shared" si="47"/>
        <v>673.20304731912086</v>
      </c>
      <c r="DL21">
        <f t="shared" si="48"/>
        <v>0.84149097641151072</v>
      </c>
      <c r="DM21">
        <f t="shared" si="49"/>
        <v>0.16247758447421565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1686160211</v>
      </c>
      <c r="DT21">
        <v>394.04026666666698</v>
      </c>
      <c r="DU21">
        <v>400.00273333333303</v>
      </c>
      <c r="DV21">
        <v>15.918699999999999</v>
      </c>
      <c r="DW21">
        <v>14.778406666666701</v>
      </c>
      <c r="DX21">
        <v>393.64226666666701</v>
      </c>
      <c r="DY21">
        <v>15.8207</v>
      </c>
      <c r="DZ21">
        <v>500.12706666666702</v>
      </c>
      <c r="EA21">
        <v>100.264866666667</v>
      </c>
      <c r="EB21">
        <v>0.10011072</v>
      </c>
      <c r="EC21">
        <v>24.995519999999999</v>
      </c>
      <c r="ED21">
        <v>23.938893333333301</v>
      </c>
      <c r="EE21">
        <v>999.9</v>
      </c>
      <c r="EF21">
        <v>0</v>
      </c>
      <c r="EG21">
        <v>0</v>
      </c>
      <c r="EH21">
        <v>9994.7566666666698</v>
      </c>
      <c r="EI21">
        <v>0</v>
      </c>
      <c r="EJ21">
        <v>0.221023</v>
      </c>
      <c r="EK21">
        <v>-6.0636419999999998</v>
      </c>
      <c r="EL21">
        <v>400.31786666666699</v>
      </c>
      <c r="EM21">
        <v>406.00273333333303</v>
      </c>
      <c r="EN21">
        <v>1.156188</v>
      </c>
      <c r="EO21">
        <v>400.00273333333303</v>
      </c>
      <c r="EP21">
        <v>14.778406666666701</v>
      </c>
      <c r="EQ21">
        <v>1.5976793333333299</v>
      </c>
      <c r="ER21">
        <v>1.481754</v>
      </c>
      <c r="ES21">
        <v>13.93642</v>
      </c>
      <c r="ET21">
        <v>12.781166666666699</v>
      </c>
      <c r="EU21">
        <v>800.01220000000001</v>
      </c>
      <c r="EV21">
        <v>0.94998899999999997</v>
      </c>
      <c r="EW21">
        <v>5.0010846666666699E-2</v>
      </c>
      <c r="EX21">
        <v>0</v>
      </c>
      <c r="EY21">
        <v>239.000333333333</v>
      </c>
      <c r="EZ21">
        <v>4.9999900000000004</v>
      </c>
      <c r="FA21">
        <v>2724.6266666666702</v>
      </c>
      <c r="FB21">
        <v>6899.6719999999996</v>
      </c>
      <c r="FC21">
        <v>35.316200000000002</v>
      </c>
      <c r="FD21">
        <v>37.682866666666698</v>
      </c>
      <c r="FE21">
        <v>36.745800000000003</v>
      </c>
      <c r="FF21">
        <v>37.707999999999998</v>
      </c>
      <c r="FG21">
        <v>38.311999999999998</v>
      </c>
      <c r="FH21">
        <v>755.25266666666698</v>
      </c>
      <c r="FI21">
        <v>39.76</v>
      </c>
      <c r="FJ21">
        <v>0</v>
      </c>
      <c r="FK21">
        <v>2332.8999998569502</v>
      </c>
      <c r="FL21">
        <v>0</v>
      </c>
      <c r="FM21">
        <v>238.94503846153799</v>
      </c>
      <c r="FN21">
        <v>-0.38793163729821001</v>
      </c>
      <c r="FO21">
        <v>-87.656068529491904</v>
      </c>
      <c r="FP21">
        <v>2723.1984615384599</v>
      </c>
      <c r="FQ21">
        <v>15</v>
      </c>
      <c r="FR21">
        <v>1686160243</v>
      </c>
      <c r="FS21" t="s">
        <v>465</v>
      </c>
      <c r="FT21">
        <v>1686160239</v>
      </c>
      <c r="FU21">
        <v>1686160243</v>
      </c>
      <c r="FV21">
        <v>5</v>
      </c>
      <c r="FW21">
        <v>0.105</v>
      </c>
      <c r="FX21">
        <v>1.2E-2</v>
      </c>
      <c r="FY21">
        <v>0.39800000000000002</v>
      </c>
      <c r="FZ21">
        <v>9.8000000000000004E-2</v>
      </c>
      <c r="GA21">
        <v>400</v>
      </c>
      <c r="GB21">
        <v>15</v>
      </c>
      <c r="GC21">
        <v>0.2</v>
      </c>
      <c r="GD21">
        <v>0.06</v>
      </c>
      <c r="GE21">
        <v>-6.0647623809523798</v>
      </c>
      <c r="GF21">
        <v>5.7698181818184202E-2</v>
      </c>
      <c r="GG21">
        <v>3.4153724457679099E-2</v>
      </c>
      <c r="GH21">
        <v>1</v>
      </c>
      <c r="GI21">
        <v>238.9385</v>
      </c>
      <c r="GJ21">
        <v>0.168174171229727</v>
      </c>
      <c r="GK21">
        <v>0.17351983273660901</v>
      </c>
      <c r="GL21">
        <v>1</v>
      </c>
      <c r="GM21">
        <v>1.14633047619048</v>
      </c>
      <c r="GN21">
        <v>0.13634961038961099</v>
      </c>
      <c r="GO21">
        <v>1.8700269790819402E-2</v>
      </c>
      <c r="GP21">
        <v>0</v>
      </c>
      <c r="GQ21">
        <v>2</v>
      </c>
      <c r="GR21">
        <v>3</v>
      </c>
      <c r="GS21" t="s">
        <v>444</v>
      </c>
      <c r="GT21">
        <v>2.9502999999999999</v>
      </c>
      <c r="GU21">
        <v>2.7106599999999998</v>
      </c>
      <c r="GV21">
        <v>0.103071</v>
      </c>
      <c r="GW21">
        <v>0.10399600000000001</v>
      </c>
      <c r="GX21">
        <v>8.5806999999999994E-2</v>
      </c>
      <c r="GY21">
        <v>8.1762100000000004E-2</v>
      </c>
      <c r="GZ21">
        <v>27867.4</v>
      </c>
      <c r="HA21">
        <v>32217.9</v>
      </c>
      <c r="HB21">
        <v>30972.2</v>
      </c>
      <c r="HC21">
        <v>34636.6</v>
      </c>
      <c r="HD21">
        <v>38600.6</v>
      </c>
      <c r="HE21">
        <v>39376.300000000003</v>
      </c>
      <c r="HF21">
        <v>42581.3</v>
      </c>
      <c r="HG21">
        <v>42952.1</v>
      </c>
      <c r="HH21">
        <v>2.0602</v>
      </c>
      <c r="HI21">
        <v>2.15482</v>
      </c>
      <c r="HJ21">
        <v>6.96108E-2</v>
      </c>
      <c r="HK21">
        <v>0</v>
      </c>
      <c r="HL21">
        <v>22.777200000000001</v>
      </c>
      <c r="HM21">
        <v>999.9</v>
      </c>
      <c r="HN21">
        <v>37.883000000000003</v>
      </c>
      <c r="HO21">
        <v>32.76</v>
      </c>
      <c r="HP21">
        <v>18.831900000000001</v>
      </c>
      <c r="HQ21">
        <v>60.121200000000002</v>
      </c>
      <c r="HR21">
        <v>20.456700000000001</v>
      </c>
      <c r="HS21">
        <v>1</v>
      </c>
      <c r="HT21">
        <v>-0.22218199999999999</v>
      </c>
      <c r="HU21">
        <v>-1.0750999999999999</v>
      </c>
      <c r="HV21">
        <v>20.291699999999999</v>
      </c>
      <c r="HW21">
        <v>5.2458900000000002</v>
      </c>
      <c r="HX21">
        <v>11.9863</v>
      </c>
      <c r="HY21">
        <v>4.9733999999999998</v>
      </c>
      <c r="HZ21">
        <v>3.2974800000000002</v>
      </c>
      <c r="IA21">
        <v>9999</v>
      </c>
      <c r="IB21">
        <v>9999</v>
      </c>
      <c r="IC21">
        <v>9999</v>
      </c>
      <c r="ID21">
        <v>999.9</v>
      </c>
      <c r="IE21">
        <v>4.9718999999999998</v>
      </c>
      <c r="IF21">
        <v>1.8541000000000001</v>
      </c>
      <c r="IG21">
        <v>1.8551200000000001</v>
      </c>
      <c r="IH21">
        <v>1.8593999999999999</v>
      </c>
      <c r="II21">
        <v>1.85364</v>
      </c>
      <c r="IJ21">
        <v>1.85806</v>
      </c>
      <c r="IK21">
        <v>1.8553200000000001</v>
      </c>
      <c r="IL21">
        <v>1.85379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0.39800000000000002</v>
      </c>
      <c r="JA21">
        <v>9.8000000000000004E-2</v>
      </c>
      <c r="JB21">
        <v>0.54882523989805498</v>
      </c>
      <c r="JC21">
        <v>-6.8838208586326796E-4</v>
      </c>
      <c r="JD21">
        <v>1.2146953680521199E-7</v>
      </c>
      <c r="JE21">
        <v>-3.3979593155360199E-13</v>
      </c>
      <c r="JF21">
        <v>-2.22390917670377E-2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38.5</v>
      </c>
      <c r="JO21">
        <v>38.5</v>
      </c>
      <c r="JP21">
        <v>0.99975599999999998</v>
      </c>
      <c r="JQ21">
        <v>2.4365199999999998</v>
      </c>
      <c r="JR21">
        <v>1.5966800000000001</v>
      </c>
      <c r="JS21">
        <v>2.32056</v>
      </c>
      <c r="JT21">
        <v>1.5905800000000001</v>
      </c>
      <c r="JU21">
        <v>2.4206500000000002</v>
      </c>
      <c r="JV21">
        <v>37.892099999999999</v>
      </c>
      <c r="JW21">
        <v>14.5611</v>
      </c>
      <c r="JX21">
        <v>18</v>
      </c>
      <c r="JY21">
        <v>498.57900000000001</v>
      </c>
      <c r="JZ21">
        <v>539.36599999999999</v>
      </c>
      <c r="KA21">
        <v>24.998899999999999</v>
      </c>
      <c r="KB21">
        <v>24.398199999999999</v>
      </c>
      <c r="KC21">
        <v>29.999700000000001</v>
      </c>
      <c r="KD21">
        <v>24.407900000000001</v>
      </c>
      <c r="KE21">
        <v>24.3855</v>
      </c>
      <c r="KF21">
        <v>20.0608</v>
      </c>
      <c r="KG21">
        <v>12.6456</v>
      </c>
      <c r="KH21">
        <v>23.427600000000002</v>
      </c>
      <c r="KI21">
        <v>25</v>
      </c>
      <c r="KJ21">
        <v>400</v>
      </c>
      <c r="KK21">
        <v>14.678699999999999</v>
      </c>
      <c r="KL21">
        <v>100.82899999999999</v>
      </c>
      <c r="KM21">
        <v>100.938</v>
      </c>
    </row>
    <row r="22" spans="1:299" x14ac:dyDescent="0.2">
      <c r="A22">
        <v>6</v>
      </c>
      <c r="B22">
        <v>1686161554.0999999</v>
      </c>
      <c r="C22">
        <v>8639.0999999046307</v>
      </c>
      <c r="D22" t="s">
        <v>466</v>
      </c>
      <c r="E22" t="s">
        <v>467</v>
      </c>
      <c r="F22">
        <v>30</v>
      </c>
      <c r="G22" s="1">
        <v>21.8</v>
      </c>
      <c r="H22" t="s">
        <v>450</v>
      </c>
      <c r="I22">
        <v>40</v>
      </c>
      <c r="J22" s="1">
        <v>67</v>
      </c>
      <c r="K22">
        <v>1686161546.0999999</v>
      </c>
      <c r="L22">
        <f t="shared" si="0"/>
        <v>1.9987964826155727E-3</v>
      </c>
      <c r="M22">
        <f t="shared" si="1"/>
        <v>1.9987964826155726</v>
      </c>
      <c r="N22">
        <f t="shared" si="2"/>
        <v>7.0780243354971502</v>
      </c>
      <c r="O22">
        <f t="shared" si="3"/>
        <v>395.30860000000001</v>
      </c>
      <c r="P22">
        <f t="shared" si="4"/>
        <v>288.17529585886172</v>
      </c>
      <c r="Q22">
        <f t="shared" si="5"/>
        <v>28.927140863580092</v>
      </c>
      <c r="R22">
        <f t="shared" si="6"/>
        <v>39.681220844083654</v>
      </c>
      <c r="S22">
        <f t="shared" si="7"/>
        <v>0.11760725192663418</v>
      </c>
      <c r="T22">
        <f t="shared" si="8"/>
        <v>3.8148065191936467</v>
      </c>
      <c r="U22">
        <f t="shared" si="9"/>
        <v>0.1156295067387897</v>
      </c>
      <c r="V22">
        <f t="shared" si="10"/>
        <v>7.2443363911899539E-2</v>
      </c>
      <c r="W22">
        <f t="shared" si="11"/>
        <v>129.98109035112734</v>
      </c>
      <c r="X22">
        <f t="shared" si="12"/>
        <v>27.266144921752872</v>
      </c>
      <c r="Y22">
        <f t="shared" si="13"/>
        <v>26.5615666666667</v>
      </c>
      <c r="Z22">
        <f t="shared" si="14"/>
        <v>3.4880246581828702</v>
      </c>
      <c r="AA22">
        <f t="shared" si="15"/>
        <v>50.033007563289075</v>
      </c>
      <c r="AB22">
        <f t="shared" si="16"/>
        <v>1.7985203210737732</v>
      </c>
      <c r="AC22">
        <f t="shared" si="17"/>
        <v>3.5946676177696117</v>
      </c>
      <c r="AD22">
        <f t="shared" si="18"/>
        <v>1.689504337109097</v>
      </c>
      <c r="AE22">
        <f t="shared" si="19"/>
        <v>-88.146924883346756</v>
      </c>
      <c r="AF22">
        <f t="shared" si="20"/>
        <v>105.31360164339468</v>
      </c>
      <c r="AG22">
        <f t="shared" si="21"/>
        <v>5.9469576264127229</v>
      </c>
      <c r="AH22">
        <f t="shared" si="22"/>
        <v>153.09472473758797</v>
      </c>
      <c r="AI22">
        <f t="shared" si="23"/>
        <v>6.5888525330679739</v>
      </c>
      <c r="AJ22">
        <f t="shared" si="24"/>
        <v>1.9170141121215953</v>
      </c>
      <c r="AK22">
        <f t="shared" si="25"/>
        <v>7.0780243354971502</v>
      </c>
      <c r="AL22">
        <v>406.77153843419001</v>
      </c>
      <c r="AM22">
        <v>402.41301212121198</v>
      </c>
      <c r="AN22">
        <v>7.3867350263494402E-3</v>
      </c>
      <c r="AO22">
        <v>67.044008289224294</v>
      </c>
      <c r="AP22">
        <f t="shared" si="26"/>
        <v>1.9987964826155726</v>
      </c>
      <c r="AQ22">
        <v>16.7828416964098</v>
      </c>
      <c r="AR22">
        <v>17.960412121212102</v>
      </c>
      <c r="AS22">
        <v>1.2685557632743499E-6</v>
      </c>
      <c r="AT22">
        <v>77.965983832767407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53035.324747824161</v>
      </c>
      <c r="AZ22" t="s">
        <v>439</v>
      </c>
      <c r="BA22">
        <v>10043.6</v>
      </c>
      <c r="BB22">
        <v>206.31078664343801</v>
      </c>
      <c r="BC22">
        <v>1032.93</v>
      </c>
      <c r="BD22">
        <f t="shared" si="30"/>
        <v>0.80026643950370502</v>
      </c>
      <c r="BE22">
        <v>-1.3256428239459399</v>
      </c>
      <c r="BF22" t="s">
        <v>468</v>
      </c>
      <c r="BG22">
        <v>10059</v>
      </c>
      <c r="BH22">
        <v>198.26546153846101</v>
      </c>
      <c r="BI22">
        <v>322.75909424756401</v>
      </c>
      <c r="BJ22">
        <f t="shared" si="31"/>
        <v>0.38571688583812103</v>
      </c>
      <c r="BK22">
        <v>0.5</v>
      </c>
      <c r="BL22">
        <f t="shared" si="32"/>
        <v>673.1874785239005</v>
      </c>
      <c r="BM22">
        <f t="shared" si="33"/>
        <v>7.0780243354971502</v>
      </c>
      <c r="BN22">
        <f t="shared" si="34"/>
        <v>129.82988890072795</v>
      </c>
      <c r="BO22">
        <f t="shared" si="35"/>
        <v>1.2483397905543085E-2</v>
      </c>
      <c r="BP22">
        <f t="shared" si="36"/>
        <v>2.2003126121295837</v>
      </c>
      <c r="BQ22">
        <f t="shared" si="37"/>
        <v>143.32350635030966</v>
      </c>
      <c r="BR22" t="s">
        <v>441</v>
      </c>
      <c r="BS22">
        <v>0</v>
      </c>
      <c r="BT22">
        <f t="shared" si="38"/>
        <v>143.32350635030966</v>
      </c>
      <c r="BU22">
        <f t="shared" si="39"/>
        <v>0.55594277929043545</v>
      </c>
      <c r="BV22">
        <f t="shared" si="40"/>
        <v>0.69380680927346827</v>
      </c>
      <c r="BW22">
        <f t="shared" si="41"/>
        <v>0.79829779888284791</v>
      </c>
      <c r="BX22">
        <f t="shared" si="42"/>
        <v>1.0690892402861503</v>
      </c>
      <c r="BY22">
        <f t="shared" si="43"/>
        <v>0.85912702520997886</v>
      </c>
      <c r="BZ22">
        <f t="shared" si="44"/>
        <v>0.50154385873963292</v>
      </c>
      <c r="CA22">
        <f t="shared" si="45"/>
        <v>0.49845614126036708</v>
      </c>
      <c r="CB22">
        <v>233</v>
      </c>
      <c r="CC22">
        <v>290</v>
      </c>
      <c r="CD22">
        <v>295.02999999999997</v>
      </c>
      <c r="CE22">
        <v>205</v>
      </c>
      <c r="CF22">
        <v>10059</v>
      </c>
      <c r="CG22">
        <v>294.24</v>
      </c>
      <c r="CH22">
        <v>0.79</v>
      </c>
      <c r="CI22">
        <v>300</v>
      </c>
      <c r="CJ22">
        <v>24.1</v>
      </c>
      <c r="CK22">
        <v>322.75909424756401</v>
      </c>
      <c r="CL22">
        <v>1.2341324398423601</v>
      </c>
      <c r="CM22">
        <v>-28.691451257895402</v>
      </c>
      <c r="CN22">
        <v>1.0879640400217501</v>
      </c>
      <c r="CO22">
        <v>0.96129742505483895</v>
      </c>
      <c r="CP22">
        <v>-7.6757779755283698E-3</v>
      </c>
      <c r="CQ22">
        <v>290</v>
      </c>
      <c r="CR22">
        <v>288.89999999999998</v>
      </c>
      <c r="CS22">
        <v>645</v>
      </c>
      <c r="CT22">
        <v>10039</v>
      </c>
      <c r="CU22">
        <v>294.18</v>
      </c>
      <c r="CV22">
        <v>-5.28</v>
      </c>
      <c r="DJ22">
        <f t="shared" si="46"/>
        <v>799.99366666666697</v>
      </c>
      <c r="DK22">
        <f t="shared" si="47"/>
        <v>673.1874785239005</v>
      </c>
      <c r="DL22">
        <f t="shared" si="48"/>
        <v>0.84149100995870407</v>
      </c>
      <c r="DM22">
        <f t="shared" si="49"/>
        <v>0.16247764922029875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1686161546.0999999</v>
      </c>
      <c r="DT22">
        <v>395.30860000000001</v>
      </c>
      <c r="DU22">
        <v>399.71600000000001</v>
      </c>
      <c r="DV22">
        <v>17.9170533333333</v>
      </c>
      <c r="DW22">
        <v>16.787606666666701</v>
      </c>
      <c r="DX22">
        <v>394.91559999999998</v>
      </c>
      <c r="DY22">
        <v>17.7860533333333</v>
      </c>
      <c r="DZ22">
        <v>500.06793333333297</v>
      </c>
      <c r="EA22">
        <v>100.280466666667</v>
      </c>
      <c r="EB22">
        <v>9.9896533333333301E-2</v>
      </c>
      <c r="EC22">
        <v>27.073633333333301</v>
      </c>
      <c r="ED22">
        <v>26.5615666666667</v>
      </c>
      <c r="EE22">
        <v>999.9</v>
      </c>
      <c r="EF22">
        <v>0</v>
      </c>
      <c r="EG22">
        <v>0</v>
      </c>
      <c r="EH22">
        <v>10004.496666666701</v>
      </c>
      <c r="EI22">
        <v>0</v>
      </c>
      <c r="EJ22">
        <v>0.221023</v>
      </c>
      <c r="EK22">
        <v>-4.3991726666666704</v>
      </c>
      <c r="EL22">
        <v>402.54613333333299</v>
      </c>
      <c r="EM22">
        <v>406.540866666667</v>
      </c>
      <c r="EN22">
        <v>1.171624</v>
      </c>
      <c r="EO22">
        <v>399.71600000000001</v>
      </c>
      <c r="EP22">
        <v>16.787606666666701</v>
      </c>
      <c r="EQ22">
        <v>1.80096266666667</v>
      </c>
      <c r="ER22">
        <v>1.68347133333333</v>
      </c>
      <c r="ES22">
        <v>15.7951333333333</v>
      </c>
      <c r="ET22">
        <v>14.7448466666667</v>
      </c>
      <c r="EU22">
        <v>799.99366666666697</v>
      </c>
      <c r="EV22">
        <v>0.94998800000000005</v>
      </c>
      <c r="EW22">
        <v>5.0012273333333301E-2</v>
      </c>
      <c r="EX22">
        <v>0</v>
      </c>
      <c r="EY22">
        <v>198.295733333333</v>
      </c>
      <c r="EZ22">
        <v>4.9999900000000004</v>
      </c>
      <c r="FA22">
        <v>2310.2213333333302</v>
      </c>
      <c r="FB22">
        <v>6899.5066666666698</v>
      </c>
      <c r="FC22">
        <v>40</v>
      </c>
      <c r="FD22">
        <v>44.061999999999998</v>
      </c>
      <c r="FE22">
        <v>41.807866666666698</v>
      </c>
      <c r="FF22">
        <v>43.061999999999998</v>
      </c>
      <c r="FG22">
        <v>42.853999999999999</v>
      </c>
      <c r="FH22">
        <v>755.23466666666695</v>
      </c>
      <c r="FI22">
        <v>39.76</v>
      </c>
      <c r="FJ22">
        <v>0</v>
      </c>
      <c r="FK22">
        <v>1333.7000000476801</v>
      </c>
      <c r="FL22">
        <v>0</v>
      </c>
      <c r="FM22">
        <v>198.26546153846101</v>
      </c>
      <c r="FN22">
        <v>-0.36287179350993998</v>
      </c>
      <c r="FO22">
        <v>36.474529760665398</v>
      </c>
      <c r="FP22">
        <v>2311.2423076923101</v>
      </c>
      <c r="FQ22">
        <v>15</v>
      </c>
      <c r="FR22">
        <v>1686161585.0999999</v>
      </c>
      <c r="FS22" t="s">
        <v>469</v>
      </c>
      <c r="FT22">
        <v>1686161585.0999999</v>
      </c>
      <c r="FU22">
        <v>1686161577.0999999</v>
      </c>
      <c r="FV22">
        <v>6</v>
      </c>
      <c r="FW22">
        <v>-6.0000000000000001E-3</v>
      </c>
      <c r="FX22">
        <v>-1.4999999999999999E-2</v>
      </c>
      <c r="FY22">
        <v>0.39300000000000002</v>
      </c>
      <c r="FZ22">
        <v>0.13100000000000001</v>
      </c>
      <c r="GA22">
        <v>400</v>
      </c>
      <c r="GB22">
        <v>17</v>
      </c>
      <c r="GC22">
        <v>0.28000000000000003</v>
      </c>
      <c r="GD22">
        <v>0.04</v>
      </c>
      <c r="GE22">
        <v>-4.6272857142857102</v>
      </c>
      <c r="GF22">
        <v>1.39446233766233</v>
      </c>
      <c r="GG22">
        <v>0.54989289199998603</v>
      </c>
      <c r="GH22">
        <v>0</v>
      </c>
      <c r="GI22">
        <v>198.278147058824</v>
      </c>
      <c r="GJ22">
        <v>2.9961804090771101E-2</v>
      </c>
      <c r="GK22">
        <v>0.195611429407587</v>
      </c>
      <c r="GL22">
        <v>1</v>
      </c>
      <c r="GM22">
        <v>1.1703838095238099</v>
      </c>
      <c r="GN22">
        <v>3.2709350649352702E-2</v>
      </c>
      <c r="GO22">
        <v>4.9640761632145499E-3</v>
      </c>
      <c r="GP22">
        <v>1</v>
      </c>
      <c r="GQ22">
        <v>2</v>
      </c>
      <c r="GR22">
        <v>3</v>
      </c>
      <c r="GS22" t="s">
        <v>444</v>
      </c>
      <c r="GT22">
        <v>2.9476900000000001</v>
      </c>
      <c r="GU22">
        <v>2.7107999999999999</v>
      </c>
      <c r="GV22">
        <v>0.10269300000000001</v>
      </c>
      <c r="GW22">
        <v>0.10340100000000001</v>
      </c>
      <c r="GX22">
        <v>9.3138799999999994E-2</v>
      </c>
      <c r="GY22">
        <v>8.9354799999999998E-2</v>
      </c>
      <c r="GZ22">
        <v>27758.1</v>
      </c>
      <c r="HA22">
        <v>32092.9</v>
      </c>
      <c r="HB22">
        <v>30851.5</v>
      </c>
      <c r="HC22">
        <v>34494.300000000003</v>
      </c>
      <c r="HD22">
        <v>38139.599999999999</v>
      </c>
      <c r="HE22">
        <v>38896.6</v>
      </c>
      <c r="HF22">
        <v>42417</v>
      </c>
      <c r="HG22">
        <v>42784.7</v>
      </c>
      <c r="HH22">
        <v>2.0264700000000002</v>
      </c>
      <c r="HI22">
        <v>2.11435</v>
      </c>
      <c r="HJ22">
        <v>3.9413599999999997E-3</v>
      </c>
      <c r="HK22">
        <v>0</v>
      </c>
      <c r="HL22">
        <v>26.480899999999998</v>
      </c>
      <c r="HM22">
        <v>999.9</v>
      </c>
      <c r="HN22">
        <v>40.354999999999997</v>
      </c>
      <c r="HO22">
        <v>33.454999999999998</v>
      </c>
      <c r="HP22">
        <v>20.854099999999999</v>
      </c>
      <c r="HQ22">
        <v>59.8703</v>
      </c>
      <c r="HR22">
        <v>19.0184</v>
      </c>
      <c r="HS22">
        <v>1</v>
      </c>
      <c r="HT22">
        <v>-2.4090400000000001E-2</v>
      </c>
      <c r="HU22">
        <v>0.65617700000000001</v>
      </c>
      <c r="HV22">
        <v>20.290900000000001</v>
      </c>
      <c r="HW22">
        <v>5.2423000000000002</v>
      </c>
      <c r="HX22">
        <v>11.987</v>
      </c>
      <c r="HY22">
        <v>4.9711499999999997</v>
      </c>
      <c r="HZ22">
        <v>3.2965499999999999</v>
      </c>
      <c r="IA22">
        <v>9999</v>
      </c>
      <c r="IB22">
        <v>9999</v>
      </c>
      <c r="IC22">
        <v>9999</v>
      </c>
      <c r="ID22">
        <v>999.9</v>
      </c>
      <c r="IE22">
        <v>4.9718799999999996</v>
      </c>
      <c r="IF22">
        <v>1.8540399999999999</v>
      </c>
      <c r="IG22">
        <v>1.8550199999999999</v>
      </c>
      <c r="IH22">
        <v>1.85928</v>
      </c>
      <c r="II22">
        <v>1.85364</v>
      </c>
      <c r="IJ22">
        <v>1.85806</v>
      </c>
      <c r="IK22">
        <v>1.8552599999999999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0.39300000000000002</v>
      </c>
      <c r="JA22">
        <v>0.13100000000000001</v>
      </c>
      <c r="JB22">
        <v>0.65394310735872996</v>
      </c>
      <c r="JC22">
        <v>-6.8838208586326796E-4</v>
      </c>
      <c r="JD22">
        <v>1.2146953680521199E-7</v>
      </c>
      <c r="JE22">
        <v>-3.3979593155360199E-13</v>
      </c>
      <c r="JF22">
        <v>-1.04997961120799E-2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21.9</v>
      </c>
      <c r="JO22">
        <v>21.9</v>
      </c>
      <c r="JP22">
        <v>1.0022</v>
      </c>
      <c r="JQ22">
        <v>2.4414099999999999</v>
      </c>
      <c r="JR22">
        <v>1.5966800000000001</v>
      </c>
      <c r="JS22">
        <v>2.31812</v>
      </c>
      <c r="JT22">
        <v>1.5905800000000001</v>
      </c>
      <c r="JU22">
        <v>2.4670399999999999</v>
      </c>
      <c r="JV22">
        <v>37.2181</v>
      </c>
      <c r="JW22">
        <v>14.3422</v>
      </c>
      <c r="JX22">
        <v>18</v>
      </c>
      <c r="JY22">
        <v>499.38900000000001</v>
      </c>
      <c r="JZ22">
        <v>535.50300000000004</v>
      </c>
      <c r="KA22">
        <v>24.9983</v>
      </c>
      <c r="KB22">
        <v>27.053000000000001</v>
      </c>
      <c r="KC22">
        <v>30.000299999999999</v>
      </c>
      <c r="KD22">
        <v>26.805599999999998</v>
      </c>
      <c r="KE22">
        <v>26.7454</v>
      </c>
      <c r="KF22">
        <v>20.096299999999999</v>
      </c>
      <c r="KG22">
        <v>16.058</v>
      </c>
      <c r="KH22">
        <v>30.749199999999998</v>
      </c>
      <c r="KI22">
        <v>25</v>
      </c>
      <c r="KJ22">
        <v>400</v>
      </c>
      <c r="KK22">
        <v>16.722200000000001</v>
      </c>
      <c r="KL22">
        <v>100.438</v>
      </c>
      <c r="KM22">
        <v>100.535</v>
      </c>
    </row>
    <row r="23" spans="1:299" x14ac:dyDescent="0.2">
      <c r="A23">
        <v>7</v>
      </c>
      <c r="B23">
        <v>1686163832.0999999</v>
      </c>
      <c r="C23">
        <v>10917.0999999046</v>
      </c>
      <c r="D23" t="s">
        <v>470</v>
      </c>
      <c r="E23" t="s">
        <v>471</v>
      </c>
      <c r="F23">
        <v>30</v>
      </c>
      <c r="G23" s="1">
        <v>21.6</v>
      </c>
      <c r="H23" t="s">
        <v>438</v>
      </c>
      <c r="I23">
        <v>170</v>
      </c>
      <c r="J23" s="1">
        <v>68</v>
      </c>
      <c r="K23">
        <v>1686163823.5999999</v>
      </c>
      <c r="L23">
        <f t="shared" si="0"/>
        <v>2.5271489498064491E-3</v>
      </c>
      <c r="M23">
        <f t="shared" si="1"/>
        <v>2.527148949806449</v>
      </c>
      <c r="N23">
        <f t="shared" si="2"/>
        <v>11.193181158060415</v>
      </c>
      <c r="O23">
        <f t="shared" si="3"/>
        <v>392.67518749999999</v>
      </c>
      <c r="P23">
        <f t="shared" si="4"/>
        <v>277.95814862851114</v>
      </c>
      <c r="Q23">
        <f t="shared" si="5"/>
        <v>27.891820248866953</v>
      </c>
      <c r="R23">
        <f t="shared" si="6"/>
        <v>39.40314684056252</v>
      </c>
      <c r="S23">
        <f t="shared" si="7"/>
        <v>0.17152115848979935</v>
      </c>
      <c r="T23">
        <f t="shared" si="8"/>
        <v>3.8136051740953802</v>
      </c>
      <c r="U23">
        <f t="shared" si="9"/>
        <v>0.16734787656498623</v>
      </c>
      <c r="V23">
        <f t="shared" si="10"/>
        <v>0.1049589184140291</v>
      </c>
      <c r="W23">
        <f t="shared" si="11"/>
        <v>129.97957837102734</v>
      </c>
      <c r="X23">
        <f t="shared" si="12"/>
        <v>25.757789569515872</v>
      </c>
      <c r="Y23">
        <f t="shared" si="13"/>
        <v>24.719568750000001</v>
      </c>
      <c r="Z23">
        <f t="shared" si="14"/>
        <v>3.126903137799709</v>
      </c>
      <c r="AA23">
        <f t="shared" si="15"/>
        <v>49.786041921690035</v>
      </c>
      <c r="AB23">
        <f t="shared" si="16"/>
        <v>1.6476205878909744</v>
      </c>
      <c r="AC23">
        <f t="shared" si="17"/>
        <v>3.3094026443848792</v>
      </c>
      <c r="AD23">
        <f t="shared" si="18"/>
        <v>1.4792825499087345</v>
      </c>
      <c r="AE23">
        <f t="shared" si="19"/>
        <v>-111.44726868646441</v>
      </c>
      <c r="AF23">
        <f t="shared" si="20"/>
        <v>195.90508542265385</v>
      </c>
      <c r="AG23">
        <f t="shared" si="21"/>
        <v>10.887488551811805</v>
      </c>
      <c r="AH23">
        <f t="shared" si="22"/>
        <v>225.32488365902859</v>
      </c>
      <c r="AI23">
        <f t="shared" si="23"/>
        <v>11.214970828786511</v>
      </c>
      <c r="AJ23">
        <f t="shared" si="24"/>
        <v>2.5152315715082882</v>
      </c>
      <c r="AK23">
        <f t="shared" si="25"/>
        <v>11.193181158060415</v>
      </c>
      <c r="AL23">
        <v>406.07969865482602</v>
      </c>
      <c r="AM23">
        <v>399.25803030303001</v>
      </c>
      <c r="AN23">
        <v>1.0643872826662101E-3</v>
      </c>
      <c r="AO23">
        <v>67.044256495885904</v>
      </c>
      <c r="AP23">
        <f t="shared" si="26"/>
        <v>2.527148949806449</v>
      </c>
      <c r="AQ23">
        <v>14.941882836630599</v>
      </c>
      <c r="AR23">
        <v>16.432901212121202</v>
      </c>
      <c r="AS23">
        <v>-7.1633267231592601E-6</v>
      </c>
      <c r="AT23">
        <v>77.970190025231403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53260.085862037151</v>
      </c>
      <c r="AZ23" t="s">
        <v>439</v>
      </c>
      <c r="BA23">
        <v>10043.6</v>
      </c>
      <c r="BB23">
        <v>206.31078664343801</v>
      </c>
      <c r="BC23">
        <v>1032.93</v>
      </c>
      <c r="BD23">
        <f t="shared" si="30"/>
        <v>0.80026643950370502</v>
      </c>
      <c r="BE23">
        <v>-1.3256428239459399</v>
      </c>
      <c r="BF23" t="s">
        <v>472</v>
      </c>
      <c r="BG23">
        <v>10066.200000000001</v>
      </c>
      <c r="BH23">
        <v>277.56727999999998</v>
      </c>
      <c r="BI23">
        <v>520.32315530177004</v>
      </c>
      <c r="BJ23">
        <f t="shared" si="31"/>
        <v>0.46654828413503868</v>
      </c>
      <c r="BK23">
        <v>0.5</v>
      </c>
      <c r="BL23">
        <f t="shared" si="32"/>
        <v>673.18230905234577</v>
      </c>
      <c r="BM23">
        <f t="shared" si="33"/>
        <v>11.193181158060415</v>
      </c>
      <c r="BN23">
        <f t="shared" si="34"/>
        <v>157.03602559921762</v>
      </c>
      <c r="BO23">
        <f t="shared" si="35"/>
        <v>1.8596483914779922E-2</v>
      </c>
      <c r="BP23">
        <f t="shared" si="36"/>
        <v>0.9851701571899778</v>
      </c>
      <c r="BQ23">
        <f t="shared" si="37"/>
        <v>172.38944877772809</v>
      </c>
      <c r="BR23" t="s">
        <v>441</v>
      </c>
      <c r="BS23">
        <v>0</v>
      </c>
      <c r="BT23">
        <f t="shared" si="38"/>
        <v>172.38944877772809</v>
      </c>
      <c r="BU23">
        <f t="shared" si="39"/>
        <v>0.66868772411685584</v>
      </c>
      <c r="BV23">
        <f t="shared" si="40"/>
        <v>0.69770726649904447</v>
      </c>
      <c r="BW23">
        <f t="shared" si="41"/>
        <v>0.59568005711078575</v>
      </c>
      <c r="BX23">
        <f t="shared" si="42"/>
        <v>0.77307743111834504</v>
      </c>
      <c r="BY23">
        <f t="shared" si="43"/>
        <v>0.6201245221687306</v>
      </c>
      <c r="BZ23">
        <f t="shared" si="44"/>
        <v>0.43332690755187614</v>
      </c>
      <c r="CA23">
        <f t="shared" si="45"/>
        <v>0.56667309244812381</v>
      </c>
      <c r="CB23">
        <v>234</v>
      </c>
      <c r="CC23">
        <v>290</v>
      </c>
      <c r="CD23">
        <v>480.1</v>
      </c>
      <c r="CE23">
        <v>275</v>
      </c>
      <c r="CF23">
        <v>10066.200000000001</v>
      </c>
      <c r="CG23">
        <v>480.01</v>
      </c>
      <c r="CH23">
        <v>0.09</v>
      </c>
      <c r="CI23">
        <v>300</v>
      </c>
      <c r="CJ23">
        <v>24.1</v>
      </c>
      <c r="CK23">
        <v>520.32315530177004</v>
      </c>
      <c r="CL23">
        <v>1.0976001435850999</v>
      </c>
      <c r="CM23">
        <v>-40.581955977795403</v>
      </c>
      <c r="CN23">
        <v>0.96910208087437399</v>
      </c>
      <c r="CO23">
        <v>0.98428366026297498</v>
      </c>
      <c r="CP23">
        <v>-7.6840598442714098E-3</v>
      </c>
      <c r="CQ23">
        <v>290</v>
      </c>
      <c r="CR23">
        <v>477.8</v>
      </c>
      <c r="CS23">
        <v>635</v>
      </c>
      <c r="CT23">
        <v>10055.700000000001</v>
      </c>
      <c r="CU23">
        <v>479.97</v>
      </c>
      <c r="CV23">
        <v>-2.17</v>
      </c>
      <c r="DJ23">
        <f t="shared" si="46"/>
        <v>799.98787500000003</v>
      </c>
      <c r="DK23">
        <f t="shared" si="47"/>
        <v>673.18230905234577</v>
      </c>
      <c r="DL23">
        <f t="shared" si="48"/>
        <v>0.84149064015794706</v>
      </c>
      <c r="DM23">
        <f t="shared" si="49"/>
        <v>0.16247693550483791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1686163823.5999999</v>
      </c>
      <c r="DT23">
        <v>392.67518749999999</v>
      </c>
      <c r="DU23">
        <v>399.99481250000002</v>
      </c>
      <c r="DV23">
        <v>16.419493750000001</v>
      </c>
      <c r="DW23">
        <v>14.93553125</v>
      </c>
      <c r="DX23">
        <v>392.2591875</v>
      </c>
      <c r="DY23">
        <v>16.316493749999999</v>
      </c>
      <c r="DZ23">
        <v>500.13381249999998</v>
      </c>
      <c r="EA23">
        <v>100.24543749999999</v>
      </c>
      <c r="EB23">
        <v>9.9957612500000001E-2</v>
      </c>
      <c r="EC23">
        <v>25.672418749999999</v>
      </c>
      <c r="ED23">
        <v>24.719568750000001</v>
      </c>
      <c r="EE23">
        <v>999.9</v>
      </c>
      <c r="EF23">
        <v>0</v>
      </c>
      <c r="EG23">
        <v>0</v>
      </c>
      <c r="EH23">
        <v>10003.43125</v>
      </c>
      <c r="EI23">
        <v>0</v>
      </c>
      <c r="EJ23">
        <v>0.221023</v>
      </c>
      <c r="EK23">
        <v>-7.3387756250000002</v>
      </c>
      <c r="EL23">
        <v>399.21875</v>
      </c>
      <c r="EM23">
        <v>406.0596875</v>
      </c>
      <c r="EN23">
        <v>1.5033650000000001</v>
      </c>
      <c r="EO23">
        <v>399.99481250000002</v>
      </c>
      <c r="EP23">
        <v>14.93553125</v>
      </c>
      <c r="EQ23">
        <v>1.6479250000000001</v>
      </c>
      <c r="ER23">
        <v>1.497219375</v>
      </c>
      <c r="ES23">
        <v>14.41439375</v>
      </c>
      <c r="ET23">
        <v>12.9398125</v>
      </c>
      <c r="EU23">
        <v>799.98787500000003</v>
      </c>
      <c r="EV23">
        <v>0.95000406250000002</v>
      </c>
      <c r="EW23">
        <v>4.99958125E-2</v>
      </c>
      <c r="EX23">
        <v>0</v>
      </c>
      <c r="EY23">
        <v>277.50937499999998</v>
      </c>
      <c r="EZ23">
        <v>4.9999900000000004</v>
      </c>
      <c r="FA23">
        <v>3155.4587499999998</v>
      </c>
      <c r="FB23">
        <v>6899.4949999999999</v>
      </c>
      <c r="FC23">
        <v>36.311999999999998</v>
      </c>
      <c r="FD23">
        <v>38.561999999999998</v>
      </c>
      <c r="FE23">
        <v>37.686999999999998</v>
      </c>
      <c r="FF23">
        <v>38.507750000000001</v>
      </c>
      <c r="FG23">
        <v>39.198812500000003</v>
      </c>
      <c r="FH23">
        <v>755.24187500000005</v>
      </c>
      <c r="FI23">
        <v>39.75</v>
      </c>
      <c r="FJ23">
        <v>0</v>
      </c>
      <c r="FK23">
        <v>2276.2999999523199</v>
      </c>
      <c r="FL23">
        <v>0</v>
      </c>
      <c r="FM23">
        <v>277.56727999999998</v>
      </c>
      <c r="FN23">
        <v>-1.8999989494897E-2</v>
      </c>
      <c r="FO23">
        <v>-57.272307720836203</v>
      </c>
      <c r="FP23">
        <v>3159.4708000000001</v>
      </c>
      <c r="FQ23">
        <v>15</v>
      </c>
      <c r="FR23">
        <v>1686163857.0999999</v>
      </c>
      <c r="FS23" t="s">
        <v>473</v>
      </c>
      <c r="FT23">
        <v>1686163854.0999999</v>
      </c>
      <c r="FU23">
        <v>1686163857.0999999</v>
      </c>
      <c r="FV23">
        <v>7</v>
      </c>
      <c r="FW23">
        <v>2.4E-2</v>
      </c>
      <c r="FX23">
        <v>1.4E-2</v>
      </c>
      <c r="FY23">
        <v>0.41599999999999998</v>
      </c>
      <c r="FZ23">
        <v>0.10299999999999999</v>
      </c>
      <c r="GA23">
        <v>400</v>
      </c>
      <c r="GB23">
        <v>15</v>
      </c>
      <c r="GC23">
        <v>0.28999999999999998</v>
      </c>
      <c r="GD23">
        <v>0.05</v>
      </c>
      <c r="GE23">
        <v>-7.34653714285714</v>
      </c>
      <c r="GF23">
        <v>9.5648571428570694E-2</v>
      </c>
      <c r="GG23">
        <v>4.3351182896241798E-2</v>
      </c>
      <c r="GH23">
        <v>1</v>
      </c>
      <c r="GI23">
        <v>277.56991176470598</v>
      </c>
      <c r="GJ23">
        <v>7.2314745307185097E-2</v>
      </c>
      <c r="GK23">
        <v>0.17830927653065201</v>
      </c>
      <c r="GL23">
        <v>1</v>
      </c>
      <c r="GM23">
        <v>1.50477857142857</v>
      </c>
      <c r="GN23">
        <v>-4.5296883116884401E-2</v>
      </c>
      <c r="GO23">
        <v>7.6209112601692596E-3</v>
      </c>
      <c r="GP23">
        <v>1</v>
      </c>
      <c r="GQ23">
        <v>3</v>
      </c>
      <c r="GR23">
        <v>3</v>
      </c>
      <c r="GS23" t="s">
        <v>453</v>
      </c>
      <c r="GT23">
        <v>2.95</v>
      </c>
      <c r="GU23">
        <v>2.7108500000000002</v>
      </c>
      <c r="GV23">
        <v>0.102633</v>
      </c>
      <c r="GW23">
        <v>0.103848</v>
      </c>
      <c r="GX23">
        <v>8.7792599999999998E-2</v>
      </c>
      <c r="GY23">
        <v>8.2421300000000003E-2</v>
      </c>
      <c r="GZ23">
        <v>27848.9</v>
      </c>
      <c r="HA23">
        <v>32185.599999999999</v>
      </c>
      <c r="HB23">
        <v>30939.5</v>
      </c>
      <c r="HC23">
        <v>34599.4</v>
      </c>
      <c r="HD23">
        <v>38476.800000000003</v>
      </c>
      <c r="HE23">
        <v>39309</v>
      </c>
      <c r="HF23">
        <v>42538.3</v>
      </c>
      <c r="HG23">
        <v>42909.9</v>
      </c>
      <c r="HH23">
        <v>2.0527500000000001</v>
      </c>
      <c r="HI23">
        <v>2.1351499999999999</v>
      </c>
      <c r="HJ23">
        <v>5.6307799999999998E-2</v>
      </c>
      <c r="HK23">
        <v>0</v>
      </c>
      <c r="HL23">
        <v>23.782499999999999</v>
      </c>
      <c r="HM23">
        <v>999.9</v>
      </c>
      <c r="HN23">
        <v>35.179000000000002</v>
      </c>
      <c r="HO23">
        <v>33.939</v>
      </c>
      <c r="HP23">
        <v>18.687000000000001</v>
      </c>
      <c r="HQ23">
        <v>59.238500000000002</v>
      </c>
      <c r="HR23">
        <v>19.7636</v>
      </c>
      <c r="HS23">
        <v>1</v>
      </c>
      <c r="HT23">
        <v>-0.17936199999999999</v>
      </c>
      <c r="HU23">
        <v>-0.65967600000000004</v>
      </c>
      <c r="HV23">
        <v>20.293600000000001</v>
      </c>
      <c r="HW23">
        <v>5.2460399999999998</v>
      </c>
      <c r="HX23">
        <v>11.9864</v>
      </c>
      <c r="HY23">
        <v>4.9732000000000003</v>
      </c>
      <c r="HZ23">
        <v>3.2972299999999999</v>
      </c>
      <c r="IA23">
        <v>9999</v>
      </c>
      <c r="IB23">
        <v>9999</v>
      </c>
      <c r="IC23">
        <v>9999</v>
      </c>
      <c r="ID23">
        <v>999.9</v>
      </c>
      <c r="IE23">
        <v>4.97187</v>
      </c>
      <c r="IF23">
        <v>1.85408</v>
      </c>
      <c r="IG23">
        <v>1.85503</v>
      </c>
      <c r="IH23">
        <v>1.8593</v>
      </c>
      <c r="II23">
        <v>1.8536300000000001</v>
      </c>
      <c r="IJ23">
        <v>1.85806</v>
      </c>
      <c r="IK23">
        <v>1.8552999999999999</v>
      </c>
      <c r="IL23">
        <v>1.85378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0.41599999999999998</v>
      </c>
      <c r="JA23">
        <v>0.10299999999999999</v>
      </c>
      <c r="JB23">
        <v>0.64827088951586997</v>
      </c>
      <c r="JC23">
        <v>-6.8838208586326796E-4</v>
      </c>
      <c r="JD23">
        <v>1.2146953680521199E-7</v>
      </c>
      <c r="JE23">
        <v>-3.3979593155360199E-13</v>
      </c>
      <c r="JF23">
        <v>-2.5215690762056001E-2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37.5</v>
      </c>
      <c r="JO23">
        <v>37.6</v>
      </c>
      <c r="JP23">
        <v>0.99609400000000003</v>
      </c>
      <c r="JQ23">
        <v>2.4414099999999999</v>
      </c>
      <c r="JR23">
        <v>1.5966800000000001</v>
      </c>
      <c r="JS23">
        <v>2.31812</v>
      </c>
      <c r="JT23">
        <v>1.5905800000000001</v>
      </c>
      <c r="JU23">
        <v>2.51831</v>
      </c>
      <c r="JV23">
        <v>38.110599999999998</v>
      </c>
      <c r="JW23">
        <v>14.079499999999999</v>
      </c>
      <c r="JX23">
        <v>18</v>
      </c>
      <c r="JY23">
        <v>498.86700000000002</v>
      </c>
      <c r="JZ23">
        <v>531.06200000000001</v>
      </c>
      <c r="KA23">
        <v>25.000299999999999</v>
      </c>
      <c r="KB23">
        <v>24.9724</v>
      </c>
      <c r="KC23">
        <v>30.0002</v>
      </c>
      <c r="KD23">
        <v>24.937200000000001</v>
      </c>
      <c r="KE23">
        <v>24.908999999999999</v>
      </c>
      <c r="KF23">
        <v>19.962800000000001</v>
      </c>
      <c r="KG23">
        <v>10.3947</v>
      </c>
      <c r="KH23">
        <v>18.467600000000001</v>
      </c>
      <c r="KI23">
        <v>25</v>
      </c>
      <c r="KJ23">
        <v>400</v>
      </c>
      <c r="KK23">
        <v>14.9933</v>
      </c>
      <c r="KL23">
        <v>100.72499999999999</v>
      </c>
      <c r="KM23">
        <v>100.834</v>
      </c>
    </row>
    <row r="24" spans="1:299" x14ac:dyDescent="0.2">
      <c r="A24">
        <v>8</v>
      </c>
      <c r="B24">
        <v>1686165191</v>
      </c>
      <c r="C24">
        <v>12276</v>
      </c>
      <c r="D24" t="s">
        <v>474</v>
      </c>
      <c r="E24" t="s">
        <v>475</v>
      </c>
      <c r="F24">
        <v>30</v>
      </c>
      <c r="G24" s="1">
        <v>22</v>
      </c>
      <c r="H24" t="s">
        <v>450</v>
      </c>
      <c r="I24">
        <v>40</v>
      </c>
      <c r="J24" s="1">
        <v>68</v>
      </c>
      <c r="K24">
        <v>1686165183</v>
      </c>
      <c r="L24">
        <f t="shared" si="0"/>
        <v>1.8190314323528886E-3</v>
      </c>
      <c r="M24">
        <f t="shared" si="1"/>
        <v>1.8190314323528884</v>
      </c>
      <c r="N24">
        <f t="shared" si="2"/>
        <v>9.3608164931324591</v>
      </c>
      <c r="O24">
        <f t="shared" si="3"/>
        <v>394.02140000000003</v>
      </c>
      <c r="P24">
        <f t="shared" si="4"/>
        <v>250.63153097146059</v>
      </c>
      <c r="Q24">
        <f t="shared" si="5"/>
        <v>25.159712142637538</v>
      </c>
      <c r="R24">
        <f t="shared" si="6"/>
        <v>39.553941850867481</v>
      </c>
      <c r="S24">
        <f t="shared" si="7"/>
        <v>0.11255094674352703</v>
      </c>
      <c r="T24">
        <f t="shared" si="8"/>
        <v>3.8127024211003624</v>
      </c>
      <c r="U24">
        <f t="shared" si="9"/>
        <v>0.11073720883502609</v>
      </c>
      <c r="V24">
        <f t="shared" si="10"/>
        <v>6.9371277990011956E-2</v>
      </c>
      <c r="W24">
        <f t="shared" si="11"/>
        <v>129.97927663708413</v>
      </c>
      <c r="X24">
        <f t="shared" si="12"/>
        <v>26.792959925206194</v>
      </c>
      <c r="Y24">
        <f t="shared" si="13"/>
        <v>25.874500000000001</v>
      </c>
      <c r="Z24">
        <f t="shared" si="14"/>
        <v>3.3492814741326731</v>
      </c>
      <c r="AA24">
        <f t="shared" si="15"/>
        <v>49.939021995740049</v>
      </c>
      <c r="AB24">
        <f t="shared" si="16"/>
        <v>1.7421139612814744</v>
      </c>
      <c r="AC24">
        <f t="shared" si="17"/>
        <v>3.4884823363783179</v>
      </c>
      <c r="AD24">
        <f t="shared" si="18"/>
        <v>1.6071675128511986</v>
      </c>
      <c r="AE24">
        <f t="shared" si="19"/>
        <v>-80.219286166762387</v>
      </c>
      <c r="AF24">
        <f t="shared" si="20"/>
        <v>141.68452929404879</v>
      </c>
      <c r="AG24">
        <f t="shared" si="21"/>
        <v>7.9573680464689724</v>
      </c>
      <c r="AH24">
        <f t="shared" si="22"/>
        <v>199.40188781083953</v>
      </c>
      <c r="AI24">
        <f t="shared" si="23"/>
        <v>9.2656928137381644</v>
      </c>
      <c r="AJ24">
        <f t="shared" si="24"/>
        <v>1.7384516941240251</v>
      </c>
      <c r="AK24">
        <f t="shared" si="25"/>
        <v>9.3608164931324591</v>
      </c>
      <c r="AL24">
        <v>406.65445417478901</v>
      </c>
      <c r="AM24">
        <v>400.93930303030299</v>
      </c>
      <c r="AN24">
        <v>1.2077043842789301E-3</v>
      </c>
      <c r="AO24">
        <v>67.040021877329394</v>
      </c>
      <c r="AP24">
        <f t="shared" si="26"/>
        <v>1.8190314323528884</v>
      </c>
      <c r="AQ24">
        <v>16.326416394439601</v>
      </c>
      <c r="AR24">
        <v>17.3985963636364</v>
      </c>
      <c r="AS24">
        <v>7.1490908721305199E-6</v>
      </c>
      <c r="AT24">
        <v>77.737188790190103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53085.01988032923</v>
      </c>
      <c r="AZ24" t="s">
        <v>439</v>
      </c>
      <c r="BA24">
        <v>10043.6</v>
      </c>
      <c r="BB24">
        <v>206.31078664343801</v>
      </c>
      <c r="BC24">
        <v>1032.93</v>
      </c>
      <c r="BD24">
        <f t="shared" si="30"/>
        <v>0.80026643950370502</v>
      </c>
      <c r="BE24">
        <v>-1.3256428239459399</v>
      </c>
      <c r="BF24" t="s">
        <v>476</v>
      </c>
      <c r="BG24">
        <v>10066.5</v>
      </c>
      <c r="BH24">
        <v>260.40260000000001</v>
      </c>
      <c r="BI24">
        <v>481.85471922222899</v>
      </c>
      <c r="BJ24">
        <f t="shared" si="31"/>
        <v>0.45958275469352905</v>
      </c>
      <c r="BK24">
        <v>0.5</v>
      </c>
      <c r="BL24">
        <f t="shared" si="32"/>
        <v>673.18063179123544</v>
      </c>
      <c r="BM24">
        <f t="shared" si="33"/>
        <v>9.3608164931324591</v>
      </c>
      <c r="BN24">
        <f t="shared" si="34"/>
        <v>154.69110458247314</v>
      </c>
      <c r="BO24">
        <f t="shared" si="35"/>
        <v>1.5874579291806554E-2</v>
      </c>
      <c r="BP24">
        <f t="shared" si="36"/>
        <v>1.143654422783847</v>
      </c>
      <c r="BQ24">
        <f t="shared" si="37"/>
        <v>167.94724152638125</v>
      </c>
      <c r="BR24" t="s">
        <v>441</v>
      </c>
      <c r="BS24">
        <v>0</v>
      </c>
      <c r="BT24">
        <f t="shared" si="38"/>
        <v>167.94724152638125</v>
      </c>
      <c r="BU24">
        <f t="shared" si="39"/>
        <v>0.65145668429383008</v>
      </c>
      <c r="BV24">
        <f t="shared" si="40"/>
        <v>0.7054693976955817</v>
      </c>
      <c r="BW24">
        <f t="shared" si="41"/>
        <v>0.63709394826576571</v>
      </c>
      <c r="BX24">
        <f t="shared" si="42"/>
        <v>0.80369078407816297</v>
      </c>
      <c r="BY24">
        <f t="shared" si="43"/>
        <v>0.66666159202866815</v>
      </c>
      <c r="BZ24">
        <f t="shared" si="44"/>
        <v>0.45499407196491343</v>
      </c>
      <c r="CA24">
        <f t="shared" si="45"/>
        <v>0.54500592803508652</v>
      </c>
      <c r="CB24">
        <v>235</v>
      </c>
      <c r="CC24">
        <v>290</v>
      </c>
      <c r="CD24">
        <v>443.74</v>
      </c>
      <c r="CE24">
        <v>285</v>
      </c>
      <c r="CF24">
        <v>10066.5</v>
      </c>
      <c r="CG24">
        <v>443.52</v>
      </c>
      <c r="CH24">
        <v>0.22</v>
      </c>
      <c r="CI24">
        <v>300</v>
      </c>
      <c r="CJ24">
        <v>24.1</v>
      </c>
      <c r="CK24">
        <v>481.85471922222899</v>
      </c>
      <c r="CL24">
        <v>1.40378128149854</v>
      </c>
      <c r="CM24">
        <v>-38.585808564629197</v>
      </c>
      <c r="CN24">
        <v>1.23947636445936</v>
      </c>
      <c r="CO24">
        <v>0.97191919967172702</v>
      </c>
      <c r="CP24">
        <v>-7.6867163515016799E-3</v>
      </c>
      <c r="CQ24">
        <v>290</v>
      </c>
      <c r="CR24">
        <v>440.08</v>
      </c>
      <c r="CS24">
        <v>625</v>
      </c>
      <c r="CT24">
        <v>10056.299999999999</v>
      </c>
      <c r="CU24">
        <v>443.48</v>
      </c>
      <c r="CV24">
        <v>-3.4</v>
      </c>
      <c r="DJ24">
        <f t="shared" si="46"/>
        <v>799.98586666666699</v>
      </c>
      <c r="DK24">
        <f t="shared" si="47"/>
        <v>673.18063179123544</v>
      </c>
      <c r="DL24">
        <f t="shared" si="48"/>
        <v>0.841490656073968</v>
      </c>
      <c r="DM24">
        <f t="shared" si="49"/>
        <v>0.16247696622275837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1686165183</v>
      </c>
      <c r="DT24">
        <v>394.02140000000003</v>
      </c>
      <c r="DU24">
        <v>399.99066666666698</v>
      </c>
      <c r="DV24">
        <v>17.354279999999999</v>
      </c>
      <c r="DW24">
        <v>16.329506666666699</v>
      </c>
      <c r="DX24">
        <v>393.53739999999999</v>
      </c>
      <c r="DY24">
        <v>17.231280000000002</v>
      </c>
      <c r="DZ24">
        <v>500.09559999999999</v>
      </c>
      <c r="EA24">
        <v>100.285266666667</v>
      </c>
      <c r="EB24">
        <v>9.9996293333333305E-2</v>
      </c>
      <c r="EC24">
        <v>26.563793333333301</v>
      </c>
      <c r="ED24">
        <v>25.874500000000001</v>
      </c>
      <c r="EE24">
        <v>999.9</v>
      </c>
      <c r="EF24">
        <v>0</v>
      </c>
      <c r="EG24">
        <v>0</v>
      </c>
      <c r="EH24">
        <v>9996.0326666666697</v>
      </c>
      <c r="EI24">
        <v>0</v>
      </c>
      <c r="EJ24">
        <v>0.221023</v>
      </c>
      <c r="EK24">
        <v>-6.0336066666666701</v>
      </c>
      <c r="EL24">
        <v>400.92933333333298</v>
      </c>
      <c r="EM24">
        <v>406.63060000000002</v>
      </c>
      <c r="EN24">
        <v>1.0605613333333299</v>
      </c>
      <c r="EO24">
        <v>399.99066666666698</v>
      </c>
      <c r="EP24">
        <v>16.329506666666699</v>
      </c>
      <c r="EQ24">
        <v>1.743968</v>
      </c>
      <c r="ER24">
        <v>1.6376093333333299</v>
      </c>
      <c r="ES24">
        <v>15.293419999999999</v>
      </c>
      <c r="ET24">
        <v>14.3173266666667</v>
      </c>
      <c r="EU24">
        <v>799.98586666666699</v>
      </c>
      <c r="EV24">
        <v>0.94999500000000003</v>
      </c>
      <c r="EW24">
        <v>5.0004640000000003E-2</v>
      </c>
      <c r="EX24">
        <v>0</v>
      </c>
      <c r="EY24">
        <v>260.38646666666699</v>
      </c>
      <c r="EZ24">
        <v>4.9999900000000004</v>
      </c>
      <c r="FA24">
        <v>2485.1506666666701</v>
      </c>
      <c r="FB24">
        <v>6899.4573333333301</v>
      </c>
      <c r="FC24">
        <v>38.699666666666701</v>
      </c>
      <c r="FD24">
        <v>41.332999999999998</v>
      </c>
      <c r="FE24">
        <v>40.186999999999998</v>
      </c>
      <c r="FF24">
        <v>41.25</v>
      </c>
      <c r="FG24">
        <v>41.5</v>
      </c>
      <c r="FH24">
        <v>755.23333333333301</v>
      </c>
      <c r="FI24">
        <v>39.75</v>
      </c>
      <c r="FJ24">
        <v>0</v>
      </c>
      <c r="FK24">
        <v>1357.10000014305</v>
      </c>
      <c r="FL24">
        <v>0</v>
      </c>
      <c r="FM24">
        <v>260.40260000000001</v>
      </c>
      <c r="FN24">
        <v>-0.52038461501635103</v>
      </c>
      <c r="FO24">
        <v>-235.075384083535</v>
      </c>
      <c r="FP24">
        <v>2483.6840000000002</v>
      </c>
      <c r="FQ24">
        <v>15</v>
      </c>
      <c r="FR24">
        <v>1686165214</v>
      </c>
      <c r="FS24" t="s">
        <v>477</v>
      </c>
      <c r="FT24">
        <v>1686165210</v>
      </c>
      <c r="FU24">
        <v>1686165214</v>
      </c>
      <c r="FV24">
        <v>8</v>
      </c>
      <c r="FW24">
        <v>6.8000000000000005E-2</v>
      </c>
      <c r="FX24">
        <v>-0.01</v>
      </c>
      <c r="FY24">
        <v>0.48399999999999999</v>
      </c>
      <c r="FZ24">
        <v>0.123</v>
      </c>
      <c r="GA24">
        <v>401</v>
      </c>
      <c r="GB24">
        <v>16</v>
      </c>
      <c r="GC24">
        <v>0.13</v>
      </c>
      <c r="GD24">
        <v>0.05</v>
      </c>
      <c r="GE24">
        <v>-6.0256966666666703</v>
      </c>
      <c r="GF24">
        <v>-0.26373038961039602</v>
      </c>
      <c r="GG24">
        <v>3.6323614820813102E-2</v>
      </c>
      <c r="GH24">
        <v>1</v>
      </c>
      <c r="GI24">
        <v>260.41894117647098</v>
      </c>
      <c r="GJ24">
        <v>-0.4682964140609</v>
      </c>
      <c r="GK24">
        <v>0.206905056540784</v>
      </c>
      <c r="GL24">
        <v>1</v>
      </c>
      <c r="GM24">
        <v>1.0588290476190501</v>
      </c>
      <c r="GN24">
        <v>6.1397142857144697E-2</v>
      </c>
      <c r="GO24">
        <v>1.12203704653048E-2</v>
      </c>
      <c r="GP24">
        <v>1</v>
      </c>
      <c r="GQ24">
        <v>3</v>
      </c>
      <c r="GR24">
        <v>3</v>
      </c>
      <c r="GS24" t="s">
        <v>453</v>
      </c>
      <c r="GT24">
        <v>2.94794</v>
      </c>
      <c r="GU24">
        <v>2.71082</v>
      </c>
      <c r="GV24">
        <v>0.102447</v>
      </c>
      <c r="GW24">
        <v>0.103435</v>
      </c>
      <c r="GX24">
        <v>9.1053099999999998E-2</v>
      </c>
      <c r="GY24">
        <v>8.7561E-2</v>
      </c>
      <c r="GZ24">
        <v>27763.7</v>
      </c>
      <c r="HA24">
        <v>32089.3</v>
      </c>
      <c r="HB24">
        <v>30848.7</v>
      </c>
      <c r="HC24">
        <v>34491.1</v>
      </c>
      <c r="HD24">
        <v>38225.800000000003</v>
      </c>
      <c r="HE24">
        <v>38971.199999999997</v>
      </c>
      <c r="HF24">
        <v>42414.5</v>
      </c>
      <c r="HG24">
        <v>42782.3</v>
      </c>
      <c r="HH24">
        <v>2.0282</v>
      </c>
      <c r="HI24">
        <v>2.1084200000000002</v>
      </c>
      <c r="HJ24">
        <v>4.6439500000000002E-2</v>
      </c>
      <c r="HK24">
        <v>0</v>
      </c>
      <c r="HL24">
        <v>25.120699999999999</v>
      </c>
      <c r="HM24">
        <v>999.9</v>
      </c>
      <c r="HN24">
        <v>34.805999999999997</v>
      </c>
      <c r="HO24">
        <v>34.865000000000002</v>
      </c>
      <c r="HP24">
        <v>19.4573</v>
      </c>
      <c r="HQ24">
        <v>59.418500000000002</v>
      </c>
      <c r="HR24">
        <v>19.010400000000001</v>
      </c>
      <c r="HS24">
        <v>1</v>
      </c>
      <c r="HT24">
        <v>-2.7756599999999999E-2</v>
      </c>
      <c r="HU24">
        <v>0.35214600000000001</v>
      </c>
      <c r="HV24">
        <v>20.292899999999999</v>
      </c>
      <c r="HW24">
        <v>5.2466400000000002</v>
      </c>
      <c r="HX24">
        <v>11.9878</v>
      </c>
      <c r="HY24">
        <v>4.9718</v>
      </c>
      <c r="HZ24">
        <v>3.2972299999999999</v>
      </c>
      <c r="IA24">
        <v>9999</v>
      </c>
      <c r="IB24">
        <v>9999</v>
      </c>
      <c r="IC24">
        <v>9999</v>
      </c>
      <c r="ID24">
        <v>999.9</v>
      </c>
      <c r="IE24">
        <v>4.9718400000000003</v>
      </c>
      <c r="IF24">
        <v>1.8541000000000001</v>
      </c>
      <c r="IG24">
        <v>1.8551</v>
      </c>
      <c r="IH24">
        <v>1.8593200000000001</v>
      </c>
      <c r="II24">
        <v>1.85364</v>
      </c>
      <c r="IJ24">
        <v>1.85806</v>
      </c>
      <c r="IK24">
        <v>1.8553200000000001</v>
      </c>
      <c r="IL24">
        <v>1.85379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0.48399999999999999</v>
      </c>
      <c r="JA24">
        <v>0.123</v>
      </c>
      <c r="JB24">
        <v>0.67183826412940995</v>
      </c>
      <c r="JC24">
        <v>-6.8838208586326796E-4</v>
      </c>
      <c r="JD24">
        <v>1.2146953680521199E-7</v>
      </c>
      <c r="JE24">
        <v>-3.3979593155360199E-13</v>
      </c>
      <c r="JF24">
        <v>-1.09285338349923E-2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22.3</v>
      </c>
      <c r="JO24">
        <v>22.2</v>
      </c>
      <c r="JP24">
        <v>0.99487300000000001</v>
      </c>
      <c r="JQ24">
        <v>2.4536099999999998</v>
      </c>
      <c r="JR24">
        <v>1.5966800000000001</v>
      </c>
      <c r="JS24">
        <v>2.3168899999999999</v>
      </c>
      <c r="JT24">
        <v>1.5905800000000001</v>
      </c>
      <c r="JU24">
        <v>2.4035600000000001</v>
      </c>
      <c r="JV24">
        <v>38.747100000000003</v>
      </c>
      <c r="JW24">
        <v>13.9131</v>
      </c>
      <c r="JX24">
        <v>18</v>
      </c>
      <c r="JY24">
        <v>500.12400000000002</v>
      </c>
      <c r="JZ24">
        <v>530.98</v>
      </c>
      <c r="KA24">
        <v>25.000900000000001</v>
      </c>
      <c r="KB24">
        <v>26.936199999999999</v>
      </c>
      <c r="KC24">
        <v>30.0002</v>
      </c>
      <c r="KD24">
        <v>26.7669</v>
      </c>
      <c r="KE24">
        <v>26.715900000000001</v>
      </c>
      <c r="KF24">
        <v>19.929099999999998</v>
      </c>
      <c r="KG24">
        <v>0</v>
      </c>
      <c r="KH24">
        <v>30.041899999999998</v>
      </c>
      <c r="KI24">
        <v>25</v>
      </c>
      <c r="KJ24">
        <v>400</v>
      </c>
      <c r="KK24">
        <v>16.631599999999999</v>
      </c>
      <c r="KL24">
        <v>100.431</v>
      </c>
      <c r="KM24">
        <v>100.527</v>
      </c>
    </row>
    <row r="25" spans="1:299" x14ac:dyDescent="0.2">
      <c r="A25">
        <v>9</v>
      </c>
      <c r="B25">
        <v>1686167355.0999999</v>
      </c>
      <c r="C25">
        <v>14440.0999999046</v>
      </c>
      <c r="D25" t="s">
        <v>478</v>
      </c>
      <c r="E25" t="s">
        <v>479</v>
      </c>
      <c r="F25">
        <v>30</v>
      </c>
      <c r="G25" s="1">
        <v>22.8</v>
      </c>
      <c r="H25" t="s">
        <v>438</v>
      </c>
      <c r="I25">
        <v>180</v>
      </c>
      <c r="J25" s="1">
        <v>65</v>
      </c>
      <c r="K25">
        <v>1686167347.0999999</v>
      </c>
      <c r="L25">
        <f t="shared" si="0"/>
        <v>1.9929746297748917E-3</v>
      </c>
      <c r="M25">
        <f t="shared" si="1"/>
        <v>1.9929746297748918</v>
      </c>
      <c r="N25">
        <f t="shared" si="2"/>
        <v>8.7635338298215331</v>
      </c>
      <c r="O25">
        <f t="shared" si="3"/>
        <v>394.24880000000002</v>
      </c>
      <c r="P25">
        <f t="shared" si="4"/>
        <v>265.67817317120586</v>
      </c>
      <c r="Q25">
        <f t="shared" si="5"/>
        <v>26.667482688130264</v>
      </c>
      <c r="R25">
        <f t="shared" si="6"/>
        <v>39.572776804818815</v>
      </c>
      <c r="S25">
        <f t="shared" si="7"/>
        <v>0.11897962664667329</v>
      </c>
      <c r="T25">
        <f t="shared" si="8"/>
        <v>3.8134725139764192</v>
      </c>
      <c r="U25">
        <f t="shared" si="9"/>
        <v>0.11695518818324339</v>
      </c>
      <c r="V25">
        <f t="shared" si="10"/>
        <v>7.3276011167651742E-2</v>
      </c>
      <c r="W25">
        <f t="shared" si="11"/>
        <v>129.9847535205669</v>
      </c>
      <c r="X25">
        <f t="shared" si="12"/>
        <v>27.334900377047127</v>
      </c>
      <c r="Y25">
        <f t="shared" si="13"/>
        <v>26.429553333333299</v>
      </c>
      <c r="Z25">
        <f t="shared" si="14"/>
        <v>3.4609836185198581</v>
      </c>
      <c r="AA25">
        <f t="shared" si="15"/>
        <v>49.746705319654929</v>
      </c>
      <c r="AB25">
        <f t="shared" si="16"/>
        <v>1.795326406557969</v>
      </c>
      <c r="AC25">
        <f t="shared" si="17"/>
        <v>3.6089352953564053</v>
      </c>
      <c r="AD25">
        <f t="shared" si="18"/>
        <v>1.6656572119618891</v>
      </c>
      <c r="AE25">
        <f t="shared" si="19"/>
        <v>-87.890181173072719</v>
      </c>
      <c r="AF25">
        <f t="shared" si="20"/>
        <v>146.29510567285709</v>
      </c>
      <c r="AG25">
        <f t="shared" si="21"/>
        <v>8.2613721147555808</v>
      </c>
      <c r="AH25">
        <f t="shared" si="22"/>
        <v>196.65105013510686</v>
      </c>
      <c r="AI25">
        <f t="shared" si="23"/>
        <v>8.8937725351512515</v>
      </c>
      <c r="AJ25">
        <f t="shared" si="24"/>
        <v>1.8893437826599901</v>
      </c>
      <c r="AK25">
        <f t="shared" si="25"/>
        <v>8.7635338298215331</v>
      </c>
      <c r="AL25">
        <v>406.86630394969399</v>
      </c>
      <c r="AM25">
        <v>401.52011515151497</v>
      </c>
      <c r="AN25">
        <v>-1.4486713051937099E-4</v>
      </c>
      <c r="AO25">
        <v>67.040022210929294</v>
      </c>
      <c r="AP25">
        <f t="shared" si="26"/>
        <v>1.9929746297748918</v>
      </c>
      <c r="AQ25">
        <v>16.757245972004299</v>
      </c>
      <c r="AR25">
        <v>17.929408484848501</v>
      </c>
      <c r="AS25">
        <v>3.19657703806265E-4</v>
      </c>
      <c r="AT25">
        <v>77.736675287661001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52997.546777977528</v>
      </c>
      <c r="AZ25" t="s">
        <v>439</v>
      </c>
      <c r="BA25">
        <v>10043.6</v>
      </c>
      <c r="BB25">
        <v>206.31078664343801</v>
      </c>
      <c r="BC25">
        <v>1032.93</v>
      </c>
      <c r="BD25">
        <f t="shared" si="30"/>
        <v>0.80026643950370502</v>
      </c>
      <c r="BE25">
        <v>-1.3256428239459399</v>
      </c>
      <c r="BF25" t="s">
        <v>480</v>
      </c>
      <c r="BG25">
        <v>10064.299999999999</v>
      </c>
      <c r="BH25">
        <v>247.11126923076901</v>
      </c>
      <c r="BI25">
        <v>415.65136040204197</v>
      </c>
      <c r="BJ25">
        <f t="shared" si="31"/>
        <v>0.40548427655391595</v>
      </c>
      <c r="BK25">
        <v>0.5</v>
      </c>
      <c r="BL25">
        <f t="shared" si="32"/>
        <v>673.21219668423157</v>
      </c>
      <c r="BM25">
        <f t="shared" si="33"/>
        <v>8.7635338298215331</v>
      </c>
      <c r="BN25">
        <f t="shared" si="34"/>
        <v>136.4884802698891</v>
      </c>
      <c r="BO25">
        <f t="shared" si="35"/>
        <v>1.4986621905336298E-2</v>
      </c>
      <c r="BP25">
        <f t="shared" si="36"/>
        <v>1.4850874997759915</v>
      </c>
      <c r="BQ25">
        <f t="shared" si="37"/>
        <v>159.11407969479936</v>
      </c>
      <c r="BR25" t="s">
        <v>441</v>
      </c>
      <c r="BS25">
        <v>0</v>
      </c>
      <c r="BT25">
        <f t="shared" si="38"/>
        <v>159.11407969479936</v>
      </c>
      <c r="BU25">
        <f t="shared" si="39"/>
        <v>0.6171934105041903</v>
      </c>
      <c r="BV25">
        <f t="shared" si="40"/>
        <v>0.65698089067845444</v>
      </c>
      <c r="BW25">
        <f t="shared" si="41"/>
        <v>0.70641725019425028</v>
      </c>
      <c r="BX25">
        <f t="shared" si="42"/>
        <v>0.80509997725343441</v>
      </c>
      <c r="BY25">
        <f t="shared" si="43"/>
        <v>0.74675089766113989</v>
      </c>
      <c r="BZ25">
        <f t="shared" si="44"/>
        <v>0.42302769162563031</v>
      </c>
      <c r="CA25">
        <f t="shared" si="45"/>
        <v>0.57697230837436964</v>
      </c>
      <c r="CB25">
        <v>236</v>
      </c>
      <c r="CC25">
        <v>290</v>
      </c>
      <c r="CD25">
        <v>390.03</v>
      </c>
      <c r="CE25">
        <v>185</v>
      </c>
      <c r="CF25">
        <v>10064.299999999999</v>
      </c>
      <c r="CG25">
        <v>389.24</v>
      </c>
      <c r="CH25">
        <v>0.79</v>
      </c>
      <c r="CI25">
        <v>300</v>
      </c>
      <c r="CJ25">
        <v>24.1</v>
      </c>
      <c r="CK25">
        <v>415.65136040204197</v>
      </c>
      <c r="CL25">
        <v>1.4730112586012201</v>
      </c>
      <c r="CM25">
        <v>-26.582782049646699</v>
      </c>
      <c r="CN25">
        <v>1.29893552405945</v>
      </c>
      <c r="CO25">
        <v>0.93733470938743302</v>
      </c>
      <c r="CP25">
        <v>-7.6781254727475001E-3</v>
      </c>
      <c r="CQ25">
        <v>290</v>
      </c>
      <c r="CR25">
        <v>386.87</v>
      </c>
      <c r="CS25">
        <v>655</v>
      </c>
      <c r="CT25">
        <v>10041.4</v>
      </c>
      <c r="CU25">
        <v>389.18</v>
      </c>
      <c r="CV25">
        <v>-2.31</v>
      </c>
      <c r="DJ25">
        <f t="shared" si="46"/>
        <v>800.02380000000005</v>
      </c>
      <c r="DK25">
        <f t="shared" si="47"/>
        <v>673.21219668423157</v>
      </c>
      <c r="DL25">
        <f t="shared" si="48"/>
        <v>0.84149021152149661</v>
      </c>
      <c r="DM25">
        <f t="shared" si="49"/>
        <v>0.16247610823648856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1686167347.0999999</v>
      </c>
      <c r="DT25">
        <v>394.24880000000002</v>
      </c>
      <c r="DU25">
        <v>400.03106666666702</v>
      </c>
      <c r="DV25">
        <v>17.8861666666667</v>
      </c>
      <c r="DW25">
        <v>16.773013333333299</v>
      </c>
      <c r="DX25">
        <v>393.81079999999997</v>
      </c>
      <c r="DY25">
        <v>17.754166666666698</v>
      </c>
      <c r="DZ25">
        <v>500.07953333333302</v>
      </c>
      <c r="EA25">
        <v>100.2752</v>
      </c>
      <c r="EB25">
        <v>9.9935713333333301E-2</v>
      </c>
      <c r="EC25">
        <v>27.1411333333333</v>
      </c>
      <c r="ED25">
        <v>26.429553333333299</v>
      </c>
      <c r="EE25">
        <v>999.9</v>
      </c>
      <c r="EF25">
        <v>0</v>
      </c>
      <c r="EG25">
        <v>0</v>
      </c>
      <c r="EH25">
        <v>9999.9586666666692</v>
      </c>
      <c r="EI25">
        <v>0</v>
      </c>
      <c r="EJ25">
        <v>0.221023</v>
      </c>
      <c r="EK25">
        <v>-5.7323513333333302</v>
      </c>
      <c r="EL25">
        <v>401.49166666666702</v>
      </c>
      <c r="EM25">
        <v>406.85520000000002</v>
      </c>
      <c r="EN25">
        <v>1.14299</v>
      </c>
      <c r="EO25">
        <v>400.03106666666702</v>
      </c>
      <c r="EP25">
        <v>16.773013333333299</v>
      </c>
      <c r="EQ25">
        <v>1.79653</v>
      </c>
      <c r="ER25">
        <v>1.6819166666666701</v>
      </c>
      <c r="ES25">
        <v>15.75662</v>
      </c>
      <c r="ET25">
        <v>14.7305333333333</v>
      </c>
      <c r="EU25">
        <v>800.02380000000005</v>
      </c>
      <c r="EV25">
        <v>0.95001126666666702</v>
      </c>
      <c r="EW25">
        <v>4.9988433333333297E-2</v>
      </c>
      <c r="EX25">
        <v>0</v>
      </c>
      <c r="EY25">
        <v>247.14259999999999</v>
      </c>
      <c r="EZ25">
        <v>4.9999900000000004</v>
      </c>
      <c r="FA25">
        <v>3216.22933333333</v>
      </c>
      <c r="FB25">
        <v>6899.8253333333396</v>
      </c>
      <c r="FC25">
        <v>40</v>
      </c>
      <c r="FD25">
        <v>44.1291333333333</v>
      </c>
      <c r="FE25">
        <v>41.820466666666697</v>
      </c>
      <c r="FF25">
        <v>43.053733333333298</v>
      </c>
      <c r="FG25">
        <v>42.811999999999998</v>
      </c>
      <c r="FH25">
        <v>755.280666666667</v>
      </c>
      <c r="FI25">
        <v>39.74</v>
      </c>
      <c r="FJ25">
        <v>0</v>
      </c>
      <c r="FK25">
        <v>2162.1000001430498</v>
      </c>
      <c r="FL25">
        <v>0</v>
      </c>
      <c r="FM25">
        <v>247.11126923076901</v>
      </c>
      <c r="FN25">
        <v>1.26495401220801E-3</v>
      </c>
      <c r="FO25">
        <v>50.103931559692498</v>
      </c>
      <c r="FP25">
        <v>3215.8853846153802</v>
      </c>
      <c r="FQ25">
        <v>15</v>
      </c>
      <c r="FR25">
        <v>1686167380.0999999</v>
      </c>
      <c r="FS25" t="s">
        <v>481</v>
      </c>
      <c r="FT25">
        <v>1686167376.0999999</v>
      </c>
      <c r="FU25">
        <v>1686167380.0999999</v>
      </c>
      <c r="FV25">
        <v>9</v>
      </c>
      <c r="FW25">
        <v>-4.5999999999999999E-2</v>
      </c>
      <c r="FX25">
        <v>-3.0000000000000001E-3</v>
      </c>
      <c r="FY25">
        <v>0.438</v>
      </c>
      <c r="FZ25">
        <v>0.13200000000000001</v>
      </c>
      <c r="GA25">
        <v>400</v>
      </c>
      <c r="GB25">
        <v>17</v>
      </c>
      <c r="GC25">
        <v>0.16</v>
      </c>
      <c r="GD25">
        <v>0.09</v>
      </c>
      <c r="GE25">
        <v>-5.7117695238095196</v>
      </c>
      <c r="GF25">
        <v>-0.22607766233767701</v>
      </c>
      <c r="GG25">
        <v>4.0215634661183698E-2</v>
      </c>
      <c r="GH25">
        <v>1</v>
      </c>
      <c r="GI25">
        <v>247.104382352941</v>
      </c>
      <c r="GJ25">
        <v>0.15084797247793699</v>
      </c>
      <c r="GK25">
        <v>0.187035701956145</v>
      </c>
      <c r="GL25">
        <v>1</v>
      </c>
      <c r="GM25">
        <v>1.14144714285714</v>
      </c>
      <c r="GN25">
        <v>0.13999948051948199</v>
      </c>
      <c r="GO25">
        <v>2.3468967989739201E-2</v>
      </c>
      <c r="GP25">
        <v>0</v>
      </c>
      <c r="GQ25">
        <v>2</v>
      </c>
      <c r="GR25">
        <v>3</v>
      </c>
      <c r="GS25" t="s">
        <v>444</v>
      </c>
      <c r="GT25">
        <v>2.9467500000000002</v>
      </c>
      <c r="GU25">
        <v>2.7108699999999999</v>
      </c>
      <c r="GV25">
        <v>0.10219</v>
      </c>
      <c r="GW25">
        <v>0.10309</v>
      </c>
      <c r="GX25">
        <v>9.2798500000000006E-2</v>
      </c>
      <c r="GY25">
        <v>8.8998900000000006E-2</v>
      </c>
      <c r="GZ25">
        <v>27715.5</v>
      </c>
      <c r="HA25">
        <v>32033.7</v>
      </c>
      <c r="HB25">
        <v>30791.9</v>
      </c>
      <c r="HC25">
        <v>34424.300000000003</v>
      </c>
      <c r="HD25">
        <v>38081.699999999997</v>
      </c>
      <c r="HE25">
        <v>38838.1</v>
      </c>
      <c r="HF25">
        <v>42336.9</v>
      </c>
      <c r="HG25">
        <v>42704.1</v>
      </c>
      <c r="HH25">
        <v>2.01397</v>
      </c>
      <c r="HI25">
        <v>2.0830500000000001</v>
      </c>
      <c r="HJ25">
        <v>3.72529E-3</v>
      </c>
      <c r="HK25">
        <v>0</v>
      </c>
      <c r="HL25">
        <v>26.381699999999999</v>
      </c>
      <c r="HM25">
        <v>999.9</v>
      </c>
      <c r="HN25">
        <v>36.893999999999998</v>
      </c>
      <c r="HO25">
        <v>36.113999999999997</v>
      </c>
      <c r="HP25">
        <v>22.099900000000002</v>
      </c>
      <c r="HQ25">
        <v>59.823099999999997</v>
      </c>
      <c r="HR25">
        <v>19.599399999999999</v>
      </c>
      <c r="HS25">
        <v>1</v>
      </c>
      <c r="HT25">
        <v>5.5581800000000001E-2</v>
      </c>
      <c r="HU25">
        <v>0.84046799999999999</v>
      </c>
      <c r="HV25">
        <v>20.2879</v>
      </c>
      <c r="HW25">
        <v>5.2409499999999998</v>
      </c>
      <c r="HX25">
        <v>11.9863</v>
      </c>
      <c r="HY25">
        <v>4.9710999999999999</v>
      </c>
      <c r="HZ25">
        <v>3.2966799999999998</v>
      </c>
      <c r="IA25">
        <v>9999</v>
      </c>
      <c r="IB25">
        <v>9999</v>
      </c>
      <c r="IC25">
        <v>9999</v>
      </c>
      <c r="ID25">
        <v>999.9</v>
      </c>
      <c r="IE25">
        <v>4.9718200000000001</v>
      </c>
      <c r="IF25">
        <v>1.8541700000000001</v>
      </c>
      <c r="IG25">
        <v>1.8551800000000001</v>
      </c>
      <c r="IH25">
        <v>1.85941</v>
      </c>
      <c r="II25">
        <v>1.85364</v>
      </c>
      <c r="IJ25">
        <v>1.85806</v>
      </c>
      <c r="IK25">
        <v>1.8553299999999999</v>
      </c>
      <c r="IL25">
        <v>1.85379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0.438</v>
      </c>
      <c r="JA25">
        <v>0.13200000000000001</v>
      </c>
      <c r="JB25">
        <v>0.74007610210410102</v>
      </c>
      <c r="JC25">
        <v>-6.8838208586326796E-4</v>
      </c>
      <c r="JD25">
        <v>1.2146953680521199E-7</v>
      </c>
      <c r="JE25">
        <v>-3.3979593155360199E-13</v>
      </c>
      <c r="JF25">
        <v>-2.1036185432466398E-2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35.799999999999997</v>
      </c>
      <c r="JO25">
        <v>35.700000000000003</v>
      </c>
      <c r="JP25">
        <v>0.98266600000000004</v>
      </c>
      <c r="JQ25">
        <v>2.4401899999999999</v>
      </c>
      <c r="JR25">
        <v>1.5966800000000001</v>
      </c>
      <c r="JS25">
        <v>2.3144499999999999</v>
      </c>
      <c r="JT25">
        <v>1.5905800000000001</v>
      </c>
      <c r="JU25">
        <v>2.5329600000000001</v>
      </c>
      <c r="JV25">
        <v>41.041200000000003</v>
      </c>
      <c r="JW25">
        <v>13.510400000000001</v>
      </c>
      <c r="JX25">
        <v>18</v>
      </c>
      <c r="JY25">
        <v>501.78300000000002</v>
      </c>
      <c r="JZ25">
        <v>525.375</v>
      </c>
      <c r="KA25">
        <v>24.999199999999998</v>
      </c>
      <c r="KB25">
        <v>28.036200000000001</v>
      </c>
      <c r="KC25">
        <v>30.000499999999999</v>
      </c>
      <c r="KD25">
        <v>27.972300000000001</v>
      </c>
      <c r="KE25">
        <v>27.947700000000001</v>
      </c>
      <c r="KF25">
        <v>19.6999</v>
      </c>
      <c r="KG25">
        <v>20.2913</v>
      </c>
      <c r="KH25">
        <v>30.5124</v>
      </c>
      <c r="KI25">
        <v>25</v>
      </c>
      <c r="KJ25">
        <v>400</v>
      </c>
      <c r="KK25">
        <v>16.775400000000001</v>
      </c>
      <c r="KL25">
        <v>100.247</v>
      </c>
      <c r="KM25">
        <v>100.339</v>
      </c>
    </row>
    <row r="26" spans="1:299" x14ac:dyDescent="0.2">
      <c r="A26">
        <v>10</v>
      </c>
      <c r="B26">
        <v>1686168708</v>
      </c>
      <c r="C26">
        <v>15793</v>
      </c>
      <c r="D26" t="s">
        <v>482</v>
      </c>
      <c r="E26" t="s">
        <v>483</v>
      </c>
      <c r="F26">
        <v>30</v>
      </c>
      <c r="G26" s="1">
        <v>23.3</v>
      </c>
      <c r="H26" t="s">
        <v>450</v>
      </c>
      <c r="I26">
        <v>40</v>
      </c>
      <c r="J26" s="1">
        <v>65</v>
      </c>
      <c r="K26">
        <v>1686168700</v>
      </c>
      <c r="L26">
        <f t="shared" si="0"/>
        <v>1.298689648535415E-3</v>
      </c>
      <c r="M26">
        <f t="shared" si="1"/>
        <v>1.2986896485354151</v>
      </c>
      <c r="N26">
        <f t="shared" si="2"/>
        <v>7.0985735812218911</v>
      </c>
      <c r="O26">
        <f t="shared" si="3"/>
        <v>395.47093333333299</v>
      </c>
      <c r="P26">
        <f t="shared" si="4"/>
        <v>244.4959338324648</v>
      </c>
      <c r="Q26">
        <f t="shared" si="5"/>
        <v>24.541602037647237</v>
      </c>
      <c r="R26">
        <f t="shared" si="6"/>
        <v>39.695916865325223</v>
      </c>
      <c r="S26">
        <f t="shared" si="7"/>
        <v>8.0431156310894328E-2</v>
      </c>
      <c r="T26">
        <f t="shared" si="8"/>
        <v>3.8149205671261077</v>
      </c>
      <c r="U26">
        <f t="shared" si="9"/>
        <v>7.9500831465633193E-2</v>
      </c>
      <c r="V26">
        <f t="shared" si="10"/>
        <v>4.9770708918436594E-2</v>
      </c>
      <c r="W26">
        <f t="shared" si="11"/>
        <v>129.98187496841618</v>
      </c>
      <c r="X26">
        <f t="shared" si="12"/>
        <v>26.9911590063573</v>
      </c>
      <c r="Y26">
        <f t="shared" si="13"/>
        <v>25.854506666666701</v>
      </c>
      <c r="Z26">
        <f t="shared" si="14"/>
        <v>3.3453173576828124</v>
      </c>
      <c r="AA26">
        <f t="shared" si="15"/>
        <v>49.812339704216349</v>
      </c>
      <c r="AB26">
        <f t="shared" si="16"/>
        <v>1.7472097785910357</v>
      </c>
      <c r="AC26">
        <f t="shared" si="17"/>
        <v>3.5075842431130448</v>
      </c>
      <c r="AD26">
        <f t="shared" si="18"/>
        <v>1.5981075790917767</v>
      </c>
      <c r="AE26">
        <f t="shared" si="19"/>
        <v>-57.272213500411802</v>
      </c>
      <c r="AF26">
        <f t="shared" si="20"/>
        <v>164.94596695382771</v>
      </c>
      <c r="AG26">
        <f t="shared" si="21"/>
        <v>9.2617835397214883</v>
      </c>
      <c r="AH26">
        <f t="shared" si="22"/>
        <v>246.91741196155357</v>
      </c>
      <c r="AI26">
        <f t="shared" si="23"/>
        <v>7.0339443842280813</v>
      </c>
      <c r="AJ26">
        <f t="shared" si="24"/>
        <v>1.2661651845008559</v>
      </c>
      <c r="AK26">
        <f t="shared" si="25"/>
        <v>7.0985735812218911</v>
      </c>
      <c r="AL26">
        <v>406.77288337849302</v>
      </c>
      <c r="AM26">
        <v>402.441842424242</v>
      </c>
      <c r="AN26">
        <v>8.2352397739788005E-5</v>
      </c>
      <c r="AO26">
        <v>67.040080913357798</v>
      </c>
      <c r="AP26">
        <f t="shared" si="26"/>
        <v>1.2986896485354151</v>
      </c>
      <c r="AQ26">
        <v>16.662782354877301</v>
      </c>
      <c r="AR26">
        <v>17.428252727272699</v>
      </c>
      <c r="AS26">
        <v>6.0625746017488998E-6</v>
      </c>
      <c r="AT26">
        <v>77.805668432583005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53111.267630395625</v>
      </c>
      <c r="AZ26" t="s">
        <v>439</v>
      </c>
      <c r="BA26">
        <v>10043.6</v>
      </c>
      <c r="BB26">
        <v>206.31078664343801</v>
      </c>
      <c r="BC26">
        <v>1032.93</v>
      </c>
      <c r="BD26">
        <f t="shared" si="30"/>
        <v>0.80026643950370502</v>
      </c>
      <c r="BE26">
        <v>-1.3256428239459399</v>
      </c>
      <c r="BF26" t="s">
        <v>484</v>
      </c>
      <c r="BG26">
        <v>10065.700000000001</v>
      </c>
      <c r="BH26">
        <v>241.20948000000001</v>
      </c>
      <c r="BI26">
        <v>382.75171279102801</v>
      </c>
      <c r="BJ26">
        <f t="shared" si="31"/>
        <v>0.36980169666361806</v>
      </c>
      <c r="BK26">
        <v>0.5</v>
      </c>
      <c r="BL26">
        <f t="shared" si="32"/>
        <v>673.19707370384265</v>
      </c>
      <c r="BM26">
        <f t="shared" si="33"/>
        <v>7.0985735812218911</v>
      </c>
      <c r="BN26">
        <f t="shared" si="34"/>
        <v>124.47471002233188</v>
      </c>
      <c r="BO26">
        <f t="shared" si="35"/>
        <v>1.2513744836736871E-2</v>
      </c>
      <c r="BP26">
        <f t="shared" si="36"/>
        <v>1.6986946510777645</v>
      </c>
      <c r="BQ26">
        <f t="shared" si="37"/>
        <v>154.04531644223542</v>
      </c>
      <c r="BR26" t="s">
        <v>441</v>
      </c>
      <c r="BS26">
        <v>0</v>
      </c>
      <c r="BT26">
        <f t="shared" si="38"/>
        <v>154.04531644223542</v>
      </c>
      <c r="BU26">
        <f t="shared" si="39"/>
        <v>0.59753199974224558</v>
      </c>
      <c r="BV26">
        <f t="shared" si="40"/>
        <v>0.6188818286269816</v>
      </c>
      <c r="BW26">
        <f t="shared" si="41"/>
        <v>0.73977655928309172</v>
      </c>
      <c r="BX26">
        <f t="shared" si="42"/>
        <v>0.80220749166001426</v>
      </c>
      <c r="BY26">
        <f t="shared" si="43"/>
        <v>0.78655114314227503</v>
      </c>
      <c r="BZ26">
        <f t="shared" si="44"/>
        <v>0.39524087996538398</v>
      </c>
      <c r="CA26">
        <f t="shared" si="45"/>
        <v>0.60475912003461607</v>
      </c>
      <c r="CB26">
        <v>237</v>
      </c>
      <c r="CC26">
        <v>290</v>
      </c>
      <c r="CD26">
        <v>363.89</v>
      </c>
      <c r="CE26">
        <v>175</v>
      </c>
      <c r="CF26">
        <v>10065.700000000001</v>
      </c>
      <c r="CG26">
        <v>363.43</v>
      </c>
      <c r="CH26">
        <v>0.46</v>
      </c>
      <c r="CI26">
        <v>300</v>
      </c>
      <c r="CJ26">
        <v>24.1</v>
      </c>
      <c r="CK26">
        <v>382.75171279102801</v>
      </c>
      <c r="CL26">
        <v>1.3185628773822899</v>
      </c>
      <c r="CM26">
        <v>-19.446090265272701</v>
      </c>
      <c r="CN26">
        <v>1.16281216605072</v>
      </c>
      <c r="CO26">
        <v>0.90899332169734204</v>
      </c>
      <c r="CP26">
        <v>-7.67786295884316E-3</v>
      </c>
      <c r="CQ26">
        <v>290</v>
      </c>
      <c r="CR26">
        <v>362.28</v>
      </c>
      <c r="CS26">
        <v>635</v>
      </c>
      <c r="CT26">
        <v>10043.299999999999</v>
      </c>
      <c r="CU26">
        <v>363.39</v>
      </c>
      <c r="CV26">
        <v>-1.1100000000000001</v>
      </c>
      <c r="DJ26">
        <f t="shared" si="46"/>
        <v>800.00580000000002</v>
      </c>
      <c r="DK26">
        <f t="shared" si="47"/>
        <v>673.19707370384265</v>
      </c>
      <c r="DL26">
        <f t="shared" si="48"/>
        <v>0.84149024132555361</v>
      </c>
      <c r="DM26">
        <f t="shared" si="49"/>
        <v>0.16247616575831847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1686168700</v>
      </c>
      <c r="DT26">
        <v>395.47093333333299</v>
      </c>
      <c r="DU26">
        <v>399.99099999999999</v>
      </c>
      <c r="DV26">
        <v>17.406593333333301</v>
      </c>
      <c r="DW26">
        <v>16.660240000000002</v>
      </c>
      <c r="DX26">
        <v>394.99293333333299</v>
      </c>
      <c r="DY26">
        <v>17.276593333333299</v>
      </c>
      <c r="DZ26">
        <v>500.08173333333298</v>
      </c>
      <c r="EA26">
        <v>100.2764</v>
      </c>
      <c r="EB26">
        <v>9.9919773333333295E-2</v>
      </c>
      <c r="EC26">
        <v>26.656500000000001</v>
      </c>
      <c r="ED26">
        <v>25.854506666666701</v>
      </c>
      <c r="EE26">
        <v>999.9</v>
      </c>
      <c r="EF26">
        <v>0</v>
      </c>
      <c r="EG26">
        <v>0</v>
      </c>
      <c r="EH26">
        <v>10005.3353333333</v>
      </c>
      <c r="EI26">
        <v>0</v>
      </c>
      <c r="EJ26">
        <v>0.221023</v>
      </c>
      <c r="EK26">
        <v>-4.5572119999999998</v>
      </c>
      <c r="EL26">
        <v>402.44606666666698</v>
      </c>
      <c r="EM26">
        <v>406.76793333333302</v>
      </c>
      <c r="EN26">
        <v>0.76361173333333299</v>
      </c>
      <c r="EO26">
        <v>399.99099999999999</v>
      </c>
      <c r="EP26">
        <v>16.660240000000002</v>
      </c>
      <c r="EQ26">
        <v>1.747204</v>
      </c>
      <c r="ER26">
        <v>1.67063133333333</v>
      </c>
      <c r="ES26">
        <v>15.3223</v>
      </c>
      <c r="ET26">
        <v>14.626200000000001</v>
      </c>
      <c r="EU26">
        <v>800.00580000000002</v>
      </c>
      <c r="EV26">
        <v>0.95001239999999998</v>
      </c>
      <c r="EW26">
        <v>4.99873266666667E-2</v>
      </c>
      <c r="EX26">
        <v>0</v>
      </c>
      <c r="EY26">
        <v>241.195066666667</v>
      </c>
      <c r="EZ26">
        <v>4.9999900000000004</v>
      </c>
      <c r="FA26">
        <v>2388.5746666666701</v>
      </c>
      <c r="FB26">
        <v>6899.67266666667</v>
      </c>
      <c r="FC26">
        <v>39.311999999999998</v>
      </c>
      <c r="FD26">
        <v>41.816200000000002</v>
      </c>
      <c r="FE26">
        <v>40.811999999999998</v>
      </c>
      <c r="FF26">
        <v>41.7541333333333</v>
      </c>
      <c r="FG26">
        <v>42.070399999999999</v>
      </c>
      <c r="FH26">
        <v>755.26466666666704</v>
      </c>
      <c r="FI26">
        <v>39.74</v>
      </c>
      <c r="FJ26">
        <v>0</v>
      </c>
      <c r="FK26">
        <v>1351.2999999523199</v>
      </c>
      <c r="FL26">
        <v>0</v>
      </c>
      <c r="FM26">
        <v>241.20948000000001</v>
      </c>
      <c r="FN26">
        <v>0.96138461905704697</v>
      </c>
      <c r="FO26">
        <v>-198.50923076118499</v>
      </c>
      <c r="FP26">
        <v>2387.5983999999999</v>
      </c>
      <c r="FQ26">
        <v>15</v>
      </c>
      <c r="FR26">
        <v>1686168735</v>
      </c>
      <c r="FS26" t="s">
        <v>485</v>
      </c>
      <c r="FT26">
        <v>1686168735</v>
      </c>
      <c r="FU26">
        <v>1686168733</v>
      </c>
      <c r="FV26">
        <v>10</v>
      </c>
      <c r="FW26">
        <v>4.1000000000000002E-2</v>
      </c>
      <c r="FX26">
        <v>1E-3</v>
      </c>
      <c r="FY26">
        <v>0.47799999999999998</v>
      </c>
      <c r="FZ26">
        <v>0.13</v>
      </c>
      <c r="GA26">
        <v>402</v>
      </c>
      <c r="GB26">
        <v>17</v>
      </c>
      <c r="GC26">
        <v>1.1100000000000001</v>
      </c>
      <c r="GD26">
        <v>0.09</v>
      </c>
      <c r="GE26">
        <v>-4.5585449999999996</v>
      </c>
      <c r="GF26">
        <v>1.8417744360901201E-2</v>
      </c>
      <c r="GG26">
        <v>3.80287150059005E-2</v>
      </c>
      <c r="GH26">
        <v>1</v>
      </c>
      <c r="GI26">
        <v>241.18188235294099</v>
      </c>
      <c r="GJ26">
        <v>0.21148968830207099</v>
      </c>
      <c r="GK26">
        <v>0.17248661750406399</v>
      </c>
      <c r="GL26">
        <v>1</v>
      </c>
      <c r="GM26">
        <v>0.76208335000000005</v>
      </c>
      <c r="GN26">
        <v>2.0714932330827801E-2</v>
      </c>
      <c r="GO26">
        <v>2.4619435467735599E-3</v>
      </c>
      <c r="GP26">
        <v>1</v>
      </c>
      <c r="GQ26">
        <v>3</v>
      </c>
      <c r="GR26">
        <v>3</v>
      </c>
      <c r="GS26" t="s">
        <v>453</v>
      </c>
      <c r="GT26">
        <v>2.9465400000000002</v>
      </c>
      <c r="GU26">
        <v>2.7106699999999999</v>
      </c>
      <c r="GV26">
        <v>0.102396</v>
      </c>
      <c r="GW26">
        <v>0.103077</v>
      </c>
      <c r="GX26">
        <v>9.0924699999999997E-2</v>
      </c>
      <c r="GY26">
        <v>8.8601100000000002E-2</v>
      </c>
      <c r="GZ26">
        <v>27701.5</v>
      </c>
      <c r="HA26">
        <v>32023.599999999999</v>
      </c>
      <c r="HB26">
        <v>30783.8</v>
      </c>
      <c r="HC26">
        <v>34413.5</v>
      </c>
      <c r="HD26">
        <v>38150.400000000001</v>
      </c>
      <c r="HE26">
        <v>38843.800000000003</v>
      </c>
      <c r="HF26">
        <v>42325.3</v>
      </c>
      <c r="HG26">
        <v>42691.8</v>
      </c>
      <c r="HH26">
        <v>2.0124200000000001</v>
      </c>
      <c r="HI26">
        <v>2.0844800000000001</v>
      </c>
      <c r="HJ26">
        <v>4.3623099999999998E-2</v>
      </c>
      <c r="HK26">
        <v>0</v>
      </c>
      <c r="HL26">
        <v>25.1418</v>
      </c>
      <c r="HM26">
        <v>999.9</v>
      </c>
      <c r="HN26">
        <v>34.085999999999999</v>
      </c>
      <c r="HO26">
        <v>35.621000000000002</v>
      </c>
      <c r="HP26">
        <v>19.868600000000001</v>
      </c>
      <c r="HQ26">
        <v>59.853200000000001</v>
      </c>
      <c r="HR26">
        <v>19.154599999999999</v>
      </c>
      <c r="HS26">
        <v>1</v>
      </c>
      <c r="HT26">
        <v>6.4232700000000004E-2</v>
      </c>
      <c r="HU26">
        <v>0.54279100000000002</v>
      </c>
      <c r="HV26">
        <v>20.291699999999999</v>
      </c>
      <c r="HW26">
        <v>5.2460399999999998</v>
      </c>
      <c r="HX26">
        <v>11.988099999999999</v>
      </c>
      <c r="HY26">
        <v>4.9717000000000002</v>
      </c>
      <c r="HZ26">
        <v>3.2970799999999998</v>
      </c>
      <c r="IA26">
        <v>9999</v>
      </c>
      <c r="IB26">
        <v>9999</v>
      </c>
      <c r="IC26">
        <v>9999</v>
      </c>
      <c r="ID26">
        <v>999.9</v>
      </c>
      <c r="IE26">
        <v>4.9718299999999997</v>
      </c>
      <c r="IF26">
        <v>1.85409</v>
      </c>
      <c r="IG26">
        <v>1.85514</v>
      </c>
      <c r="IH26">
        <v>1.8592900000000001</v>
      </c>
      <c r="II26">
        <v>1.8536300000000001</v>
      </c>
      <c r="IJ26">
        <v>1.85806</v>
      </c>
      <c r="IK26">
        <v>1.8553200000000001</v>
      </c>
      <c r="IL26">
        <v>1.85379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0.47799999999999998</v>
      </c>
      <c r="JA26">
        <v>0.13</v>
      </c>
      <c r="JB26">
        <v>0.693891664583137</v>
      </c>
      <c r="JC26">
        <v>-6.8838208586326796E-4</v>
      </c>
      <c r="JD26">
        <v>1.2146953680521199E-7</v>
      </c>
      <c r="JE26">
        <v>-3.3979593155360199E-13</v>
      </c>
      <c r="JF26">
        <v>-2.3575769102721099E-2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22.2</v>
      </c>
      <c r="JO26">
        <v>22.1</v>
      </c>
      <c r="JP26">
        <v>0.98022500000000001</v>
      </c>
      <c r="JQ26">
        <v>2.4572799999999999</v>
      </c>
      <c r="JR26">
        <v>1.5966800000000001</v>
      </c>
      <c r="JS26">
        <v>2.3144499999999999</v>
      </c>
      <c r="JT26">
        <v>1.5905800000000001</v>
      </c>
      <c r="JU26">
        <v>2.3925800000000002</v>
      </c>
      <c r="JV26">
        <v>38.771700000000003</v>
      </c>
      <c r="JW26">
        <v>13.2477</v>
      </c>
      <c r="JX26">
        <v>18</v>
      </c>
      <c r="JY26">
        <v>501.346</v>
      </c>
      <c r="JZ26">
        <v>526.86</v>
      </c>
      <c r="KA26">
        <v>24.999700000000001</v>
      </c>
      <c r="KB26">
        <v>28.113499999999998</v>
      </c>
      <c r="KC26">
        <v>30.0002</v>
      </c>
      <c r="KD26">
        <v>28.034500000000001</v>
      </c>
      <c r="KE26">
        <v>27.995699999999999</v>
      </c>
      <c r="KF26">
        <v>19.661100000000001</v>
      </c>
      <c r="KG26">
        <v>2.85609</v>
      </c>
      <c r="KH26">
        <v>27.157399999999999</v>
      </c>
      <c r="KI26">
        <v>25</v>
      </c>
      <c r="KJ26">
        <v>400</v>
      </c>
      <c r="KK26">
        <v>16.719899999999999</v>
      </c>
      <c r="KL26">
        <v>100.22</v>
      </c>
      <c r="KM26">
        <v>100.309</v>
      </c>
    </row>
    <row r="27" spans="1:299" x14ac:dyDescent="0.2">
      <c r="A27">
        <v>11</v>
      </c>
      <c r="B27">
        <v>1686171208</v>
      </c>
      <c r="C27">
        <v>18293</v>
      </c>
      <c r="D27" t="s">
        <v>486</v>
      </c>
      <c r="E27" t="s">
        <v>487</v>
      </c>
      <c r="F27">
        <v>30</v>
      </c>
      <c r="G27" s="1">
        <v>26.9</v>
      </c>
      <c r="H27" t="s">
        <v>438</v>
      </c>
      <c r="I27">
        <v>190</v>
      </c>
      <c r="J27" s="1">
        <v>65</v>
      </c>
      <c r="K27">
        <v>1686171199.5</v>
      </c>
      <c r="L27">
        <f t="shared" si="0"/>
        <v>1.8548782211934352E-3</v>
      </c>
      <c r="M27">
        <f t="shared" si="1"/>
        <v>1.8548782211934352</v>
      </c>
      <c r="N27">
        <f t="shared" si="2"/>
        <v>7.6807590895712163</v>
      </c>
      <c r="O27">
        <f t="shared" si="3"/>
        <v>395.0463125</v>
      </c>
      <c r="P27">
        <f t="shared" si="4"/>
        <v>269.48513203280822</v>
      </c>
      <c r="Q27">
        <f t="shared" si="5"/>
        <v>27.033079229359277</v>
      </c>
      <c r="R27">
        <f t="shared" si="6"/>
        <v>39.62859911610478</v>
      </c>
      <c r="S27">
        <f t="shared" si="7"/>
        <v>0.10713916471723364</v>
      </c>
      <c r="T27">
        <f t="shared" si="8"/>
        <v>3.8140315811587358</v>
      </c>
      <c r="U27">
        <f t="shared" si="9"/>
        <v>0.10549484280864602</v>
      </c>
      <c r="V27">
        <f t="shared" si="10"/>
        <v>6.6079910292180133E-2</v>
      </c>
      <c r="W27">
        <f t="shared" si="11"/>
        <v>129.98007595664231</v>
      </c>
      <c r="X27">
        <f t="shared" si="12"/>
        <v>27.273371220451807</v>
      </c>
      <c r="Y27">
        <f t="shared" si="13"/>
        <v>26.6311</v>
      </c>
      <c r="Z27">
        <f t="shared" si="14"/>
        <v>3.5023415949647907</v>
      </c>
      <c r="AA27">
        <f t="shared" si="15"/>
        <v>49.722312714572475</v>
      </c>
      <c r="AB27">
        <f t="shared" si="16"/>
        <v>1.7850427966567823</v>
      </c>
      <c r="AC27">
        <f t="shared" si="17"/>
        <v>3.5900236718748344</v>
      </c>
      <c r="AD27">
        <f t="shared" si="18"/>
        <v>1.7172987983080084</v>
      </c>
      <c r="AE27">
        <f t="shared" si="19"/>
        <v>-81.800129554630487</v>
      </c>
      <c r="AF27">
        <f t="shared" si="20"/>
        <v>86.466650964624961</v>
      </c>
      <c r="AG27">
        <f t="shared" si="21"/>
        <v>4.8848403640464957</v>
      </c>
      <c r="AH27">
        <f t="shared" si="22"/>
        <v>139.53143773068325</v>
      </c>
      <c r="AI27">
        <f t="shared" si="23"/>
        <v>7.8677875873935212</v>
      </c>
      <c r="AJ27">
        <f t="shared" si="24"/>
        <v>1.8003718468350007</v>
      </c>
      <c r="AK27">
        <f t="shared" si="25"/>
        <v>7.6807590895712163</v>
      </c>
      <c r="AL27">
        <v>406.97200030302997</v>
      </c>
      <c r="AM27">
        <v>402.29986666666701</v>
      </c>
      <c r="AN27">
        <v>-2.56539682542253E-3</v>
      </c>
      <c r="AO27">
        <v>67.040000000000006</v>
      </c>
      <c r="AP27">
        <f t="shared" si="26"/>
        <v>1.8548782211934352</v>
      </c>
      <c r="AQ27">
        <v>16.732191653006701</v>
      </c>
      <c r="AR27">
        <v>17.8252187878788</v>
      </c>
      <c r="AS27">
        <v>-2.5354518609936901E-5</v>
      </c>
      <c r="AT27">
        <v>77.767885315959305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53022.817700427797</v>
      </c>
      <c r="AZ27" t="s">
        <v>439</v>
      </c>
      <c r="BA27">
        <v>10043.6</v>
      </c>
      <c r="BB27">
        <v>206.31078664343801</v>
      </c>
      <c r="BC27">
        <v>1032.93</v>
      </c>
      <c r="BD27">
        <f t="shared" si="30"/>
        <v>0.80026643950370502</v>
      </c>
      <c r="BE27">
        <v>-1.3256428239459399</v>
      </c>
      <c r="BF27" t="s">
        <v>488</v>
      </c>
      <c r="BG27">
        <v>10062.5</v>
      </c>
      <c r="BH27">
        <v>228.71064000000001</v>
      </c>
      <c r="BI27">
        <v>369.795529510623</v>
      </c>
      <c r="BJ27">
        <f t="shared" si="31"/>
        <v>0.38152134964241124</v>
      </c>
      <c r="BK27">
        <v>0.5</v>
      </c>
      <c r="BL27">
        <f t="shared" si="32"/>
        <v>673.18488611743123</v>
      </c>
      <c r="BM27">
        <f t="shared" si="33"/>
        <v>7.6807590895712163</v>
      </c>
      <c r="BN27">
        <f t="shared" si="34"/>
        <v>128.41720315519763</v>
      </c>
      <c r="BO27">
        <f t="shared" si="35"/>
        <v>1.3378793997383457E-2</v>
      </c>
      <c r="BP27">
        <f t="shared" si="36"/>
        <v>1.7932463147051845</v>
      </c>
      <c r="BQ27">
        <f t="shared" si="37"/>
        <v>151.903342844153</v>
      </c>
      <c r="BR27" t="s">
        <v>441</v>
      </c>
      <c r="BS27">
        <v>0</v>
      </c>
      <c r="BT27">
        <f t="shared" si="38"/>
        <v>151.903342844153</v>
      </c>
      <c r="BU27">
        <f t="shared" si="39"/>
        <v>0.58922342018255969</v>
      </c>
      <c r="BV27">
        <f t="shared" si="40"/>
        <v>0.64749861694941457</v>
      </c>
      <c r="BW27">
        <f t="shared" si="41"/>
        <v>0.75268377534696262</v>
      </c>
      <c r="BX27">
        <f t="shared" si="42"/>
        <v>0.86298505313881402</v>
      </c>
      <c r="BY27">
        <f t="shared" si="43"/>
        <v>0.80222484521822268</v>
      </c>
      <c r="BZ27">
        <f t="shared" si="44"/>
        <v>0.43005084678868383</v>
      </c>
      <c r="CA27">
        <f t="shared" si="45"/>
        <v>0.56994915321131612</v>
      </c>
      <c r="CB27">
        <v>238</v>
      </c>
      <c r="CC27">
        <v>290</v>
      </c>
      <c r="CD27">
        <v>345.58</v>
      </c>
      <c r="CE27">
        <v>215</v>
      </c>
      <c r="CF27">
        <v>10062.5</v>
      </c>
      <c r="CG27">
        <v>345.07</v>
      </c>
      <c r="CH27">
        <v>0.51</v>
      </c>
      <c r="CI27">
        <v>300</v>
      </c>
      <c r="CJ27">
        <v>24.1</v>
      </c>
      <c r="CK27">
        <v>369.795529510623</v>
      </c>
      <c r="CL27">
        <v>1.1391430153375199</v>
      </c>
      <c r="CM27">
        <v>-24.8812013027656</v>
      </c>
      <c r="CN27">
        <v>1.0046809274131201</v>
      </c>
      <c r="CO27">
        <v>0.95633997627761602</v>
      </c>
      <c r="CP27">
        <v>-7.6795125695217001E-3</v>
      </c>
      <c r="CQ27">
        <v>290</v>
      </c>
      <c r="CR27">
        <v>342.04</v>
      </c>
      <c r="CS27">
        <v>655</v>
      </c>
      <c r="CT27">
        <v>10043</v>
      </c>
      <c r="CU27">
        <v>345.02</v>
      </c>
      <c r="CV27">
        <v>-2.98</v>
      </c>
      <c r="DJ27">
        <f t="shared" si="46"/>
        <v>799.99093749999997</v>
      </c>
      <c r="DK27">
        <f t="shared" si="47"/>
        <v>673.18488611743123</v>
      </c>
      <c r="DL27">
        <f t="shared" si="48"/>
        <v>0.84149064015794706</v>
      </c>
      <c r="DM27">
        <f t="shared" si="49"/>
        <v>0.16247693550483791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1686171199.5</v>
      </c>
      <c r="DT27">
        <v>395.0463125</v>
      </c>
      <c r="DU27">
        <v>400.19268749999998</v>
      </c>
      <c r="DV27">
        <v>17.794587499999999</v>
      </c>
      <c r="DW27">
        <v>16.733799999999999</v>
      </c>
      <c r="DX27">
        <v>394.58631250000002</v>
      </c>
      <c r="DY27">
        <v>17.668587500000001</v>
      </c>
      <c r="DZ27">
        <v>500.10062499999998</v>
      </c>
      <c r="EA27">
        <v>100.213875</v>
      </c>
      <c r="EB27">
        <v>9.9930906250000007E-2</v>
      </c>
      <c r="EC27">
        <v>27.051612500000001</v>
      </c>
      <c r="ED27">
        <v>26.6311</v>
      </c>
      <c r="EE27">
        <v>999.9</v>
      </c>
      <c r="EF27">
        <v>0</v>
      </c>
      <c r="EG27">
        <v>0</v>
      </c>
      <c r="EH27">
        <v>10008.20125</v>
      </c>
      <c r="EI27">
        <v>0</v>
      </c>
      <c r="EJ27">
        <v>0.221023</v>
      </c>
      <c r="EK27">
        <v>-5.1246181249999996</v>
      </c>
      <c r="EL27">
        <v>402.23868750000003</v>
      </c>
      <c r="EM27">
        <v>407.00349999999997</v>
      </c>
      <c r="EN27">
        <v>1.0927568750000001</v>
      </c>
      <c r="EO27">
        <v>400.19268749999998</v>
      </c>
      <c r="EP27">
        <v>16.733799999999999</v>
      </c>
      <c r="EQ27">
        <v>1.7864681250000001</v>
      </c>
      <c r="ER27">
        <v>1.6769568749999999</v>
      </c>
      <c r="ES27">
        <v>15.66888125</v>
      </c>
      <c r="ET27">
        <v>14.6847625</v>
      </c>
      <c r="EU27">
        <v>799.99093749999997</v>
      </c>
      <c r="EV27">
        <v>0.95000324999999997</v>
      </c>
      <c r="EW27">
        <v>4.9996368749999999E-2</v>
      </c>
      <c r="EX27">
        <v>0</v>
      </c>
      <c r="EY27">
        <v>228.7183125</v>
      </c>
      <c r="EZ27">
        <v>4.9999900000000004</v>
      </c>
      <c r="FA27">
        <v>2944.2275</v>
      </c>
      <c r="FB27">
        <v>6899.5212499999998</v>
      </c>
      <c r="FC27">
        <v>40.061999999999998</v>
      </c>
      <c r="FD27">
        <v>42.561999999999998</v>
      </c>
      <c r="FE27">
        <v>41.558124999999997</v>
      </c>
      <c r="FF27">
        <v>42.436999999999998</v>
      </c>
      <c r="FG27">
        <v>42.800375000000003</v>
      </c>
      <c r="FH27">
        <v>755.24187500000005</v>
      </c>
      <c r="FI27">
        <v>39.75</v>
      </c>
      <c r="FJ27">
        <v>0</v>
      </c>
      <c r="FK27">
        <v>2498.2999999523199</v>
      </c>
      <c r="FL27">
        <v>0</v>
      </c>
      <c r="FM27">
        <v>228.71064000000001</v>
      </c>
      <c r="FN27">
        <v>0.25246153372522201</v>
      </c>
      <c r="FO27">
        <v>-150.487692016843</v>
      </c>
      <c r="FP27">
        <v>2943.4571999999998</v>
      </c>
      <c r="FQ27">
        <v>15</v>
      </c>
      <c r="FR27">
        <v>1686171237</v>
      </c>
      <c r="FS27" t="s">
        <v>489</v>
      </c>
      <c r="FT27">
        <v>1686171237</v>
      </c>
      <c r="FU27">
        <v>1686171230</v>
      </c>
      <c r="FV27">
        <v>11</v>
      </c>
      <c r="FW27">
        <v>-1.9E-2</v>
      </c>
      <c r="FX27">
        <v>-6.0000000000000001E-3</v>
      </c>
      <c r="FY27">
        <v>0.46</v>
      </c>
      <c r="FZ27">
        <v>0.126</v>
      </c>
      <c r="GA27">
        <v>400</v>
      </c>
      <c r="GB27">
        <v>17</v>
      </c>
      <c r="GC27">
        <v>0.34</v>
      </c>
      <c r="GD27">
        <v>0.08</v>
      </c>
      <c r="GE27">
        <v>-5.1232204761904798</v>
      </c>
      <c r="GF27">
        <v>0.15278259740259001</v>
      </c>
      <c r="GG27">
        <v>0.10037613572748599</v>
      </c>
      <c r="GH27">
        <v>1</v>
      </c>
      <c r="GI27">
        <v>228.73605882352899</v>
      </c>
      <c r="GJ27">
        <v>-0.58142093333292899</v>
      </c>
      <c r="GK27">
        <v>0.19138595762251401</v>
      </c>
      <c r="GL27">
        <v>1</v>
      </c>
      <c r="GM27">
        <v>1.09652476190476</v>
      </c>
      <c r="GN27">
        <v>-4.8842337662338302E-2</v>
      </c>
      <c r="GO27">
        <v>1.1714866671618E-2</v>
      </c>
      <c r="GP27">
        <v>1</v>
      </c>
      <c r="GQ27">
        <v>3</v>
      </c>
      <c r="GR27">
        <v>3</v>
      </c>
      <c r="GS27" t="s">
        <v>453</v>
      </c>
      <c r="GT27">
        <v>2.94543</v>
      </c>
      <c r="GU27">
        <v>2.7107000000000001</v>
      </c>
      <c r="GV27">
        <v>0.101997</v>
      </c>
      <c r="GW27">
        <v>0.102732</v>
      </c>
      <c r="GX27">
        <v>9.2105500000000007E-2</v>
      </c>
      <c r="GY27">
        <v>8.8583599999999998E-2</v>
      </c>
      <c r="GZ27">
        <v>27660.5</v>
      </c>
      <c r="HA27">
        <v>31973.8</v>
      </c>
      <c r="HB27">
        <v>30729.9</v>
      </c>
      <c r="HC27">
        <v>34352.400000000001</v>
      </c>
      <c r="HD27">
        <v>38034.9</v>
      </c>
      <c r="HE27">
        <v>38778.5</v>
      </c>
      <c r="HF27">
        <v>42252.800000000003</v>
      </c>
      <c r="HG27">
        <v>42619.7</v>
      </c>
      <c r="HH27">
        <v>2.0009000000000001</v>
      </c>
      <c r="HI27">
        <v>2.0631699999999999</v>
      </c>
      <c r="HJ27">
        <v>2.3536399999999999E-2</v>
      </c>
      <c r="HK27">
        <v>0</v>
      </c>
      <c r="HL27">
        <v>26.226800000000001</v>
      </c>
      <c r="HM27">
        <v>999.9</v>
      </c>
      <c r="HN27">
        <v>35.081000000000003</v>
      </c>
      <c r="HO27">
        <v>36.618000000000002</v>
      </c>
      <c r="HP27">
        <v>21.615500000000001</v>
      </c>
      <c r="HQ27">
        <v>59.5105</v>
      </c>
      <c r="HR27">
        <v>19.415099999999999</v>
      </c>
      <c r="HS27">
        <v>1</v>
      </c>
      <c r="HT27">
        <v>0.13980699999999999</v>
      </c>
      <c r="HU27">
        <v>1.0760400000000001</v>
      </c>
      <c r="HV27">
        <v>20.285699999999999</v>
      </c>
      <c r="HW27">
        <v>5.2415500000000002</v>
      </c>
      <c r="HX27">
        <v>11.987299999999999</v>
      </c>
      <c r="HY27">
        <v>4.9714</v>
      </c>
      <c r="HZ27">
        <v>3.2970000000000002</v>
      </c>
      <c r="IA27">
        <v>9999</v>
      </c>
      <c r="IB27">
        <v>9999</v>
      </c>
      <c r="IC27">
        <v>9999</v>
      </c>
      <c r="ID27">
        <v>999.9</v>
      </c>
      <c r="IE27">
        <v>4.9718200000000001</v>
      </c>
      <c r="IF27">
        <v>1.85425</v>
      </c>
      <c r="IG27">
        <v>1.8553200000000001</v>
      </c>
      <c r="IH27">
        <v>1.85945</v>
      </c>
      <c r="II27">
        <v>1.85375</v>
      </c>
      <c r="IJ27">
        <v>1.8582000000000001</v>
      </c>
      <c r="IK27">
        <v>1.85545</v>
      </c>
      <c r="IL27">
        <v>1.85382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0.46</v>
      </c>
      <c r="JA27">
        <v>0.126</v>
      </c>
      <c r="JB27">
        <v>0.734604339368649</v>
      </c>
      <c r="JC27">
        <v>-6.8838208586326796E-4</v>
      </c>
      <c r="JD27">
        <v>1.2146953680521199E-7</v>
      </c>
      <c r="JE27">
        <v>-3.3979593155360199E-13</v>
      </c>
      <c r="JF27">
        <v>-2.2728286025042201E-2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41.2</v>
      </c>
      <c r="JO27">
        <v>41.2</v>
      </c>
      <c r="JP27">
        <v>0.95947300000000002</v>
      </c>
      <c r="JQ27">
        <v>2.4560499999999998</v>
      </c>
      <c r="JR27">
        <v>1.5966800000000001</v>
      </c>
      <c r="JS27">
        <v>2.3168899999999999</v>
      </c>
      <c r="JT27">
        <v>1.5905800000000001</v>
      </c>
      <c r="JU27">
        <v>2.49878</v>
      </c>
      <c r="JV27">
        <v>42.6706</v>
      </c>
      <c r="JW27">
        <v>15.4892</v>
      </c>
      <c r="JX27">
        <v>18</v>
      </c>
      <c r="JY27">
        <v>503.16399999999999</v>
      </c>
      <c r="JZ27">
        <v>522.13099999999997</v>
      </c>
      <c r="KA27">
        <v>25.0002</v>
      </c>
      <c r="KB27">
        <v>29.124400000000001</v>
      </c>
      <c r="KC27">
        <v>30.0002</v>
      </c>
      <c r="KD27">
        <v>29.0932</v>
      </c>
      <c r="KE27">
        <v>29.058599999999998</v>
      </c>
      <c r="KF27">
        <v>19.228200000000001</v>
      </c>
      <c r="KG27">
        <v>16.725100000000001</v>
      </c>
      <c r="KH27">
        <v>29.7088</v>
      </c>
      <c r="KI27">
        <v>25</v>
      </c>
      <c r="KJ27">
        <v>400</v>
      </c>
      <c r="KK27">
        <v>16.7913</v>
      </c>
      <c r="KL27">
        <v>100.04600000000001</v>
      </c>
      <c r="KM27">
        <v>100.13500000000001</v>
      </c>
    </row>
    <row r="28" spans="1:299" x14ac:dyDescent="0.2">
      <c r="A28">
        <v>12</v>
      </c>
      <c r="B28">
        <v>1686172517</v>
      </c>
      <c r="C28">
        <v>19602</v>
      </c>
      <c r="D28" t="s">
        <v>490</v>
      </c>
      <c r="E28" t="s">
        <v>491</v>
      </c>
      <c r="F28">
        <v>30</v>
      </c>
      <c r="G28" s="1">
        <v>26.7</v>
      </c>
      <c r="H28" t="s">
        <v>450</v>
      </c>
      <c r="I28">
        <v>60</v>
      </c>
      <c r="J28" s="1">
        <v>65</v>
      </c>
      <c r="K28">
        <v>1686172509</v>
      </c>
      <c r="L28">
        <f t="shared" si="0"/>
        <v>1.5066933841783149E-3</v>
      </c>
      <c r="M28">
        <f t="shared" si="1"/>
        <v>1.506693384178315</v>
      </c>
      <c r="N28">
        <f t="shared" si="2"/>
        <v>6.5345160224905401</v>
      </c>
      <c r="O28">
        <f t="shared" si="3"/>
        <v>395.87566666666697</v>
      </c>
      <c r="P28">
        <f t="shared" si="4"/>
        <v>264.07107727367736</v>
      </c>
      <c r="Q28">
        <f t="shared" si="5"/>
        <v>26.493646199551055</v>
      </c>
      <c r="R28">
        <f t="shared" si="6"/>
        <v>39.717298690792845</v>
      </c>
      <c r="S28">
        <f t="shared" si="7"/>
        <v>8.6277414960512985E-2</v>
      </c>
      <c r="T28">
        <f t="shared" si="8"/>
        <v>3.8108291905201321</v>
      </c>
      <c r="U28">
        <f t="shared" si="9"/>
        <v>8.5206767806119924E-2</v>
      </c>
      <c r="V28">
        <f t="shared" si="10"/>
        <v>5.3349316221662682E-2</v>
      </c>
      <c r="W28">
        <f t="shared" si="11"/>
        <v>129.98584982876218</v>
      </c>
      <c r="X28">
        <f t="shared" si="12"/>
        <v>27.560738409417354</v>
      </c>
      <c r="Y28">
        <f t="shared" si="13"/>
        <v>26.844753333333301</v>
      </c>
      <c r="Z28">
        <f t="shared" si="14"/>
        <v>3.5466544249614298</v>
      </c>
      <c r="AA28">
        <f t="shared" si="15"/>
        <v>50.057163698525343</v>
      </c>
      <c r="AB28">
        <f t="shared" si="16"/>
        <v>1.8200295856288409</v>
      </c>
      <c r="AC28">
        <f t="shared" si="17"/>
        <v>3.6359023387544789</v>
      </c>
      <c r="AD28">
        <f t="shared" si="18"/>
        <v>1.7266248393325889</v>
      </c>
      <c r="AE28">
        <f t="shared" si="19"/>
        <v>-66.445178242263694</v>
      </c>
      <c r="AF28">
        <f t="shared" si="20"/>
        <v>86.972219542364087</v>
      </c>
      <c r="AG28">
        <f t="shared" si="21"/>
        <v>4.9281197207859622</v>
      </c>
      <c r="AH28">
        <f t="shared" si="22"/>
        <v>155.44101084964853</v>
      </c>
      <c r="AI28">
        <f t="shared" si="23"/>
        <v>6.5086696444158356</v>
      </c>
      <c r="AJ28">
        <f t="shared" si="24"/>
        <v>1.3985507534253463</v>
      </c>
      <c r="AK28">
        <f t="shared" si="25"/>
        <v>6.5345160224905401</v>
      </c>
      <c r="AL28">
        <v>406.76187259223701</v>
      </c>
      <c r="AM28">
        <v>403.14981212121199</v>
      </c>
      <c r="AN28">
        <v>-7.0091461303021393E-2</v>
      </c>
      <c r="AO28">
        <v>67.040099856092098</v>
      </c>
      <c r="AP28">
        <f t="shared" si="26"/>
        <v>1.506693384178315</v>
      </c>
      <c r="AQ28">
        <v>17.315066693195099</v>
      </c>
      <c r="AR28">
        <v>18.197973939393901</v>
      </c>
      <c r="AS28">
        <v>7.2158764303998702E-4</v>
      </c>
      <c r="AT28">
        <v>77.809671214299399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52923.150781635784</v>
      </c>
      <c r="AZ28" t="s">
        <v>439</v>
      </c>
      <c r="BA28">
        <v>10043.6</v>
      </c>
      <c r="BB28">
        <v>206.31078664343801</v>
      </c>
      <c r="BC28">
        <v>1032.93</v>
      </c>
      <c r="BD28">
        <f t="shared" si="30"/>
        <v>0.80026643950370502</v>
      </c>
      <c r="BE28">
        <v>-1.3256428239459399</v>
      </c>
      <c r="BF28" t="s">
        <v>492</v>
      </c>
      <c r="BG28">
        <v>10064.1</v>
      </c>
      <c r="BH28">
        <v>225.40346153846201</v>
      </c>
      <c r="BI28">
        <v>352.44472235112698</v>
      </c>
      <c r="BJ28">
        <f t="shared" si="31"/>
        <v>0.36045726536968459</v>
      </c>
      <c r="BK28">
        <v>0.5</v>
      </c>
      <c r="BL28">
        <f t="shared" si="32"/>
        <v>673.2174600149026</v>
      </c>
      <c r="BM28">
        <f t="shared" si="33"/>
        <v>6.5345160224905401</v>
      </c>
      <c r="BN28">
        <f t="shared" si="34"/>
        <v>121.33306231804839</v>
      </c>
      <c r="BO28">
        <f t="shared" si="35"/>
        <v>1.1675512465559769E-2</v>
      </c>
      <c r="BP28">
        <f t="shared" si="36"/>
        <v>1.9307574620763708</v>
      </c>
      <c r="BQ28">
        <f t="shared" si="37"/>
        <v>148.89237033884706</v>
      </c>
      <c r="BR28" t="s">
        <v>441</v>
      </c>
      <c r="BS28">
        <v>0</v>
      </c>
      <c r="BT28">
        <f t="shared" si="38"/>
        <v>148.89237033884706</v>
      </c>
      <c r="BU28">
        <f t="shared" si="39"/>
        <v>0.57754404904803369</v>
      </c>
      <c r="BV28">
        <f t="shared" si="40"/>
        <v>0.62412081981249135</v>
      </c>
      <c r="BW28">
        <f t="shared" si="41"/>
        <v>0.76974695965114015</v>
      </c>
      <c r="BX28">
        <f t="shared" si="42"/>
        <v>0.8693481099885314</v>
      </c>
      <c r="BY28">
        <f t="shared" si="43"/>
        <v>0.8232149297446173</v>
      </c>
      <c r="BZ28">
        <f t="shared" si="44"/>
        <v>0.41226886049329642</v>
      </c>
      <c r="CA28">
        <f t="shared" si="45"/>
        <v>0.58773113950670353</v>
      </c>
      <c r="CB28">
        <v>239</v>
      </c>
      <c r="CC28">
        <v>290</v>
      </c>
      <c r="CD28">
        <v>330.34</v>
      </c>
      <c r="CE28">
        <v>185</v>
      </c>
      <c r="CF28">
        <v>10064.1</v>
      </c>
      <c r="CG28">
        <v>330.2</v>
      </c>
      <c r="CH28">
        <v>0.14000000000000001</v>
      </c>
      <c r="CI28">
        <v>300</v>
      </c>
      <c r="CJ28">
        <v>24.1</v>
      </c>
      <c r="CK28">
        <v>352.44472235112698</v>
      </c>
      <c r="CL28">
        <v>1.3341033385916901</v>
      </c>
      <c r="CM28">
        <v>-22.384997828262101</v>
      </c>
      <c r="CN28">
        <v>1.1763179403483801</v>
      </c>
      <c r="CO28">
        <v>0.92822907751751604</v>
      </c>
      <c r="CP28">
        <v>-7.6787010011123502E-3</v>
      </c>
      <c r="CQ28">
        <v>290</v>
      </c>
      <c r="CR28">
        <v>327.78</v>
      </c>
      <c r="CS28">
        <v>625</v>
      </c>
      <c r="CT28">
        <v>10042</v>
      </c>
      <c r="CU28">
        <v>330.15</v>
      </c>
      <c r="CV28">
        <v>-2.37</v>
      </c>
      <c r="DJ28">
        <f t="shared" si="46"/>
        <v>800.03</v>
      </c>
      <c r="DK28">
        <f t="shared" si="47"/>
        <v>673.2174600149026</v>
      </c>
      <c r="DL28">
        <f t="shared" si="48"/>
        <v>0.84149026913353575</v>
      </c>
      <c r="DM28">
        <f t="shared" si="49"/>
        <v>0.16247621942772419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1686172509</v>
      </c>
      <c r="DT28">
        <v>395.87566666666697</v>
      </c>
      <c r="DU28">
        <v>400.11233333333303</v>
      </c>
      <c r="DV28">
        <v>18.1408466666667</v>
      </c>
      <c r="DW28">
        <v>17.317080000000001</v>
      </c>
      <c r="DX28">
        <v>395.45666666666699</v>
      </c>
      <c r="DY28">
        <v>18.017846666666699</v>
      </c>
      <c r="DZ28">
        <v>500.085733333333</v>
      </c>
      <c r="EA28">
        <v>100.22766666666701</v>
      </c>
      <c r="EB28">
        <v>0.100042346666667</v>
      </c>
      <c r="EC28">
        <v>27.268080000000001</v>
      </c>
      <c r="ED28">
        <v>26.844753333333301</v>
      </c>
      <c r="EE28">
        <v>999.9</v>
      </c>
      <c r="EF28">
        <v>0</v>
      </c>
      <c r="EG28">
        <v>0</v>
      </c>
      <c r="EH28">
        <v>9994.6666666666697</v>
      </c>
      <c r="EI28">
        <v>0</v>
      </c>
      <c r="EJ28">
        <v>0.221023</v>
      </c>
      <c r="EK28">
        <v>-4.1934453333333304</v>
      </c>
      <c r="EL28">
        <v>403.24959999999999</v>
      </c>
      <c r="EM28">
        <v>407.16313333333301</v>
      </c>
      <c r="EN28">
        <v>0.86202726666666696</v>
      </c>
      <c r="EO28">
        <v>400.11233333333303</v>
      </c>
      <c r="EP28">
        <v>17.317080000000001</v>
      </c>
      <c r="EQ28">
        <v>1.8220466666666699</v>
      </c>
      <c r="ER28">
        <v>1.7356466666666699</v>
      </c>
      <c r="ES28">
        <v>15.9772133333333</v>
      </c>
      <c r="ET28">
        <v>15.218973333333301</v>
      </c>
      <c r="EU28">
        <v>800.03</v>
      </c>
      <c r="EV28">
        <v>0.9500132</v>
      </c>
      <c r="EW28">
        <v>4.9986686666666703E-2</v>
      </c>
      <c r="EX28">
        <v>0</v>
      </c>
      <c r="EY28">
        <v>225.39733333333299</v>
      </c>
      <c r="EZ28">
        <v>4.9999900000000004</v>
      </c>
      <c r="FA28">
        <v>2059.0659999999998</v>
      </c>
      <c r="FB28">
        <v>6899.8833333333296</v>
      </c>
      <c r="FC28">
        <v>41.283066666666699</v>
      </c>
      <c r="FD28">
        <v>43.866599999999998</v>
      </c>
      <c r="FE28">
        <v>42.866599999999998</v>
      </c>
      <c r="FF28">
        <v>43.811999999999998</v>
      </c>
      <c r="FG28">
        <v>43.936999999999998</v>
      </c>
      <c r="FH28">
        <v>755.28800000000001</v>
      </c>
      <c r="FI28">
        <v>39.741999999999997</v>
      </c>
      <c r="FJ28">
        <v>0</v>
      </c>
      <c r="FK28">
        <v>1307.2999999523199</v>
      </c>
      <c r="FL28">
        <v>0</v>
      </c>
      <c r="FM28">
        <v>225.40346153846201</v>
      </c>
      <c r="FN28">
        <v>0.42509401755960602</v>
      </c>
      <c r="FO28">
        <v>-61.942222375806701</v>
      </c>
      <c r="FP28">
        <v>2058.5634615384602</v>
      </c>
      <c r="FQ28">
        <v>15</v>
      </c>
      <c r="FR28">
        <v>1686172539</v>
      </c>
      <c r="FS28" t="s">
        <v>493</v>
      </c>
      <c r="FT28">
        <v>1686172539</v>
      </c>
      <c r="FU28">
        <v>1686172538</v>
      </c>
      <c r="FV28">
        <v>12</v>
      </c>
      <c r="FW28">
        <v>-4.1000000000000002E-2</v>
      </c>
      <c r="FX28">
        <v>-1.7000000000000001E-2</v>
      </c>
      <c r="FY28">
        <v>0.41899999999999998</v>
      </c>
      <c r="FZ28">
        <v>0.123</v>
      </c>
      <c r="GA28">
        <v>400</v>
      </c>
      <c r="GB28">
        <v>17</v>
      </c>
      <c r="GC28">
        <v>0.25</v>
      </c>
      <c r="GD28">
        <v>0.08</v>
      </c>
      <c r="GE28">
        <v>-4.2190630000000002</v>
      </c>
      <c r="GF28">
        <v>1.4635100751879599</v>
      </c>
      <c r="GG28">
        <v>0.31097312822975498</v>
      </c>
      <c r="GH28">
        <v>0</v>
      </c>
      <c r="GI28">
        <v>225.37597058823499</v>
      </c>
      <c r="GJ28">
        <v>0.16606569772744101</v>
      </c>
      <c r="GK28">
        <v>0.17551579203192899</v>
      </c>
      <c r="GL28">
        <v>1</v>
      </c>
      <c r="GM28">
        <v>0.87052410000000002</v>
      </c>
      <c r="GN28">
        <v>-6.6085894736843995E-2</v>
      </c>
      <c r="GO28">
        <v>2.4640602825215099E-2</v>
      </c>
      <c r="GP28">
        <v>1</v>
      </c>
      <c r="GQ28">
        <v>2</v>
      </c>
      <c r="GR28">
        <v>3</v>
      </c>
      <c r="GS28" t="s">
        <v>444</v>
      </c>
      <c r="GT28">
        <v>2.9432399999999999</v>
      </c>
      <c r="GU28">
        <v>2.7107399999999999</v>
      </c>
      <c r="GV28">
        <v>0.101588</v>
      </c>
      <c r="GW28">
        <v>0.102159</v>
      </c>
      <c r="GX28">
        <v>9.3031699999999995E-2</v>
      </c>
      <c r="GY28">
        <v>9.0347899999999995E-2</v>
      </c>
      <c r="GZ28">
        <v>27560.7</v>
      </c>
      <c r="HA28">
        <v>31858.5</v>
      </c>
      <c r="HB28">
        <v>30616.3</v>
      </c>
      <c r="HC28">
        <v>34219</v>
      </c>
      <c r="HD28">
        <v>37856</v>
      </c>
      <c r="HE28">
        <v>38559.1</v>
      </c>
      <c r="HF28">
        <v>42098</v>
      </c>
      <c r="HG28">
        <v>42462</v>
      </c>
      <c r="HH28">
        <v>1.97302</v>
      </c>
      <c r="HI28">
        <v>2.03118</v>
      </c>
      <c r="HJ28">
        <v>3.5412600000000002E-2</v>
      </c>
      <c r="HK28">
        <v>0</v>
      </c>
      <c r="HL28">
        <v>26.262599999999999</v>
      </c>
      <c r="HM28">
        <v>999.9</v>
      </c>
      <c r="HN28">
        <v>31.315000000000001</v>
      </c>
      <c r="HO28">
        <v>38.198999999999998</v>
      </c>
      <c r="HP28">
        <v>21.0259</v>
      </c>
      <c r="HQ28">
        <v>59.1706</v>
      </c>
      <c r="HR28">
        <v>18.4175</v>
      </c>
      <c r="HS28">
        <v>1</v>
      </c>
      <c r="HT28">
        <v>0.316745</v>
      </c>
      <c r="HU28">
        <v>1.5553699999999999</v>
      </c>
      <c r="HV28">
        <v>20.280999999999999</v>
      </c>
      <c r="HW28">
        <v>5.2403500000000003</v>
      </c>
      <c r="HX28">
        <v>11.991199999999999</v>
      </c>
      <c r="HY28">
        <v>4.9696499999999997</v>
      </c>
      <c r="HZ28">
        <v>3.2970000000000002</v>
      </c>
      <c r="IA28">
        <v>9999</v>
      </c>
      <c r="IB28">
        <v>9999</v>
      </c>
      <c r="IC28">
        <v>9999</v>
      </c>
      <c r="ID28">
        <v>999.9</v>
      </c>
      <c r="IE28">
        <v>4.9718499999999999</v>
      </c>
      <c r="IF28">
        <v>1.85412</v>
      </c>
      <c r="IG28">
        <v>1.85517</v>
      </c>
      <c r="IH28">
        <v>1.8594200000000001</v>
      </c>
      <c r="II28">
        <v>1.85364</v>
      </c>
      <c r="IJ28">
        <v>1.85806</v>
      </c>
      <c r="IK28">
        <v>1.8553299999999999</v>
      </c>
      <c r="IL28">
        <v>1.85379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0.41899999999999998</v>
      </c>
      <c r="JA28">
        <v>0.123</v>
      </c>
      <c r="JB28">
        <v>0.71542924993522095</v>
      </c>
      <c r="JC28">
        <v>-6.8838208586326796E-4</v>
      </c>
      <c r="JD28">
        <v>1.2146953680521199E-7</v>
      </c>
      <c r="JE28">
        <v>-3.3979593155360199E-13</v>
      </c>
      <c r="JF28">
        <v>-2.83671833757131E-2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21.3</v>
      </c>
      <c r="JO28">
        <v>21.4</v>
      </c>
      <c r="JP28">
        <v>0.95459000000000005</v>
      </c>
      <c r="JQ28">
        <v>2.4731399999999999</v>
      </c>
      <c r="JR28">
        <v>1.5966800000000001</v>
      </c>
      <c r="JS28">
        <v>2.3120099999999999</v>
      </c>
      <c r="JT28">
        <v>1.5905800000000001</v>
      </c>
      <c r="JU28">
        <v>2.48047</v>
      </c>
      <c r="JV28">
        <v>41.067</v>
      </c>
      <c r="JW28">
        <v>15.0076</v>
      </c>
      <c r="JX28">
        <v>18</v>
      </c>
      <c r="JY28">
        <v>503.55500000000001</v>
      </c>
      <c r="JZ28">
        <v>519.77300000000002</v>
      </c>
      <c r="KA28">
        <v>24.999600000000001</v>
      </c>
      <c r="KB28">
        <v>31.326000000000001</v>
      </c>
      <c r="KC28">
        <v>30.0001</v>
      </c>
      <c r="KD28">
        <v>31.2699</v>
      </c>
      <c r="KE28">
        <v>31.226199999999999</v>
      </c>
      <c r="KF28">
        <v>19.1372</v>
      </c>
      <c r="KG28">
        <v>0</v>
      </c>
      <c r="KH28">
        <v>33.536000000000001</v>
      </c>
      <c r="KI28">
        <v>25</v>
      </c>
      <c r="KJ28">
        <v>400</v>
      </c>
      <c r="KK28">
        <v>17.7376</v>
      </c>
      <c r="KL28">
        <v>99.678299999999993</v>
      </c>
      <c r="KM28">
        <v>99.756699999999995</v>
      </c>
    </row>
    <row r="29" spans="1:299" x14ac:dyDescent="0.2">
      <c r="A29">
        <v>13</v>
      </c>
      <c r="B29">
        <v>1686174629</v>
      </c>
      <c r="C29">
        <v>21714</v>
      </c>
      <c r="D29" t="s">
        <v>494</v>
      </c>
      <c r="E29" t="s">
        <v>495</v>
      </c>
      <c r="F29">
        <v>30</v>
      </c>
      <c r="G29">
        <v>28</v>
      </c>
      <c r="H29" t="s">
        <v>438</v>
      </c>
      <c r="I29">
        <v>180</v>
      </c>
      <c r="J29" s="1">
        <v>75</v>
      </c>
      <c r="K29">
        <v>1686174620.5</v>
      </c>
      <c r="L29">
        <f t="shared" si="0"/>
        <v>1.3799119546643352E-3</v>
      </c>
      <c r="M29">
        <f t="shared" si="1"/>
        <v>1.3799119546643352</v>
      </c>
      <c r="N29">
        <f t="shared" si="2"/>
        <v>7.0877565437025867</v>
      </c>
      <c r="O29">
        <f t="shared" si="3"/>
        <v>395.13718749999998</v>
      </c>
      <c r="P29">
        <f t="shared" si="4"/>
        <v>242.66530247437041</v>
      </c>
      <c r="Q29">
        <f t="shared" si="5"/>
        <v>24.339957100686402</v>
      </c>
      <c r="R29">
        <f t="shared" si="6"/>
        <v>39.633281291426755</v>
      </c>
      <c r="S29">
        <f t="shared" si="7"/>
        <v>7.9781231199920061E-2</v>
      </c>
      <c r="T29">
        <f t="shared" si="8"/>
        <v>3.8095369764384062</v>
      </c>
      <c r="U29">
        <f t="shared" si="9"/>
        <v>7.8864510664558005E-2</v>
      </c>
      <c r="V29">
        <f t="shared" si="10"/>
        <v>4.937180505607551E-2</v>
      </c>
      <c r="W29">
        <f t="shared" si="11"/>
        <v>129.98449542114091</v>
      </c>
      <c r="X29">
        <f t="shared" si="12"/>
        <v>27.306997466295918</v>
      </c>
      <c r="Y29">
        <f t="shared" si="13"/>
        <v>26.6108875</v>
      </c>
      <c r="Z29">
        <f t="shared" si="14"/>
        <v>3.4981745544712228</v>
      </c>
      <c r="AA29">
        <f t="shared" si="15"/>
        <v>50.029324090406938</v>
      </c>
      <c r="AB29">
        <f t="shared" si="16"/>
        <v>1.7894144135630445</v>
      </c>
      <c r="AC29">
        <f t="shared" si="17"/>
        <v>3.5767311393802395</v>
      </c>
      <c r="AD29">
        <f t="shared" si="18"/>
        <v>1.7087601409081783</v>
      </c>
      <c r="AE29">
        <f t="shared" si="19"/>
        <v>-60.854117200697182</v>
      </c>
      <c r="AF29">
        <f t="shared" si="20"/>
        <v>77.54241105769708</v>
      </c>
      <c r="AG29">
        <f t="shared" si="21"/>
        <v>4.3840138718038641</v>
      </c>
      <c r="AH29">
        <f t="shared" si="22"/>
        <v>151.05680314994467</v>
      </c>
      <c r="AI29">
        <f t="shared" si="23"/>
        <v>7.1866937190103952</v>
      </c>
      <c r="AJ29">
        <f t="shared" si="24"/>
        <v>1.3892384209850051</v>
      </c>
      <c r="AK29">
        <f t="shared" si="25"/>
        <v>7.0877565437025867</v>
      </c>
      <c r="AL29">
        <v>406.83317684646698</v>
      </c>
      <c r="AM29">
        <v>402.43634545454501</v>
      </c>
      <c r="AN29">
        <v>1.3264571474619499E-2</v>
      </c>
      <c r="AO29">
        <v>67.051692106557098</v>
      </c>
      <c r="AP29">
        <f t="shared" si="26"/>
        <v>1.3799119546643352</v>
      </c>
      <c r="AQ29">
        <v>17.042978684169</v>
      </c>
      <c r="AR29">
        <v>17.853537575757599</v>
      </c>
      <c r="AS29">
        <v>3.89472993787736E-4</v>
      </c>
      <c r="AT29">
        <v>78.066518463256003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52947.009533000361</v>
      </c>
      <c r="AZ29" t="s">
        <v>439</v>
      </c>
      <c r="BA29">
        <v>10043.6</v>
      </c>
      <c r="BB29">
        <v>206.31078664343801</v>
      </c>
      <c r="BC29">
        <v>1032.93</v>
      </c>
      <c r="BD29">
        <f t="shared" si="30"/>
        <v>0.80026643950370502</v>
      </c>
      <c r="BE29">
        <v>-1.3256428239459399</v>
      </c>
      <c r="BF29" t="s">
        <v>496</v>
      </c>
      <c r="BG29">
        <v>10057.299999999999</v>
      </c>
      <c r="BH29">
        <v>251.09488461538501</v>
      </c>
      <c r="BI29">
        <v>377.50259863688302</v>
      </c>
      <c r="BJ29">
        <f t="shared" si="31"/>
        <v>0.33485256651991602</v>
      </c>
      <c r="BK29">
        <v>0.5</v>
      </c>
      <c r="BL29">
        <f t="shared" si="32"/>
        <v>673.2081438969642</v>
      </c>
      <c r="BM29">
        <f t="shared" si="33"/>
        <v>7.0877565437025867</v>
      </c>
      <c r="BN29">
        <f t="shared" si="34"/>
        <v>112.71273739300371</v>
      </c>
      <c r="BO29">
        <f t="shared" si="35"/>
        <v>1.2497471166861306E-2</v>
      </c>
      <c r="BP29">
        <f t="shared" si="36"/>
        <v>1.7362195749904437</v>
      </c>
      <c r="BQ29">
        <f t="shared" si="37"/>
        <v>153.18803725605997</v>
      </c>
      <c r="BR29" t="s">
        <v>441</v>
      </c>
      <c r="BS29">
        <v>0</v>
      </c>
      <c r="BT29">
        <f t="shared" si="38"/>
        <v>153.18803725605997</v>
      </c>
      <c r="BU29">
        <f t="shared" si="39"/>
        <v>0.59420666822108315</v>
      </c>
      <c r="BV29">
        <f t="shared" si="40"/>
        <v>0.56352879297431457</v>
      </c>
      <c r="BW29">
        <f t="shared" si="41"/>
        <v>0.74502232372640309</v>
      </c>
      <c r="BX29">
        <f t="shared" si="42"/>
        <v>0.73839813101772767</v>
      </c>
      <c r="BY29">
        <f t="shared" si="43"/>
        <v>0.7929012425221702</v>
      </c>
      <c r="BZ29">
        <f t="shared" si="44"/>
        <v>0.34379780322980935</v>
      </c>
      <c r="CA29">
        <f t="shared" si="45"/>
        <v>0.65620219677019065</v>
      </c>
      <c r="CB29">
        <v>240</v>
      </c>
      <c r="CC29">
        <v>290</v>
      </c>
      <c r="CD29">
        <v>361.32</v>
      </c>
      <c r="CE29">
        <v>195</v>
      </c>
      <c r="CF29">
        <v>10057.299999999999</v>
      </c>
      <c r="CG29">
        <v>361.33</v>
      </c>
      <c r="CH29">
        <v>-0.01</v>
      </c>
      <c r="CI29">
        <v>300</v>
      </c>
      <c r="CJ29">
        <v>24.1</v>
      </c>
      <c r="CK29">
        <v>377.50259863688302</v>
      </c>
      <c r="CL29">
        <v>0.93549644266438703</v>
      </c>
      <c r="CM29">
        <v>-16.2696961373723</v>
      </c>
      <c r="CN29">
        <v>0.82442610411603101</v>
      </c>
      <c r="CO29">
        <v>0.93292663297422795</v>
      </c>
      <c r="CP29">
        <v>-7.67416040044495E-3</v>
      </c>
      <c r="CQ29">
        <v>290</v>
      </c>
      <c r="CR29">
        <v>360.71</v>
      </c>
      <c r="CS29">
        <v>665</v>
      </c>
      <c r="CT29">
        <v>10034.5</v>
      </c>
      <c r="CU29">
        <v>361.29</v>
      </c>
      <c r="CV29">
        <v>-0.57999999999999996</v>
      </c>
      <c r="DJ29">
        <f t="shared" si="46"/>
        <v>800.01862500000004</v>
      </c>
      <c r="DK29">
        <f t="shared" si="47"/>
        <v>673.2081438969642</v>
      </c>
      <c r="DL29">
        <f t="shared" si="48"/>
        <v>0.84149058891843198</v>
      </c>
      <c r="DM29">
        <f t="shared" si="49"/>
        <v>0.16247683661257373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1686174620.5</v>
      </c>
      <c r="DT29">
        <v>395.13718749999998</v>
      </c>
      <c r="DU29">
        <v>399.777625</v>
      </c>
      <c r="DV29">
        <v>17.840162500000002</v>
      </c>
      <c r="DW29">
        <v>17.021656249999999</v>
      </c>
      <c r="DX29">
        <v>394.7181875</v>
      </c>
      <c r="DY29">
        <v>17.7051625</v>
      </c>
      <c r="DZ29">
        <v>500.1015625</v>
      </c>
      <c r="EA29">
        <v>100.2025</v>
      </c>
      <c r="EB29">
        <v>0.1000848875</v>
      </c>
      <c r="EC29">
        <v>26.988443749999998</v>
      </c>
      <c r="ED29">
        <v>26.6108875</v>
      </c>
      <c r="EE29">
        <v>999.9</v>
      </c>
      <c r="EF29">
        <v>0</v>
      </c>
      <c r="EG29">
        <v>0</v>
      </c>
      <c r="EH29">
        <v>9992.2718750000004</v>
      </c>
      <c r="EI29">
        <v>0</v>
      </c>
      <c r="EJ29">
        <v>0.221023</v>
      </c>
      <c r="EK29">
        <v>-4.6376099999999996</v>
      </c>
      <c r="EL29">
        <v>402.31787500000002</v>
      </c>
      <c r="EM29">
        <v>406.7003125</v>
      </c>
      <c r="EN29">
        <v>0.81953756249999998</v>
      </c>
      <c r="EO29">
        <v>399.777625</v>
      </c>
      <c r="EP29">
        <v>17.021656249999999</v>
      </c>
      <c r="EQ29">
        <v>1.7877287500000001</v>
      </c>
      <c r="ER29">
        <v>1.7056087499999999</v>
      </c>
      <c r="ES29">
        <v>15.6799</v>
      </c>
      <c r="ET29">
        <v>14.9475625</v>
      </c>
      <c r="EU29">
        <v>800.01862500000004</v>
      </c>
      <c r="EV29">
        <v>0.95000200000000001</v>
      </c>
      <c r="EW29">
        <v>4.9997899999999998E-2</v>
      </c>
      <c r="EX29">
        <v>0</v>
      </c>
      <c r="EY29">
        <v>251.10412500000001</v>
      </c>
      <c r="EZ29">
        <v>4.9999900000000004</v>
      </c>
      <c r="FA29">
        <v>3110.3087500000001</v>
      </c>
      <c r="FB29">
        <v>6899.756875</v>
      </c>
      <c r="FC29">
        <v>40.867125000000001</v>
      </c>
      <c r="FD29">
        <v>43.375</v>
      </c>
      <c r="FE29">
        <v>42.331687500000001</v>
      </c>
      <c r="FF29">
        <v>43.202750000000002</v>
      </c>
      <c r="FG29">
        <v>43.561999999999998</v>
      </c>
      <c r="FH29">
        <v>755.26937499999997</v>
      </c>
      <c r="FI29">
        <v>39.75</v>
      </c>
      <c r="FJ29">
        <v>0</v>
      </c>
      <c r="FK29">
        <v>2110.2999999523199</v>
      </c>
      <c r="FL29">
        <v>0</v>
      </c>
      <c r="FM29">
        <v>251.09488461538501</v>
      </c>
      <c r="FN29">
        <v>-0.14841025827643201</v>
      </c>
      <c r="FO29">
        <v>203.792478960707</v>
      </c>
      <c r="FP29">
        <v>3112.1673076923098</v>
      </c>
      <c r="FQ29">
        <v>15</v>
      </c>
      <c r="FR29">
        <v>1686174671</v>
      </c>
      <c r="FS29" t="s">
        <v>497</v>
      </c>
      <c r="FT29">
        <v>1686172539</v>
      </c>
      <c r="FU29">
        <v>1686174654</v>
      </c>
      <c r="FV29">
        <v>13</v>
      </c>
      <c r="FW29">
        <v>-4.1000000000000002E-2</v>
      </c>
      <c r="FX29">
        <v>1.7000000000000001E-2</v>
      </c>
      <c r="FY29">
        <v>0.41899999999999998</v>
      </c>
      <c r="FZ29">
        <v>0.13500000000000001</v>
      </c>
      <c r="GA29">
        <v>400</v>
      </c>
      <c r="GB29">
        <v>17</v>
      </c>
      <c r="GC29">
        <v>0.25</v>
      </c>
      <c r="GD29">
        <v>0.08</v>
      </c>
      <c r="GE29">
        <v>-4.7050299999999998</v>
      </c>
      <c r="GF29">
        <v>0.77971402597402495</v>
      </c>
      <c r="GG29">
        <v>0.155058396035018</v>
      </c>
      <c r="GH29">
        <v>0</v>
      </c>
      <c r="GI29">
        <v>251.101823529412</v>
      </c>
      <c r="GJ29">
        <v>0.12889228860958599</v>
      </c>
      <c r="GK29">
        <v>0.144469103268861</v>
      </c>
      <c r="GL29">
        <v>1</v>
      </c>
      <c r="GM29">
        <v>0.82968385714285697</v>
      </c>
      <c r="GN29">
        <v>-0.182668441558442</v>
      </c>
      <c r="GO29">
        <v>1.87491053406511E-2</v>
      </c>
      <c r="GP29">
        <v>0</v>
      </c>
      <c r="GQ29">
        <v>1</v>
      </c>
      <c r="GR29">
        <v>3</v>
      </c>
      <c r="GS29" t="s">
        <v>498</v>
      </c>
      <c r="GT29">
        <v>2.9453200000000002</v>
      </c>
      <c r="GU29">
        <v>2.7107399999999999</v>
      </c>
      <c r="GV29">
        <v>0.10197299999999999</v>
      </c>
      <c r="GW29">
        <v>0.102657</v>
      </c>
      <c r="GX29">
        <v>9.2251799999999995E-2</v>
      </c>
      <c r="GY29">
        <v>8.9763099999999998E-2</v>
      </c>
      <c r="GZ29">
        <v>27645.8</v>
      </c>
      <c r="HA29">
        <v>31957.9</v>
      </c>
      <c r="HB29">
        <v>30714</v>
      </c>
      <c r="HC29">
        <v>34333.9</v>
      </c>
      <c r="HD29">
        <v>38009.300000000003</v>
      </c>
      <c r="HE29">
        <v>38708.5</v>
      </c>
      <c r="HF29">
        <v>42231.3</v>
      </c>
      <c r="HG29">
        <v>42598.2</v>
      </c>
      <c r="HH29">
        <v>1.9975799999999999</v>
      </c>
      <c r="HI29">
        <v>2.0393500000000002</v>
      </c>
      <c r="HJ29">
        <v>3.8251300000000002E-2</v>
      </c>
      <c r="HK29">
        <v>0</v>
      </c>
      <c r="HL29">
        <v>25.997599999999998</v>
      </c>
      <c r="HM29">
        <v>999.9</v>
      </c>
      <c r="HN29">
        <v>30.82</v>
      </c>
      <c r="HO29">
        <v>39.206000000000003</v>
      </c>
      <c r="HP29">
        <v>21.852</v>
      </c>
      <c r="HQ29">
        <v>59.658799999999999</v>
      </c>
      <c r="HR29">
        <v>19.2468</v>
      </c>
      <c r="HS29">
        <v>1</v>
      </c>
      <c r="HT29">
        <v>0.16042699999999999</v>
      </c>
      <c r="HU29">
        <v>1.17048</v>
      </c>
      <c r="HV29">
        <v>20.2837</v>
      </c>
      <c r="HW29">
        <v>5.2413999999999996</v>
      </c>
      <c r="HX29">
        <v>11.989100000000001</v>
      </c>
      <c r="HY29">
        <v>4.9714499999999999</v>
      </c>
      <c r="HZ29">
        <v>3.2970000000000002</v>
      </c>
      <c r="IA29">
        <v>9999</v>
      </c>
      <c r="IB29">
        <v>9999</v>
      </c>
      <c r="IC29">
        <v>9999</v>
      </c>
      <c r="ID29">
        <v>999.9</v>
      </c>
      <c r="IE29">
        <v>4.9718600000000004</v>
      </c>
      <c r="IF29">
        <v>1.85426</v>
      </c>
      <c r="IG29">
        <v>1.8553200000000001</v>
      </c>
      <c r="IH29">
        <v>1.85944</v>
      </c>
      <c r="II29">
        <v>1.8536999999999999</v>
      </c>
      <c r="IJ29">
        <v>1.85816</v>
      </c>
      <c r="IK29">
        <v>1.85541</v>
      </c>
      <c r="IL29">
        <v>1.8537999999999999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0.41899999999999998</v>
      </c>
      <c r="JA29">
        <v>0.13500000000000001</v>
      </c>
      <c r="JB29">
        <v>0.67443743220996299</v>
      </c>
      <c r="JC29">
        <v>-6.8838208586326796E-4</v>
      </c>
      <c r="JD29">
        <v>1.2146953680521199E-7</v>
      </c>
      <c r="JE29">
        <v>-3.3979593155360199E-13</v>
      </c>
      <c r="JF29">
        <v>-4.56066284285686E-2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34.799999999999997</v>
      </c>
      <c r="JO29">
        <v>34.9</v>
      </c>
      <c r="JP29">
        <v>0.930176</v>
      </c>
      <c r="JQ29">
        <v>2.4670399999999999</v>
      </c>
      <c r="JR29">
        <v>1.5966800000000001</v>
      </c>
      <c r="JS29">
        <v>2.3095699999999999</v>
      </c>
      <c r="JT29">
        <v>1.5905800000000001</v>
      </c>
      <c r="JU29">
        <v>2.5354000000000001</v>
      </c>
      <c r="JV29">
        <v>44.417700000000004</v>
      </c>
      <c r="JW29">
        <v>14.298400000000001</v>
      </c>
      <c r="JX29">
        <v>18</v>
      </c>
      <c r="JY29">
        <v>502.80399999999997</v>
      </c>
      <c r="JZ29">
        <v>507.27199999999999</v>
      </c>
      <c r="KA29">
        <v>25.000900000000001</v>
      </c>
      <c r="KB29">
        <v>29.388300000000001</v>
      </c>
      <c r="KC29">
        <v>30</v>
      </c>
      <c r="KD29">
        <v>29.299099999999999</v>
      </c>
      <c r="KE29">
        <v>29.251300000000001</v>
      </c>
      <c r="KF29">
        <v>18.656600000000001</v>
      </c>
      <c r="KG29">
        <v>12.823600000000001</v>
      </c>
      <c r="KH29">
        <v>25.184699999999999</v>
      </c>
      <c r="KI29">
        <v>25</v>
      </c>
      <c r="KJ29">
        <v>400</v>
      </c>
      <c r="KK29">
        <v>17.067</v>
      </c>
      <c r="KL29">
        <v>99.994900000000001</v>
      </c>
      <c r="KM29">
        <v>100.083</v>
      </c>
    </row>
    <row r="30" spans="1:299" x14ac:dyDescent="0.2">
      <c r="A30">
        <v>14</v>
      </c>
      <c r="B30">
        <v>1686175962.0999999</v>
      </c>
      <c r="C30">
        <v>23047.0999999046</v>
      </c>
      <c r="D30" t="s">
        <v>499</v>
      </c>
      <c r="E30" t="s">
        <v>500</v>
      </c>
      <c r="F30">
        <v>30</v>
      </c>
      <c r="G30" s="1">
        <v>30.8</v>
      </c>
      <c r="H30" t="s">
        <v>450</v>
      </c>
      <c r="I30">
        <v>40</v>
      </c>
      <c r="J30" s="1">
        <v>75</v>
      </c>
      <c r="K30">
        <v>1686175954.0999999</v>
      </c>
      <c r="L30">
        <f t="shared" si="0"/>
        <v>9.0434479226150419E-4</v>
      </c>
      <c r="M30">
        <f t="shared" si="1"/>
        <v>0.90434479226150422</v>
      </c>
      <c r="N30">
        <f t="shared" si="2"/>
        <v>4.1548475368289379</v>
      </c>
      <c r="O30">
        <f t="shared" si="3"/>
        <v>397.38273333333302</v>
      </c>
      <c r="P30">
        <f t="shared" si="4"/>
        <v>245.07170448705398</v>
      </c>
      <c r="Q30">
        <f t="shared" si="5"/>
        <v>24.580577447846959</v>
      </c>
      <c r="R30">
        <f t="shared" si="6"/>
        <v>39.857302472277468</v>
      </c>
      <c r="S30">
        <f t="shared" si="7"/>
        <v>4.6971220244570948E-2</v>
      </c>
      <c r="T30">
        <f t="shared" si="8"/>
        <v>3.8112735749639373</v>
      </c>
      <c r="U30">
        <f t="shared" si="9"/>
        <v>4.6651976343645443E-2</v>
      </c>
      <c r="V30">
        <f t="shared" si="10"/>
        <v>2.918598694431717E-2</v>
      </c>
      <c r="W30">
        <f t="shared" si="11"/>
        <v>129.98012348907218</v>
      </c>
      <c r="X30">
        <f t="shared" si="12"/>
        <v>28.305328370786992</v>
      </c>
      <c r="Y30">
        <f t="shared" si="13"/>
        <v>27.8350266666667</v>
      </c>
      <c r="Z30">
        <f t="shared" si="14"/>
        <v>3.7584960231461468</v>
      </c>
      <c r="AA30">
        <f t="shared" si="15"/>
        <v>49.559613386841065</v>
      </c>
      <c r="AB30">
        <f t="shared" si="16"/>
        <v>1.8687394368714905</v>
      </c>
      <c r="AC30">
        <f t="shared" si="17"/>
        <v>3.7706901026142252</v>
      </c>
      <c r="AD30">
        <f t="shared" si="18"/>
        <v>1.8897565862746564</v>
      </c>
      <c r="AE30">
        <f t="shared" si="19"/>
        <v>-39.881605338732335</v>
      </c>
      <c r="AF30">
        <f t="shared" si="20"/>
        <v>11.405142466552643</v>
      </c>
      <c r="AG30">
        <f t="shared" si="21"/>
        <v>0.65139916074958093</v>
      </c>
      <c r="AH30">
        <f t="shared" si="22"/>
        <v>102.15505977764208</v>
      </c>
      <c r="AI30">
        <f t="shared" si="23"/>
        <v>4.1873409583699877</v>
      </c>
      <c r="AJ30">
        <f t="shared" si="24"/>
        <v>0.82750258026328638</v>
      </c>
      <c r="AK30">
        <f t="shared" si="25"/>
        <v>4.1548475368289379</v>
      </c>
      <c r="AL30">
        <v>407.35338275419002</v>
      </c>
      <c r="AM30">
        <v>405.00245454545399</v>
      </c>
      <c r="AN30">
        <v>-3.4950039973465297E-2</v>
      </c>
      <c r="AO30">
        <v>67.042055526033806</v>
      </c>
      <c r="AP30">
        <f t="shared" si="26"/>
        <v>0.90434479226150422</v>
      </c>
      <c r="AQ30">
        <v>18.140531082325399</v>
      </c>
      <c r="AR30">
        <v>18.6728666666667</v>
      </c>
      <c r="AS30">
        <v>6.3945208881019496E-6</v>
      </c>
      <c r="AT30">
        <v>77.921898503813694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52821.610910626368</v>
      </c>
      <c r="AZ30" t="s">
        <v>439</v>
      </c>
      <c r="BA30">
        <v>10043.6</v>
      </c>
      <c r="BB30">
        <v>206.31078664343801</v>
      </c>
      <c r="BC30">
        <v>1032.93</v>
      </c>
      <c r="BD30">
        <f t="shared" si="30"/>
        <v>0.80026643950370502</v>
      </c>
      <c r="BE30">
        <v>-1.3256428239459399</v>
      </c>
      <c r="BF30" t="s">
        <v>501</v>
      </c>
      <c r="BG30">
        <v>10057.200000000001</v>
      </c>
      <c r="BH30">
        <v>240.21992</v>
      </c>
      <c r="BI30">
        <v>337.88615772242599</v>
      </c>
      <c r="BJ30">
        <f t="shared" si="31"/>
        <v>0.28905072164175172</v>
      </c>
      <c r="BK30">
        <v>0.5</v>
      </c>
      <c r="BL30">
        <f t="shared" si="32"/>
        <v>673.18788632594442</v>
      </c>
      <c r="BM30">
        <f t="shared" si="33"/>
        <v>4.1548475368289379</v>
      </c>
      <c r="BN30">
        <f t="shared" si="34"/>
        <v>97.292722171499875</v>
      </c>
      <c r="BO30">
        <f t="shared" si="35"/>
        <v>8.1411006824346384E-3</v>
      </c>
      <c r="BP30">
        <f t="shared" si="36"/>
        <v>2.0570355618076359</v>
      </c>
      <c r="BQ30">
        <f t="shared" si="37"/>
        <v>146.23061642457114</v>
      </c>
      <c r="BR30" t="s">
        <v>441</v>
      </c>
      <c r="BS30">
        <v>0</v>
      </c>
      <c r="BT30">
        <f t="shared" si="38"/>
        <v>146.23061642457114</v>
      </c>
      <c r="BU30">
        <f t="shared" si="39"/>
        <v>0.56721927465078403</v>
      </c>
      <c r="BV30">
        <f t="shared" si="40"/>
        <v>0.50959255892654509</v>
      </c>
      <c r="BW30">
        <f t="shared" si="41"/>
        <v>0.78385510935505098</v>
      </c>
      <c r="BX30">
        <f t="shared" si="42"/>
        <v>0.74228358180950527</v>
      </c>
      <c r="BY30">
        <f t="shared" si="43"/>
        <v>0.84082710762950408</v>
      </c>
      <c r="BZ30">
        <f t="shared" si="44"/>
        <v>0.31020755488222324</v>
      </c>
      <c r="CA30">
        <f t="shared" si="45"/>
        <v>0.68979244511777682</v>
      </c>
      <c r="CB30">
        <v>241</v>
      </c>
      <c r="CC30">
        <v>290</v>
      </c>
      <c r="CD30">
        <v>326.74</v>
      </c>
      <c r="CE30">
        <v>235</v>
      </c>
      <c r="CF30">
        <v>10057.200000000001</v>
      </c>
      <c r="CG30">
        <v>326.16000000000003</v>
      </c>
      <c r="CH30">
        <v>0.57999999999999996</v>
      </c>
      <c r="CI30">
        <v>300</v>
      </c>
      <c r="CJ30">
        <v>24.1</v>
      </c>
      <c r="CK30">
        <v>337.88615772242599</v>
      </c>
      <c r="CL30">
        <v>1.3282630012138299</v>
      </c>
      <c r="CM30">
        <v>-11.7964633402906</v>
      </c>
      <c r="CN30">
        <v>1.17096871130969</v>
      </c>
      <c r="CO30">
        <v>0.78376311007083599</v>
      </c>
      <c r="CP30">
        <v>-7.6789666295884297E-3</v>
      </c>
      <c r="CQ30">
        <v>290</v>
      </c>
      <c r="CR30">
        <v>325.83999999999997</v>
      </c>
      <c r="CS30">
        <v>645</v>
      </c>
      <c r="CT30">
        <v>10038.799999999999</v>
      </c>
      <c r="CU30">
        <v>326.14</v>
      </c>
      <c r="CV30">
        <v>-0.3</v>
      </c>
      <c r="DJ30">
        <f t="shared" si="46"/>
        <v>799.99486666666701</v>
      </c>
      <c r="DK30">
        <f t="shared" si="47"/>
        <v>673.18788632594442</v>
      </c>
      <c r="DL30">
        <f t="shared" si="48"/>
        <v>0.84149025746991557</v>
      </c>
      <c r="DM30">
        <f t="shared" si="49"/>
        <v>0.16247619691693704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1686175954.0999999</v>
      </c>
      <c r="DT30">
        <v>397.38273333333302</v>
      </c>
      <c r="DU30">
        <v>400.09193333333297</v>
      </c>
      <c r="DV30">
        <v>18.631586666666699</v>
      </c>
      <c r="DW30">
        <v>18.1444266666667</v>
      </c>
      <c r="DX30">
        <v>396.99873333333301</v>
      </c>
      <c r="DY30">
        <v>18.497586666666699</v>
      </c>
      <c r="DZ30">
        <v>500.09333333333302</v>
      </c>
      <c r="EA30">
        <v>100.19946666666701</v>
      </c>
      <c r="EB30">
        <v>0.10006607333333301</v>
      </c>
      <c r="EC30">
        <v>27.890533333333298</v>
      </c>
      <c r="ED30">
        <v>27.8350266666667</v>
      </c>
      <c r="EE30">
        <v>999.9</v>
      </c>
      <c r="EF30">
        <v>0</v>
      </c>
      <c r="EG30">
        <v>0</v>
      </c>
      <c r="EH30">
        <v>9999.1666666666697</v>
      </c>
      <c r="EI30">
        <v>0</v>
      </c>
      <c r="EJ30">
        <v>0.221023</v>
      </c>
      <c r="EK30">
        <v>-2.6729646666666702</v>
      </c>
      <c r="EL30">
        <v>404.98053333333303</v>
      </c>
      <c r="EM30">
        <v>407.48553333333302</v>
      </c>
      <c r="EN30">
        <v>0.52703806666666697</v>
      </c>
      <c r="EO30">
        <v>400.09193333333297</v>
      </c>
      <c r="EP30">
        <v>18.1444266666667</v>
      </c>
      <c r="EQ30">
        <v>1.87087133333333</v>
      </c>
      <c r="ER30">
        <v>1.8180653333333301</v>
      </c>
      <c r="ES30">
        <v>16.39188</v>
      </c>
      <c r="ET30">
        <v>15.942959999999999</v>
      </c>
      <c r="EU30">
        <v>799.99486666666701</v>
      </c>
      <c r="EV30">
        <v>0.95001453333333297</v>
      </c>
      <c r="EW30">
        <v>4.9985313333333302E-2</v>
      </c>
      <c r="EX30">
        <v>0</v>
      </c>
      <c r="EY30">
        <v>240.21573333333299</v>
      </c>
      <c r="EZ30">
        <v>4.9999900000000004</v>
      </c>
      <c r="FA30">
        <v>2454.7280000000001</v>
      </c>
      <c r="FB30">
        <v>6899.5813333333299</v>
      </c>
      <c r="FC30">
        <v>42.6415333333333</v>
      </c>
      <c r="FD30">
        <v>45.491599999999998</v>
      </c>
      <c r="FE30">
        <v>44.1374</v>
      </c>
      <c r="FF30">
        <v>45.375</v>
      </c>
      <c r="FG30">
        <v>45.291333333333299</v>
      </c>
      <c r="FH30">
        <v>755.25599999999997</v>
      </c>
      <c r="FI30">
        <v>39.74</v>
      </c>
      <c r="FJ30">
        <v>0</v>
      </c>
      <c r="FK30">
        <v>1331.89999985695</v>
      </c>
      <c r="FL30">
        <v>0</v>
      </c>
      <c r="FM30">
        <v>240.21992</v>
      </c>
      <c r="FN30">
        <v>0.77238461586238805</v>
      </c>
      <c r="FO30">
        <v>-104.62230772263899</v>
      </c>
      <c r="FP30">
        <v>2452.8575999999998</v>
      </c>
      <c r="FQ30">
        <v>15</v>
      </c>
      <c r="FR30">
        <v>1686175998.0999999</v>
      </c>
      <c r="FS30" t="s">
        <v>502</v>
      </c>
      <c r="FT30">
        <v>1686175998.0999999</v>
      </c>
      <c r="FU30">
        <v>1686175983.0999999</v>
      </c>
      <c r="FV30">
        <v>14</v>
      </c>
      <c r="FW30">
        <v>-3.4000000000000002E-2</v>
      </c>
      <c r="FX30">
        <v>-2.7E-2</v>
      </c>
      <c r="FY30">
        <v>0.38400000000000001</v>
      </c>
      <c r="FZ30">
        <v>0.13400000000000001</v>
      </c>
      <c r="GA30">
        <v>401</v>
      </c>
      <c r="GB30">
        <v>18</v>
      </c>
      <c r="GC30">
        <v>0.28000000000000003</v>
      </c>
      <c r="GD30">
        <v>0.16</v>
      </c>
      <c r="GE30">
        <v>-2.6452</v>
      </c>
      <c r="GF30">
        <v>0.162693506493512</v>
      </c>
      <c r="GG30">
        <v>0.24822577806351601</v>
      </c>
      <c r="GH30">
        <v>1</v>
      </c>
      <c r="GI30">
        <v>240.20335294117601</v>
      </c>
      <c r="GJ30">
        <v>0.227288009950328</v>
      </c>
      <c r="GK30">
        <v>0.151517399962349</v>
      </c>
      <c r="GL30">
        <v>1</v>
      </c>
      <c r="GM30">
        <v>0.52462576190476196</v>
      </c>
      <c r="GN30">
        <v>4.7557636363637003E-2</v>
      </c>
      <c r="GO30">
        <v>4.8601075522565502E-3</v>
      </c>
      <c r="GP30">
        <v>1</v>
      </c>
      <c r="GQ30">
        <v>3</v>
      </c>
      <c r="GR30">
        <v>3</v>
      </c>
      <c r="GS30" t="s">
        <v>453</v>
      </c>
      <c r="GT30">
        <v>2.9428000000000001</v>
      </c>
      <c r="GU30">
        <v>2.7107999999999999</v>
      </c>
      <c r="GV30">
        <v>0.101727</v>
      </c>
      <c r="GW30">
        <v>0.101978</v>
      </c>
      <c r="GX30">
        <v>9.4583899999999999E-2</v>
      </c>
      <c r="GY30">
        <v>9.3279899999999999E-2</v>
      </c>
      <c r="GZ30">
        <v>27515</v>
      </c>
      <c r="HA30">
        <v>31814.1</v>
      </c>
      <c r="HB30">
        <v>30574.3</v>
      </c>
      <c r="HC30">
        <v>34168.9</v>
      </c>
      <c r="HD30">
        <v>37738.1</v>
      </c>
      <c r="HE30">
        <v>38380.699999999997</v>
      </c>
      <c r="HF30">
        <v>42039.3</v>
      </c>
      <c r="HG30">
        <v>42402.8</v>
      </c>
      <c r="HH30">
        <v>1.9649000000000001</v>
      </c>
      <c r="HI30">
        <v>2.01233</v>
      </c>
      <c r="HJ30">
        <v>2.6591099999999999E-2</v>
      </c>
      <c r="HK30">
        <v>0</v>
      </c>
      <c r="HL30">
        <v>27.4069</v>
      </c>
      <c r="HM30">
        <v>999.9</v>
      </c>
      <c r="HN30">
        <v>31.742000000000001</v>
      </c>
      <c r="HO30">
        <v>38.430999999999997</v>
      </c>
      <c r="HP30">
        <v>21.586099999999998</v>
      </c>
      <c r="HQ30">
        <v>59.962499999999999</v>
      </c>
      <c r="HR30">
        <v>18.285299999999999</v>
      </c>
      <c r="HS30">
        <v>1</v>
      </c>
      <c r="HT30">
        <v>0.38157799999999997</v>
      </c>
      <c r="HU30">
        <v>2.2968500000000001</v>
      </c>
      <c r="HV30">
        <v>20.271799999999999</v>
      </c>
      <c r="HW30">
        <v>5.2373599999999998</v>
      </c>
      <c r="HX30">
        <v>11.991400000000001</v>
      </c>
      <c r="HY30">
        <v>4.9704499999999996</v>
      </c>
      <c r="HZ30">
        <v>3.2970000000000002</v>
      </c>
      <c r="IA30">
        <v>9999</v>
      </c>
      <c r="IB30">
        <v>9999</v>
      </c>
      <c r="IC30">
        <v>9999</v>
      </c>
      <c r="ID30">
        <v>999.9</v>
      </c>
      <c r="IE30">
        <v>4.9718299999999997</v>
      </c>
      <c r="IF30">
        <v>1.85412</v>
      </c>
      <c r="IG30">
        <v>1.8551599999999999</v>
      </c>
      <c r="IH30">
        <v>1.8593999999999999</v>
      </c>
      <c r="II30">
        <v>1.85364</v>
      </c>
      <c r="IJ30">
        <v>1.85806</v>
      </c>
      <c r="IK30">
        <v>1.8553200000000001</v>
      </c>
      <c r="IL30">
        <v>1.85379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0.38400000000000001</v>
      </c>
      <c r="JA30">
        <v>0.13400000000000001</v>
      </c>
      <c r="JB30">
        <v>0.67443743220996299</v>
      </c>
      <c r="JC30">
        <v>-6.8838208586326796E-4</v>
      </c>
      <c r="JD30">
        <v>1.2146953680521199E-7</v>
      </c>
      <c r="JE30">
        <v>-3.3979593155360199E-13</v>
      </c>
      <c r="JF30">
        <v>-2.8293103696239202E-2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57.1</v>
      </c>
      <c r="JO30">
        <v>21.8</v>
      </c>
      <c r="JP30">
        <v>0.92895499999999998</v>
      </c>
      <c r="JQ30">
        <v>2.4731399999999999</v>
      </c>
      <c r="JR30">
        <v>1.5966800000000001</v>
      </c>
      <c r="JS30">
        <v>2.3095699999999999</v>
      </c>
      <c r="JT30">
        <v>1.5905800000000001</v>
      </c>
      <c r="JU30">
        <v>2.4902299999999999</v>
      </c>
      <c r="JV30">
        <v>41.586599999999997</v>
      </c>
      <c r="JW30">
        <v>13.834300000000001</v>
      </c>
      <c r="JX30">
        <v>18</v>
      </c>
      <c r="JY30">
        <v>503.54599999999999</v>
      </c>
      <c r="JZ30">
        <v>512.02700000000004</v>
      </c>
      <c r="KA30">
        <v>25.001000000000001</v>
      </c>
      <c r="KB30">
        <v>32.105499999999999</v>
      </c>
      <c r="KC30">
        <v>30.000900000000001</v>
      </c>
      <c r="KD30">
        <v>31.911000000000001</v>
      </c>
      <c r="KE30">
        <v>31.846599999999999</v>
      </c>
      <c r="KF30">
        <v>18.633500000000002</v>
      </c>
      <c r="KG30">
        <v>2.85704</v>
      </c>
      <c r="KH30">
        <v>35.512900000000002</v>
      </c>
      <c r="KI30">
        <v>25</v>
      </c>
      <c r="KJ30">
        <v>400</v>
      </c>
      <c r="KK30">
        <v>18.2364</v>
      </c>
      <c r="KL30">
        <v>99.540199999999999</v>
      </c>
      <c r="KM30">
        <v>99.614400000000003</v>
      </c>
    </row>
    <row r="31" spans="1:299" x14ac:dyDescent="0.2">
      <c r="A31">
        <v>15</v>
      </c>
      <c r="B31">
        <v>1686178173</v>
      </c>
      <c r="C31">
        <v>25258</v>
      </c>
      <c r="D31" t="s">
        <v>503</v>
      </c>
      <c r="E31" t="s">
        <v>504</v>
      </c>
      <c r="F31">
        <v>30</v>
      </c>
      <c r="G31" s="1">
        <v>31.8</v>
      </c>
      <c r="H31" t="s">
        <v>438</v>
      </c>
      <c r="I31">
        <v>220</v>
      </c>
      <c r="J31">
        <v>81</v>
      </c>
      <c r="K31">
        <v>1686178164.5</v>
      </c>
      <c r="L31">
        <f t="shared" si="0"/>
        <v>1.569251346439094E-3</v>
      </c>
      <c r="M31">
        <f t="shared" si="1"/>
        <v>1.569251346439094</v>
      </c>
      <c r="N31">
        <f t="shared" si="2"/>
        <v>7.4827960089985037</v>
      </c>
      <c r="O31">
        <f t="shared" si="3"/>
        <v>394.28537499999999</v>
      </c>
      <c r="P31">
        <f t="shared" si="4"/>
        <v>237.17768499086785</v>
      </c>
      <c r="Q31">
        <f t="shared" si="5"/>
        <v>23.789451524637506</v>
      </c>
      <c r="R31">
        <f t="shared" si="6"/>
        <v>39.547703721777943</v>
      </c>
      <c r="S31">
        <f t="shared" si="7"/>
        <v>8.208347095289345E-2</v>
      </c>
      <c r="T31">
        <f t="shared" si="8"/>
        <v>3.8095905084349586</v>
      </c>
      <c r="U31">
        <f t="shared" si="9"/>
        <v>8.1113440004881437E-2</v>
      </c>
      <c r="V31">
        <f t="shared" si="10"/>
        <v>5.0782098171600398E-2</v>
      </c>
      <c r="W31">
        <f t="shared" si="11"/>
        <v>129.98778096627365</v>
      </c>
      <c r="X31">
        <f t="shared" si="12"/>
        <v>28.392988184716291</v>
      </c>
      <c r="Y31">
        <f t="shared" si="13"/>
        <v>28.01888125</v>
      </c>
      <c r="Z31">
        <f t="shared" si="14"/>
        <v>3.7990187113991096</v>
      </c>
      <c r="AA31">
        <f t="shared" si="15"/>
        <v>50.100318275753949</v>
      </c>
      <c r="AB31">
        <f t="shared" si="16"/>
        <v>1.9137948238714024</v>
      </c>
      <c r="AC31">
        <f t="shared" si="17"/>
        <v>3.81992548098758</v>
      </c>
      <c r="AD31">
        <f t="shared" si="18"/>
        <v>1.8852238875277072</v>
      </c>
      <c r="AE31">
        <f t="shared" si="19"/>
        <v>-69.203984377964048</v>
      </c>
      <c r="AF31">
        <f t="shared" si="20"/>
        <v>19.344477733784657</v>
      </c>
      <c r="AG31">
        <f t="shared" si="21"/>
        <v>1.1075796324989826</v>
      </c>
      <c r="AH31">
        <f t="shared" si="22"/>
        <v>81.235853954593239</v>
      </c>
      <c r="AI31">
        <f t="shared" si="23"/>
        <v>10.064975654858445</v>
      </c>
      <c r="AJ31">
        <f t="shared" si="24"/>
        <v>1.6175777109671616</v>
      </c>
      <c r="AK31">
        <f t="shared" si="25"/>
        <v>7.4827960089985037</v>
      </c>
      <c r="AL31">
        <v>410.280964213814</v>
      </c>
      <c r="AM31">
        <v>403.49726666666601</v>
      </c>
      <c r="AN31">
        <v>0.41232668517892501</v>
      </c>
      <c r="AO31">
        <v>67.051526790279198</v>
      </c>
      <c r="AP31">
        <f t="shared" si="26"/>
        <v>1.569251346439094</v>
      </c>
      <c r="AQ31">
        <v>18.097876848305699</v>
      </c>
      <c r="AR31">
        <v>19.056675151515101</v>
      </c>
      <c r="AS31">
        <v>-5.65567251153335E-3</v>
      </c>
      <c r="AT31">
        <v>78.065083614049399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52750.283047322409</v>
      </c>
      <c r="AZ31" t="s">
        <v>439</v>
      </c>
      <c r="BA31">
        <v>10043.6</v>
      </c>
      <c r="BB31">
        <v>206.31078664343801</v>
      </c>
      <c r="BC31">
        <v>1032.93</v>
      </c>
      <c r="BD31">
        <f t="shared" si="30"/>
        <v>0.80026643950370502</v>
      </c>
      <c r="BE31">
        <v>-1.3256428239459399</v>
      </c>
      <c r="BF31" t="s">
        <v>505</v>
      </c>
      <c r="BG31">
        <v>10041.4</v>
      </c>
      <c r="BH31">
        <v>246.454923076923</v>
      </c>
      <c r="BI31">
        <v>405.56818981607302</v>
      </c>
      <c r="BJ31">
        <f t="shared" si="31"/>
        <v>0.39232186037891337</v>
      </c>
      <c r="BK31">
        <v>0.5</v>
      </c>
      <c r="BL31">
        <f t="shared" si="32"/>
        <v>673.22319376490861</v>
      </c>
      <c r="BM31">
        <f t="shared" si="33"/>
        <v>7.4827960089985037</v>
      </c>
      <c r="BN31">
        <f t="shared" si="34"/>
        <v>132.0600879140413</v>
      </c>
      <c r="BO31">
        <f t="shared" si="35"/>
        <v>1.3083980044841376E-2</v>
      </c>
      <c r="BP31">
        <f t="shared" si="36"/>
        <v>1.546871342322085</v>
      </c>
      <c r="BQ31">
        <f t="shared" si="37"/>
        <v>157.61402362992339</v>
      </c>
      <c r="BR31" t="s">
        <v>441</v>
      </c>
      <c r="BS31">
        <v>0</v>
      </c>
      <c r="BT31">
        <f t="shared" si="38"/>
        <v>157.61402362992339</v>
      </c>
      <c r="BU31">
        <f t="shared" si="39"/>
        <v>0.6113747882904671</v>
      </c>
      <c r="BV31">
        <f t="shared" si="40"/>
        <v>0.64170434877749538</v>
      </c>
      <c r="BW31">
        <f t="shared" si="41"/>
        <v>0.71672610476686127</v>
      </c>
      <c r="BX31">
        <f t="shared" si="42"/>
        <v>0.79853126762520121</v>
      </c>
      <c r="BY31">
        <f t="shared" si="43"/>
        <v>0.75894898164351587</v>
      </c>
      <c r="BZ31">
        <f t="shared" si="44"/>
        <v>0.41038581469144625</v>
      </c>
      <c r="CA31">
        <f t="shared" si="45"/>
        <v>0.5896141853085537</v>
      </c>
      <c r="CB31">
        <v>242</v>
      </c>
      <c r="CC31">
        <v>290</v>
      </c>
      <c r="CD31">
        <v>377.24</v>
      </c>
      <c r="CE31">
        <v>275</v>
      </c>
      <c r="CF31">
        <v>10041.4</v>
      </c>
      <c r="CG31">
        <v>377.51</v>
      </c>
      <c r="CH31">
        <v>-0.27</v>
      </c>
      <c r="CI31">
        <v>300</v>
      </c>
      <c r="CJ31">
        <v>24.1</v>
      </c>
      <c r="CK31">
        <v>405.56818981607302</v>
      </c>
      <c r="CL31">
        <v>1.2094425957219701</v>
      </c>
      <c r="CM31">
        <v>-28.1732838049309</v>
      </c>
      <c r="CN31">
        <v>1.0649866704773401</v>
      </c>
      <c r="CO31">
        <v>0.96152897043428498</v>
      </c>
      <c r="CP31">
        <v>-7.6700916573971102E-3</v>
      </c>
      <c r="CQ31">
        <v>290</v>
      </c>
      <c r="CR31">
        <v>375.28</v>
      </c>
      <c r="CS31">
        <v>685</v>
      </c>
      <c r="CT31">
        <v>10024.799999999999</v>
      </c>
      <c r="CU31">
        <v>377.46</v>
      </c>
      <c r="CV31">
        <v>-2.1800000000000002</v>
      </c>
      <c r="DJ31">
        <f t="shared" si="46"/>
        <v>800.03625</v>
      </c>
      <c r="DK31">
        <f t="shared" si="47"/>
        <v>673.22319376490861</v>
      </c>
      <c r="DL31">
        <f t="shared" si="48"/>
        <v>0.84149086215144453</v>
      </c>
      <c r="DM31">
        <f t="shared" si="49"/>
        <v>0.16247736395228796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1686178164.5</v>
      </c>
      <c r="DT31">
        <v>394.28537499999999</v>
      </c>
      <c r="DU31">
        <v>400.70612499999999</v>
      </c>
      <c r="DV31">
        <v>19.080281249999999</v>
      </c>
      <c r="DW31">
        <v>18.128387499999999</v>
      </c>
      <c r="DX31">
        <v>393.82237500000002</v>
      </c>
      <c r="DY31">
        <v>18.94428125</v>
      </c>
      <c r="DZ31">
        <v>500.07068750000002</v>
      </c>
      <c r="EA31">
        <v>100.20231250000001</v>
      </c>
      <c r="EB31">
        <v>9.9920931249999997E-2</v>
      </c>
      <c r="EC31">
        <v>28.11306875</v>
      </c>
      <c r="ED31">
        <v>28.01888125</v>
      </c>
      <c r="EE31">
        <v>999.9</v>
      </c>
      <c r="EF31">
        <v>0</v>
      </c>
      <c r="EG31">
        <v>0</v>
      </c>
      <c r="EH31">
        <v>9992.4937499999996</v>
      </c>
      <c r="EI31">
        <v>0</v>
      </c>
      <c r="EJ31">
        <v>0.221023</v>
      </c>
      <c r="EK31">
        <v>-6.495254375</v>
      </c>
      <c r="EL31">
        <v>401.88799999999998</v>
      </c>
      <c r="EM31">
        <v>408.10424999999998</v>
      </c>
      <c r="EN31">
        <v>0.97468212499999995</v>
      </c>
      <c r="EO31">
        <v>400.70612499999999</v>
      </c>
      <c r="EP31">
        <v>18.128387499999999</v>
      </c>
      <c r="EQ31">
        <v>1.9141706249999999</v>
      </c>
      <c r="ER31">
        <v>1.81650625</v>
      </c>
      <c r="ES31">
        <v>16.751681250000001</v>
      </c>
      <c r="ET31">
        <v>15.929506249999999</v>
      </c>
      <c r="EU31">
        <v>800.03625</v>
      </c>
      <c r="EV31">
        <v>0.94999212499999997</v>
      </c>
      <c r="EW31">
        <v>5.0007824999999999E-2</v>
      </c>
      <c r="EX31">
        <v>0</v>
      </c>
      <c r="EY31">
        <v>246.4369375</v>
      </c>
      <c r="EZ31">
        <v>4.9999900000000004</v>
      </c>
      <c r="FA31">
        <v>3230.7943749999999</v>
      </c>
      <c r="FB31">
        <v>6899.8868750000001</v>
      </c>
      <c r="FC31">
        <v>42.878875000000001</v>
      </c>
      <c r="FD31">
        <v>46.25</v>
      </c>
      <c r="FE31">
        <v>44.569875000000003</v>
      </c>
      <c r="FF31">
        <v>45.875</v>
      </c>
      <c r="FG31">
        <v>45.625</v>
      </c>
      <c r="FH31">
        <v>755.27812500000005</v>
      </c>
      <c r="FI31">
        <v>39.758125</v>
      </c>
      <c r="FJ31">
        <v>0</v>
      </c>
      <c r="FK31">
        <v>2209.2999999523199</v>
      </c>
      <c r="FL31">
        <v>0</v>
      </c>
      <c r="FM31">
        <v>246.454923076923</v>
      </c>
      <c r="FN31">
        <v>0.29914530594056299</v>
      </c>
      <c r="FO31">
        <v>-20.928204174716999</v>
      </c>
      <c r="FP31">
        <v>3231.7057692307699</v>
      </c>
      <c r="FQ31">
        <v>15</v>
      </c>
      <c r="FR31">
        <v>1686178200</v>
      </c>
      <c r="FS31" t="s">
        <v>506</v>
      </c>
      <c r="FT31">
        <v>1686178200</v>
      </c>
      <c r="FU31">
        <v>1686178196</v>
      </c>
      <c r="FV31">
        <v>15</v>
      </c>
      <c r="FW31">
        <v>7.5999999999999998E-2</v>
      </c>
      <c r="FX31">
        <v>2E-3</v>
      </c>
      <c r="FY31">
        <v>0.46300000000000002</v>
      </c>
      <c r="FZ31">
        <v>0.13600000000000001</v>
      </c>
      <c r="GA31">
        <v>396</v>
      </c>
      <c r="GB31">
        <v>18</v>
      </c>
      <c r="GC31">
        <v>0.45</v>
      </c>
      <c r="GD31">
        <v>7.0000000000000007E-2</v>
      </c>
      <c r="GE31">
        <v>-6.1715495238095199</v>
      </c>
      <c r="GF31">
        <v>-7.9225511688311698</v>
      </c>
      <c r="GG31">
        <v>1.1462060878787199</v>
      </c>
      <c r="GH31">
        <v>0</v>
      </c>
      <c r="GI31">
        <v>246.47473529411801</v>
      </c>
      <c r="GJ31">
        <v>0.23408709767475</v>
      </c>
      <c r="GK31">
        <v>0.18342995278267399</v>
      </c>
      <c r="GL31">
        <v>1</v>
      </c>
      <c r="GM31">
        <v>0.95672285714285699</v>
      </c>
      <c r="GN31">
        <v>0.29148568831168897</v>
      </c>
      <c r="GO31">
        <v>3.99585847171623E-2</v>
      </c>
      <c r="GP31">
        <v>0</v>
      </c>
      <c r="GQ31">
        <v>1</v>
      </c>
      <c r="GR31">
        <v>3</v>
      </c>
      <c r="GS31" t="s">
        <v>498</v>
      </c>
      <c r="GT31">
        <v>2.9417900000000001</v>
      </c>
      <c r="GU31">
        <v>2.71034</v>
      </c>
      <c r="GV31">
        <v>0.101317</v>
      </c>
      <c r="GW31">
        <v>0.102233</v>
      </c>
      <c r="GX31">
        <v>9.5881499999999995E-2</v>
      </c>
      <c r="GY31">
        <v>9.2971899999999996E-2</v>
      </c>
      <c r="GZ31">
        <v>27500.9</v>
      </c>
      <c r="HA31">
        <v>31771.4</v>
      </c>
      <c r="HB31">
        <v>30547.7</v>
      </c>
      <c r="HC31">
        <v>34135.9</v>
      </c>
      <c r="HD31">
        <v>37650.699999999997</v>
      </c>
      <c r="HE31">
        <v>38357.699999999997</v>
      </c>
      <c r="HF31">
        <v>42002.400000000001</v>
      </c>
      <c r="HG31">
        <v>42363.3</v>
      </c>
      <c r="HH31">
        <v>1.95753</v>
      </c>
      <c r="HI31">
        <v>1.99702</v>
      </c>
      <c r="HJ31">
        <v>6.4782800000000003E-3</v>
      </c>
      <c r="HK31">
        <v>0</v>
      </c>
      <c r="HL31">
        <v>27.906300000000002</v>
      </c>
      <c r="HM31">
        <v>999.9</v>
      </c>
      <c r="HN31">
        <v>32.389000000000003</v>
      </c>
      <c r="HO31">
        <v>39.116</v>
      </c>
      <c r="HP31">
        <v>22.855399999999999</v>
      </c>
      <c r="HQ31">
        <v>59.512599999999999</v>
      </c>
      <c r="HR31">
        <v>18.429500000000001</v>
      </c>
      <c r="HS31">
        <v>1</v>
      </c>
      <c r="HT31">
        <v>0.423788</v>
      </c>
      <c r="HU31">
        <v>2.27868</v>
      </c>
      <c r="HV31">
        <v>20.2682</v>
      </c>
      <c r="HW31">
        <v>5.2411000000000003</v>
      </c>
      <c r="HX31">
        <v>11.992000000000001</v>
      </c>
      <c r="HY31">
        <v>4.9702999999999999</v>
      </c>
      <c r="HZ31">
        <v>3.2970000000000002</v>
      </c>
      <c r="IA31">
        <v>9999</v>
      </c>
      <c r="IB31">
        <v>9999</v>
      </c>
      <c r="IC31">
        <v>9999</v>
      </c>
      <c r="ID31">
        <v>999.9</v>
      </c>
      <c r="IE31">
        <v>4.9717700000000002</v>
      </c>
      <c r="IF31">
        <v>1.85425</v>
      </c>
      <c r="IG31">
        <v>1.8553200000000001</v>
      </c>
      <c r="IH31">
        <v>1.85944</v>
      </c>
      <c r="II31">
        <v>1.85364</v>
      </c>
      <c r="IJ31">
        <v>1.85812</v>
      </c>
      <c r="IK31">
        <v>1.8553900000000001</v>
      </c>
      <c r="IL31">
        <v>1.85379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0.46300000000000002</v>
      </c>
      <c r="JA31">
        <v>0.13600000000000001</v>
      </c>
      <c r="JB31">
        <v>0.64068973661932604</v>
      </c>
      <c r="JC31">
        <v>-6.8838208586326796E-4</v>
      </c>
      <c r="JD31">
        <v>1.2146953680521199E-7</v>
      </c>
      <c r="JE31">
        <v>-3.3979593155360199E-13</v>
      </c>
      <c r="JF31">
        <v>-5.53040122637364E-2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36.200000000000003</v>
      </c>
      <c r="JO31">
        <v>36.5</v>
      </c>
      <c r="JP31">
        <v>0.89355499999999999</v>
      </c>
      <c r="JQ31">
        <v>2.4633799999999999</v>
      </c>
      <c r="JR31">
        <v>1.5966800000000001</v>
      </c>
      <c r="JS31">
        <v>2.3120099999999999</v>
      </c>
      <c r="JT31">
        <v>1.5905800000000001</v>
      </c>
      <c r="JU31">
        <v>2.4719199999999999</v>
      </c>
      <c r="JV31">
        <v>44.223199999999999</v>
      </c>
      <c r="JW31">
        <v>13.203900000000001</v>
      </c>
      <c r="JX31">
        <v>18</v>
      </c>
      <c r="JY31">
        <v>505.04700000000003</v>
      </c>
      <c r="JZ31">
        <v>508.39100000000002</v>
      </c>
      <c r="KA31">
        <v>24.9986</v>
      </c>
      <c r="KB31">
        <v>32.685699999999997</v>
      </c>
      <c r="KC31">
        <v>29.9999</v>
      </c>
      <c r="KD31">
        <v>32.688800000000001</v>
      </c>
      <c r="KE31">
        <v>32.6556</v>
      </c>
      <c r="KF31">
        <v>17.9254</v>
      </c>
      <c r="KG31">
        <v>14.0024</v>
      </c>
      <c r="KH31">
        <v>31.1036</v>
      </c>
      <c r="KI31">
        <v>25</v>
      </c>
      <c r="KJ31">
        <v>400</v>
      </c>
      <c r="KK31">
        <v>18.131799999999998</v>
      </c>
      <c r="KL31">
        <v>99.453199999999995</v>
      </c>
      <c r="KM31">
        <v>99.520200000000003</v>
      </c>
    </row>
    <row r="32" spans="1:299" x14ac:dyDescent="0.2">
      <c r="A32">
        <v>16</v>
      </c>
      <c r="B32">
        <v>1686179557.0999999</v>
      </c>
      <c r="C32">
        <v>26642.0999999046</v>
      </c>
      <c r="D32" t="s">
        <v>507</v>
      </c>
      <c r="E32" t="s">
        <v>508</v>
      </c>
      <c r="F32">
        <v>30</v>
      </c>
      <c r="G32" s="1">
        <v>31.6</v>
      </c>
      <c r="H32" t="s">
        <v>450</v>
      </c>
      <c r="I32">
        <v>40</v>
      </c>
      <c r="J32">
        <v>81</v>
      </c>
      <c r="K32">
        <v>1686179548.5999999</v>
      </c>
      <c r="L32">
        <f t="shared" si="0"/>
        <v>1.276802951862076E-3</v>
      </c>
      <c r="M32">
        <f t="shared" si="1"/>
        <v>1.276802951862076</v>
      </c>
      <c r="N32">
        <f t="shared" si="2"/>
        <v>6.4469424616362456</v>
      </c>
      <c r="O32">
        <f t="shared" si="3"/>
        <v>395.74856249999999</v>
      </c>
      <c r="P32">
        <f t="shared" si="4"/>
        <v>226.77868147739534</v>
      </c>
      <c r="Q32">
        <f t="shared" si="5"/>
        <v>22.757063939204379</v>
      </c>
      <c r="R32">
        <f t="shared" si="6"/>
        <v>39.713059807865669</v>
      </c>
      <c r="S32">
        <f t="shared" si="7"/>
        <v>6.5338084589671983E-2</v>
      </c>
      <c r="T32">
        <f t="shared" si="8"/>
        <v>3.8139557786972311</v>
      </c>
      <c r="U32">
        <f t="shared" si="9"/>
        <v>6.4722559682344222E-2</v>
      </c>
      <c r="V32">
        <f t="shared" si="10"/>
        <v>4.0506418845634773E-2</v>
      </c>
      <c r="W32">
        <f t="shared" si="11"/>
        <v>129.98578049610782</v>
      </c>
      <c r="X32">
        <f t="shared" si="12"/>
        <v>28.56320275685653</v>
      </c>
      <c r="Y32">
        <f t="shared" si="13"/>
        <v>28.221337500000001</v>
      </c>
      <c r="Z32">
        <f t="shared" si="14"/>
        <v>3.8440818025733408</v>
      </c>
      <c r="AA32">
        <f t="shared" si="15"/>
        <v>49.97287916253476</v>
      </c>
      <c r="AB32">
        <f t="shared" si="16"/>
        <v>1.9213281992027214</v>
      </c>
      <c r="AC32">
        <f t="shared" si="17"/>
        <v>3.8447418507820599</v>
      </c>
      <c r="AD32">
        <f t="shared" si="18"/>
        <v>1.9227536033706194</v>
      </c>
      <c r="AE32">
        <f t="shared" si="19"/>
        <v>-56.307010177117547</v>
      </c>
      <c r="AF32">
        <f t="shared" si="20"/>
        <v>0.60657305262600125</v>
      </c>
      <c r="AG32">
        <f t="shared" si="21"/>
        <v>3.4744194272658083E-2</v>
      </c>
      <c r="AH32">
        <f t="shared" si="22"/>
        <v>74.32008756588894</v>
      </c>
      <c r="AI32">
        <f t="shared" si="23"/>
        <v>6.5976391476818304</v>
      </c>
      <c r="AJ32">
        <f t="shared" si="24"/>
        <v>1.2272335420819955</v>
      </c>
      <c r="AK32">
        <f t="shared" si="25"/>
        <v>6.4469424616362456</v>
      </c>
      <c r="AL32">
        <v>407.61146091530799</v>
      </c>
      <c r="AM32">
        <v>403.631890909091</v>
      </c>
      <c r="AN32">
        <v>7.3394779235570404E-3</v>
      </c>
      <c r="AO32">
        <v>67.041828024115503</v>
      </c>
      <c r="AP32">
        <f t="shared" si="26"/>
        <v>1.276802951862076</v>
      </c>
      <c r="AQ32">
        <v>18.4190489463418</v>
      </c>
      <c r="AR32">
        <v>19.1703703030303</v>
      </c>
      <c r="AS32">
        <v>-5.4890666115600902E-6</v>
      </c>
      <c r="AT32">
        <v>77.915008158008106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52815.707401018153</v>
      </c>
      <c r="AZ32" t="s">
        <v>439</v>
      </c>
      <c r="BA32">
        <v>10043.6</v>
      </c>
      <c r="BB32">
        <v>206.31078664343801</v>
      </c>
      <c r="BC32">
        <v>1032.93</v>
      </c>
      <c r="BD32">
        <f t="shared" si="30"/>
        <v>0.80026643950370502</v>
      </c>
      <c r="BE32">
        <v>-1.3256428239459399</v>
      </c>
      <c r="BF32" t="s">
        <v>509</v>
      </c>
      <c r="BG32">
        <v>10048.799999999999</v>
      </c>
      <c r="BH32">
        <v>241.63148000000001</v>
      </c>
      <c r="BI32">
        <v>385.77525938177303</v>
      </c>
      <c r="BJ32">
        <f t="shared" si="31"/>
        <v>0.3736470286165362</v>
      </c>
      <c r="BK32">
        <v>0.5</v>
      </c>
      <c r="BL32">
        <f t="shared" si="32"/>
        <v>673.217092770004</v>
      </c>
      <c r="BM32">
        <f t="shared" si="33"/>
        <v>6.4469424616362456</v>
      </c>
      <c r="BN32">
        <f t="shared" si="34"/>
        <v>125.77278316368749</v>
      </c>
      <c r="BO32">
        <f t="shared" si="35"/>
        <v>1.1545436634119433E-2</v>
      </c>
      <c r="BP32">
        <f t="shared" si="36"/>
        <v>1.677543400930712</v>
      </c>
      <c r="BQ32">
        <f t="shared" si="37"/>
        <v>154.53277111916364</v>
      </c>
      <c r="BR32" t="s">
        <v>441</v>
      </c>
      <c r="BS32">
        <v>0</v>
      </c>
      <c r="BT32">
        <f t="shared" si="38"/>
        <v>154.53277111916364</v>
      </c>
      <c r="BU32">
        <f t="shared" si="39"/>
        <v>0.59942280547795823</v>
      </c>
      <c r="BV32">
        <f t="shared" si="40"/>
        <v>0.62334469960415251</v>
      </c>
      <c r="BW32">
        <f t="shared" si="41"/>
        <v>0.73674497065839462</v>
      </c>
      <c r="BX32">
        <f t="shared" si="42"/>
        <v>0.8031883814237667</v>
      </c>
      <c r="BY32">
        <f t="shared" si="43"/>
        <v>0.78289341713991456</v>
      </c>
      <c r="BZ32">
        <f t="shared" si="44"/>
        <v>0.39865328719698401</v>
      </c>
      <c r="CA32">
        <f t="shared" si="45"/>
        <v>0.60134671280301599</v>
      </c>
      <c r="CB32">
        <v>243</v>
      </c>
      <c r="CC32">
        <v>290</v>
      </c>
      <c r="CD32">
        <v>361.16</v>
      </c>
      <c r="CE32">
        <v>185</v>
      </c>
      <c r="CF32">
        <v>10048.799999999999</v>
      </c>
      <c r="CG32">
        <v>360.88</v>
      </c>
      <c r="CH32">
        <v>0.28000000000000003</v>
      </c>
      <c r="CI32">
        <v>300</v>
      </c>
      <c r="CJ32">
        <v>24.1</v>
      </c>
      <c r="CK32">
        <v>385.77525938177303</v>
      </c>
      <c r="CL32">
        <v>1.3144831561642001</v>
      </c>
      <c r="CM32">
        <v>-25.011777736656001</v>
      </c>
      <c r="CN32">
        <v>1.1570477187128501</v>
      </c>
      <c r="CO32">
        <v>0.94346747498177896</v>
      </c>
      <c r="CP32">
        <v>-7.6686998887652898E-3</v>
      </c>
      <c r="CQ32">
        <v>290</v>
      </c>
      <c r="CR32">
        <v>358.98</v>
      </c>
      <c r="CS32">
        <v>625</v>
      </c>
      <c r="CT32">
        <v>10024.5</v>
      </c>
      <c r="CU32">
        <v>360.82</v>
      </c>
      <c r="CV32">
        <v>-1.84</v>
      </c>
      <c r="DJ32">
        <f t="shared" si="46"/>
        <v>800.0295625</v>
      </c>
      <c r="DK32">
        <f t="shared" si="47"/>
        <v>673.217092770004</v>
      </c>
      <c r="DL32">
        <f t="shared" si="48"/>
        <v>0.84149027026736156</v>
      </c>
      <c r="DM32">
        <f t="shared" si="49"/>
        <v>0.16247622161600786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1686179548.5999999</v>
      </c>
      <c r="DT32">
        <v>395.74856249999999</v>
      </c>
      <c r="DU32">
        <v>399.99793749999998</v>
      </c>
      <c r="DV32">
        <v>19.146418749999999</v>
      </c>
      <c r="DW32">
        <v>18.42428125</v>
      </c>
      <c r="DX32">
        <v>395.2865625</v>
      </c>
      <c r="DY32">
        <v>19.012418749999998</v>
      </c>
      <c r="DZ32">
        <v>500.07225</v>
      </c>
      <c r="EA32">
        <v>100.2493125</v>
      </c>
      <c r="EB32">
        <v>9.9908118749999997E-2</v>
      </c>
      <c r="EC32">
        <v>28.224287499999999</v>
      </c>
      <c r="ED32">
        <v>28.221337500000001</v>
      </c>
      <c r="EE32">
        <v>999.9</v>
      </c>
      <c r="EF32">
        <v>0</v>
      </c>
      <c r="EG32">
        <v>0</v>
      </c>
      <c r="EH32">
        <v>10004.375625000001</v>
      </c>
      <c r="EI32">
        <v>0</v>
      </c>
      <c r="EJ32">
        <v>0.221023</v>
      </c>
      <c r="EK32">
        <v>-4.2480293749999998</v>
      </c>
      <c r="EL32">
        <v>403.48693750000001</v>
      </c>
      <c r="EM32">
        <v>407.505875</v>
      </c>
      <c r="EN32">
        <v>0.7511226875</v>
      </c>
      <c r="EO32">
        <v>399.99793749999998</v>
      </c>
      <c r="EP32">
        <v>18.42428125</v>
      </c>
      <c r="EQ32">
        <v>1.922320625</v>
      </c>
      <c r="ER32">
        <v>1.8470212500000001</v>
      </c>
      <c r="ES32">
        <v>16.8186125</v>
      </c>
      <c r="ET32">
        <v>16.190493750000002</v>
      </c>
      <c r="EU32">
        <v>800.0295625</v>
      </c>
      <c r="EV32">
        <v>0.95000918749999996</v>
      </c>
      <c r="EW32">
        <v>4.9990712499999999E-2</v>
      </c>
      <c r="EX32">
        <v>0</v>
      </c>
      <c r="EY32">
        <v>241.63874999999999</v>
      </c>
      <c r="EZ32">
        <v>4.9999900000000004</v>
      </c>
      <c r="FA32">
        <v>2594.105</v>
      </c>
      <c r="FB32">
        <v>6899.8687499999996</v>
      </c>
      <c r="FC32">
        <v>44.003875000000001</v>
      </c>
      <c r="FD32">
        <v>46.690937499999997</v>
      </c>
      <c r="FE32">
        <v>45.561999999999998</v>
      </c>
      <c r="FF32">
        <v>46.655999999999999</v>
      </c>
      <c r="FG32">
        <v>46.609250000000003</v>
      </c>
      <c r="FH32">
        <v>755.28499999999997</v>
      </c>
      <c r="FI32">
        <v>39.741875</v>
      </c>
      <c r="FJ32">
        <v>0</v>
      </c>
      <c r="FK32">
        <v>1382.5</v>
      </c>
      <c r="FL32">
        <v>0</v>
      </c>
      <c r="FM32">
        <v>241.63148000000001</v>
      </c>
      <c r="FN32">
        <v>0.169615391511345</v>
      </c>
      <c r="FO32">
        <v>-65.739999540658204</v>
      </c>
      <c r="FP32">
        <v>2593.9787999999999</v>
      </c>
      <c r="FQ32">
        <v>15</v>
      </c>
      <c r="FR32">
        <v>1686179578.0999999</v>
      </c>
      <c r="FS32" t="s">
        <v>510</v>
      </c>
      <c r="FT32">
        <v>1686179578.0999999</v>
      </c>
      <c r="FU32">
        <v>1686179577.0999999</v>
      </c>
      <c r="FV32">
        <v>16</v>
      </c>
      <c r="FW32">
        <v>2E-3</v>
      </c>
      <c r="FX32">
        <v>-8.9999999999999993E-3</v>
      </c>
      <c r="FY32">
        <v>0.46200000000000002</v>
      </c>
      <c r="FZ32">
        <v>0.13400000000000001</v>
      </c>
      <c r="GA32">
        <v>401</v>
      </c>
      <c r="GB32">
        <v>18</v>
      </c>
      <c r="GC32">
        <v>0.34</v>
      </c>
      <c r="GD32">
        <v>0.13</v>
      </c>
      <c r="GE32">
        <v>-4.07682476190476</v>
      </c>
      <c r="GF32">
        <v>-2.5078698701298801</v>
      </c>
      <c r="GG32">
        <v>0.31443294559025198</v>
      </c>
      <c r="GH32">
        <v>0</v>
      </c>
      <c r="GI32">
        <v>241.59391176470601</v>
      </c>
      <c r="GJ32">
        <v>0.723559973023021</v>
      </c>
      <c r="GK32">
        <v>0.16809597532485901</v>
      </c>
      <c r="GL32">
        <v>1</v>
      </c>
      <c r="GM32">
        <v>0.74888557142857104</v>
      </c>
      <c r="GN32">
        <v>3.1884623376623303E-2</v>
      </c>
      <c r="GO32">
        <v>3.9861683185667997E-3</v>
      </c>
      <c r="GP32">
        <v>1</v>
      </c>
      <c r="GQ32">
        <v>2</v>
      </c>
      <c r="GR32">
        <v>3</v>
      </c>
      <c r="GS32" t="s">
        <v>444</v>
      </c>
      <c r="GT32">
        <v>2.9408799999999999</v>
      </c>
      <c r="GU32">
        <v>2.7106599999999998</v>
      </c>
      <c r="GV32">
        <v>0.101036</v>
      </c>
      <c r="GW32">
        <v>0.10168000000000001</v>
      </c>
      <c r="GX32">
        <v>9.6112600000000006E-2</v>
      </c>
      <c r="GY32">
        <v>9.3949500000000005E-2</v>
      </c>
      <c r="GZ32">
        <v>27457.7</v>
      </c>
      <c r="HA32">
        <v>31729.8</v>
      </c>
      <c r="HB32">
        <v>30495.3</v>
      </c>
      <c r="HC32">
        <v>34075.9</v>
      </c>
      <c r="HD32">
        <v>37577.599999999999</v>
      </c>
      <c r="HE32">
        <v>38252</v>
      </c>
      <c r="HF32">
        <v>41931.800000000003</v>
      </c>
      <c r="HG32">
        <v>42292.6</v>
      </c>
      <c r="HH32">
        <v>1.9450499999999999</v>
      </c>
      <c r="HI32">
        <v>1.98773</v>
      </c>
      <c r="HJ32">
        <v>1.7073000000000001E-2</v>
      </c>
      <c r="HK32">
        <v>0</v>
      </c>
      <c r="HL32">
        <v>27.92</v>
      </c>
      <c r="HM32">
        <v>999.9</v>
      </c>
      <c r="HN32">
        <v>32.090000000000003</v>
      </c>
      <c r="HO32">
        <v>38.612000000000002</v>
      </c>
      <c r="HP32">
        <v>22.026</v>
      </c>
      <c r="HQ32">
        <v>60.058900000000001</v>
      </c>
      <c r="HR32">
        <v>17.9407</v>
      </c>
      <c r="HS32">
        <v>1</v>
      </c>
      <c r="HT32">
        <v>0.50983500000000004</v>
      </c>
      <c r="HU32">
        <v>2.7479100000000001</v>
      </c>
      <c r="HV32">
        <v>20.261600000000001</v>
      </c>
      <c r="HW32">
        <v>5.2331599999999998</v>
      </c>
      <c r="HX32">
        <v>11.992000000000001</v>
      </c>
      <c r="HY32">
        <v>4.9687999999999999</v>
      </c>
      <c r="HZ32">
        <v>3.2963300000000002</v>
      </c>
      <c r="IA32">
        <v>9999</v>
      </c>
      <c r="IB32">
        <v>9999</v>
      </c>
      <c r="IC32">
        <v>9999</v>
      </c>
      <c r="ID32">
        <v>999.9</v>
      </c>
      <c r="IE32">
        <v>4.9717700000000002</v>
      </c>
      <c r="IF32">
        <v>1.8541300000000001</v>
      </c>
      <c r="IG32">
        <v>1.8551599999999999</v>
      </c>
      <c r="IH32">
        <v>1.8593599999999999</v>
      </c>
      <c r="II32">
        <v>1.85364</v>
      </c>
      <c r="IJ32">
        <v>1.85806</v>
      </c>
      <c r="IK32">
        <v>1.8553200000000001</v>
      </c>
      <c r="IL32">
        <v>1.85379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0.46200000000000002</v>
      </c>
      <c r="JA32">
        <v>0.13400000000000001</v>
      </c>
      <c r="JB32">
        <v>0.71664657874566895</v>
      </c>
      <c r="JC32">
        <v>-6.8838208586326796E-4</v>
      </c>
      <c r="JD32">
        <v>1.2146953680521199E-7</v>
      </c>
      <c r="JE32">
        <v>-3.3979593155360199E-13</v>
      </c>
      <c r="JF32">
        <v>-5.2956135555281697E-2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22.6</v>
      </c>
      <c r="JO32">
        <v>22.7</v>
      </c>
      <c r="JP32">
        <v>0.90576199999999996</v>
      </c>
      <c r="JQ32">
        <v>2.4706999999999999</v>
      </c>
      <c r="JR32">
        <v>1.5966800000000001</v>
      </c>
      <c r="JS32">
        <v>2.3107899999999999</v>
      </c>
      <c r="JT32">
        <v>1.5905800000000001</v>
      </c>
      <c r="JU32">
        <v>2.4414099999999999</v>
      </c>
      <c r="JV32">
        <v>42.085700000000003</v>
      </c>
      <c r="JW32">
        <v>12.4947</v>
      </c>
      <c r="JX32">
        <v>18</v>
      </c>
      <c r="JY32">
        <v>504.28699999999998</v>
      </c>
      <c r="JZ32">
        <v>509.70100000000002</v>
      </c>
      <c r="KA32">
        <v>24.9955</v>
      </c>
      <c r="KB32">
        <v>33.704999999999998</v>
      </c>
      <c r="KC32">
        <v>30</v>
      </c>
      <c r="KD32">
        <v>33.614800000000002</v>
      </c>
      <c r="KE32">
        <v>33.563099999999999</v>
      </c>
      <c r="KF32">
        <v>18.160599999999999</v>
      </c>
      <c r="KG32">
        <v>6.5399700000000003</v>
      </c>
      <c r="KH32">
        <v>29.268699999999999</v>
      </c>
      <c r="KI32">
        <v>25</v>
      </c>
      <c r="KJ32">
        <v>400</v>
      </c>
      <c r="KK32">
        <v>18.343900000000001</v>
      </c>
      <c r="KL32">
        <v>99.284599999999998</v>
      </c>
      <c r="KM32">
        <v>99.350200000000001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2023-06-07T16:13:04Z</dcterms:created>
  <dcterms:modified xsi:type="dcterms:W3CDTF">2023-06-20T17:59:32Z</dcterms:modified>
</cp:coreProperties>
</file>